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1204" documentId="8_{8C88C624-D8D3-436F-B17D-02148EF94C35}" xr6:coauthVersionLast="47" xr6:coauthVersionMax="47" xr10:uidLastSave="{E59F7F7D-FD55-4DCF-9C28-C19E82442AE0}"/>
  <bookViews>
    <workbookView xWindow="-120" yWindow="-120" windowWidth="20730" windowHeight="11040" firstSheet="1" activeTab="4" xr2:uid="{3BC30A1A-068A-4F53-B0CA-C34CE1B7B5BE}"/>
  </bookViews>
  <sheets>
    <sheet name="orders" sheetId="1" r:id="rId1"/>
    <sheet name="Dataset cleaning" sheetId="5" r:id="rId2"/>
    <sheet name="LOOKUP" sheetId="6" r:id="rId3"/>
    <sheet name="Pivot Table" sheetId="7" r:id="rId4"/>
    <sheet name="Sales Pivot table" sheetId="9" r:id="rId5"/>
    <sheet name="Obsevation" sheetId="8" r:id="rId6"/>
  </sheets>
  <externalReferences>
    <externalReference r:id="rId7"/>
  </externalReferences>
  <definedNames>
    <definedName name="_xlnm._FilterDatabase" localSheetId="1" hidden="1">'Dataset cleaning'!$A$1:$T$568</definedName>
  </definedNames>
  <calcPr calcId="191028"/>
  <pivotCaches>
    <pivotCache cacheId="5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5" l="1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72" i="5"/>
  <c r="AF273" i="5"/>
  <c r="AF274" i="5"/>
  <c r="AF275" i="5"/>
  <c r="AF276" i="5"/>
  <c r="AF277" i="5"/>
  <c r="AF278" i="5"/>
  <c r="AF279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302" i="5"/>
  <c r="AF303" i="5"/>
  <c r="AF304" i="5"/>
  <c r="AF305" i="5"/>
  <c r="AF306" i="5"/>
  <c r="AF307" i="5"/>
  <c r="AF308" i="5"/>
  <c r="AF309" i="5"/>
  <c r="AF310" i="5"/>
  <c r="AF311" i="5"/>
  <c r="AF312" i="5"/>
  <c r="AF313" i="5"/>
  <c r="AF314" i="5"/>
  <c r="AF315" i="5"/>
  <c r="AF316" i="5"/>
  <c r="AF317" i="5"/>
  <c r="AF318" i="5"/>
  <c r="AF319" i="5"/>
  <c r="AF320" i="5"/>
  <c r="AF321" i="5"/>
  <c r="AF322" i="5"/>
  <c r="AF323" i="5"/>
  <c r="AF324" i="5"/>
  <c r="AF325" i="5"/>
  <c r="AF326" i="5"/>
  <c r="AF327" i="5"/>
  <c r="AF328" i="5"/>
  <c r="AF329" i="5"/>
  <c r="AF330" i="5"/>
  <c r="AF331" i="5"/>
  <c r="AF332" i="5"/>
  <c r="AF333" i="5"/>
  <c r="AF334" i="5"/>
  <c r="AF335" i="5"/>
  <c r="AF336" i="5"/>
  <c r="AF337" i="5"/>
  <c r="AF338" i="5"/>
  <c r="AF339" i="5"/>
  <c r="AF340" i="5"/>
  <c r="AF341" i="5"/>
  <c r="AF342" i="5"/>
  <c r="AF343" i="5"/>
  <c r="AF344" i="5"/>
  <c r="AF345" i="5"/>
  <c r="AF346" i="5"/>
  <c r="AF347" i="5"/>
  <c r="AF348" i="5"/>
  <c r="AF349" i="5"/>
  <c r="AF350" i="5"/>
  <c r="AF351" i="5"/>
  <c r="AF352" i="5"/>
  <c r="AF353" i="5"/>
  <c r="AF354" i="5"/>
  <c r="AF355" i="5"/>
  <c r="AF356" i="5"/>
  <c r="AF357" i="5"/>
  <c r="AF358" i="5"/>
  <c r="AF359" i="5"/>
  <c r="AF360" i="5"/>
  <c r="AF361" i="5"/>
  <c r="AF362" i="5"/>
  <c r="AF363" i="5"/>
  <c r="AF364" i="5"/>
  <c r="AF365" i="5"/>
  <c r="AF366" i="5"/>
  <c r="AF367" i="5"/>
  <c r="AF368" i="5"/>
  <c r="AF369" i="5"/>
  <c r="AF370" i="5"/>
  <c r="AF371" i="5"/>
  <c r="AF372" i="5"/>
  <c r="AF373" i="5"/>
  <c r="AF374" i="5"/>
  <c r="AF375" i="5"/>
  <c r="AF376" i="5"/>
  <c r="AF377" i="5"/>
  <c r="AF378" i="5"/>
  <c r="AF379" i="5"/>
  <c r="AF380" i="5"/>
  <c r="AF381" i="5"/>
  <c r="AF382" i="5"/>
  <c r="AF383" i="5"/>
  <c r="AF384" i="5"/>
  <c r="AF385" i="5"/>
  <c r="AF386" i="5"/>
  <c r="AF387" i="5"/>
  <c r="AF388" i="5"/>
  <c r="AF389" i="5"/>
  <c r="AF390" i="5"/>
  <c r="AF391" i="5"/>
  <c r="AF392" i="5"/>
  <c r="AF393" i="5"/>
  <c r="AF394" i="5"/>
  <c r="AF395" i="5"/>
  <c r="AF396" i="5"/>
  <c r="AF397" i="5"/>
  <c r="AF398" i="5"/>
  <c r="AF399" i="5"/>
  <c r="AF400" i="5"/>
  <c r="AF401" i="5"/>
  <c r="AF402" i="5"/>
  <c r="AF403" i="5"/>
  <c r="AF404" i="5"/>
  <c r="AF405" i="5"/>
  <c r="AF406" i="5"/>
  <c r="AF407" i="5"/>
  <c r="AF408" i="5"/>
  <c r="AF409" i="5"/>
  <c r="AF410" i="5"/>
  <c r="AF411" i="5"/>
  <c r="AF412" i="5"/>
  <c r="AF413" i="5"/>
  <c r="AF414" i="5"/>
  <c r="AF415" i="5"/>
  <c r="AF416" i="5"/>
  <c r="AF417" i="5"/>
  <c r="AF418" i="5"/>
  <c r="AF419" i="5"/>
  <c r="AF420" i="5"/>
  <c r="AF421" i="5"/>
  <c r="AF422" i="5"/>
  <c r="AF423" i="5"/>
  <c r="AF424" i="5"/>
  <c r="AF425" i="5"/>
  <c r="AF426" i="5"/>
  <c r="AF427" i="5"/>
  <c r="AF428" i="5"/>
  <c r="AF429" i="5"/>
  <c r="AF430" i="5"/>
  <c r="AF431" i="5"/>
  <c r="AF432" i="5"/>
  <c r="AF433" i="5"/>
  <c r="AF434" i="5"/>
  <c r="AF435" i="5"/>
  <c r="AF436" i="5"/>
  <c r="AF437" i="5"/>
  <c r="AF438" i="5"/>
  <c r="AF439" i="5"/>
  <c r="AF440" i="5"/>
  <c r="AF441" i="5"/>
  <c r="AF442" i="5"/>
  <c r="AF443" i="5"/>
  <c r="AF444" i="5"/>
  <c r="AF445" i="5"/>
  <c r="AF446" i="5"/>
  <c r="AF447" i="5"/>
  <c r="AF448" i="5"/>
  <c r="AF449" i="5"/>
  <c r="AF450" i="5"/>
  <c r="AF451" i="5"/>
  <c r="AF452" i="5"/>
  <c r="AF453" i="5"/>
  <c r="AF454" i="5"/>
  <c r="AF455" i="5"/>
  <c r="AF456" i="5"/>
  <c r="AF457" i="5"/>
  <c r="AF458" i="5"/>
  <c r="AF459" i="5"/>
  <c r="AF460" i="5"/>
  <c r="AF461" i="5"/>
  <c r="AF462" i="5"/>
  <c r="AF463" i="5"/>
  <c r="AF464" i="5"/>
  <c r="AF465" i="5"/>
  <c r="AF466" i="5"/>
  <c r="AF467" i="5"/>
  <c r="AF468" i="5"/>
  <c r="AF469" i="5"/>
  <c r="AF470" i="5"/>
  <c r="AF471" i="5"/>
  <c r="AF472" i="5"/>
  <c r="AF473" i="5"/>
  <c r="AF474" i="5"/>
  <c r="AF475" i="5"/>
  <c r="AF476" i="5"/>
  <c r="AF477" i="5"/>
  <c r="AF478" i="5"/>
  <c r="AF479" i="5"/>
  <c r="AF480" i="5"/>
  <c r="AF481" i="5"/>
  <c r="AF482" i="5"/>
  <c r="AF483" i="5"/>
  <c r="AF484" i="5"/>
  <c r="AF485" i="5"/>
  <c r="AF486" i="5"/>
  <c r="AF487" i="5"/>
  <c r="AF488" i="5"/>
  <c r="AF489" i="5"/>
  <c r="AF490" i="5"/>
  <c r="AF491" i="5"/>
  <c r="AF492" i="5"/>
  <c r="AF493" i="5"/>
  <c r="AF494" i="5"/>
  <c r="AF495" i="5"/>
  <c r="AF496" i="5"/>
  <c r="AF497" i="5"/>
  <c r="AF498" i="5"/>
  <c r="AF499" i="5"/>
  <c r="AF500" i="5"/>
  <c r="AF501" i="5"/>
  <c r="AF502" i="5"/>
  <c r="AF503" i="5"/>
  <c r="AF504" i="5"/>
  <c r="AF505" i="5"/>
  <c r="AF506" i="5"/>
  <c r="AF507" i="5"/>
  <c r="AF508" i="5"/>
  <c r="AF509" i="5"/>
  <c r="AF510" i="5"/>
  <c r="AF511" i="5"/>
  <c r="AF512" i="5"/>
  <c r="AF513" i="5"/>
  <c r="AF514" i="5"/>
  <c r="AF515" i="5"/>
  <c r="AF516" i="5"/>
  <c r="AF517" i="5"/>
  <c r="AF518" i="5"/>
  <c r="AF519" i="5"/>
  <c r="AF520" i="5"/>
  <c r="AF521" i="5"/>
  <c r="AF522" i="5"/>
  <c r="AF523" i="5"/>
  <c r="AF524" i="5"/>
  <c r="AF525" i="5"/>
  <c r="AF526" i="5"/>
  <c r="AF527" i="5"/>
  <c r="AF528" i="5"/>
  <c r="AF529" i="5"/>
  <c r="AF530" i="5"/>
  <c r="AF531" i="5"/>
  <c r="AF532" i="5"/>
  <c r="AF533" i="5"/>
  <c r="AF534" i="5"/>
  <c r="AF535" i="5"/>
  <c r="AF536" i="5"/>
  <c r="AF537" i="5"/>
  <c r="AF538" i="5"/>
  <c r="AF539" i="5"/>
  <c r="AF540" i="5"/>
  <c r="AF541" i="5"/>
  <c r="AF542" i="5"/>
  <c r="AF543" i="5"/>
  <c r="AF544" i="5"/>
  <c r="AF545" i="5"/>
  <c r="AF546" i="5"/>
  <c r="AF547" i="5"/>
  <c r="AF548" i="5"/>
  <c r="AF549" i="5"/>
  <c r="AF550" i="5"/>
  <c r="AF551" i="5"/>
  <c r="AF552" i="5"/>
  <c r="AF553" i="5"/>
  <c r="AF554" i="5"/>
  <c r="AF555" i="5"/>
  <c r="AF556" i="5"/>
  <c r="AF557" i="5"/>
  <c r="AF558" i="5"/>
  <c r="AF559" i="5"/>
  <c r="AF560" i="5"/>
  <c r="AF561" i="5"/>
  <c r="AF562" i="5"/>
  <c r="AF563" i="5"/>
  <c r="AF564" i="5"/>
  <c r="AF565" i="5"/>
  <c r="AF566" i="5"/>
  <c r="AF567" i="5"/>
  <c r="AF568" i="5"/>
  <c r="AE2" i="5"/>
  <c r="AE568" i="5"/>
  <c r="AE567" i="5"/>
  <c r="AE566" i="5"/>
  <c r="AE565" i="5"/>
  <c r="AE564" i="5"/>
  <c r="AE563" i="5"/>
  <c r="AE562" i="5"/>
  <c r="AE561" i="5"/>
  <c r="AE560" i="5"/>
  <c r="AE559" i="5"/>
  <c r="AE558" i="5"/>
  <c r="AE557" i="5"/>
  <c r="AE556" i="5"/>
  <c r="AE555" i="5"/>
  <c r="AE554" i="5"/>
  <c r="AE553" i="5"/>
  <c r="AE552" i="5"/>
  <c r="AE551" i="5"/>
  <c r="AE550" i="5"/>
  <c r="AE549" i="5"/>
  <c r="AE548" i="5"/>
  <c r="AE547" i="5"/>
  <c r="AE546" i="5"/>
  <c r="AE545" i="5"/>
  <c r="AE544" i="5"/>
  <c r="AE543" i="5"/>
  <c r="AE542" i="5"/>
  <c r="AE541" i="5"/>
  <c r="AE540" i="5"/>
  <c r="AE539" i="5"/>
  <c r="AE538" i="5"/>
  <c r="AE537" i="5"/>
  <c r="AE536" i="5"/>
  <c r="AE535" i="5"/>
  <c r="AE534" i="5"/>
  <c r="AE533" i="5"/>
  <c r="AE532" i="5"/>
  <c r="AE531" i="5"/>
  <c r="AE530" i="5"/>
  <c r="AE529" i="5"/>
  <c r="AE528" i="5"/>
  <c r="AE527" i="5"/>
  <c r="AE526" i="5"/>
  <c r="AE525" i="5"/>
  <c r="AE524" i="5"/>
  <c r="AE523" i="5"/>
  <c r="AE522" i="5"/>
  <c r="AE521" i="5"/>
  <c r="AE520" i="5"/>
  <c r="AE519" i="5"/>
  <c r="AE518" i="5"/>
  <c r="AE517" i="5"/>
  <c r="AE516" i="5"/>
  <c r="AE515" i="5"/>
  <c r="AE514" i="5"/>
  <c r="AE513" i="5"/>
  <c r="AE512" i="5"/>
  <c r="AE511" i="5"/>
  <c r="AE510" i="5"/>
  <c r="AE509" i="5"/>
  <c r="AE508" i="5"/>
  <c r="AE507" i="5"/>
  <c r="AE506" i="5"/>
  <c r="AE505" i="5"/>
  <c r="AE504" i="5"/>
  <c r="AE503" i="5"/>
  <c r="AE502" i="5"/>
  <c r="AE501" i="5"/>
  <c r="AE500" i="5"/>
  <c r="AE499" i="5"/>
  <c r="AE498" i="5"/>
  <c r="AE497" i="5"/>
  <c r="AE496" i="5"/>
  <c r="AE495" i="5"/>
  <c r="AE494" i="5"/>
  <c r="AE493" i="5"/>
  <c r="AE492" i="5"/>
  <c r="AE491" i="5"/>
  <c r="AE490" i="5"/>
  <c r="AE489" i="5"/>
  <c r="AE488" i="5"/>
  <c r="AE487" i="5"/>
  <c r="AE486" i="5"/>
  <c r="AE485" i="5"/>
  <c r="AE484" i="5"/>
  <c r="AE483" i="5"/>
  <c r="AE482" i="5"/>
  <c r="AE481" i="5"/>
  <c r="AE480" i="5"/>
  <c r="AE479" i="5"/>
  <c r="AE478" i="5"/>
  <c r="AE477" i="5"/>
  <c r="AE476" i="5"/>
  <c r="AE475" i="5"/>
  <c r="AE474" i="5"/>
  <c r="AE473" i="5"/>
  <c r="AE472" i="5"/>
  <c r="AE471" i="5"/>
  <c r="AE470" i="5"/>
  <c r="AE469" i="5"/>
  <c r="AE468" i="5"/>
  <c r="AE467" i="5"/>
  <c r="AE466" i="5"/>
  <c r="AE465" i="5"/>
  <c r="AE464" i="5"/>
  <c r="AE463" i="5"/>
  <c r="AE462" i="5"/>
  <c r="AE461" i="5"/>
  <c r="AE460" i="5"/>
  <c r="AE459" i="5"/>
  <c r="AE458" i="5"/>
  <c r="AE457" i="5"/>
  <c r="AE456" i="5"/>
  <c r="AE455" i="5"/>
  <c r="AE454" i="5"/>
  <c r="AE453" i="5"/>
  <c r="AE452" i="5"/>
  <c r="AE451" i="5"/>
  <c r="AE450" i="5"/>
  <c r="AE449" i="5"/>
  <c r="AE448" i="5"/>
  <c r="AE447" i="5"/>
  <c r="AE446" i="5"/>
  <c r="AE445" i="5"/>
  <c r="AE444" i="5"/>
  <c r="AE443" i="5"/>
  <c r="AE442" i="5"/>
  <c r="AE441" i="5"/>
  <c r="AE440" i="5"/>
  <c r="AE439" i="5"/>
  <c r="AE438" i="5"/>
  <c r="AE437" i="5"/>
  <c r="AE436" i="5"/>
  <c r="AE435" i="5"/>
  <c r="AE434" i="5"/>
  <c r="AE433" i="5"/>
  <c r="AE432" i="5"/>
  <c r="AE431" i="5"/>
  <c r="AE430" i="5"/>
  <c r="AE429" i="5"/>
  <c r="AE428" i="5"/>
  <c r="AE427" i="5"/>
  <c r="AE426" i="5"/>
  <c r="AE425" i="5"/>
  <c r="AE424" i="5"/>
  <c r="AE423" i="5"/>
  <c r="AE422" i="5"/>
  <c r="AE421" i="5"/>
  <c r="AE420" i="5"/>
  <c r="AE419" i="5"/>
  <c r="AE418" i="5"/>
  <c r="AE417" i="5"/>
  <c r="AE416" i="5"/>
  <c r="AE415" i="5"/>
  <c r="AE414" i="5"/>
  <c r="AE413" i="5"/>
  <c r="AE412" i="5"/>
  <c r="AE411" i="5"/>
  <c r="AE410" i="5"/>
  <c r="AE409" i="5"/>
  <c r="AE408" i="5"/>
  <c r="AE407" i="5"/>
  <c r="AE406" i="5"/>
  <c r="AE405" i="5"/>
  <c r="AE404" i="5"/>
  <c r="AE403" i="5"/>
  <c r="AE402" i="5"/>
  <c r="AE401" i="5"/>
  <c r="AE400" i="5"/>
  <c r="AE399" i="5"/>
  <c r="AE398" i="5"/>
  <c r="AE397" i="5"/>
  <c r="AE396" i="5"/>
  <c r="AE395" i="5"/>
  <c r="AE394" i="5"/>
  <c r="AE393" i="5"/>
  <c r="AE392" i="5"/>
  <c r="AE391" i="5"/>
  <c r="AE390" i="5"/>
  <c r="AE389" i="5"/>
  <c r="AE388" i="5"/>
  <c r="AE387" i="5"/>
  <c r="AE386" i="5"/>
  <c r="AE385" i="5"/>
  <c r="AE384" i="5"/>
  <c r="AE383" i="5"/>
  <c r="AE382" i="5"/>
  <c r="AE381" i="5"/>
  <c r="AE380" i="5"/>
  <c r="AE379" i="5"/>
  <c r="AE378" i="5"/>
  <c r="AE377" i="5"/>
  <c r="AE376" i="5"/>
  <c r="AE375" i="5"/>
  <c r="AE374" i="5"/>
  <c r="AE373" i="5"/>
  <c r="AE372" i="5"/>
  <c r="AE371" i="5"/>
  <c r="AE370" i="5"/>
  <c r="AE369" i="5"/>
  <c r="AE368" i="5"/>
  <c r="AE367" i="5"/>
  <c r="AE366" i="5"/>
  <c r="AE365" i="5"/>
  <c r="AE364" i="5"/>
  <c r="AE363" i="5"/>
  <c r="AE362" i="5"/>
  <c r="AE361" i="5"/>
  <c r="AE360" i="5"/>
  <c r="AE359" i="5"/>
  <c r="AE358" i="5"/>
  <c r="AE357" i="5"/>
  <c r="AE356" i="5"/>
  <c r="AE355" i="5"/>
  <c r="AE354" i="5"/>
  <c r="AE353" i="5"/>
  <c r="AE352" i="5"/>
  <c r="AE351" i="5"/>
  <c r="AE350" i="5"/>
  <c r="AE349" i="5"/>
  <c r="AE348" i="5"/>
  <c r="AE347" i="5"/>
  <c r="AE346" i="5"/>
  <c r="AE345" i="5"/>
  <c r="AE344" i="5"/>
  <c r="AE343" i="5"/>
  <c r="AE342" i="5"/>
  <c r="AE341" i="5"/>
  <c r="AE340" i="5"/>
  <c r="AE339" i="5"/>
  <c r="AE338" i="5"/>
  <c r="AE337" i="5"/>
  <c r="AE336" i="5"/>
  <c r="AE335" i="5"/>
  <c r="AE334" i="5"/>
  <c r="AE333" i="5"/>
  <c r="AE332" i="5"/>
  <c r="AE331" i="5"/>
  <c r="AE330" i="5"/>
  <c r="AE329" i="5"/>
  <c r="AE328" i="5"/>
  <c r="AE327" i="5"/>
  <c r="AE326" i="5"/>
  <c r="AE325" i="5"/>
  <c r="AE324" i="5"/>
  <c r="AE323" i="5"/>
  <c r="AE322" i="5"/>
  <c r="AE321" i="5"/>
  <c r="AE320" i="5"/>
  <c r="AE319" i="5"/>
  <c r="AE318" i="5"/>
  <c r="AE317" i="5"/>
  <c r="AE316" i="5"/>
  <c r="AE315" i="5"/>
  <c r="AE314" i="5"/>
  <c r="AE313" i="5"/>
  <c r="AE312" i="5"/>
  <c r="AE311" i="5"/>
  <c r="AE310" i="5"/>
  <c r="AE309" i="5"/>
  <c r="AE308" i="5"/>
  <c r="AE307" i="5"/>
  <c r="AE306" i="5"/>
  <c r="AE305" i="5"/>
  <c r="AE304" i="5"/>
  <c r="AE303" i="5"/>
  <c r="AE302" i="5"/>
  <c r="AE301" i="5"/>
  <c r="AE300" i="5"/>
  <c r="AE299" i="5"/>
  <c r="AE298" i="5"/>
  <c r="AE297" i="5"/>
  <c r="AE296" i="5"/>
  <c r="AE295" i="5"/>
  <c r="AE294" i="5"/>
  <c r="AE293" i="5"/>
  <c r="AE292" i="5"/>
  <c r="AE291" i="5"/>
  <c r="AE290" i="5"/>
  <c r="AE289" i="5"/>
  <c r="AE288" i="5"/>
  <c r="AE287" i="5"/>
  <c r="AE286" i="5"/>
  <c r="AE285" i="5"/>
  <c r="AE284" i="5"/>
  <c r="AE283" i="5"/>
  <c r="AE282" i="5"/>
  <c r="AE281" i="5"/>
  <c r="AE280" i="5"/>
  <c r="AE279" i="5"/>
  <c r="AE278" i="5"/>
  <c r="AE277" i="5"/>
  <c r="AE276" i="5"/>
  <c r="AE275" i="5"/>
  <c r="AE274" i="5"/>
  <c r="AE273" i="5"/>
  <c r="AE272" i="5"/>
  <c r="AE271" i="5"/>
  <c r="AE270" i="5"/>
  <c r="AE269" i="5"/>
  <c r="AE268" i="5"/>
  <c r="AE267" i="5"/>
  <c r="AE266" i="5"/>
  <c r="AE265" i="5"/>
  <c r="AE264" i="5"/>
  <c r="AE263" i="5"/>
  <c r="AE262" i="5"/>
  <c r="AE261" i="5"/>
  <c r="AE260" i="5"/>
  <c r="AE259" i="5"/>
  <c r="AE258" i="5"/>
  <c r="AE257" i="5"/>
  <c r="AE256" i="5"/>
  <c r="AE255" i="5"/>
  <c r="AE254" i="5"/>
  <c r="AE253" i="5"/>
  <c r="AE252" i="5"/>
  <c r="AE251" i="5"/>
  <c r="AE250" i="5"/>
  <c r="AE249" i="5"/>
  <c r="AE248" i="5"/>
  <c r="AE247" i="5"/>
  <c r="AE246" i="5"/>
  <c r="AE245" i="5"/>
  <c r="AE244" i="5"/>
  <c r="AE243" i="5"/>
  <c r="AE242" i="5"/>
  <c r="AE241" i="5"/>
  <c r="AE240" i="5"/>
  <c r="AE239" i="5"/>
  <c r="AE238" i="5"/>
  <c r="AE237" i="5"/>
  <c r="AE236" i="5"/>
  <c r="AE235" i="5"/>
  <c r="AE234" i="5"/>
  <c r="AE233" i="5"/>
  <c r="AE232" i="5"/>
  <c r="AE231" i="5"/>
  <c r="AE230" i="5"/>
  <c r="AE229" i="5"/>
  <c r="AE228" i="5"/>
  <c r="AE227" i="5"/>
  <c r="AE226" i="5"/>
  <c r="AE225" i="5"/>
  <c r="AE224" i="5"/>
  <c r="AE223" i="5"/>
  <c r="AE222" i="5"/>
  <c r="AE221" i="5"/>
  <c r="AE220" i="5"/>
  <c r="AE219" i="5"/>
  <c r="AE218" i="5"/>
  <c r="AE217" i="5"/>
  <c r="AE216" i="5"/>
  <c r="AE215" i="5"/>
  <c r="AE214" i="5"/>
  <c r="AE213" i="5"/>
  <c r="AE212" i="5"/>
  <c r="AE211" i="5"/>
  <c r="AE210" i="5"/>
  <c r="AE209" i="5"/>
  <c r="AE208" i="5"/>
  <c r="AE207" i="5"/>
  <c r="AE206" i="5"/>
  <c r="AE205" i="5"/>
  <c r="AE204" i="5"/>
  <c r="AE203" i="5"/>
  <c r="AE202" i="5"/>
  <c r="AE201" i="5"/>
  <c r="AE200" i="5"/>
  <c r="AE199" i="5"/>
  <c r="AE198" i="5"/>
  <c r="AE197" i="5"/>
  <c r="AE196" i="5"/>
  <c r="AE195" i="5"/>
  <c r="AE194" i="5"/>
  <c r="AE193" i="5"/>
  <c r="AE192" i="5"/>
  <c r="AE191" i="5"/>
  <c r="AE190" i="5"/>
  <c r="AE189" i="5"/>
  <c r="AE188" i="5"/>
  <c r="AE187" i="5"/>
  <c r="AE186" i="5"/>
  <c r="AE185" i="5"/>
  <c r="AE184" i="5"/>
  <c r="AE183" i="5"/>
  <c r="AE182" i="5"/>
  <c r="AE181" i="5"/>
  <c r="AE180" i="5"/>
  <c r="AE179" i="5"/>
  <c r="AE178" i="5"/>
  <c r="AE177" i="5"/>
  <c r="AE176" i="5"/>
  <c r="AE175" i="5"/>
  <c r="AE174" i="5"/>
  <c r="AE173" i="5"/>
  <c r="AE172" i="5"/>
  <c r="AE171" i="5"/>
  <c r="AE170" i="5"/>
  <c r="AE169" i="5"/>
  <c r="AE168" i="5"/>
  <c r="AE167" i="5"/>
  <c r="AE166" i="5"/>
  <c r="AE165" i="5"/>
  <c r="AE164" i="5"/>
  <c r="AE163" i="5"/>
  <c r="AE162" i="5"/>
  <c r="AE161" i="5"/>
  <c r="AE160" i="5"/>
  <c r="AE159" i="5"/>
  <c r="AE158" i="5"/>
  <c r="AE157" i="5"/>
  <c r="AE156" i="5"/>
  <c r="AE155" i="5"/>
  <c r="AE154" i="5"/>
  <c r="AE153" i="5"/>
  <c r="AE152" i="5"/>
  <c r="AE151" i="5"/>
  <c r="AE150" i="5"/>
  <c r="AE149" i="5"/>
  <c r="AE148" i="5"/>
  <c r="AE147" i="5"/>
  <c r="AE146" i="5"/>
  <c r="AE145" i="5"/>
  <c r="AE144" i="5"/>
  <c r="AE143" i="5"/>
  <c r="AE142" i="5"/>
  <c r="AE141" i="5"/>
  <c r="AE140" i="5"/>
  <c r="AE139" i="5"/>
  <c r="AE138" i="5"/>
  <c r="AE137" i="5"/>
  <c r="AE136" i="5"/>
  <c r="AE135" i="5"/>
  <c r="AE134" i="5"/>
  <c r="AE133" i="5"/>
  <c r="AE132" i="5"/>
  <c r="AE131" i="5"/>
  <c r="AE130" i="5"/>
  <c r="AE129" i="5"/>
  <c r="AE128" i="5"/>
  <c r="AE127" i="5"/>
  <c r="AE126" i="5"/>
  <c r="AE125" i="5"/>
  <c r="AE124" i="5"/>
  <c r="AE123" i="5"/>
  <c r="AE122" i="5"/>
  <c r="AE121" i="5"/>
  <c r="AE120" i="5"/>
  <c r="AE119" i="5"/>
  <c r="AE118" i="5"/>
  <c r="AE117" i="5"/>
  <c r="AE116" i="5"/>
  <c r="AE115" i="5"/>
  <c r="AE114" i="5"/>
  <c r="AE113" i="5"/>
  <c r="AE112" i="5"/>
  <c r="AE111" i="5"/>
  <c r="AE110" i="5"/>
  <c r="AE109" i="5"/>
  <c r="AE108" i="5"/>
  <c r="AE107" i="5"/>
  <c r="AE106" i="5"/>
  <c r="AE105" i="5"/>
  <c r="AE104" i="5"/>
  <c r="AE103" i="5"/>
  <c r="AE102" i="5"/>
  <c r="AE101" i="5"/>
  <c r="AE100" i="5"/>
  <c r="AE99" i="5"/>
  <c r="AE98" i="5"/>
  <c r="AE97" i="5"/>
  <c r="AE96" i="5"/>
  <c r="AE95" i="5"/>
  <c r="AE94" i="5"/>
  <c r="AE93" i="5"/>
  <c r="AE92" i="5"/>
  <c r="AE91" i="5"/>
  <c r="AE90" i="5"/>
  <c r="AE89" i="5"/>
  <c r="AE88" i="5"/>
  <c r="AE87" i="5"/>
  <c r="AE86" i="5"/>
  <c r="AE85" i="5"/>
  <c r="AE84" i="5"/>
  <c r="AE83" i="5"/>
  <c r="AE82" i="5"/>
  <c r="AE81" i="5"/>
  <c r="AE80" i="5"/>
  <c r="AE79" i="5"/>
  <c r="AE78" i="5"/>
  <c r="AE77" i="5"/>
  <c r="AE76" i="5"/>
  <c r="AE75" i="5"/>
  <c r="AE74" i="5"/>
  <c r="AE73" i="5"/>
  <c r="AE72" i="5"/>
  <c r="AE71" i="5"/>
  <c r="AE70" i="5"/>
  <c r="AE69" i="5"/>
  <c r="AE68" i="5"/>
  <c r="AE67" i="5"/>
  <c r="AE66" i="5"/>
  <c r="AE65" i="5"/>
  <c r="AE64" i="5"/>
  <c r="AE63" i="5"/>
  <c r="AE62" i="5"/>
  <c r="AE61" i="5"/>
  <c r="AE60" i="5"/>
  <c r="AE59" i="5"/>
  <c r="AE58" i="5"/>
  <c r="AE57" i="5"/>
  <c r="AE56" i="5"/>
  <c r="AE55" i="5"/>
  <c r="AE54" i="5"/>
  <c r="AE53" i="5"/>
  <c r="AE52" i="5"/>
  <c r="AE51" i="5"/>
  <c r="AE50" i="5"/>
  <c r="AE49" i="5"/>
  <c r="AE48" i="5"/>
  <c r="AE47" i="5"/>
  <c r="AE46" i="5"/>
  <c r="AE45" i="5"/>
  <c r="AE44" i="5"/>
  <c r="AE43" i="5"/>
  <c r="AE42" i="5"/>
  <c r="AE41" i="5"/>
  <c r="AE40" i="5"/>
  <c r="AE39" i="5"/>
  <c r="AE38" i="5"/>
  <c r="AE37" i="5"/>
  <c r="AE36" i="5"/>
  <c r="AE35" i="5"/>
  <c r="AE34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3" i="5"/>
  <c r="AE12" i="5"/>
  <c r="AE11" i="5"/>
  <c r="AE10" i="5"/>
  <c r="AE9" i="5"/>
  <c r="AE8" i="5"/>
  <c r="AE7" i="5"/>
  <c r="AE6" i="5"/>
  <c r="AE5" i="5"/>
  <c r="AE4" i="5"/>
  <c r="AE3" i="5"/>
  <c r="K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L2" i="6"/>
  <c r="M2" i="6"/>
  <c r="N2" i="6"/>
  <c r="U2" i="6"/>
  <c r="V2" i="6"/>
  <c r="W2" i="6"/>
  <c r="X2" i="6"/>
  <c r="Y2" i="6"/>
  <c r="C2" i="6"/>
  <c r="D2" i="6"/>
  <c r="E2" i="6"/>
  <c r="F2" i="6"/>
  <c r="G2" i="6"/>
  <c r="H2" i="6"/>
  <c r="I2" i="6"/>
  <c r="J2" i="6"/>
  <c r="B2" i="6"/>
  <c r="AD2" i="5"/>
  <c r="AD2" i="6" s="1"/>
  <c r="AD3" i="5"/>
  <c r="AD3" i="6" s="1"/>
  <c r="AD4" i="5"/>
  <c r="AD4" i="6" s="1"/>
  <c r="AD5" i="5"/>
  <c r="AD5" i="6" s="1"/>
  <c r="AD6" i="5"/>
  <c r="AD6" i="6" s="1"/>
  <c r="AD7" i="5"/>
  <c r="AD7" i="6" s="1"/>
  <c r="AD8" i="5"/>
  <c r="AD8" i="6" s="1"/>
  <c r="AD9" i="5"/>
  <c r="AD9" i="6" s="1"/>
  <c r="AD10" i="5"/>
  <c r="AD10" i="6" s="1"/>
  <c r="AD11" i="5"/>
  <c r="AD11" i="6" s="1"/>
  <c r="AD12" i="5"/>
  <c r="AD12" i="6" s="1"/>
  <c r="AD13" i="5"/>
  <c r="AD13" i="6" s="1"/>
  <c r="AD14" i="5"/>
  <c r="AD14" i="6" s="1"/>
  <c r="AD15" i="5"/>
  <c r="AD15" i="6" s="1"/>
  <c r="AD16" i="5"/>
  <c r="AD16" i="6" s="1"/>
  <c r="AD17" i="5"/>
  <c r="AD17" i="6" s="1"/>
  <c r="AD18" i="5"/>
  <c r="AD18" i="6" s="1"/>
  <c r="AD19" i="5"/>
  <c r="AD19" i="6" s="1"/>
  <c r="AD20" i="5"/>
  <c r="AD20" i="6" s="1"/>
  <c r="AD21" i="5"/>
  <c r="AD21" i="6" s="1"/>
  <c r="AD22" i="5"/>
  <c r="AD22" i="6" s="1"/>
  <c r="AD23" i="5"/>
  <c r="AD23" i="6" s="1"/>
  <c r="AD24" i="5"/>
  <c r="AD24" i="6" s="1"/>
  <c r="AD25" i="5"/>
  <c r="AD25" i="6" s="1"/>
  <c r="AD26" i="5"/>
  <c r="AD26" i="6" s="1"/>
  <c r="AD27" i="5"/>
  <c r="AD27" i="6" s="1"/>
  <c r="AD28" i="5"/>
  <c r="AD28" i="6" s="1"/>
  <c r="AD29" i="5"/>
  <c r="AD29" i="6" s="1"/>
  <c r="AD30" i="5"/>
  <c r="AD30" i="6" s="1"/>
  <c r="AD31" i="5"/>
  <c r="AD31" i="6" s="1"/>
  <c r="AD32" i="5"/>
  <c r="AD32" i="6" s="1"/>
  <c r="AD33" i="5"/>
  <c r="AD33" i="6" s="1"/>
  <c r="AD34" i="5"/>
  <c r="AD34" i="6" s="1"/>
  <c r="AD35" i="5"/>
  <c r="AD35" i="6" s="1"/>
  <c r="AD36" i="5"/>
  <c r="AD36" i="6" s="1"/>
  <c r="AD37" i="5"/>
  <c r="AD37" i="6" s="1"/>
  <c r="AD38" i="5"/>
  <c r="AD38" i="6" s="1"/>
  <c r="AD39" i="5"/>
  <c r="AD39" i="6" s="1"/>
  <c r="AD40" i="5"/>
  <c r="AD40" i="6" s="1"/>
  <c r="AD41" i="5"/>
  <c r="AD41" i="6" s="1"/>
  <c r="AD42" i="5"/>
  <c r="AD42" i="6" s="1"/>
  <c r="AD43" i="5"/>
  <c r="AD43" i="6" s="1"/>
  <c r="AD44" i="5"/>
  <c r="AD44" i="6" s="1"/>
  <c r="AD45" i="5"/>
  <c r="AD45" i="6" s="1"/>
  <c r="AD46" i="5"/>
  <c r="AD46" i="6" s="1"/>
  <c r="AD47" i="5"/>
  <c r="AD47" i="6" s="1"/>
  <c r="AD48" i="5"/>
  <c r="AD48" i="6" s="1"/>
  <c r="AD49" i="5"/>
  <c r="AD49" i="6" s="1"/>
  <c r="AD50" i="5"/>
  <c r="AD50" i="6" s="1"/>
  <c r="AD51" i="5"/>
  <c r="AD51" i="6" s="1"/>
  <c r="AD52" i="5"/>
  <c r="AD52" i="6" s="1"/>
  <c r="AD53" i="5"/>
  <c r="AD53" i="6" s="1"/>
  <c r="AD54" i="5"/>
  <c r="AD54" i="6" s="1"/>
  <c r="AD55" i="5"/>
  <c r="AD55" i="6" s="1"/>
  <c r="AD56" i="5"/>
  <c r="AD56" i="6" s="1"/>
  <c r="AD57" i="5"/>
  <c r="AD57" i="6" s="1"/>
  <c r="AD58" i="5"/>
  <c r="AD58" i="6" s="1"/>
  <c r="AD59" i="5"/>
  <c r="AD59" i="6" s="1"/>
  <c r="AD60" i="5"/>
  <c r="AD60" i="6" s="1"/>
  <c r="AD61" i="5"/>
  <c r="AD61" i="6" s="1"/>
  <c r="AD62" i="5"/>
  <c r="AD62" i="6" s="1"/>
  <c r="AD63" i="5"/>
  <c r="AD63" i="6" s="1"/>
  <c r="AD64" i="5"/>
  <c r="AD64" i="6" s="1"/>
  <c r="AD65" i="5"/>
  <c r="AD65" i="6" s="1"/>
  <c r="AD66" i="5"/>
  <c r="AD66" i="6" s="1"/>
  <c r="AD67" i="5"/>
  <c r="AD67" i="6" s="1"/>
  <c r="AD68" i="5"/>
  <c r="AD68" i="6" s="1"/>
  <c r="AD69" i="5"/>
  <c r="AD69" i="6" s="1"/>
  <c r="AD70" i="5"/>
  <c r="AD70" i="6" s="1"/>
  <c r="AD71" i="5"/>
  <c r="AD71" i="6" s="1"/>
  <c r="AD72" i="5"/>
  <c r="AD72" i="6" s="1"/>
  <c r="AD73" i="5"/>
  <c r="AD73" i="6" s="1"/>
  <c r="AD74" i="5"/>
  <c r="AD74" i="6" s="1"/>
  <c r="AD75" i="5"/>
  <c r="AD75" i="6" s="1"/>
  <c r="AD76" i="5"/>
  <c r="AD76" i="6" s="1"/>
  <c r="AD77" i="5"/>
  <c r="AD77" i="6" s="1"/>
  <c r="AD78" i="5"/>
  <c r="AD78" i="6" s="1"/>
  <c r="AD79" i="5"/>
  <c r="AD79" i="6" s="1"/>
  <c r="AD80" i="5"/>
  <c r="AD80" i="6" s="1"/>
  <c r="AD81" i="5"/>
  <c r="AD81" i="6" s="1"/>
  <c r="AD82" i="5"/>
  <c r="AD82" i="6" s="1"/>
  <c r="AD83" i="5"/>
  <c r="AD83" i="6" s="1"/>
  <c r="AD84" i="5"/>
  <c r="AD84" i="6" s="1"/>
  <c r="AD85" i="5"/>
  <c r="AD85" i="6" s="1"/>
  <c r="AD86" i="5"/>
  <c r="AD86" i="6" s="1"/>
  <c r="AD87" i="5"/>
  <c r="AD87" i="6" s="1"/>
  <c r="AD88" i="5"/>
  <c r="AD88" i="6" s="1"/>
  <c r="AD89" i="5"/>
  <c r="AD89" i="6" s="1"/>
  <c r="AD90" i="5"/>
  <c r="AD90" i="6" s="1"/>
  <c r="AD91" i="5"/>
  <c r="AD91" i="6" s="1"/>
  <c r="AD92" i="5"/>
  <c r="AD92" i="6" s="1"/>
  <c r="AD93" i="5"/>
  <c r="AD93" i="6" s="1"/>
  <c r="AD94" i="5"/>
  <c r="AD94" i="6" s="1"/>
  <c r="AD95" i="5"/>
  <c r="AD95" i="6" s="1"/>
  <c r="AD96" i="5"/>
  <c r="AD96" i="6" s="1"/>
  <c r="AD97" i="5"/>
  <c r="AD97" i="6" s="1"/>
  <c r="AD98" i="5"/>
  <c r="AD98" i="6" s="1"/>
  <c r="AD99" i="5"/>
  <c r="AD99" i="6" s="1"/>
  <c r="AD100" i="5"/>
  <c r="AD100" i="6" s="1"/>
  <c r="AD101" i="5"/>
  <c r="AD101" i="6" s="1"/>
  <c r="AD102" i="5"/>
  <c r="AD102" i="6" s="1"/>
  <c r="AD103" i="5"/>
  <c r="AD103" i="6" s="1"/>
  <c r="AD104" i="5"/>
  <c r="AD104" i="6" s="1"/>
  <c r="AD105" i="5"/>
  <c r="AD105" i="6" s="1"/>
  <c r="AD106" i="5"/>
  <c r="AD106" i="6" s="1"/>
  <c r="AD107" i="5"/>
  <c r="AD107" i="6" s="1"/>
  <c r="AD108" i="5"/>
  <c r="AD108" i="6" s="1"/>
  <c r="AD109" i="5"/>
  <c r="AD109" i="6" s="1"/>
  <c r="AD110" i="5"/>
  <c r="AD110" i="6" s="1"/>
  <c r="AD111" i="5"/>
  <c r="AD111" i="6" s="1"/>
  <c r="AD112" i="5"/>
  <c r="AD112" i="6" s="1"/>
  <c r="AD113" i="5"/>
  <c r="AD113" i="6" s="1"/>
  <c r="AD114" i="5"/>
  <c r="AD114" i="6" s="1"/>
  <c r="AD115" i="5"/>
  <c r="AD115" i="6" s="1"/>
  <c r="AD116" i="5"/>
  <c r="AD116" i="6" s="1"/>
  <c r="AD117" i="5"/>
  <c r="AD117" i="6" s="1"/>
  <c r="AD118" i="5"/>
  <c r="AD118" i="6" s="1"/>
  <c r="AD119" i="5"/>
  <c r="AD119" i="6" s="1"/>
  <c r="AD120" i="5"/>
  <c r="AD120" i="6" s="1"/>
  <c r="AD121" i="5"/>
  <c r="AD121" i="6" s="1"/>
  <c r="AD122" i="5"/>
  <c r="AD122" i="6" s="1"/>
  <c r="AD123" i="5"/>
  <c r="AD123" i="6" s="1"/>
  <c r="AD124" i="5"/>
  <c r="AD124" i="6" s="1"/>
  <c r="AD125" i="5"/>
  <c r="AD125" i="6" s="1"/>
  <c r="AD126" i="5"/>
  <c r="AD126" i="6" s="1"/>
  <c r="AD127" i="5"/>
  <c r="AD127" i="6" s="1"/>
  <c r="AD128" i="5"/>
  <c r="AD128" i="6" s="1"/>
  <c r="AD129" i="5"/>
  <c r="AD129" i="6" s="1"/>
  <c r="AD130" i="5"/>
  <c r="AD130" i="6" s="1"/>
  <c r="AD131" i="5"/>
  <c r="AD131" i="6" s="1"/>
  <c r="AD132" i="5"/>
  <c r="AD132" i="6" s="1"/>
  <c r="AD133" i="5"/>
  <c r="AD133" i="6" s="1"/>
  <c r="AD134" i="5"/>
  <c r="AD134" i="6" s="1"/>
  <c r="AD135" i="5"/>
  <c r="AD135" i="6" s="1"/>
  <c r="AD136" i="5"/>
  <c r="AD136" i="6" s="1"/>
  <c r="AD137" i="5"/>
  <c r="AD137" i="6" s="1"/>
  <c r="AD138" i="5"/>
  <c r="AD138" i="6" s="1"/>
  <c r="AD139" i="5"/>
  <c r="AD139" i="6" s="1"/>
  <c r="AD140" i="5"/>
  <c r="AD140" i="6" s="1"/>
  <c r="AD141" i="5"/>
  <c r="AD141" i="6" s="1"/>
  <c r="AD142" i="5"/>
  <c r="AD142" i="6" s="1"/>
  <c r="AD143" i="5"/>
  <c r="AD143" i="6" s="1"/>
  <c r="AD144" i="5"/>
  <c r="AD144" i="6" s="1"/>
  <c r="AD145" i="5"/>
  <c r="AD145" i="6" s="1"/>
  <c r="AD146" i="5"/>
  <c r="AD146" i="6" s="1"/>
  <c r="AD147" i="5"/>
  <c r="AD147" i="6" s="1"/>
  <c r="AD148" i="5"/>
  <c r="AD148" i="6" s="1"/>
  <c r="AD149" i="5"/>
  <c r="AD149" i="6" s="1"/>
  <c r="AD150" i="5"/>
  <c r="AD150" i="6" s="1"/>
  <c r="AD151" i="5"/>
  <c r="AD151" i="6" s="1"/>
  <c r="AD152" i="5"/>
  <c r="AD152" i="6" s="1"/>
  <c r="AD153" i="5"/>
  <c r="AD153" i="6" s="1"/>
  <c r="AD154" i="5"/>
  <c r="AD154" i="6" s="1"/>
  <c r="AD155" i="5"/>
  <c r="AD155" i="6" s="1"/>
  <c r="AD156" i="5"/>
  <c r="AD156" i="6" s="1"/>
  <c r="AD157" i="5"/>
  <c r="AD157" i="6" s="1"/>
  <c r="AD158" i="5"/>
  <c r="AD158" i="6" s="1"/>
  <c r="AD159" i="5"/>
  <c r="AD159" i="6" s="1"/>
  <c r="AD160" i="5"/>
  <c r="AD160" i="6" s="1"/>
  <c r="AD161" i="5"/>
  <c r="AD161" i="6" s="1"/>
  <c r="AD162" i="5"/>
  <c r="AD162" i="6" s="1"/>
  <c r="AD163" i="5"/>
  <c r="AD163" i="6" s="1"/>
  <c r="AD164" i="5"/>
  <c r="AD164" i="6" s="1"/>
  <c r="AD165" i="5"/>
  <c r="AD165" i="6" s="1"/>
  <c r="AD166" i="5"/>
  <c r="AD166" i="6" s="1"/>
  <c r="AD167" i="5"/>
  <c r="AD167" i="6" s="1"/>
  <c r="AD168" i="5"/>
  <c r="AD168" i="6" s="1"/>
  <c r="AD169" i="5"/>
  <c r="AD169" i="6" s="1"/>
  <c r="AD170" i="5"/>
  <c r="AD170" i="6" s="1"/>
  <c r="AD171" i="5"/>
  <c r="AD171" i="6" s="1"/>
  <c r="AD172" i="5"/>
  <c r="AD172" i="6" s="1"/>
  <c r="AD173" i="5"/>
  <c r="AD173" i="6" s="1"/>
  <c r="AD174" i="5"/>
  <c r="AD174" i="6" s="1"/>
  <c r="AD175" i="5"/>
  <c r="AD175" i="6" s="1"/>
  <c r="AD176" i="5"/>
  <c r="AD176" i="6" s="1"/>
  <c r="AD177" i="5"/>
  <c r="AD177" i="6" s="1"/>
  <c r="AD178" i="5"/>
  <c r="AD178" i="6" s="1"/>
  <c r="AD179" i="5"/>
  <c r="AD179" i="6" s="1"/>
  <c r="AD180" i="5"/>
  <c r="AD180" i="6" s="1"/>
  <c r="AD181" i="5"/>
  <c r="AD181" i="6" s="1"/>
  <c r="AD182" i="5"/>
  <c r="AD182" i="6" s="1"/>
  <c r="AD183" i="5"/>
  <c r="AD183" i="6" s="1"/>
  <c r="AD184" i="5"/>
  <c r="AD184" i="6" s="1"/>
  <c r="AD185" i="5"/>
  <c r="AD185" i="6" s="1"/>
  <c r="AD186" i="5"/>
  <c r="AD186" i="6" s="1"/>
  <c r="AD187" i="5"/>
  <c r="AD187" i="6" s="1"/>
  <c r="AD188" i="5"/>
  <c r="AD188" i="6" s="1"/>
  <c r="AD189" i="5"/>
  <c r="AD189" i="6" s="1"/>
  <c r="AD190" i="5"/>
  <c r="AD190" i="6" s="1"/>
  <c r="AD191" i="5"/>
  <c r="AD191" i="6" s="1"/>
  <c r="AD192" i="5"/>
  <c r="AD192" i="6" s="1"/>
  <c r="AD193" i="5"/>
  <c r="AD193" i="6" s="1"/>
  <c r="AD194" i="5"/>
  <c r="AD194" i="6" s="1"/>
  <c r="AD195" i="5"/>
  <c r="AD195" i="6" s="1"/>
  <c r="AD196" i="5"/>
  <c r="AD196" i="6" s="1"/>
  <c r="AD197" i="5"/>
  <c r="AD197" i="6" s="1"/>
  <c r="AD198" i="5"/>
  <c r="AD198" i="6" s="1"/>
  <c r="AD199" i="5"/>
  <c r="AD199" i="6" s="1"/>
  <c r="AD200" i="5"/>
  <c r="AD200" i="6" s="1"/>
  <c r="AD201" i="5"/>
  <c r="AD201" i="6" s="1"/>
  <c r="AD202" i="5"/>
  <c r="AD202" i="6" s="1"/>
  <c r="AD203" i="5"/>
  <c r="AD203" i="6" s="1"/>
  <c r="AD204" i="5"/>
  <c r="AD204" i="6" s="1"/>
  <c r="AD205" i="5"/>
  <c r="AD205" i="6" s="1"/>
  <c r="AD206" i="5"/>
  <c r="AD206" i="6" s="1"/>
  <c r="AD207" i="5"/>
  <c r="AD207" i="6" s="1"/>
  <c r="AD208" i="5"/>
  <c r="AD208" i="6" s="1"/>
  <c r="AD209" i="5"/>
  <c r="AD209" i="6" s="1"/>
  <c r="AD210" i="5"/>
  <c r="AD210" i="6" s="1"/>
  <c r="AD211" i="5"/>
  <c r="AD211" i="6" s="1"/>
  <c r="AD212" i="5"/>
  <c r="AD212" i="6" s="1"/>
  <c r="AD213" i="5"/>
  <c r="AD213" i="6" s="1"/>
  <c r="AD214" i="5"/>
  <c r="AD214" i="6" s="1"/>
  <c r="AD215" i="5"/>
  <c r="AD215" i="6" s="1"/>
  <c r="AD216" i="5"/>
  <c r="AD216" i="6" s="1"/>
  <c r="AD217" i="5"/>
  <c r="AD217" i="6" s="1"/>
  <c r="AD218" i="5"/>
  <c r="AD218" i="6" s="1"/>
  <c r="AD219" i="5"/>
  <c r="AD219" i="6" s="1"/>
  <c r="AD220" i="5"/>
  <c r="AD220" i="6" s="1"/>
  <c r="AD221" i="5"/>
  <c r="AD221" i="6" s="1"/>
  <c r="AD222" i="5"/>
  <c r="AD222" i="6" s="1"/>
  <c r="AD223" i="5"/>
  <c r="AD223" i="6" s="1"/>
  <c r="AD224" i="5"/>
  <c r="AD224" i="6" s="1"/>
  <c r="AD225" i="5"/>
  <c r="AD225" i="6" s="1"/>
  <c r="AD226" i="5"/>
  <c r="AD226" i="6" s="1"/>
  <c r="AD227" i="5"/>
  <c r="AD227" i="6" s="1"/>
  <c r="AD228" i="5"/>
  <c r="AD228" i="6" s="1"/>
  <c r="AD229" i="5"/>
  <c r="AD229" i="6" s="1"/>
  <c r="AD230" i="5"/>
  <c r="AD230" i="6" s="1"/>
  <c r="AD231" i="5"/>
  <c r="AD231" i="6" s="1"/>
  <c r="AD232" i="5"/>
  <c r="AD232" i="6" s="1"/>
  <c r="AD233" i="5"/>
  <c r="AD233" i="6" s="1"/>
  <c r="AD234" i="5"/>
  <c r="AD234" i="6" s="1"/>
  <c r="AD235" i="5"/>
  <c r="AD235" i="6" s="1"/>
  <c r="AD236" i="5"/>
  <c r="AD236" i="6" s="1"/>
  <c r="AD237" i="5"/>
  <c r="AD237" i="6" s="1"/>
  <c r="AD238" i="5"/>
  <c r="AD238" i="6" s="1"/>
  <c r="AD239" i="5"/>
  <c r="AD239" i="6" s="1"/>
  <c r="AD240" i="5"/>
  <c r="AD240" i="6" s="1"/>
  <c r="AD241" i="5"/>
  <c r="AD241" i="6" s="1"/>
  <c r="AD242" i="5"/>
  <c r="AD242" i="6" s="1"/>
  <c r="AD243" i="5"/>
  <c r="AD243" i="6" s="1"/>
  <c r="AD244" i="5"/>
  <c r="AD244" i="6" s="1"/>
  <c r="AD245" i="5"/>
  <c r="AD245" i="6" s="1"/>
  <c r="AD246" i="5"/>
  <c r="AD246" i="6" s="1"/>
  <c r="AD247" i="5"/>
  <c r="AD247" i="6" s="1"/>
  <c r="AD248" i="5"/>
  <c r="AD248" i="6" s="1"/>
  <c r="AD249" i="5"/>
  <c r="AD249" i="6" s="1"/>
  <c r="AD250" i="5"/>
  <c r="AD250" i="6" s="1"/>
  <c r="AD251" i="5"/>
  <c r="AD251" i="6" s="1"/>
  <c r="AD252" i="5"/>
  <c r="AD252" i="6" s="1"/>
  <c r="AD253" i="5"/>
  <c r="AD253" i="6" s="1"/>
  <c r="AD254" i="5"/>
  <c r="AD254" i="6" s="1"/>
  <c r="AD255" i="5"/>
  <c r="AD255" i="6" s="1"/>
  <c r="AD256" i="5"/>
  <c r="AD256" i="6" s="1"/>
  <c r="AD257" i="5"/>
  <c r="AD257" i="6" s="1"/>
  <c r="AD258" i="5"/>
  <c r="AD258" i="6" s="1"/>
  <c r="AD259" i="5"/>
  <c r="AD259" i="6" s="1"/>
  <c r="AD260" i="5"/>
  <c r="AD260" i="6" s="1"/>
  <c r="AD261" i="5"/>
  <c r="AD261" i="6" s="1"/>
  <c r="AD262" i="5"/>
  <c r="AD262" i="6" s="1"/>
  <c r="AD263" i="5"/>
  <c r="AD263" i="6" s="1"/>
  <c r="AD264" i="5"/>
  <c r="AD264" i="6" s="1"/>
  <c r="AD265" i="5"/>
  <c r="AD265" i="6" s="1"/>
  <c r="AD266" i="5"/>
  <c r="AD266" i="6" s="1"/>
  <c r="AD267" i="5"/>
  <c r="AD267" i="6" s="1"/>
  <c r="AD268" i="5"/>
  <c r="AD268" i="6" s="1"/>
  <c r="AD269" i="5"/>
  <c r="AD269" i="6" s="1"/>
  <c r="AD270" i="5"/>
  <c r="AD270" i="6" s="1"/>
  <c r="AD271" i="5"/>
  <c r="AD271" i="6" s="1"/>
  <c r="AD272" i="5"/>
  <c r="AD272" i="6" s="1"/>
  <c r="AD273" i="5"/>
  <c r="AD273" i="6" s="1"/>
  <c r="AD274" i="5"/>
  <c r="AD274" i="6" s="1"/>
  <c r="AD275" i="5"/>
  <c r="AD275" i="6" s="1"/>
  <c r="AD276" i="5"/>
  <c r="AD276" i="6" s="1"/>
  <c r="AD277" i="5"/>
  <c r="AD277" i="6" s="1"/>
  <c r="AD278" i="5"/>
  <c r="AD278" i="6" s="1"/>
  <c r="AD279" i="5"/>
  <c r="AD279" i="6" s="1"/>
  <c r="AD280" i="5"/>
  <c r="AD280" i="6" s="1"/>
  <c r="AD281" i="5"/>
  <c r="AD281" i="6" s="1"/>
  <c r="AD282" i="5"/>
  <c r="AD282" i="6" s="1"/>
  <c r="AD283" i="5"/>
  <c r="AD283" i="6" s="1"/>
  <c r="AD284" i="5"/>
  <c r="AD284" i="6" s="1"/>
  <c r="AD285" i="5"/>
  <c r="AD285" i="6" s="1"/>
  <c r="AD286" i="5"/>
  <c r="AD286" i="6" s="1"/>
  <c r="AD287" i="5"/>
  <c r="AD287" i="6" s="1"/>
  <c r="AD288" i="5"/>
  <c r="AD288" i="6" s="1"/>
  <c r="AD289" i="5"/>
  <c r="AD289" i="6" s="1"/>
  <c r="AD290" i="5"/>
  <c r="AD290" i="6" s="1"/>
  <c r="AD291" i="5"/>
  <c r="AD291" i="6" s="1"/>
  <c r="AD292" i="5"/>
  <c r="AD292" i="6" s="1"/>
  <c r="AD293" i="5"/>
  <c r="AD293" i="6" s="1"/>
  <c r="AD294" i="5"/>
  <c r="AD294" i="6" s="1"/>
  <c r="AD295" i="5"/>
  <c r="AD295" i="6" s="1"/>
  <c r="AD296" i="5"/>
  <c r="AD296" i="6" s="1"/>
  <c r="AD297" i="5"/>
  <c r="AD297" i="6" s="1"/>
  <c r="AD298" i="5"/>
  <c r="AD298" i="6" s="1"/>
  <c r="AD299" i="5"/>
  <c r="AD299" i="6" s="1"/>
  <c r="AD300" i="5"/>
  <c r="AD300" i="6" s="1"/>
  <c r="AD301" i="5"/>
  <c r="AD301" i="6" s="1"/>
  <c r="AD302" i="5"/>
  <c r="AD302" i="6" s="1"/>
  <c r="AD303" i="5"/>
  <c r="AD303" i="6" s="1"/>
  <c r="AD304" i="5"/>
  <c r="AD304" i="6" s="1"/>
  <c r="AD305" i="5"/>
  <c r="AD305" i="6" s="1"/>
  <c r="AD306" i="5"/>
  <c r="AD306" i="6" s="1"/>
  <c r="AD307" i="5"/>
  <c r="AD307" i="6" s="1"/>
  <c r="AD308" i="5"/>
  <c r="AD308" i="6" s="1"/>
  <c r="AD309" i="5"/>
  <c r="AD309" i="6" s="1"/>
  <c r="AD310" i="5"/>
  <c r="AD310" i="6" s="1"/>
  <c r="AD311" i="5"/>
  <c r="AD311" i="6" s="1"/>
  <c r="AD312" i="5"/>
  <c r="AD312" i="6" s="1"/>
  <c r="AD313" i="5"/>
  <c r="AD313" i="6" s="1"/>
  <c r="AD314" i="5"/>
  <c r="AD314" i="6" s="1"/>
  <c r="AD315" i="5"/>
  <c r="AD315" i="6" s="1"/>
  <c r="AD316" i="5"/>
  <c r="AD316" i="6" s="1"/>
  <c r="AD317" i="5"/>
  <c r="AD317" i="6" s="1"/>
  <c r="AD318" i="5"/>
  <c r="AD318" i="6" s="1"/>
  <c r="AD319" i="5"/>
  <c r="AD319" i="6" s="1"/>
  <c r="AD320" i="5"/>
  <c r="AD320" i="6" s="1"/>
  <c r="AD321" i="5"/>
  <c r="AD321" i="6" s="1"/>
  <c r="AD322" i="5"/>
  <c r="AD322" i="6" s="1"/>
  <c r="AD323" i="5"/>
  <c r="AD323" i="6" s="1"/>
  <c r="AD324" i="5"/>
  <c r="AD324" i="6" s="1"/>
  <c r="AD325" i="5"/>
  <c r="AD325" i="6" s="1"/>
  <c r="AD326" i="5"/>
  <c r="AD326" i="6" s="1"/>
  <c r="AD327" i="5"/>
  <c r="AD327" i="6" s="1"/>
  <c r="AD328" i="5"/>
  <c r="AD328" i="6" s="1"/>
  <c r="AD329" i="5"/>
  <c r="AD329" i="6" s="1"/>
  <c r="AD330" i="5"/>
  <c r="AD330" i="6" s="1"/>
  <c r="AD331" i="5"/>
  <c r="AD331" i="6" s="1"/>
  <c r="AD332" i="5"/>
  <c r="AD332" i="6" s="1"/>
  <c r="AD333" i="5"/>
  <c r="AD333" i="6" s="1"/>
  <c r="AD334" i="5"/>
  <c r="AD334" i="6" s="1"/>
  <c r="AD335" i="5"/>
  <c r="AD335" i="6" s="1"/>
  <c r="AD336" i="5"/>
  <c r="AD336" i="6" s="1"/>
  <c r="AD337" i="5"/>
  <c r="AD337" i="6" s="1"/>
  <c r="AD338" i="5"/>
  <c r="AD338" i="6" s="1"/>
  <c r="AD339" i="5"/>
  <c r="AD339" i="6" s="1"/>
  <c r="AD340" i="5"/>
  <c r="AD340" i="6" s="1"/>
  <c r="AD341" i="5"/>
  <c r="AD341" i="6" s="1"/>
  <c r="AD342" i="5"/>
  <c r="AD342" i="6" s="1"/>
  <c r="AD343" i="5"/>
  <c r="AD343" i="6" s="1"/>
  <c r="AD344" i="5"/>
  <c r="AD344" i="6" s="1"/>
  <c r="AD345" i="5"/>
  <c r="AD345" i="6" s="1"/>
  <c r="AD346" i="5"/>
  <c r="AD346" i="6" s="1"/>
  <c r="AD347" i="5"/>
  <c r="AD347" i="6" s="1"/>
  <c r="AD348" i="5"/>
  <c r="AD348" i="6" s="1"/>
  <c r="AD349" i="5"/>
  <c r="AD349" i="6" s="1"/>
  <c r="AD350" i="5"/>
  <c r="AD350" i="6" s="1"/>
  <c r="AD351" i="5"/>
  <c r="AD351" i="6" s="1"/>
  <c r="AD352" i="5"/>
  <c r="AD352" i="6" s="1"/>
  <c r="AD353" i="5"/>
  <c r="AD353" i="6" s="1"/>
  <c r="AD354" i="5"/>
  <c r="AD354" i="6" s="1"/>
  <c r="AD355" i="5"/>
  <c r="AD355" i="6" s="1"/>
  <c r="AD356" i="5"/>
  <c r="AD356" i="6" s="1"/>
  <c r="AD357" i="5"/>
  <c r="AD357" i="6" s="1"/>
  <c r="AD358" i="5"/>
  <c r="AD358" i="6" s="1"/>
  <c r="AD359" i="5"/>
  <c r="AD359" i="6" s="1"/>
  <c r="AD360" i="5"/>
  <c r="AD360" i="6" s="1"/>
  <c r="AD361" i="5"/>
  <c r="AD361" i="6" s="1"/>
  <c r="AD362" i="5"/>
  <c r="AD362" i="6" s="1"/>
  <c r="AD363" i="5"/>
  <c r="AD363" i="6" s="1"/>
  <c r="AD364" i="5"/>
  <c r="AD364" i="6" s="1"/>
  <c r="AD365" i="5"/>
  <c r="AD365" i="6" s="1"/>
  <c r="AD366" i="5"/>
  <c r="AD366" i="6" s="1"/>
  <c r="AD367" i="5"/>
  <c r="AD367" i="6" s="1"/>
  <c r="AD368" i="5"/>
  <c r="AD368" i="6" s="1"/>
  <c r="AD369" i="5"/>
  <c r="AD369" i="6" s="1"/>
  <c r="AD370" i="5"/>
  <c r="AD370" i="6" s="1"/>
  <c r="AD371" i="5"/>
  <c r="AD371" i="6" s="1"/>
  <c r="AD372" i="5"/>
  <c r="AD372" i="6" s="1"/>
  <c r="AD373" i="5"/>
  <c r="AD373" i="6" s="1"/>
  <c r="AD374" i="5"/>
  <c r="AD374" i="6" s="1"/>
  <c r="AD375" i="5"/>
  <c r="AD375" i="6" s="1"/>
  <c r="AD376" i="5"/>
  <c r="AD376" i="6" s="1"/>
  <c r="AD377" i="5"/>
  <c r="AD377" i="6" s="1"/>
  <c r="AD378" i="5"/>
  <c r="AD378" i="6" s="1"/>
  <c r="AD379" i="5"/>
  <c r="AD379" i="6" s="1"/>
  <c r="AD380" i="5"/>
  <c r="AD380" i="6" s="1"/>
  <c r="AD381" i="5"/>
  <c r="AD381" i="6" s="1"/>
  <c r="AD382" i="5"/>
  <c r="AD382" i="6" s="1"/>
  <c r="AD383" i="5"/>
  <c r="AD383" i="6" s="1"/>
  <c r="AD384" i="5"/>
  <c r="AD384" i="6" s="1"/>
  <c r="AD385" i="5"/>
  <c r="AD385" i="6" s="1"/>
  <c r="AD386" i="5"/>
  <c r="AD386" i="6" s="1"/>
  <c r="AD387" i="5"/>
  <c r="AD387" i="6" s="1"/>
  <c r="AD388" i="5"/>
  <c r="AD388" i="6" s="1"/>
  <c r="AD389" i="5"/>
  <c r="AD389" i="6" s="1"/>
  <c r="AD390" i="5"/>
  <c r="AD390" i="6" s="1"/>
  <c r="AD391" i="5"/>
  <c r="AD391" i="6" s="1"/>
  <c r="AD392" i="5"/>
  <c r="AD392" i="6" s="1"/>
  <c r="AD393" i="5"/>
  <c r="AD393" i="6" s="1"/>
  <c r="AD394" i="5"/>
  <c r="AD394" i="6" s="1"/>
  <c r="AD395" i="5"/>
  <c r="AD395" i="6" s="1"/>
  <c r="AD396" i="5"/>
  <c r="AD396" i="6" s="1"/>
  <c r="AD397" i="5"/>
  <c r="AD397" i="6" s="1"/>
  <c r="AD398" i="5"/>
  <c r="AD398" i="6" s="1"/>
  <c r="AD399" i="5"/>
  <c r="AD399" i="6" s="1"/>
  <c r="AD400" i="5"/>
  <c r="AD400" i="6" s="1"/>
  <c r="AD401" i="5"/>
  <c r="AD401" i="6" s="1"/>
  <c r="AD402" i="5"/>
  <c r="AD402" i="6" s="1"/>
  <c r="AD403" i="5"/>
  <c r="AD403" i="6" s="1"/>
  <c r="AD404" i="5"/>
  <c r="AD404" i="6" s="1"/>
  <c r="AD405" i="5"/>
  <c r="AD405" i="6" s="1"/>
  <c r="AD406" i="5"/>
  <c r="AD406" i="6" s="1"/>
  <c r="AD407" i="5"/>
  <c r="AD407" i="6" s="1"/>
  <c r="AD408" i="5"/>
  <c r="AD408" i="6" s="1"/>
  <c r="AD409" i="5"/>
  <c r="AD409" i="6" s="1"/>
  <c r="AD410" i="5"/>
  <c r="AD410" i="6" s="1"/>
  <c r="AD411" i="5"/>
  <c r="AD411" i="6" s="1"/>
  <c r="AD412" i="5"/>
  <c r="AD412" i="6" s="1"/>
  <c r="AD413" i="5"/>
  <c r="AD413" i="6" s="1"/>
  <c r="AD414" i="5"/>
  <c r="AD414" i="6" s="1"/>
  <c r="AD415" i="5"/>
  <c r="AD415" i="6" s="1"/>
  <c r="AD416" i="5"/>
  <c r="AD416" i="6" s="1"/>
  <c r="AD417" i="5"/>
  <c r="AD417" i="6" s="1"/>
  <c r="AD418" i="5"/>
  <c r="AD418" i="6" s="1"/>
  <c r="AD419" i="5"/>
  <c r="AD419" i="6" s="1"/>
  <c r="AD420" i="5"/>
  <c r="AD420" i="6" s="1"/>
  <c r="AD421" i="5"/>
  <c r="AD421" i="6" s="1"/>
  <c r="AD422" i="5"/>
  <c r="AD422" i="6" s="1"/>
  <c r="AD423" i="5"/>
  <c r="AD423" i="6" s="1"/>
  <c r="AD424" i="5"/>
  <c r="AD424" i="6" s="1"/>
  <c r="AD425" i="5"/>
  <c r="AD425" i="6" s="1"/>
  <c r="AD426" i="5"/>
  <c r="AD426" i="6" s="1"/>
  <c r="AD427" i="5"/>
  <c r="AD427" i="6" s="1"/>
  <c r="AD428" i="5"/>
  <c r="AD428" i="6" s="1"/>
  <c r="AD429" i="5"/>
  <c r="AD429" i="6" s="1"/>
  <c r="AD430" i="5"/>
  <c r="AD430" i="6" s="1"/>
  <c r="AD431" i="5"/>
  <c r="AD431" i="6" s="1"/>
  <c r="AD432" i="5"/>
  <c r="AD432" i="6" s="1"/>
  <c r="AD433" i="5"/>
  <c r="AD433" i="6" s="1"/>
  <c r="AD434" i="5"/>
  <c r="AD434" i="6" s="1"/>
  <c r="AD435" i="5"/>
  <c r="AD435" i="6" s="1"/>
  <c r="AD436" i="5"/>
  <c r="AD436" i="6" s="1"/>
  <c r="AD437" i="5"/>
  <c r="AD437" i="6" s="1"/>
  <c r="AD438" i="5"/>
  <c r="AD438" i="6" s="1"/>
  <c r="AD439" i="5"/>
  <c r="AD439" i="6" s="1"/>
  <c r="AD440" i="5"/>
  <c r="AD440" i="6" s="1"/>
  <c r="AD441" i="5"/>
  <c r="AD441" i="6" s="1"/>
  <c r="AD442" i="5"/>
  <c r="AD442" i="6" s="1"/>
  <c r="AD443" i="5"/>
  <c r="AD443" i="6" s="1"/>
  <c r="AD444" i="5"/>
  <c r="AD444" i="6" s="1"/>
  <c r="AD445" i="5"/>
  <c r="AD445" i="6" s="1"/>
  <c r="AD446" i="5"/>
  <c r="AD446" i="6" s="1"/>
  <c r="AD447" i="5"/>
  <c r="AD447" i="6" s="1"/>
  <c r="AD448" i="5"/>
  <c r="AD448" i="6" s="1"/>
  <c r="AD449" i="5"/>
  <c r="AD449" i="6" s="1"/>
  <c r="AD450" i="5"/>
  <c r="AD450" i="6" s="1"/>
  <c r="AD451" i="5"/>
  <c r="AD451" i="6" s="1"/>
  <c r="AD452" i="5"/>
  <c r="AD452" i="6" s="1"/>
  <c r="AD453" i="5"/>
  <c r="AD453" i="6" s="1"/>
  <c r="AD454" i="5"/>
  <c r="AD454" i="6" s="1"/>
  <c r="AD455" i="5"/>
  <c r="AD455" i="6" s="1"/>
  <c r="AD456" i="5"/>
  <c r="AD456" i="6" s="1"/>
  <c r="AD457" i="5"/>
  <c r="AD457" i="6" s="1"/>
  <c r="AD458" i="5"/>
  <c r="AD458" i="6" s="1"/>
  <c r="AD459" i="5"/>
  <c r="AD459" i="6" s="1"/>
  <c r="AD460" i="5"/>
  <c r="AD460" i="6" s="1"/>
  <c r="AD461" i="5"/>
  <c r="AD461" i="6" s="1"/>
  <c r="AD462" i="5"/>
  <c r="AD462" i="6" s="1"/>
  <c r="AD463" i="5"/>
  <c r="AD463" i="6" s="1"/>
  <c r="AD464" i="5"/>
  <c r="AD464" i="6" s="1"/>
  <c r="AD465" i="5"/>
  <c r="AD465" i="6" s="1"/>
  <c r="AD466" i="5"/>
  <c r="AD466" i="6" s="1"/>
  <c r="AD467" i="5"/>
  <c r="AD467" i="6" s="1"/>
  <c r="AD468" i="5"/>
  <c r="AD468" i="6" s="1"/>
  <c r="AD469" i="5"/>
  <c r="AD469" i="6" s="1"/>
  <c r="AD470" i="5"/>
  <c r="AD470" i="6" s="1"/>
  <c r="AD471" i="5"/>
  <c r="AD471" i="6" s="1"/>
  <c r="AD472" i="5"/>
  <c r="AD472" i="6" s="1"/>
  <c r="AD473" i="5"/>
  <c r="AD473" i="6" s="1"/>
  <c r="AD474" i="5"/>
  <c r="AD474" i="6" s="1"/>
  <c r="AD475" i="5"/>
  <c r="AD475" i="6" s="1"/>
  <c r="AD476" i="5"/>
  <c r="AD476" i="6" s="1"/>
  <c r="AD477" i="5"/>
  <c r="AD477" i="6" s="1"/>
  <c r="AD478" i="5"/>
  <c r="AD478" i="6" s="1"/>
  <c r="AD479" i="5"/>
  <c r="AD479" i="6" s="1"/>
  <c r="AD480" i="5"/>
  <c r="AD480" i="6" s="1"/>
  <c r="AD481" i="5"/>
  <c r="AD481" i="6" s="1"/>
  <c r="AD482" i="5"/>
  <c r="AD482" i="6" s="1"/>
  <c r="AD483" i="5"/>
  <c r="AD483" i="6" s="1"/>
  <c r="AD484" i="5"/>
  <c r="AD484" i="6" s="1"/>
  <c r="AD485" i="5"/>
  <c r="AD485" i="6" s="1"/>
  <c r="AD486" i="5"/>
  <c r="AD486" i="6" s="1"/>
  <c r="AD487" i="5"/>
  <c r="AD487" i="6" s="1"/>
  <c r="AD488" i="5"/>
  <c r="AD488" i="6" s="1"/>
  <c r="AD489" i="5"/>
  <c r="AD489" i="6" s="1"/>
  <c r="AD490" i="5"/>
  <c r="AD490" i="6" s="1"/>
  <c r="AD491" i="5"/>
  <c r="AD491" i="6" s="1"/>
  <c r="AD492" i="5"/>
  <c r="AD492" i="6" s="1"/>
  <c r="AD493" i="5"/>
  <c r="AD493" i="6" s="1"/>
  <c r="AD494" i="5"/>
  <c r="AD494" i="6" s="1"/>
  <c r="AD495" i="5"/>
  <c r="AD495" i="6" s="1"/>
  <c r="AD496" i="5"/>
  <c r="AD496" i="6" s="1"/>
  <c r="AD497" i="5"/>
  <c r="AD497" i="6" s="1"/>
  <c r="AD498" i="5"/>
  <c r="AD498" i="6" s="1"/>
  <c r="AD499" i="5"/>
  <c r="AD499" i="6" s="1"/>
  <c r="AD500" i="5"/>
  <c r="AD500" i="6" s="1"/>
  <c r="AD501" i="5"/>
  <c r="AD501" i="6" s="1"/>
  <c r="AD502" i="5"/>
  <c r="AD502" i="6" s="1"/>
  <c r="AD503" i="5"/>
  <c r="AD503" i="6" s="1"/>
  <c r="AD504" i="5"/>
  <c r="AD504" i="6" s="1"/>
  <c r="AD505" i="5"/>
  <c r="AD505" i="6" s="1"/>
  <c r="AD506" i="5"/>
  <c r="AD506" i="6" s="1"/>
  <c r="AD507" i="5"/>
  <c r="AD507" i="6" s="1"/>
  <c r="AD508" i="5"/>
  <c r="AD508" i="6" s="1"/>
  <c r="AD509" i="5"/>
  <c r="AD509" i="6" s="1"/>
  <c r="AD510" i="5"/>
  <c r="AD510" i="6" s="1"/>
  <c r="AD511" i="5"/>
  <c r="AD511" i="6" s="1"/>
  <c r="AD512" i="5"/>
  <c r="AD512" i="6" s="1"/>
  <c r="AD513" i="5"/>
  <c r="AD513" i="6" s="1"/>
  <c r="AD514" i="5"/>
  <c r="AD514" i="6" s="1"/>
  <c r="AD515" i="5"/>
  <c r="AD515" i="6" s="1"/>
  <c r="AD516" i="5"/>
  <c r="AD516" i="6" s="1"/>
  <c r="AD517" i="5"/>
  <c r="AD517" i="6" s="1"/>
  <c r="AD518" i="5"/>
  <c r="AD518" i="6" s="1"/>
  <c r="AD519" i="5"/>
  <c r="AD519" i="6" s="1"/>
  <c r="AD520" i="5"/>
  <c r="AD520" i="6" s="1"/>
  <c r="AD521" i="5"/>
  <c r="AD521" i="6" s="1"/>
  <c r="AD522" i="5"/>
  <c r="AD522" i="6" s="1"/>
  <c r="AD523" i="5"/>
  <c r="AD523" i="6" s="1"/>
  <c r="AD524" i="5"/>
  <c r="AD524" i="6" s="1"/>
  <c r="AD525" i="5"/>
  <c r="AD525" i="6" s="1"/>
  <c r="AD526" i="5"/>
  <c r="AD526" i="6" s="1"/>
  <c r="AD527" i="5"/>
  <c r="AD527" i="6" s="1"/>
  <c r="AD528" i="5"/>
  <c r="AD528" i="6" s="1"/>
  <c r="AD529" i="5"/>
  <c r="AD529" i="6" s="1"/>
  <c r="AD530" i="5"/>
  <c r="AD530" i="6" s="1"/>
  <c r="AD531" i="5"/>
  <c r="AD531" i="6" s="1"/>
  <c r="AD532" i="5"/>
  <c r="AD532" i="6" s="1"/>
  <c r="AD533" i="5"/>
  <c r="AD533" i="6" s="1"/>
  <c r="AD534" i="5"/>
  <c r="AD534" i="6" s="1"/>
  <c r="AD535" i="5"/>
  <c r="AD535" i="6" s="1"/>
  <c r="AD536" i="5"/>
  <c r="AD536" i="6" s="1"/>
  <c r="AD537" i="5"/>
  <c r="AD537" i="6" s="1"/>
  <c r="AD538" i="5"/>
  <c r="AD538" i="6" s="1"/>
  <c r="AD539" i="5"/>
  <c r="AD539" i="6" s="1"/>
  <c r="AD540" i="5"/>
  <c r="AD540" i="6" s="1"/>
  <c r="AD541" i="5"/>
  <c r="AD541" i="6" s="1"/>
  <c r="AD542" i="5"/>
  <c r="AD542" i="6" s="1"/>
  <c r="AD543" i="5"/>
  <c r="AD543" i="6" s="1"/>
  <c r="AD544" i="5"/>
  <c r="AD544" i="6" s="1"/>
  <c r="AD545" i="5"/>
  <c r="AD545" i="6" s="1"/>
  <c r="AD546" i="5"/>
  <c r="AD546" i="6" s="1"/>
  <c r="AD547" i="5"/>
  <c r="AD547" i="6" s="1"/>
  <c r="AD548" i="5"/>
  <c r="AD548" i="6" s="1"/>
  <c r="AD549" i="5"/>
  <c r="AD549" i="6" s="1"/>
  <c r="AD550" i="5"/>
  <c r="AD550" i="6" s="1"/>
  <c r="AD551" i="5"/>
  <c r="AD551" i="6" s="1"/>
  <c r="AD552" i="5"/>
  <c r="AD552" i="6" s="1"/>
  <c r="AD553" i="5"/>
  <c r="AD553" i="6" s="1"/>
  <c r="AD554" i="5"/>
  <c r="AD554" i="6" s="1"/>
  <c r="AD555" i="5"/>
  <c r="AD555" i="6" s="1"/>
  <c r="AD556" i="5"/>
  <c r="AD556" i="6" s="1"/>
  <c r="AD557" i="5"/>
  <c r="AD557" i="6" s="1"/>
  <c r="AD558" i="5"/>
  <c r="AD558" i="6" s="1"/>
  <c r="AD559" i="5"/>
  <c r="AD559" i="6" s="1"/>
  <c r="AD560" i="5"/>
  <c r="AD560" i="6" s="1"/>
  <c r="AD561" i="5"/>
  <c r="AD561" i="6" s="1"/>
  <c r="AD562" i="5"/>
  <c r="AD562" i="6" s="1"/>
  <c r="AD563" i="5"/>
  <c r="AD563" i="6" s="1"/>
  <c r="AD564" i="5"/>
  <c r="AD564" i="6" s="1"/>
  <c r="AD565" i="5"/>
  <c r="AD565" i="6" s="1"/>
  <c r="AD566" i="5"/>
  <c r="AD566" i="6" s="1"/>
  <c r="AD567" i="5"/>
  <c r="AD567" i="6" s="1"/>
  <c r="AD568" i="5"/>
  <c r="AD568" i="6" s="1"/>
  <c r="AC2" i="5"/>
  <c r="AC2" i="6" s="1"/>
  <c r="AC3" i="5"/>
  <c r="AC3" i="6" s="1"/>
  <c r="AC4" i="5"/>
  <c r="AC4" i="6" s="1"/>
  <c r="AC5" i="5"/>
  <c r="AC5" i="6" s="1"/>
  <c r="AC6" i="5"/>
  <c r="AC6" i="6" s="1"/>
  <c r="AC7" i="5"/>
  <c r="AC7" i="6" s="1"/>
  <c r="AC8" i="5"/>
  <c r="AC8" i="6" s="1"/>
  <c r="AC9" i="5"/>
  <c r="AC9" i="6" s="1"/>
  <c r="AC10" i="5"/>
  <c r="AC10" i="6" s="1"/>
  <c r="AC11" i="5"/>
  <c r="AC11" i="6" s="1"/>
  <c r="AC12" i="5"/>
  <c r="AC12" i="6" s="1"/>
  <c r="AC13" i="5"/>
  <c r="AC13" i="6" s="1"/>
  <c r="AC14" i="5"/>
  <c r="AC14" i="6" s="1"/>
  <c r="AC15" i="5"/>
  <c r="AC15" i="6" s="1"/>
  <c r="AC16" i="5"/>
  <c r="AC16" i="6" s="1"/>
  <c r="AC17" i="5"/>
  <c r="AC17" i="6" s="1"/>
  <c r="AC18" i="5"/>
  <c r="AC18" i="6" s="1"/>
  <c r="AC19" i="5"/>
  <c r="AC19" i="6" s="1"/>
  <c r="AC20" i="5"/>
  <c r="AC20" i="6" s="1"/>
  <c r="AC21" i="5"/>
  <c r="AC21" i="6" s="1"/>
  <c r="AC22" i="5"/>
  <c r="AC22" i="6" s="1"/>
  <c r="AC23" i="5"/>
  <c r="AC23" i="6" s="1"/>
  <c r="AC24" i="5"/>
  <c r="AC24" i="6" s="1"/>
  <c r="AC25" i="5"/>
  <c r="AC25" i="6" s="1"/>
  <c r="AC26" i="5"/>
  <c r="AC26" i="6" s="1"/>
  <c r="AC27" i="5"/>
  <c r="AC27" i="6" s="1"/>
  <c r="AC28" i="5"/>
  <c r="AC28" i="6" s="1"/>
  <c r="AC29" i="5"/>
  <c r="AC29" i="6" s="1"/>
  <c r="AC30" i="5"/>
  <c r="AC30" i="6" s="1"/>
  <c r="AC31" i="5"/>
  <c r="AC31" i="6" s="1"/>
  <c r="AC32" i="5"/>
  <c r="AC32" i="6" s="1"/>
  <c r="AC33" i="5"/>
  <c r="AC33" i="6" s="1"/>
  <c r="AC34" i="5"/>
  <c r="AC34" i="6" s="1"/>
  <c r="AC35" i="5"/>
  <c r="AC35" i="6" s="1"/>
  <c r="AC36" i="5"/>
  <c r="AC36" i="6" s="1"/>
  <c r="AC37" i="5"/>
  <c r="AC37" i="6" s="1"/>
  <c r="AC38" i="5"/>
  <c r="AC38" i="6" s="1"/>
  <c r="AC39" i="5"/>
  <c r="AC39" i="6" s="1"/>
  <c r="AC40" i="5"/>
  <c r="AC40" i="6" s="1"/>
  <c r="AC41" i="5"/>
  <c r="AC41" i="6" s="1"/>
  <c r="AC42" i="5"/>
  <c r="AC42" i="6" s="1"/>
  <c r="AC43" i="5"/>
  <c r="AC43" i="6" s="1"/>
  <c r="AC44" i="5"/>
  <c r="AC44" i="6" s="1"/>
  <c r="AC45" i="5"/>
  <c r="AC45" i="6" s="1"/>
  <c r="AC46" i="5"/>
  <c r="AC46" i="6" s="1"/>
  <c r="AC47" i="5"/>
  <c r="AC47" i="6" s="1"/>
  <c r="AC48" i="5"/>
  <c r="AC48" i="6" s="1"/>
  <c r="AC49" i="5"/>
  <c r="AC49" i="6" s="1"/>
  <c r="AC50" i="5"/>
  <c r="AC50" i="6" s="1"/>
  <c r="AC51" i="5"/>
  <c r="AC51" i="6" s="1"/>
  <c r="AC52" i="5"/>
  <c r="AC52" i="6" s="1"/>
  <c r="AC53" i="5"/>
  <c r="AC53" i="6" s="1"/>
  <c r="AC54" i="5"/>
  <c r="AC54" i="6" s="1"/>
  <c r="AC55" i="5"/>
  <c r="AC55" i="6" s="1"/>
  <c r="AC56" i="5"/>
  <c r="AC56" i="6" s="1"/>
  <c r="AC57" i="5"/>
  <c r="AC57" i="6" s="1"/>
  <c r="AC58" i="5"/>
  <c r="AC58" i="6" s="1"/>
  <c r="AC59" i="5"/>
  <c r="AC59" i="6" s="1"/>
  <c r="AC60" i="5"/>
  <c r="AC60" i="6" s="1"/>
  <c r="AC61" i="5"/>
  <c r="AC61" i="6" s="1"/>
  <c r="AC62" i="5"/>
  <c r="AC62" i="6" s="1"/>
  <c r="AC63" i="5"/>
  <c r="AC63" i="6" s="1"/>
  <c r="AC64" i="5"/>
  <c r="AC64" i="6" s="1"/>
  <c r="AC65" i="5"/>
  <c r="AC65" i="6" s="1"/>
  <c r="AC66" i="5"/>
  <c r="AC66" i="6" s="1"/>
  <c r="AC67" i="5"/>
  <c r="AC67" i="6" s="1"/>
  <c r="AC68" i="5"/>
  <c r="AC68" i="6" s="1"/>
  <c r="AC69" i="5"/>
  <c r="AC69" i="6" s="1"/>
  <c r="AC70" i="5"/>
  <c r="AC70" i="6" s="1"/>
  <c r="AC71" i="5"/>
  <c r="AC71" i="6" s="1"/>
  <c r="AC72" i="5"/>
  <c r="AC72" i="6" s="1"/>
  <c r="AC73" i="5"/>
  <c r="AC73" i="6" s="1"/>
  <c r="AC74" i="5"/>
  <c r="AC74" i="6" s="1"/>
  <c r="AC75" i="5"/>
  <c r="AC75" i="6" s="1"/>
  <c r="AC76" i="5"/>
  <c r="AC76" i="6" s="1"/>
  <c r="AC77" i="5"/>
  <c r="AC77" i="6" s="1"/>
  <c r="AC78" i="5"/>
  <c r="AC78" i="6" s="1"/>
  <c r="AC79" i="5"/>
  <c r="AC79" i="6" s="1"/>
  <c r="AC80" i="5"/>
  <c r="AC80" i="6" s="1"/>
  <c r="AC81" i="5"/>
  <c r="AC81" i="6" s="1"/>
  <c r="AC82" i="5"/>
  <c r="AC82" i="6" s="1"/>
  <c r="AC83" i="5"/>
  <c r="AC83" i="6" s="1"/>
  <c r="AC84" i="5"/>
  <c r="AC84" i="6" s="1"/>
  <c r="AC85" i="5"/>
  <c r="AC85" i="6" s="1"/>
  <c r="AC86" i="5"/>
  <c r="AC86" i="6" s="1"/>
  <c r="AC87" i="5"/>
  <c r="AC87" i="6" s="1"/>
  <c r="AC88" i="5"/>
  <c r="AC88" i="6" s="1"/>
  <c r="AC89" i="5"/>
  <c r="AC89" i="6" s="1"/>
  <c r="AC90" i="5"/>
  <c r="AC90" i="6" s="1"/>
  <c r="AC91" i="5"/>
  <c r="AC91" i="6" s="1"/>
  <c r="AC92" i="5"/>
  <c r="AC92" i="6" s="1"/>
  <c r="AC93" i="5"/>
  <c r="AC93" i="6" s="1"/>
  <c r="AC94" i="5"/>
  <c r="AC94" i="6" s="1"/>
  <c r="AC95" i="5"/>
  <c r="AC95" i="6" s="1"/>
  <c r="AC96" i="5"/>
  <c r="AC96" i="6" s="1"/>
  <c r="AC97" i="5"/>
  <c r="AC97" i="6" s="1"/>
  <c r="AC98" i="5"/>
  <c r="AC98" i="6" s="1"/>
  <c r="AC99" i="5"/>
  <c r="AC99" i="6" s="1"/>
  <c r="AC100" i="5"/>
  <c r="AC100" i="6" s="1"/>
  <c r="AC101" i="5"/>
  <c r="AC101" i="6" s="1"/>
  <c r="AC102" i="5"/>
  <c r="AC102" i="6" s="1"/>
  <c r="AC103" i="5"/>
  <c r="AC103" i="6" s="1"/>
  <c r="AC104" i="5"/>
  <c r="AC104" i="6" s="1"/>
  <c r="AC105" i="5"/>
  <c r="AC105" i="6" s="1"/>
  <c r="AC106" i="5"/>
  <c r="AC106" i="6" s="1"/>
  <c r="AC107" i="5"/>
  <c r="AC107" i="6" s="1"/>
  <c r="AC108" i="5"/>
  <c r="AC108" i="6" s="1"/>
  <c r="AC109" i="5"/>
  <c r="AC109" i="6" s="1"/>
  <c r="AC110" i="5"/>
  <c r="AC110" i="6" s="1"/>
  <c r="AC111" i="5"/>
  <c r="AC111" i="6" s="1"/>
  <c r="AC112" i="5"/>
  <c r="AC112" i="6" s="1"/>
  <c r="AC113" i="5"/>
  <c r="AC113" i="6" s="1"/>
  <c r="AC114" i="5"/>
  <c r="AC114" i="6" s="1"/>
  <c r="AC115" i="5"/>
  <c r="AC115" i="6" s="1"/>
  <c r="AC116" i="5"/>
  <c r="AC116" i="6" s="1"/>
  <c r="AC117" i="5"/>
  <c r="AC117" i="6" s="1"/>
  <c r="AC118" i="5"/>
  <c r="AC118" i="6" s="1"/>
  <c r="AC119" i="5"/>
  <c r="AC119" i="6" s="1"/>
  <c r="AC120" i="5"/>
  <c r="AC120" i="6" s="1"/>
  <c r="AC121" i="5"/>
  <c r="AC121" i="6" s="1"/>
  <c r="AC122" i="5"/>
  <c r="AC122" i="6" s="1"/>
  <c r="AC123" i="5"/>
  <c r="AC123" i="6" s="1"/>
  <c r="AC124" i="5"/>
  <c r="AC124" i="6" s="1"/>
  <c r="AC125" i="5"/>
  <c r="AC125" i="6" s="1"/>
  <c r="AC126" i="5"/>
  <c r="AC126" i="6" s="1"/>
  <c r="AC127" i="5"/>
  <c r="AC127" i="6" s="1"/>
  <c r="AC128" i="5"/>
  <c r="AC128" i="6" s="1"/>
  <c r="AC129" i="5"/>
  <c r="AC129" i="6" s="1"/>
  <c r="AC130" i="5"/>
  <c r="AC130" i="6" s="1"/>
  <c r="AC131" i="5"/>
  <c r="AC131" i="6" s="1"/>
  <c r="AC132" i="5"/>
  <c r="AC132" i="6" s="1"/>
  <c r="AC133" i="5"/>
  <c r="AC133" i="6" s="1"/>
  <c r="AC134" i="5"/>
  <c r="AC134" i="6" s="1"/>
  <c r="AC135" i="5"/>
  <c r="AC135" i="6" s="1"/>
  <c r="AC136" i="5"/>
  <c r="AC136" i="6" s="1"/>
  <c r="AC137" i="5"/>
  <c r="AC137" i="6" s="1"/>
  <c r="AC138" i="5"/>
  <c r="AC138" i="6" s="1"/>
  <c r="AC139" i="5"/>
  <c r="AC139" i="6" s="1"/>
  <c r="AC140" i="5"/>
  <c r="AC140" i="6" s="1"/>
  <c r="AC141" i="5"/>
  <c r="AC141" i="6" s="1"/>
  <c r="AC142" i="5"/>
  <c r="AC142" i="6" s="1"/>
  <c r="AC143" i="5"/>
  <c r="AC143" i="6" s="1"/>
  <c r="AC144" i="5"/>
  <c r="AC144" i="6" s="1"/>
  <c r="AC145" i="5"/>
  <c r="AC145" i="6" s="1"/>
  <c r="AC146" i="5"/>
  <c r="AC146" i="6" s="1"/>
  <c r="AC147" i="5"/>
  <c r="AC147" i="6" s="1"/>
  <c r="AC148" i="5"/>
  <c r="AC148" i="6" s="1"/>
  <c r="AC149" i="5"/>
  <c r="AC149" i="6" s="1"/>
  <c r="AC150" i="5"/>
  <c r="AC150" i="6" s="1"/>
  <c r="AC151" i="5"/>
  <c r="AC151" i="6" s="1"/>
  <c r="AC152" i="5"/>
  <c r="AC152" i="6" s="1"/>
  <c r="AC153" i="5"/>
  <c r="AC153" i="6" s="1"/>
  <c r="AC154" i="5"/>
  <c r="AC154" i="6" s="1"/>
  <c r="AC155" i="5"/>
  <c r="AC155" i="6" s="1"/>
  <c r="AC156" i="5"/>
  <c r="AC156" i="6" s="1"/>
  <c r="AC157" i="5"/>
  <c r="AC157" i="6" s="1"/>
  <c r="AC158" i="5"/>
  <c r="AC158" i="6" s="1"/>
  <c r="AC159" i="5"/>
  <c r="AC159" i="6" s="1"/>
  <c r="AC160" i="5"/>
  <c r="AC160" i="6" s="1"/>
  <c r="AC161" i="5"/>
  <c r="AC161" i="6" s="1"/>
  <c r="AC162" i="5"/>
  <c r="AC162" i="6" s="1"/>
  <c r="AC163" i="5"/>
  <c r="AC163" i="6" s="1"/>
  <c r="AC164" i="5"/>
  <c r="AC164" i="6" s="1"/>
  <c r="AC165" i="5"/>
  <c r="AC165" i="6" s="1"/>
  <c r="AC166" i="5"/>
  <c r="AC166" i="6" s="1"/>
  <c r="AC167" i="5"/>
  <c r="AC167" i="6" s="1"/>
  <c r="AC168" i="5"/>
  <c r="AC168" i="6" s="1"/>
  <c r="AC169" i="5"/>
  <c r="AC169" i="6" s="1"/>
  <c r="AC170" i="5"/>
  <c r="AC170" i="6" s="1"/>
  <c r="AC171" i="5"/>
  <c r="AC171" i="6" s="1"/>
  <c r="AC172" i="5"/>
  <c r="AC172" i="6" s="1"/>
  <c r="AC173" i="5"/>
  <c r="AC173" i="6" s="1"/>
  <c r="AC174" i="5"/>
  <c r="AC174" i="6" s="1"/>
  <c r="AC175" i="5"/>
  <c r="AC175" i="6" s="1"/>
  <c r="AC176" i="5"/>
  <c r="AC176" i="6" s="1"/>
  <c r="AC177" i="5"/>
  <c r="AC177" i="6" s="1"/>
  <c r="AC178" i="5"/>
  <c r="AC178" i="6" s="1"/>
  <c r="AC179" i="5"/>
  <c r="AC179" i="6" s="1"/>
  <c r="AC180" i="5"/>
  <c r="AC180" i="6" s="1"/>
  <c r="AC181" i="5"/>
  <c r="AC181" i="6" s="1"/>
  <c r="AC182" i="5"/>
  <c r="AC182" i="6" s="1"/>
  <c r="AC183" i="5"/>
  <c r="AC183" i="6" s="1"/>
  <c r="AC184" i="5"/>
  <c r="AC184" i="6" s="1"/>
  <c r="AC185" i="5"/>
  <c r="AC185" i="6" s="1"/>
  <c r="AC186" i="5"/>
  <c r="AC186" i="6" s="1"/>
  <c r="AC187" i="5"/>
  <c r="AC187" i="6" s="1"/>
  <c r="AC188" i="5"/>
  <c r="AC188" i="6" s="1"/>
  <c r="AC189" i="5"/>
  <c r="AC189" i="6" s="1"/>
  <c r="AC190" i="5"/>
  <c r="AC190" i="6" s="1"/>
  <c r="AC191" i="5"/>
  <c r="AC191" i="6" s="1"/>
  <c r="AC192" i="5"/>
  <c r="AC192" i="6" s="1"/>
  <c r="AC193" i="5"/>
  <c r="AC193" i="6" s="1"/>
  <c r="AC194" i="5"/>
  <c r="AC194" i="6" s="1"/>
  <c r="AC195" i="5"/>
  <c r="AC195" i="6" s="1"/>
  <c r="AC196" i="5"/>
  <c r="AC196" i="6" s="1"/>
  <c r="AC197" i="5"/>
  <c r="AC197" i="6" s="1"/>
  <c r="AC198" i="5"/>
  <c r="AC198" i="6" s="1"/>
  <c r="AC199" i="5"/>
  <c r="AC199" i="6" s="1"/>
  <c r="AC200" i="5"/>
  <c r="AC200" i="6" s="1"/>
  <c r="AC201" i="5"/>
  <c r="AC201" i="6" s="1"/>
  <c r="AC202" i="5"/>
  <c r="AC202" i="6" s="1"/>
  <c r="AC203" i="5"/>
  <c r="AC203" i="6" s="1"/>
  <c r="AC204" i="5"/>
  <c r="AC204" i="6" s="1"/>
  <c r="AC205" i="5"/>
  <c r="AC205" i="6" s="1"/>
  <c r="AC206" i="5"/>
  <c r="AC206" i="6" s="1"/>
  <c r="AC207" i="5"/>
  <c r="AC207" i="6" s="1"/>
  <c r="AC208" i="5"/>
  <c r="AC208" i="6" s="1"/>
  <c r="AC209" i="5"/>
  <c r="AC209" i="6" s="1"/>
  <c r="AC210" i="5"/>
  <c r="AC210" i="6" s="1"/>
  <c r="AC211" i="5"/>
  <c r="AC211" i="6" s="1"/>
  <c r="AC212" i="5"/>
  <c r="AC212" i="6" s="1"/>
  <c r="AC213" i="5"/>
  <c r="AC213" i="6" s="1"/>
  <c r="AC214" i="5"/>
  <c r="AC214" i="6" s="1"/>
  <c r="AC215" i="5"/>
  <c r="AC215" i="6" s="1"/>
  <c r="AC216" i="5"/>
  <c r="AC216" i="6" s="1"/>
  <c r="AC217" i="5"/>
  <c r="AC217" i="6" s="1"/>
  <c r="AC218" i="5"/>
  <c r="AC218" i="6" s="1"/>
  <c r="AC219" i="5"/>
  <c r="AC219" i="6" s="1"/>
  <c r="AC220" i="5"/>
  <c r="AC220" i="6" s="1"/>
  <c r="AC221" i="5"/>
  <c r="AC221" i="6" s="1"/>
  <c r="AC222" i="5"/>
  <c r="AC222" i="6" s="1"/>
  <c r="AC223" i="5"/>
  <c r="AC223" i="6" s="1"/>
  <c r="AC224" i="5"/>
  <c r="AC224" i="6" s="1"/>
  <c r="AC225" i="5"/>
  <c r="AC225" i="6" s="1"/>
  <c r="AC226" i="5"/>
  <c r="AC226" i="6" s="1"/>
  <c r="AC227" i="5"/>
  <c r="AC227" i="6" s="1"/>
  <c r="AC228" i="5"/>
  <c r="AC228" i="6" s="1"/>
  <c r="AC229" i="5"/>
  <c r="AC229" i="6" s="1"/>
  <c r="AC230" i="5"/>
  <c r="AC230" i="6" s="1"/>
  <c r="AC231" i="5"/>
  <c r="AC231" i="6" s="1"/>
  <c r="AC232" i="5"/>
  <c r="AC232" i="6" s="1"/>
  <c r="AC233" i="5"/>
  <c r="AC233" i="6" s="1"/>
  <c r="AC234" i="5"/>
  <c r="AC234" i="6" s="1"/>
  <c r="AC235" i="5"/>
  <c r="AC235" i="6" s="1"/>
  <c r="AC236" i="5"/>
  <c r="AC236" i="6" s="1"/>
  <c r="AC237" i="5"/>
  <c r="AC237" i="6" s="1"/>
  <c r="AC238" i="5"/>
  <c r="AC238" i="6" s="1"/>
  <c r="AC239" i="5"/>
  <c r="AC239" i="6" s="1"/>
  <c r="AC240" i="5"/>
  <c r="AC240" i="6" s="1"/>
  <c r="AC241" i="5"/>
  <c r="AC241" i="6" s="1"/>
  <c r="AC242" i="5"/>
  <c r="AC242" i="6" s="1"/>
  <c r="AC243" i="5"/>
  <c r="AC243" i="6" s="1"/>
  <c r="AC244" i="5"/>
  <c r="AC244" i="6" s="1"/>
  <c r="AC245" i="5"/>
  <c r="AC245" i="6" s="1"/>
  <c r="AC246" i="5"/>
  <c r="AC246" i="6" s="1"/>
  <c r="AC247" i="5"/>
  <c r="AC247" i="6" s="1"/>
  <c r="AC248" i="5"/>
  <c r="AC248" i="6" s="1"/>
  <c r="AC249" i="5"/>
  <c r="AC249" i="6" s="1"/>
  <c r="AC250" i="5"/>
  <c r="AC250" i="6" s="1"/>
  <c r="AC251" i="5"/>
  <c r="AC251" i="6" s="1"/>
  <c r="AC252" i="5"/>
  <c r="AC252" i="6" s="1"/>
  <c r="AC253" i="5"/>
  <c r="AC253" i="6" s="1"/>
  <c r="AC254" i="5"/>
  <c r="AC254" i="6" s="1"/>
  <c r="AC255" i="5"/>
  <c r="AC255" i="6" s="1"/>
  <c r="AC256" i="5"/>
  <c r="AC256" i="6" s="1"/>
  <c r="AC257" i="5"/>
  <c r="AC257" i="6" s="1"/>
  <c r="AC258" i="5"/>
  <c r="AC258" i="6" s="1"/>
  <c r="AC259" i="5"/>
  <c r="AC259" i="6" s="1"/>
  <c r="AC260" i="5"/>
  <c r="AC260" i="6" s="1"/>
  <c r="AC261" i="5"/>
  <c r="AC261" i="6" s="1"/>
  <c r="AC262" i="5"/>
  <c r="AC262" i="6" s="1"/>
  <c r="AC263" i="5"/>
  <c r="AC263" i="6" s="1"/>
  <c r="AC264" i="5"/>
  <c r="AC264" i="6" s="1"/>
  <c r="AC265" i="5"/>
  <c r="AC265" i="6" s="1"/>
  <c r="AC266" i="5"/>
  <c r="AC266" i="6" s="1"/>
  <c r="AC267" i="5"/>
  <c r="AC267" i="6" s="1"/>
  <c r="AC268" i="5"/>
  <c r="AC268" i="6" s="1"/>
  <c r="AC269" i="5"/>
  <c r="AC269" i="6" s="1"/>
  <c r="AC270" i="5"/>
  <c r="AC270" i="6" s="1"/>
  <c r="AC271" i="5"/>
  <c r="AC271" i="6" s="1"/>
  <c r="AC272" i="5"/>
  <c r="AC272" i="6" s="1"/>
  <c r="AC273" i="5"/>
  <c r="AC273" i="6" s="1"/>
  <c r="AC274" i="5"/>
  <c r="AC274" i="6" s="1"/>
  <c r="AC275" i="5"/>
  <c r="AC275" i="6" s="1"/>
  <c r="AC276" i="5"/>
  <c r="AC276" i="6" s="1"/>
  <c r="AC277" i="5"/>
  <c r="AC277" i="6" s="1"/>
  <c r="AC278" i="5"/>
  <c r="AC278" i="6" s="1"/>
  <c r="AC279" i="5"/>
  <c r="AC279" i="6" s="1"/>
  <c r="AC280" i="5"/>
  <c r="AC280" i="6" s="1"/>
  <c r="AC281" i="5"/>
  <c r="AC281" i="6" s="1"/>
  <c r="AC282" i="5"/>
  <c r="AC282" i="6" s="1"/>
  <c r="AC283" i="5"/>
  <c r="AC283" i="6" s="1"/>
  <c r="AC284" i="5"/>
  <c r="AC284" i="6" s="1"/>
  <c r="AC285" i="5"/>
  <c r="AC285" i="6" s="1"/>
  <c r="AC286" i="5"/>
  <c r="AC286" i="6" s="1"/>
  <c r="AC287" i="5"/>
  <c r="AC287" i="6" s="1"/>
  <c r="AC288" i="5"/>
  <c r="AC288" i="6" s="1"/>
  <c r="AC289" i="5"/>
  <c r="AC289" i="6" s="1"/>
  <c r="AC290" i="5"/>
  <c r="AC290" i="6" s="1"/>
  <c r="AC291" i="5"/>
  <c r="AC291" i="6" s="1"/>
  <c r="AC292" i="5"/>
  <c r="AC292" i="6" s="1"/>
  <c r="AC293" i="5"/>
  <c r="AC293" i="6" s="1"/>
  <c r="AC294" i="5"/>
  <c r="AC294" i="6" s="1"/>
  <c r="AC295" i="5"/>
  <c r="AC295" i="6" s="1"/>
  <c r="AC296" i="5"/>
  <c r="AC296" i="6" s="1"/>
  <c r="AC297" i="5"/>
  <c r="AC297" i="6" s="1"/>
  <c r="AC298" i="5"/>
  <c r="AC298" i="6" s="1"/>
  <c r="AC299" i="5"/>
  <c r="AC299" i="6" s="1"/>
  <c r="AC300" i="5"/>
  <c r="AC300" i="6" s="1"/>
  <c r="AC301" i="5"/>
  <c r="AC301" i="6" s="1"/>
  <c r="AC302" i="5"/>
  <c r="AC302" i="6" s="1"/>
  <c r="AC303" i="5"/>
  <c r="AC303" i="6" s="1"/>
  <c r="AC304" i="5"/>
  <c r="AC304" i="6" s="1"/>
  <c r="AC305" i="5"/>
  <c r="AC305" i="6" s="1"/>
  <c r="AC306" i="5"/>
  <c r="AC306" i="6" s="1"/>
  <c r="AC307" i="5"/>
  <c r="AC307" i="6" s="1"/>
  <c r="AC308" i="5"/>
  <c r="AC308" i="6" s="1"/>
  <c r="AC309" i="5"/>
  <c r="AC309" i="6" s="1"/>
  <c r="AC310" i="5"/>
  <c r="AC310" i="6" s="1"/>
  <c r="AC311" i="5"/>
  <c r="AC311" i="6" s="1"/>
  <c r="AC312" i="5"/>
  <c r="AC312" i="6" s="1"/>
  <c r="AC313" i="5"/>
  <c r="AC313" i="6" s="1"/>
  <c r="AC314" i="5"/>
  <c r="AC314" i="6" s="1"/>
  <c r="AC315" i="5"/>
  <c r="AC315" i="6" s="1"/>
  <c r="AC316" i="5"/>
  <c r="AC316" i="6" s="1"/>
  <c r="AC317" i="5"/>
  <c r="AC317" i="6" s="1"/>
  <c r="AC318" i="5"/>
  <c r="AC318" i="6" s="1"/>
  <c r="AC319" i="5"/>
  <c r="AC319" i="6" s="1"/>
  <c r="AC320" i="5"/>
  <c r="AC320" i="6" s="1"/>
  <c r="AC321" i="5"/>
  <c r="AC321" i="6" s="1"/>
  <c r="AC322" i="5"/>
  <c r="AC322" i="6" s="1"/>
  <c r="AC323" i="5"/>
  <c r="AC323" i="6" s="1"/>
  <c r="AC324" i="5"/>
  <c r="AC324" i="6" s="1"/>
  <c r="AC325" i="5"/>
  <c r="AC325" i="6" s="1"/>
  <c r="AC326" i="5"/>
  <c r="AC326" i="6" s="1"/>
  <c r="AC327" i="5"/>
  <c r="AC327" i="6" s="1"/>
  <c r="AC328" i="5"/>
  <c r="AC328" i="6" s="1"/>
  <c r="AC329" i="5"/>
  <c r="AC329" i="6" s="1"/>
  <c r="AC330" i="5"/>
  <c r="AC330" i="6" s="1"/>
  <c r="AC331" i="5"/>
  <c r="AC331" i="6" s="1"/>
  <c r="AC332" i="5"/>
  <c r="AC332" i="6" s="1"/>
  <c r="AC333" i="5"/>
  <c r="AC333" i="6" s="1"/>
  <c r="AC334" i="5"/>
  <c r="AC334" i="6" s="1"/>
  <c r="AC335" i="5"/>
  <c r="AC335" i="6" s="1"/>
  <c r="AC336" i="5"/>
  <c r="AC336" i="6" s="1"/>
  <c r="AC337" i="5"/>
  <c r="AC337" i="6" s="1"/>
  <c r="AC338" i="5"/>
  <c r="AC338" i="6" s="1"/>
  <c r="AC339" i="5"/>
  <c r="AC339" i="6" s="1"/>
  <c r="AC340" i="5"/>
  <c r="AC340" i="6" s="1"/>
  <c r="AC341" i="5"/>
  <c r="AC341" i="6" s="1"/>
  <c r="AC342" i="5"/>
  <c r="AC342" i="6" s="1"/>
  <c r="AC343" i="5"/>
  <c r="AC343" i="6" s="1"/>
  <c r="AC344" i="5"/>
  <c r="AC344" i="6" s="1"/>
  <c r="AC345" i="5"/>
  <c r="AC345" i="6" s="1"/>
  <c r="AC346" i="5"/>
  <c r="AC346" i="6" s="1"/>
  <c r="AC347" i="5"/>
  <c r="AC347" i="6" s="1"/>
  <c r="AC348" i="5"/>
  <c r="AC348" i="6" s="1"/>
  <c r="AC349" i="5"/>
  <c r="AC349" i="6" s="1"/>
  <c r="AC350" i="5"/>
  <c r="AC350" i="6" s="1"/>
  <c r="AC351" i="5"/>
  <c r="AC351" i="6" s="1"/>
  <c r="AC352" i="5"/>
  <c r="AC352" i="6" s="1"/>
  <c r="AC353" i="5"/>
  <c r="AC353" i="6" s="1"/>
  <c r="AC354" i="5"/>
  <c r="AC354" i="6" s="1"/>
  <c r="AC355" i="5"/>
  <c r="AC355" i="6" s="1"/>
  <c r="AC356" i="5"/>
  <c r="AC356" i="6" s="1"/>
  <c r="AC357" i="5"/>
  <c r="AC357" i="6" s="1"/>
  <c r="AC358" i="5"/>
  <c r="AC358" i="6" s="1"/>
  <c r="AC359" i="5"/>
  <c r="AC359" i="6" s="1"/>
  <c r="AC360" i="5"/>
  <c r="AC360" i="6" s="1"/>
  <c r="AC361" i="5"/>
  <c r="AC361" i="6" s="1"/>
  <c r="AC362" i="5"/>
  <c r="AC362" i="6" s="1"/>
  <c r="AC363" i="5"/>
  <c r="AC363" i="6" s="1"/>
  <c r="AC364" i="5"/>
  <c r="AC364" i="6" s="1"/>
  <c r="AC365" i="5"/>
  <c r="AC365" i="6" s="1"/>
  <c r="AC366" i="5"/>
  <c r="AC366" i="6" s="1"/>
  <c r="AC367" i="5"/>
  <c r="AC367" i="6" s="1"/>
  <c r="AC368" i="5"/>
  <c r="AC368" i="6" s="1"/>
  <c r="AC369" i="5"/>
  <c r="AC369" i="6" s="1"/>
  <c r="AC370" i="5"/>
  <c r="AC370" i="6" s="1"/>
  <c r="AC371" i="5"/>
  <c r="AC371" i="6" s="1"/>
  <c r="AC372" i="5"/>
  <c r="AC372" i="6" s="1"/>
  <c r="AC373" i="5"/>
  <c r="AC373" i="6" s="1"/>
  <c r="AC374" i="5"/>
  <c r="AC374" i="6" s="1"/>
  <c r="AC375" i="5"/>
  <c r="AC375" i="6" s="1"/>
  <c r="AC376" i="5"/>
  <c r="AC376" i="6" s="1"/>
  <c r="AC377" i="5"/>
  <c r="AC377" i="6" s="1"/>
  <c r="AC378" i="5"/>
  <c r="AC378" i="6" s="1"/>
  <c r="AC379" i="5"/>
  <c r="AC379" i="6" s="1"/>
  <c r="AC380" i="5"/>
  <c r="AC380" i="6" s="1"/>
  <c r="AC381" i="5"/>
  <c r="AC381" i="6" s="1"/>
  <c r="AC382" i="5"/>
  <c r="AC382" i="6" s="1"/>
  <c r="AC383" i="5"/>
  <c r="AC383" i="6" s="1"/>
  <c r="AC384" i="5"/>
  <c r="AC384" i="6" s="1"/>
  <c r="AC385" i="5"/>
  <c r="AC385" i="6" s="1"/>
  <c r="AC386" i="5"/>
  <c r="AC386" i="6" s="1"/>
  <c r="AC387" i="5"/>
  <c r="AC387" i="6" s="1"/>
  <c r="AC388" i="5"/>
  <c r="AC388" i="6" s="1"/>
  <c r="AC389" i="5"/>
  <c r="AC389" i="6" s="1"/>
  <c r="AC390" i="5"/>
  <c r="AC390" i="6" s="1"/>
  <c r="AC391" i="5"/>
  <c r="AC391" i="6" s="1"/>
  <c r="AC392" i="5"/>
  <c r="AC392" i="6" s="1"/>
  <c r="AC393" i="5"/>
  <c r="AC393" i="6" s="1"/>
  <c r="AC394" i="5"/>
  <c r="AC394" i="6" s="1"/>
  <c r="AC395" i="5"/>
  <c r="AC395" i="6" s="1"/>
  <c r="AC396" i="5"/>
  <c r="AC396" i="6" s="1"/>
  <c r="AC397" i="5"/>
  <c r="AC397" i="6" s="1"/>
  <c r="AC398" i="5"/>
  <c r="AC398" i="6" s="1"/>
  <c r="AC399" i="5"/>
  <c r="AC399" i="6" s="1"/>
  <c r="AC400" i="5"/>
  <c r="AC400" i="6" s="1"/>
  <c r="AC401" i="5"/>
  <c r="AC401" i="6" s="1"/>
  <c r="AC402" i="5"/>
  <c r="AC402" i="6" s="1"/>
  <c r="AC403" i="5"/>
  <c r="AC403" i="6" s="1"/>
  <c r="AC404" i="5"/>
  <c r="AC404" i="6" s="1"/>
  <c r="AC405" i="5"/>
  <c r="AC405" i="6" s="1"/>
  <c r="AC406" i="5"/>
  <c r="AC406" i="6" s="1"/>
  <c r="AC407" i="5"/>
  <c r="AC407" i="6" s="1"/>
  <c r="AC408" i="5"/>
  <c r="AC408" i="6" s="1"/>
  <c r="AC409" i="5"/>
  <c r="AC409" i="6" s="1"/>
  <c r="AC410" i="5"/>
  <c r="AC410" i="6" s="1"/>
  <c r="AC411" i="5"/>
  <c r="AC411" i="6" s="1"/>
  <c r="AC412" i="5"/>
  <c r="AC412" i="6" s="1"/>
  <c r="AC413" i="5"/>
  <c r="AC413" i="6" s="1"/>
  <c r="AC414" i="5"/>
  <c r="AC414" i="6" s="1"/>
  <c r="AC415" i="5"/>
  <c r="AC415" i="6" s="1"/>
  <c r="AC416" i="5"/>
  <c r="AC416" i="6" s="1"/>
  <c r="AC417" i="5"/>
  <c r="AC417" i="6" s="1"/>
  <c r="AC418" i="5"/>
  <c r="AC418" i="6" s="1"/>
  <c r="AC419" i="5"/>
  <c r="AC419" i="6" s="1"/>
  <c r="AC420" i="5"/>
  <c r="AC420" i="6" s="1"/>
  <c r="AC421" i="5"/>
  <c r="AC421" i="6" s="1"/>
  <c r="AC422" i="5"/>
  <c r="AC422" i="6" s="1"/>
  <c r="AC423" i="5"/>
  <c r="AC423" i="6" s="1"/>
  <c r="AC424" i="5"/>
  <c r="AC424" i="6" s="1"/>
  <c r="AC425" i="5"/>
  <c r="AC425" i="6" s="1"/>
  <c r="AC426" i="5"/>
  <c r="AC426" i="6" s="1"/>
  <c r="AC427" i="5"/>
  <c r="AC427" i="6" s="1"/>
  <c r="AC428" i="5"/>
  <c r="AC428" i="6" s="1"/>
  <c r="AC429" i="5"/>
  <c r="AC429" i="6" s="1"/>
  <c r="AC430" i="5"/>
  <c r="AC430" i="6" s="1"/>
  <c r="AC431" i="5"/>
  <c r="AC431" i="6" s="1"/>
  <c r="AC432" i="5"/>
  <c r="AC432" i="6" s="1"/>
  <c r="AC433" i="5"/>
  <c r="AC433" i="6" s="1"/>
  <c r="AC434" i="5"/>
  <c r="AC434" i="6" s="1"/>
  <c r="AC435" i="5"/>
  <c r="AC435" i="6" s="1"/>
  <c r="AC436" i="5"/>
  <c r="AC436" i="6" s="1"/>
  <c r="AC437" i="5"/>
  <c r="AC437" i="6" s="1"/>
  <c r="AC438" i="5"/>
  <c r="AC438" i="6" s="1"/>
  <c r="AC439" i="5"/>
  <c r="AC439" i="6" s="1"/>
  <c r="AC440" i="5"/>
  <c r="AC440" i="6" s="1"/>
  <c r="AC441" i="5"/>
  <c r="AC441" i="6" s="1"/>
  <c r="AC442" i="5"/>
  <c r="AC442" i="6" s="1"/>
  <c r="AC443" i="5"/>
  <c r="AC443" i="6" s="1"/>
  <c r="AC444" i="5"/>
  <c r="AC444" i="6" s="1"/>
  <c r="AC445" i="5"/>
  <c r="AC445" i="6" s="1"/>
  <c r="AC446" i="5"/>
  <c r="AC446" i="6" s="1"/>
  <c r="AC447" i="5"/>
  <c r="AC447" i="6" s="1"/>
  <c r="AC448" i="5"/>
  <c r="AC448" i="6" s="1"/>
  <c r="AC449" i="5"/>
  <c r="AC449" i="6" s="1"/>
  <c r="AC450" i="5"/>
  <c r="AC450" i="6" s="1"/>
  <c r="AC451" i="5"/>
  <c r="AC451" i="6" s="1"/>
  <c r="AC452" i="5"/>
  <c r="AC452" i="6" s="1"/>
  <c r="AC453" i="5"/>
  <c r="AC453" i="6" s="1"/>
  <c r="AC454" i="5"/>
  <c r="AC454" i="6" s="1"/>
  <c r="AC455" i="5"/>
  <c r="AC455" i="6" s="1"/>
  <c r="AC456" i="5"/>
  <c r="AC456" i="6" s="1"/>
  <c r="AC457" i="5"/>
  <c r="AC457" i="6" s="1"/>
  <c r="AC458" i="5"/>
  <c r="AC458" i="6" s="1"/>
  <c r="AC459" i="5"/>
  <c r="AC459" i="6" s="1"/>
  <c r="AC460" i="5"/>
  <c r="AC460" i="6" s="1"/>
  <c r="AC461" i="5"/>
  <c r="AC461" i="6" s="1"/>
  <c r="AC462" i="5"/>
  <c r="AC462" i="6" s="1"/>
  <c r="AC463" i="5"/>
  <c r="AC463" i="6" s="1"/>
  <c r="AC464" i="5"/>
  <c r="AC464" i="6" s="1"/>
  <c r="AC465" i="5"/>
  <c r="AC465" i="6" s="1"/>
  <c r="AC466" i="5"/>
  <c r="AC466" i="6" s="1"/>
  <c r="AC467" i="5"/>
  <c r="AC467" i="6" s="1"/>
  <c r="AC468" i="5"/>
  <c r="AC468" i="6" s="1"/>
  <c r="AC469" i="5"/>
  <c r="AC469" i="6" s="1"/>
  <c r="AC470" i="5"/>
  <c r="AC470" i="6" s="1"/>
  <c r="AC471" i="5"/>
  <c r="AC471" i="6" s="1"/>
  <c r="AC472" i="5"/>
  <c r="AC472" i="6" s="1"/>
  <c r="AC473" i="5"/>
  <c r="AC473" i="6" s="1"/>
  <c r="AC474" i="5"/>
  <c r="AC474" i="6" s="1"/>
  <c r="AC475" i="5"/>
  <c r="AC475" i="6" s="1"/>
  <c r="AC476" i="5"/>
  <c r="AC476" i="6" s="1"/>
  <c r="AC477" i="5"/>
  <c r="AC477" i="6" s="1"/>
  <c r="AC478" i="5"/>
  <c r="AC478" i="6" s="1"/>
  <c r="AC479" i="5"/>
  <c r="AC479" i="6" s="1"/>
  <c r="AC480" i="5"/>
  <c r="AC480" i="6" s="1"/>
  <c r="AC481" i="5"/>
  <c r="AC481" i="6" s="1"/>
  <c r="AC482" i="5"/>
  <c r="AC482" i="6" s="1"/>
  <c r="AC483" i="5"/>
  <c r="AC483" i="6" s="1"/>
  <c r="AC484" i="5"/>
  <c r="AC484" i="6" s="1"/>
  <c r="AC485" i="5"/>
  <c r="AC485" i="6" s="1"/>
  <c r="AC486" i="5"/>
  <c r="AC486" i="6" s="1"/>
  <c r="AC487" i="5"/>
  <c r="AC487" i="6" s="1"/>
  <c r="AC488" i="5"/>
  <c r="AC488" i="6" s="1"/>
  <c r="AC489" i="5"/>
  <c r="AC489" i="6" s="1"/>
  <c r="AC490" i="5"/>
  <c r="AC490" i="6" s="1"/>
  <c r="AC491" i="5"/>
  <c r="AC491" i="6" s="1"/>
  <c r="AC492" i="5"/>
  <c r="AC492" i="6" s="1"/>
  <c r="AC493" i="5"/>
  <c r="AC493" i="6" s="1"/>
  <c r="AC494" i="5"/>
  <c r="AC494" i="6" s="1"/>
  <c r="AC495" i="5"/>
  <c r="AC495" i="6" s="1"/>
  <c r="AC496" i="5"/>
  <c r="AC496" i="6" s="1"/>
  <c r="AC497" i="5"/>
  <c r="AC497" i="6" s="1"/>
  <c r="AC498" i="5"/>
  <c r="AC498" i="6" s="1"/>
  <c r="AC499" i="5"/>
  <c r="AC499" i="6" s="1"/>
  <c r="AC500" i="5"/>
  <c r="AC500" i="6" s="1"/>
  <c r="AC501" i="5"/>
  <c r="AC501" i="6" s="1"/>
  <c r="AC502" i="5"/>
  <c r="AC502" i="6" s="1"/>
  <c r="AC503" i="5"/>
  <c r="AC503" i="6" s="1"/>
  <c r="AC504" i="5"/>
  <c r="AC504" i="6" s="1"/>
  <c r="AC505" i="5"/>
  <c r="AC505" i="6" s="1"/>
  <c r="AC506" i="5"/>
  <c r="AC506" i="6" s="1"/>
  <c r="AC507" i="5"/>
  <c r="AC507" i="6" s="1"/>
  <c r="AC508" i="5"/>
  <c r="AC508" i="6" s="1"/>
  <c r="AC509" i="5"/>
  <c r="AC509" i="6" s="1"/>
  <c r="AC510" i="5"/>
  <c r="AC510" i="6" s="1"/>
  <c r="AC511" i="5"/>
  <c r="AC511" i="6" s="1"/>
  <c r="AC512" i="5"/>
  <c r="AC512" i="6" s="1"/>
  <c r="AC513" i="5"/>
  <c r="AC513" i="6" s="1"/>
  <c r="AC514" i="5"/>
  <c r="AC514" i="6" s="1"/>
  <c r="AC515" i="5"/>
  <c r="AC515" i="6" s="1"/>
  <c r="AC516" i="5"/>
  <c r="AC516" i="6" s="1"/>
  <c r="AC517" i="5"/>
  <c r="AC517" i="6" s="1"/>
  <c r="AC518" i="5"/>
  <c r="AC518" i="6" s="1"/>
  <c r="AC519" i="5"/>
  <c r="AC519" i="6" s="1"/>
  <c r="AC520" i="5"/>
  <c r="AC520" i="6" s="1"/>
  <c r="AC521" i="5"/>
  <c r="AC521" i="6" s="1"/>
  <c r="AC522" i="5"/>
  <c r="AC522" i="6" s="1"/>
  <c r="AC523" i="5"/>
  <c r="AC523" i="6" s="1"/>
  <c r="AC524" i="5"/>
  <c r="AC524" i="6" s="1"/>
  <c r="AC525" i="5"/>
  <c r="AC525" i="6" s="1"/>
  <c r="AC526" i="5"/>
  <c r="AC526" i="6" s="1"/>
  <c r="AC527" i="5"/>
  <c r="AC527" i="6" s="1"/>
  <c r="AC528" i="5"/>
  <c r="AC528" i="6" s="1"/>
  <c r="AC529" i="5"/>
  <c r="AC529" i="6" s="1"/>
  <c r="AC530" i="5"/>
  <c r="AC530" i="6" s="1"/>
  <c r="AC531" i="5"/>
  <c r="AC531" i="6" s="1"/>
  <c r="AC532" i="5"/>
  <c r="AC532" i="6" s="1"/>
  <c r="AC533" i="5"/>
  <c r="AC533" i="6" s="1"/>
  <c r="AC534" i="5"/>
  <c r="AC534" i="6" s="1"/>
  <c r="AC535" i="5"/>
  <c r="AC535" i="6" s="1"/>
  <c r="AC536" i="5"/>
  <c r="AC536" i="6" s="1"/>
  <c r="AC537" i="5"/>
  <c r="AC537" i="6" s="1"/>
  <c r="AC538" i="5"/>
  <c r="AC538" i="6" s="1"/>
  <c r="AC539" i="5"/>
  <c r="AC539" i="6" s="1"/>
  <c r="AC540" i="5"/>
  <c r="AC540" i="6" s="1"/>
  <c r="AC541" i="5"/>
  <c r="AC541" i="6" s="1"/>
  <c r="AC542" i="5"/>
  <c r="AC542" i="6" s="1"/>
  <c r="AC543" i="5"/>
  <c r="AC543" i="6" s="1"/>
  <c r="AC544" i="5"/>
  <c r="AC544" i="6" s="1"/>
  <c r="AC545" i="5"/>
  <c r="AC545" i="6" s="1"/>
  <c r="AC546" i="5"/>
  <c r="AC546" i="6" s="1"/>
  <c r="AC547" i="5"/>
  <c r="AC547" i="6" s="1"/>
  <c r="AC548" i="5"/>
  <c r="AC548" i="6" s="1"/>
  <c r="AC549" i="5"/>
  <c r="AC549" i="6" s="1"/>
  <c r="AC550" i="5"/>
  <c r="AC550" i="6" s="1"/>
  <c r="AC551" i="5"/>
  <c r="AC551" i="6" s="1"/>
  <c r="AC552" i="5"/>
  <c r="AC552" i="6" s="1"/>
  <c r="AC553" i="5"/>
  <c r="AC553" i="6" s="1"/>
  <c r="AC554" i="5"/>
  <c r="AC554" i="6" s="1"/>
  <c r="AC555" i="5"/>
  <c r="AC555" i="6" s="1"/>
  <c r="AC556" i="5"/>
  <c r="AC556" i="6" s="1"/>
  <c r="AC557" i="5"/>
  <c r="AC557" i="6" s="1"/>
  <c r="AC558" i="5"/>
  <c r="AC558" i="6" s="1"/>
  <c r="AC559" i="5"/>
  <c r="AC559" i="6" s="1"/>
  <c r="AC560" i="5"/>
  <c r="AC560" i="6" s="1"/>
  <c r="AC561" i="5"/>
  <c r="AC561" i="6" s="1"/>
  <c r="AC562" i="5"/>
  <c r="AC562" i="6" s="1"/>
  <c r="AC563" i="5"/>
  <c r="AC563" i="6" s="1"/>
  <c r="AC564" i="5"/>
  <c r="AC564" i="6" s="1"/>
  <c r="AC565" i="5"/>
  <c r="AC565" i="6" s="1"/>
  <c r="AC566" i="5"/>
  <c r="AC566" i="6" s="1"/>
  <c r="AC567" i="5"/>
  <c r="AC567" i="6" s="1"/>
  <c r="AC568" i="5"/>
  <c r="AC568" i="6" s="1"/>
  <c r="AB2" i="5"/>
  <c r="AB2" i="6" s="1"/>
  <c r="AB3" i="5"/>
  <c r="AB3" i="6" s="1"/>
  <c r="AB4" i="5"/>
  <c r="AB4" i="6" s="1"/>
  <c r="AB5" i="5"/>
  <c r="AB5" i="6" s="1"/>
  <c r="AB6" i="5"/>
  <c r="AB6" i="6" s="1"/>
  <c r="AB7" i="5"/>
  <c r="AB7" i="6" s="1"/>
  <c r="AB8" i="5"/>
  <c r="AB8" i="6" s="1"/>
  <c r="AB9" i="5"/>
  <c r="AB9" i="6" s="1"/>
  <c r="AB10" i="5"/>
  <c r="AB10" i="6" s="1"/>
  <c r="AB11" i="5"/>
  <c r="AB11" i="6" s="1"/>
  <c r="AB12" i="5"/>
  <c r="AB12" i="6" s="1"/>
  <c r="AB13" i="5"/>
  <c r="AB13" i="6" s="1"/>
  <c r="AB14" i="5"/>
  <c r="AB14" i="6" s="1"/>
  <c r="AB15" i="5"/>
  <c r="AB15" i="6" s="1"/>
  <c r="AB16" i="5"/>
  <c r="AB16" i="6" s="1"/>
  <c r="AB17" i="5"/>
  <c r="AB17" i="6" s="1"/>
  <c r="AB18" i="5"/>
  <c r="AB18" i="6" s="1"/>
  <c r="AB19" i="5"/>
  <c r="AB19" i="6" s="1"/>
  <c r="AB20" i="5"/>
  <c r="AB20" i="6" s="1"/>
  <c r="AB21" i="5"/>
  <c r="AB21" i="6" s="1"/>
  <c r="AB22" i="5"/>
  <c r="AB22" i="6" s="1"/>
  <c r="AB23" i="5"/>
  <c r="AB23" i="6" s="1"/>
  <c r="AB24" i="5"/>
  <c r="AB24" i="6" s="1"/>
  <c r="AB25" i="5"/>
  <c r="AB25" i="6" s="1"/>
  <c r="AB26" i="5"/>
  <c r="AB26" i="6" s="1"/>
  <c r="AB27" i="5"/>
  <c r="AB27" i="6" s="1"/>
  <c r="AB28" i="5"/>
  <c r="AB28" i="6" s="1"/>
  <c r="AB29" i="5"/>
  <c r="AB29" i="6" s="1"/>
  <c r="AB30" i="5"/>
  <c r="AB30" i="6" s="1"/>
  <c r="AB31" i="5"/>
  <c r="AB31" i="6" s="1"/>
  <c r="AB32" i="5"/>
  <c r="AB32" i="6" s="1"/>
  <c r="AB33" i="5"/>
  <c r="AB33" i="6" s="1"/>
  <c r="AB34" i="5"/>
  <c r="AB34" i="6" s="1"/>
  <c r="AB35" i="5"/>
  <c r="AB35" i="6" s="1"/>
  <c r="AB36" i="5"/>
  <c r="AB36" i="6" s="1"/>
  <c r="AB37" i="5"/>
  <c r="AB37" i="6" s="1"/>
  <c r="AB38" i="5"/>
  <c r="AB38" i="6" s="1"/>
  <c r="AB39" i="5"/>
  <c r="AB39" i="6" s="1"/>
  <c r="AB40" i="5"/>
  <c r="AB40" i="6" s="1"/>
  <c r="AB41" i="5"/>
  <c r="AB41" i="6" s="1"/>
  <c r="AB42" i="5"/>
  <c r="AB42" i="6" s="1"/>
  <c r="AB43" i="5"/>
  <c r="AB43" i="6" s="1"/>
  <c r="AB44" i="5"/>
  <c r="AB44" i="6" s="1"/>
  <c r="AB45" i="5"/>
  <c r="AB45" i="6" s="1"/>
  <c r="AB46" i="5"/>
  <c r="AB46" i="6" s="1"/>
  <c r="AB47" i="5"/>
  <c r="AB47" i="6" s="1"/>
  <c r="AB48" i="5"/>
  <c r="AB48" i="6" s="1"/>
  <c r="AB49" i="5"/>
  <c r="AB49" i="6" s="1"/>
  <c r="AB50" i="5"/>
  <c r="AB50" i="6" s="1"/>
  <c r="AB51" i="5"/>
  <c r="AB51" i="6" s="1"/>
  <c r="AB52" i="5"/>
  <c r="AB52" i="6" s="1"/>
  <c r="AB53" i="5"/>
  <c r="AB53" i="6" s="1"/>
  <c r="AB54" i="5"/>
  <c r="AB54" i="6" s="1"/>
  <c r="AB55" i="5"/>
  <c r="AB55" i="6" s="1"/>
  <c r="AB56" i="5"/>
  <c r="AB56" i="6" s="1"/>
  <c r="AB57" i="5"/>
  <c r="AB57" i="6" s="1"/>
  <c r="AB58" i="5"/>
  <c r="AB58" i="6" s="1"/>
  <c r="AB59" i="5"/>
  <c r="AB59" i="6" s="1"/>
  <c r="AB60" i="5"/>
  <c r="AB60" i="6" s="1"/>
  <c r="AB61" i="5"/>
  <c r="AB61" i="6" s="1"/>
  <c r="AB62" i="5"/>
  <c r="AB62" i="6" s="1"/>
  <c r="AB63" i="5"/>
  <c r="AB63" i="6" s="1"/>
  <c r="AB64" i="5"/>
  <c r="AB64" i="6" s="1"/>
  <c r="AB65" i="5"/>
  <c r="AB65" i="6" s="1"/>
  <c r="AB66" i="5"/>
  <c r="AB66" i="6" s="1"/>
  <c r="AB67" i="5"/>
  <c r="AB67" i="6" s="1"/>
  <c r="AB68" i="5"/>
  <c r="AB68" i="6" s="1"/>
  <c r="AB69" i="5"/>
  <c r="AB69" i="6" s="1"/>
  <c r="AB70" i="5"/>
  <c r="AB70" i="6" s="1"/>
  <c r="AB71" i="5"/>
  <c r="AB71" i="6" s="1"/>
  <c r="AB72" i="5"/>
  <c r="AB72" i="6" s="1"/>
  <c r="AB73" i="5"/>
  <c r="AB73" i="6" s="1"/>
  <c r="AB74" i="5"/>
  <c r="AB74" i="6" s="1"/>
  <c r="AB75" i="5"/>
  <c r="AB75" i="6" s="1"/>
  <c r="AB76" i="5"/>
  <c r="AB76" i="6" s="1"/>
  <c r="AB77" i="5"/>
  <c r="AB77" i="6" s="1"/>
  <c r="AB78" i="5"/>
  <c r="AB78" i="6" s="1"/>
  <c r="AB79" i="5"/>
  <c r="AB79" i="6" s="1"/>
  <c r="AB80" i="5"/>
  <c r="AB80" i="6" s="1"/>
  <c r="AB81" i="5"/>
  <c r="AB81" i="6" s="1"/>
  <c r="AB82" i="5"/>
  <c r="AB82" i="6" s="1"/>
  <c r="AB83" i="5"/>
  <c r="AB83" i="6" s="1"/>
  <c r="AB84" i="5"/>
  <c r="AB84" i="6" s="1"/>
  <c r="AB85" i="5"/>
  <c r="AB85" i="6" s="1"/>
  <c r="AB86" i="5"/>
  <c r="AB86" i="6" s="1"/>
  <c r="AB87" i="5"/>
  <c r="AB87" i="6" s="1"/>
  <c r="AB88" i="5"/>
  <c r="AB88" i="6" s="1"/>
  <c r="AB89" i="5"/>
  <c r="AB89" i="6" s="1"/>
  <c r="AB90" i="5"/>
  <c r="AB90" i="6" s="1"/>
  <c r="AB91" i="5"/>
  <c r="AB91" i="6" s="1"/>
  <c r="AB92" i="5"/>
  <c r="AB92" i="6" s="1"/>
  <c r="AB93" i="5"/>
  <c r="AB93" i="6" s="1"/>
  <c r="AB94" i="5"/>
  <c r="AB94" i="6" s="1"/>
  <c r="AB95" i="5"/>
  <c r="AB95" i="6" s="1"/>
  <c r="AB96" i="5"/>
  <c r="AB96" i="6" s="1"/>
  <c r="AB97" i="5"/>
  <c r="AB97" i="6" s="1"/>
  <c r="AB98" i="5"/>
  <c r="AB98" i="6" s="1"/>
  <c r="AB99" i="5"/>
  <c r="AB99" i="6" s="1"/>
  <c r="AB100" i="5"/>
  <c r="AB100" i="6" s="1"/>
  <c r="AB101" i="5"/>
  <c r="AB101" i="6" s="1"/>
  <c r="AB102" i="5"/>
  <c r="AB102" i="6" s="1"/>
  <c r="AB103" i="5"/>
  <c r="AB103" i="6" s="1"/>
  <c r="AB104" i="5"/>
  <c r="AB104" i="6" s="1"/>
  <c r="AB105" i="5"/>
  <c r="AB105" i="6" s="1"/>
  <c r="AB106" i="5"/>
  <c r="AB106" i="6" s="1"/>
  <c r="AB107" i="5"/>
  <c r="AB107" i="6" s="1"/>
  <c r="AB108" i="5"/>
  <c r="AB108" i="6" s="1"/>
  <c r="AB109" i="5"/>
  <c r="AB109" i="6" s="1"/>
  <c r="AB110" i="5"/>
  <c r="AB110" i="6" s="1"/>
  <c r="AB111" i="5"/>
  <c r="AB111" i="6" s="1"/>
  <c r="AB112" i="5"/>
  <c r="AB112" i="6" s="1"/>
  <c r="AB113" i="5"/>
  <c r="AB113" i="6" s="1"/>
  <c r="AB114" i="5"/>
  <c r="AB114" i="6" s="1"/>
  <c r="AB115" i="5"/>
  <c r="AB115" i="6" s="1"/>
  <c r="AB116" i="5"/>
  <c r="AB116" i="6" s="1"/>
  <c r="AB117" i="5"/>
  <c r="AB117" i="6" s="1"/>
  <c r="AB118" i="5"/>
  <c r="AB118" i="6" s="1"/>
  <c r="AB119" i="5"/>
  <c r="AB119" i="6" s="1"/>
  <c r="AB120" i="5"/>
  <c r="AB120" i="6" s="1"/>
  <c r="AB121" i="5"/>
  <c r="AB121" i="6" s="1"/>
  <c r="AB122" i="5"/>
  <c r="AB122" i="6" s="1"/>
  <c r="AB123" i="5"/>
  <c r="AB123" i="6" s="1"/>
  <c r="AB124" i="5"/>
  <c r="AB124" i="6" s="1"/>
  <c r="AB125" i="5"/>
  <c r="AB125" i="6" s="1"/>
  <c r="AB126" i="5"/>
  <c r="AB126" i="6" s="1"/>
  <c r="AB127" i="5"/>
  <c r="AB127" i="6" s="1"/>
  <c r="AB128" i="5"/>
  <c r="AB128" i="6" s="1"/>
  <c r="AB129" i="5"/>
  <c r="AB129" i="6" s="1"/>
  <c r="AB130" i="5"/>
  <c r="AB130" i="6" s="1"/>
  <c r="AB131" i="5"/>
  <c r="AB131" i="6" s="1"/>
  <c r="AB132" i="5"/>
  <c r="AB132" i="6" s="1"/>
  <c r="AB133" i="5"/>
  <c r="AB133" i="6" s="1"/>
  <c r="AB134" i="5"/>
  <c r="AB134" i="6" s="1"/>
  <c r="AB135" i="5"/>
  <c r="AB135" i="6" s="1"/>
  <c r="AB136" i="5"/>
  <c r="AB136" i="6" s="1"/>
  <c r="AB137" i="5"/>
  <c r="AB137" i="6" s="1"/>
  <c r="AB138" i="5"/>
  <c r="AB138" i="6" s="1"/>
  <c r="AB139" i="5"/>
  <c r="AB139" i="6" s="1"/>
  <c r="AB140" i="5"/>
  <c r="AB140" i="6" s="1"/>
  <c r="AB141" i="5"/>
  <c r="AB141" i="6" s="1"/>
  <c r="AB142" i="5"/>
  <c r="AB142" i="6" s="1"/>
  <c r="AB143" i="5"/>
  <c r="AB143" i="6" s="1"/>
  <c r="AB144" i="5"/>
  <c r="AB144" i="6" s="1"/>
  <c r="AB145" i="5"/>
  <c r="AB145" i="6" s="1"/>
  <c r="AB146" i="5"/>
  <c r="AB146" i="6" s="1"/>
  <c r="AB147" i="5"/>
  <c r="AB147" i="6" s="1"/>
  <c r="AB148" i="5"/>
  <c r="AB148" i="6" s="1"/>
  <c r="AB149" i="5"/>
  <c r="AB149" i="6" s="1"/>
  <c r="AB150" i="5"/>
  <c r="AB150" i="6" s="1"/>
  <c r="AB151" i="5"/>
  <c r="AB151" i="6" s="1"/>
  <c r="AB152" i="5"/>
  <c r="AB152" i="6" s="1"/>
  <c r="AB153" i="5"/>
  <c r="AB153" i="6" s="1"/>
  <c r="AB154" i="5"/>
  <c r="AB154" i="6" s="1"/>
  <c r="AB155" i="5"/>
  <c r="AB155" i="6" s="1"/>
  <c r="AB156" i="5"/>
  <c r="AB156" i="6" s="1"/>
  <c r="AB157" i="5"/>
  <c r="AB157" i="6" s="1"/>
  <c r="AB158" i="5"/>
  <c r="AB158" i="6" s="1"/>
  <c r="AB159" i="5"/>
  <c r="AB159" i="6" s="1"/>
  <c r="AB160" i="5"/>
  <c r="AB160" i="6" s="1"/>
  <c r="AB161" i="5"/>
  <c r="AB161" i="6" s="1"/>
  <c r="AB162" i="5"/>
  <c r="AB162" i="6" s="1"/>
  <c r="AB163" i="5"/>
  <c r="AB163" i="6" s="1"/>
  <c r="AB164" i="5"/>
  <c r="AB164" i="6" s="1"/>
  <c r="AB165" i="5"/>
  <c r="AB165" i="6" s="1"/>
  <c r="AB166" i="5"/>
  <c r="AB166" i="6" s="1"/>
  <c r="AB167" i="5"/>
  <c r="AB167" i="6" s="1"/>
  <c r="AB168" i="5"/>
  <c r="AB168" i="6" s="1"/>
  <c r="AB169" i="5"/>
  <c r="AB169" i="6" s="1"/>
  <c r="AB170" i="5"/>
  <c r="AB170" i="6" s="1"/>
  <c r="AB171" i="5"/>
  <c r="AB171" i="6" s="1"/>
  <c r="AB172" i="5"/>
  <c r="AB172" i="6" s="1"/>
  <c r="AB173" i="5"/>
  <c r="AB173" i="6" s="1"/>
  <c r="AB174" i="5"/>
  <c r="AB174" i="6" s="1"/>
  <c r="AB175" i="5"/>
  <c r="AB175" i="6" s="1"/>
  <c r="AB176" i="5"/>
  <c r="AB176" i="6" s="1"/>
  <c r="AB177" i="5"/>
  <c r="AB177" i="6" s="1"/>
  <c r="AB178" i="5"/>
  <c r="AB178" i="6" s="1"/>
  <c r="AB179" i="5"/>
  <c r="AB179" i="6" s="1"/>
  <c r="AB180" i="5"/>
  <c r="AB180" i="6" s="1"/>
  <c r="AB181" i="5"/>
  <c r="AB181" i="6" s="1"/>
  <c r="AB182" i="5"/>
  <c r="AB182" i="6" s="1"/>
  <c r="AB183" i="5"/>
  <c r="AB183" i="6" s="1"/>
  <c r="AB184" i="5"/>
  <c r="AB184" i="6" s="1"/>
  <c r="AB185" i="5"/>
  <c r="AB185" i="6" s="1"/>
  <c r="AB186" i="5"/>
  <c r="AB186" i="6" s="1"/>
  <c r="AB187" i="5"/>
  <c r="AB187" i="6" s="1"/>
  <c r="AB188" i="5"/>
  <c r="AB188" i="6" s="1"/>
  <c r="AB189" i="5"/>
  <c r="AB189" i="6" s="1"/>
  <c r="AB190" i="5"/>
  <c r="AB190" i="6" s="1"/>
  <c r="AB191" i="5"/>
  <c r="AB191" i="6" s="1"/>
  <c r="AB192" i="5"/>
  <c r="AB192" i="6" s="1"/>
  <c r="AB193" i="5"/>
  <c r="AB193" i="6" s="1"/>
  <c r="AB194" i="5"/>
  <c r="AB194" i="6" s="1"/>
  <c r="AB195" i="5"/>
  <c r="AB195" i="6" s="1"/>
  <c r="AB196" i="5"/>
  <c r="AB196" i="6" s="1"/>
  <c r="AB197" i="5"/>
  <c r="AB197" i="6" s="1"/>
  <c r="AB198" i="5"/>
  <c r="AB198" i="6" s="1"/>
  <c r="AB199" i="5"/>
  <c r="AB199" i="6" s="1"/>
  <c r="AB200" i="5"/>
  <c r="AB200" i="6" s="1"/>
  <c r="AB201" i="5"/>
  <c r="AB201" i="6" s="1"/>
  <c r="AB202" i="5"/>
  <c r="AB202" i="6" s="1"/>
  <c r="AB203" i="5"/>
  <c r="AB203" i="6" s="1"/>
  <c r="AB204" i="5"/>
  <c r="AB204" i="6" s="1"/>
  <c r="AB205" i="5"/>
  <c r="AB205" i="6" s="1"/>
  <c r="AB206" i="5"/>
  <c r="AB206" i="6" s="1"/>
  <c r="AB207" i="5"/>
  <c r="AB207" i="6" s="1"/>
  <c r="AB208" i="5"/>
  <c r="AB208" i="6" s="1"/>
  <c r="AB209" i="5"/>
  <c r="AB209" i="6" s="1"/>
  <c r="AB210" i="5"/>
  <c r="AB210" i="6" s="1"/>
  <c r="AB211" i="5"/>
  <c r="AB211" i="6" s="1"/>
  <c r="AB212" i="5"/>
  <c r="AB212" i="6" s="1"/>
  <c r="AB213" i="5"/>
  <c r="AB213" i="6" s="1"/>
  <c r="AB214" i="5"/>
  <c r="AB214" i="6" s="1"/>
  <c r="AB215" i="5"/>
  <c r="AB215" i="6" s="1"/>
  <c r="AB216" i="5"/>
  <c r="AB216" i="6" s="1"/>
  <c r="AB217" i="5"/>
  <c r="AB217" i="6" s="1"/>
  <c r="AB218" i="5"/>
  <c r="AB218" i="6" s="1"/>
  <c r="AB219" i="5"/>
  <c r="AB219" i="6" s="1"/>
  <c r="AB220" i="5"/>
  <c r="AB220" i="6" s="1"/>
  <c r="AB221" i="5"/>
  <c r="AB221" i="6" s="1"/>
  <c r="AB222" i="5"/>
  <c r="AB222" i="6" s="1"/>
  <c r="AB223" i="5"/>
  <c r="AB223" i="6" s="1"/>
  <c r="AB224" i="5"/>
  <c r="AB224" i="6" s="1"/>
  <c r="AB225" i="5"/>
  <c r="AB225" i="6" s="1"/>
  <c r="AB226" i="5"/>
  <c r="AB226" i="6" s="1"/>
  <c r="AB227" i="5"/>
  <c r="AB227" i="6" s="1"/>
  <c r="AB228" i="5"/>
  <c r="AB228" i="6" s="1"/>
  <c r="AB229" i="5"/>
  <c r="AB229" i="6" s="1"/>
  <c r="AB230" i="5"/>
  <c r="AB230" i="6" s="1"/>
  <c r="AB231" i="5"/>
  <c r="AB231" i="6" s="1"/>
  <c r="AB232" i="5"/>
  <c r="AB232" i="6" s="1"/>
  <c r="AB233" i="5"/>
  <c r="AB233" i="6" s="1"/>
  <c r="AB234" i="5"/>
  <c r="AB234" i="6" s="1"/>
  <c r="AB235" i="5"/>
  <c r="AB235" i="6" s="1"/>
  <c r="AB236" i="5"/>
  <c r="AB236" i="6" s="1"/>
  <c r="AB237" i="5"/>
  <c r="AB237" i="6" s="1"/>
  <c r="AB238" i="5"/>
  <c r="AB238" i="6" s="1"/>
  <c r="AB239" i="5"/>
  <c r="AB239" i="6" s="1"/>
  <c r="AB240" i="5"/>
  <c r="AB240" i="6" s="1"/>
  <c r="AB241" i="5"/>
  <c r="AB241" i="6" s="1"/>
  <c r="AB242" i="5"/>
  <c r="AB242" i="6" s="1"/>
  <c r="AB243" i="5"/>
  <c r="AB243" i="6" s="1"/>
  <c r="AB244" i="5"/>
  <c r="AB244" i="6" s="1"/>
  <c r="AB245" i="5"/>
  <c r="AB245" i="6" s="1"/>
  <c r="AB246" i="5"/>
  <c r="AB246" i="6" s="1"/>
  <c r="AB247" i="5"/>
  <c r="AB247" i="6" s="1"/>
  <c r="AB248" i="5"/>
  <c r="AB248" i="6" s="1"/>
  <c r="AB249" i="5"/>
  <c r="AB249" i="6" s="1"/>
  <c r="AB250" i="5"/>
  <c r="AB250" i="6" s="1"/>
  <c r="AB251" i="5"/>
  <c r="AB251" i="6" s="1"/>
  <c r="AB252" i="5"/>
  <c r="AB252" i="6" s="1"/>
  <c r="AB253" i="5"/>
  <c r="AB253" i="6" s="1"/>
  <c r="AB254" i="5"/>
  <c r="AB254" i="6" s="1"/>
  <c r="AB255" i="5"/>
  <c r="AB255" i="6" s="1"/>
  <c r="AB256" i="5"/>
  <c r="AB256" i="6" s="1"/>
  <c r="AB257" i="5"/>
  <c r="AB257" i="6" s="1"/>
  <c r="AB258" i="5"/>
  <c r="AB258" i="6" s="1"/>
  <c r="AB259" i="5"/>
  <c r="AB259" i="6" s="1"/>
  <c r="AB260" i="5"/>
  <c r="AB260" i="6" s="1"/>
  <c r="AB261" i="5"/>
  <c r="AB261" i="6" s="1"/>
  <c r="AB262" i="5"/>
  <c r="AB262" i="6" s="1"/>
  <c r="AB263" i="5"/>
  <c r="AB263" i="6" s="1"/>
  <c r="AB264" i="5"/>
  <c r="AB264" i="6" s="1"/>
  <c r="AB265" i="5"/>
  <c r="AB265" i="6" s="1"/>
  <c r="AB266" i="5"/>
  <c r="AB266" i="6" s="1"/>
  <c r="AB267" i="5"/>
  <c r="AB267" i="6" s="1"/>
  <c r="AB268" i="5"/>
  <c r="AB268" i="6" s="1"/>
  <c r="AB269" i="5"/>
  <c r="AB269" i="6" s="1"/>
  <c r="AB270" i="5"/>
  <c r="AB270" i="6" s="1"/>
  <c r="AB271" i="5"/>
  <c r="AB271" i="6" s="1"/>
  <c r="AB272" i="5"/>
  <c r="AB272" i="6" s="1"/>
  <c r="AB273" i="5"/>
  <c r="AB273" i="6" s="1"/>
  <c r="AB274" i="5"/>
  <c r="AB274" i="6" s="1"/>
  <c r="AB275" i="5"/>
  <c r="AB275" i="6" s="1"/>
  <c r="AB276" i="5"/>
  <c r="AB276" i="6" s="1"/>
  <c r="AB277" i="5"/>
  <c r="AB277" i="6" s="1"/>
  <c r="AB278" i="5"/>
  <c r="AB278" i="6" s="1"/>
  <c r="AB279" i="5"/>
  <c r="AB279" i="6" s="1"/>
  <c r="AB280" i="5"/>
  <c r="AB280" i="6" s="1"/>
  <c r="AB281" i="5"/>
  <c r="AB281" i="6" s="1"/>
  <c r="AB282" i="5"/>
  <c r="AB282" i="6" s="1"/>
  <c r="AB283" i="5"/>
  <c r="AB283" i="6" s="1"/>
  <c r="AB284" i="5"/>
  <c r="AB284" i="6" s="1"/>
  <c r="AB285" i="5"/>
  <c r="AB285" i="6" s="1"/>
  <c r="AB286" i="5"/>
  <c r="AB286" i="6" s="1"/>
  <c r="AB287" i="5"/>
  <c r="AB287" i="6" s="1"/>
  <c r="AB288" i="5"/>
  <c r="AB288" i="6" s="1"/>
  <c r="AB289" i="5"/>
  <c r="AB289" i="6" s="1"/>
  <c r="AB290" i="5"/>
  <c r="AB290" i="6" s="1"/>
  <c r="AB291" i="5"/>
  <c r="AB291" i="6" s="1"/>
  <c r="AB292" i="5"/>
  <c r="AB292" i="6" s="1"/>
  <c r="AB293" i="5"/>
  <c r="AB293" i="6" s="1"/>
  <c r="AB294" i="5"/>
  <c r="AB294" i="6" s="1"/>
  <c r="AB295" i="5"/>
  <c r="AB295" i="6" s="1"/>
  <c r="AB296" i="5"/>
  <c r="AB296" i="6" s="1"/>
  <c r="AB297" i="5"/>
  <c r="AB297" i="6" s="1"/>
  <c r="AB298" i="5"/>
  <c r="AB298" i="6" s="1"/>
  <c r="AB299" i="5"/>
  <c r="AB299" i="6" s="1"/>
  <c r="AB300" i="5"/>
  <c r="AB300" i="6" s="1"/>
  <c r="AB301" i="5"/>
  <c r="AB301" i="6" s="1"/>
  <c r="AB302" i="5"/>
  <c r="AB302" i="6" s="1"/>
  <c r="AB303" i="5"/>
  <c r="AB303" i="6" s="1"/>
  <c r="AB304" i="5"/>
  <c r="AB304" i="6" s="1"/>
  <c r="AB305" i="5"/>
  <c r="AB305" i="6" s="1"/>
  <c r="AB306" i="5"/>
  <c r="AB306" i="6" s="1"/>
  <c r="AB307" i="5"/>
  <c r="AB307" i="6" s="1"/>
  <c r="AB308" i="5"/>
  <c r="AB308" i="6" s="1"/>
  <c r="AB309" i="5"/>
  <c r="AB309" i="6" s="1"/>
  <c r="AB310" i="5"/>
  <c r="AB310" i="6" s="1"/>
  <c r="AB311" i="5"/>
  <c r="AB311" i="6" s="1"/>
  <c r="AB312" i="5"/>
  <c r="AB312" i="6" s="1"/>
  <c r="AB313" i="5"/>
  <c r="AB313" i="6" s="1"/>
  <c r="AB314" i="5"/>
  <c r="AB314" i="6" s="1"/>
  <c r="AB315" i="5"/>
  <c r="AB315" i="6" s="1"/>
  <c r="AB316" i="5"/>
  <c r="AB316" i="6" s="1"/>
  <c r="AB317" i="5"/>
  <c r="AB317" i="6" s="1"/>
  <c r="AB318" i="5"/>
  <c r="AB318" i="6" s="1"/>
  <c r="AB319" i="5"/>
  <c r="AB319" i="6" s="1"/>
  <c r="AB320" i="5"/>
  <c r="AB320" i="6" s="1"/>
  <c r="AB321" i="5"/>
  <c r="AB321" i="6" s="1"/>
  <c r="AB322" i="5"/>
  <c r="AB322" i="6" s="1"/>
  <c r="AB323" i="5"/>
  <c r="AB323" i="6" s="1"/>
  <c r="AB324" i="5"/>
  <c r="AB324" i="6" s="1"/>
  <c r="AB325" i="5"/>
  <c r="AB325" i="6" s="1"/>
  <c r="AB326" i="5"/>
  <c r="AB326" i="6" s="1"/>
  <c r="AB327" i="5"/>
  <c r="AB327" i="6" s="1"/>
  <c r="AB328" i="5"/>
  <c r="AB328" i="6" s="1"/>
  <c r="AB329" i="5"/>
  <c r="AB329" i="6" s="1"/>
  <c r="AB330" i="5"/>
  <c r="AB330" i="6" s="1"/>
  <c r="AB331" i="5"/>
  <c r="AB331" i="6" s="1"/>
  <c r="AB332" i="5"/>
  <c r="AB332" i="6" s="1"/>
  <c r="AB333" i="5"/>
  <c r="AB333" i="6" s="1"/>
  <c r="AB334" i="5"/>
  <c r="AB334" i="6" s="1"/>
  <c r="AB335" i="5"/>
  <c r="AB335" i="6" s="1"/>
  <c r="AB336" i="5"/>
  <c r="AB336" i="6" s="1"/>
  <c r="AB337" i="5"/>
  <c r="AB337" i="6" s="1"/>
  <c r="AB338" i="5"/>
  <c r="AB338" i="6" s="1"/>
  <c r="AB339" i="5"/>
  <c r="AB339" i="6" s="1"/>
  <c r="AB340" i="5"/>
  <c r="AB340" i="6" s="1"/>
  <c r="AB341" i="5"/>
  <c r="AB341" i="6" s="1"/>
  <c r="AB342" i="5"/>
  <c r="AB342" i="6" s="1"/>
  <c r="AB343" i="5"/>
  <c r="AB343" i="6" s="1"/>
  <c r="AB344" i="5"/>
  <c r="AB344" i="6" s="1"/>
  <c r="AB345" i="5"/>
  <c r="AB345" i="6" s="1"/>
  <c r="AB346" i="5"/>
  <c r="AB346" i="6" s="1"/>
  <c r="AB347" i="5"/>
  <c r="AB347" i="6" s="1"/>
  <c r="AB348" i="5"/>
  <c r="AB348" i="6" s="1"/>
  <c r="AB349" i="5"/>
  <c r="AB349" i="6" s="1"/>
  <c r="AB350" i="5"/>
  <c r="AB350" i="6" s="1"/>
  <c r="AB351" i="5"/>
  <c r="AB351" i="6" s="1"/>
  <c r="AB352" i="5"/>
  <c r="AB352" i="6" s="1"/>
  <c r="AB353" i="5"/>
  <c r="AB353" i="6" s="1"/>
  <c r="AB354" i="5"/>
  <c r="AB354" i="6" s="1"/>
  <c r="AB355" i="5"/>
  <c r="AB355" i="6" s="1"/>
  <c r="AB356" i="5"/>
  <c r="AB356" i="6" s="1"/>
  <c r="AB357" i="5"/>
  <c r="AB357" i="6" s="1"/>
  <c r="AB358" i="5"/>
  <c r="AB358" i="6" s="1"/>
  <c r="AB359" i="5"/>
  <c r="AB359" i="6" s="1"/>
  <c r="AB360" i="5"/>
  <c r="AB360" i="6" s="1"/>
  <c r="AB361" i="5"/>
  <c r="AB361" i="6" s="1"/>
  <c r="AB362" i="5"/>
  <c r="AB362" i="6" s="1"/>
  <c r="AB363" i="5"/>
  <c r="AB363" i="6" s="1"/>
  <c r="AB364" i="5"/>
  <c r="AB364" i="6" s="1"/>
  <c r="AB365" i="5"/>
  <c r="AB365" i="6" s="1"/>
  <c r="AB366" i="5"/>
  <c r="AB366" i="6" s="1"/>
  <c r="AB367" i="5"/>
  <c r="AB367" i="6" s="1"/>
  <c r="AB368" i="5"/>
  <c r="AB368" i="6" s="1"/>
  <c r="AB369" i="5"/>
  <c r="AB369" i="6" s="1"/>
  <c r="AB370" i="5"/>
  <c r="AB370" i="6" s="1"/>
  <c r="AB371" i="5"/>
  <c r="AB371" i="6" s="1"/>
  <c r="AB372" i="5"/>
  <c r="AB372" i="6" s="1"/>
  <c r="AB373" i="5"/>
  <c r="AB373" i="6" s="1"/>
  <c r="AB374" i="5"/>
  <c r="AB374" i="6" s="1"/>
  <c r="AB375" i="5"/>
  <c r="AB375" i="6" s="1"/>
  <c r="AB376" i="5"/>
  <c r="AB376" i="6" s="1"/>
  <c r="AB377" i="5"/>
  <c r="AB377" i="6" s="1"/>
  <c r="AB378" i="5"/>
  <c r="AB378" i="6" s="1"/>
  <c r="AB379" i="5"/>
  <c r="AB379" i="6" s="1"/>
  <c r="AB380" i="5"/>
  <c r="AB380" i="6" s="1"/>
  <c r="AB381" i="5"/>
  <c r="AB381" i="6" s="1"/>
  <c r="AB382" i="5"/>
  <c r="AB382" i="6" s="1"/>
  <c r="AB383" i="5"/>
  <c r="AB383" i="6" s="1"/>
  <c r="AB384" i="5"/>
  <c r="AB384" i="6" s="1"/>
  <c r="AB385" i="5"/>
  <c r="AB385" i="6" s="1"/>
  <c r="AB386" i="5"/>
  <c r="AB386" i="6" s="1"/>
  <c r="AB387" i="5"/>
  <c r="AB387" i="6" s="1"/>
  <c r="AB388" i="5"/>
  <c r="AB388" i="6" s="1"/>
  <c r="AB389" i="5"/>
  <c r="AB389" i="6" s="1"/>
  <c r="AB390" i="5"/>
  <c r="AB390" i="6" s="1"/>
  <c r="AB391" i="5"/>
  <c r="AB391" i="6" s="1"/>
  <c r="AB392" i="5"/>
  <c r="AB392" i="6" s="1"/>
  <c r="AB393" i="5"/>
  <c r="AB393" i="6" s="1"/>
  <c r="AB394" i="5"/>
  <c r="AB394" i="6" s="1"/>
  <c r="AB395" i="5"/>
  <c r="AB395" i="6" s="1"/>
  <c r="AB396" i="5"/>
  <c r="AB396" i="6" s="1"/>
  <c r="AB397" i="5"/>
  <c r="AB397" i="6" s="1"/>
  <c r="AB398" i="5"/>
  <c r="AB398" i="6" s="1"/>
  <c r="AB399" i="5"/>
  <c r="AB399" i="6" s="1"/>
  <c r="AB400" i="5"/>
  <c r="AB400" i="6" s="1"/>
  <c r="AB401" i="5"/>
  <c r="AB401" i="6" s="1"/>
  <c r="AB402" i="5"/>
  <c r="AB402" i="6" s="1"/>
  <c r="AB403" i="5"/>
  <c r="AB403" i="6" s="1"/>
  <c r="AB404" i="5"/>
  <c r="AB404" i="6" s="1"/>
  <c r="AB405" i="5"/>
  <c r="AB405" i="6" s="1"/>
  <c r="AB406" i="5"/>
  <c r="AB406" i="6" s="1"/>
  <c r="AB407" i="5"/>
  <c r="AB407" i="6" s="1"/>
  <c r="AB408" i="5"/>
  <c r="AB408" i="6" s="1"/>
  <c r="AB409" i="5"/>
  <c r="AB409" i="6" s="1"/>
  <c r="AB410" i="5"/>
  <c r="AB410" i="6" s="1"/>
  <c r="AB411" i="5"/>
  <c r="AB411" i="6" s="1"/>
  <c r="AB412" i="5"/>
  <c r="AB412" i="6" s="1"/>
  <c r="AB413" i="5"/>
  <c r="AB413" i="6" s="1"/>
  <c r="AB414" i="5"/>
  <c r="AB414" i="6" s="1"/>
  <c r="AB415" i="5"/>
  <c r="AB415" i="6" s="1"/>
  <c r="AB416" i="5"/>
  <c r="AB416" i="6" s="1"/>
  <c r="AB417" i="5"/>
  <c r="AB417" i="6" s="1"/>
  <c r="AB418" i="5"/>
  <c r="AB418" i="6" s="1"/>
  <c r="AB419" i="5"/>
  <c r="AB419" i="6" s="1"/>
  <c r="AB420" i="5"/>
  <c r="AB420" i="6" s="1"/>
  <c r="AB421" i="5"/>
  <c r="AB421" i="6" s="1"/>
  <c r="AB422" i="5"/>
  <c r="AB422" i="6" s="1"/>
  <c r="AB423" i="5"/>
  <c r="AB423" i="6" s="1"/>
  <c r="AB424" i="5"/>
  <c r="AB424" i="6" s="1"/>
  <c r="AB425" i="5"/>
  <c r="AB425" i="6" s="1"/>
  <c r="AB426" i="5"/>
  <c r="AB426" i="6" s="1"/>
  <c r="AB427" i="5"/>
  <c r="AB427" i="6" s="1"/>
  <c r="AB428" i="5"/>
  <c r="AB428" i="6" s="1"/>
  <c r="AB429" i="5"/>
  <c r="AB429" i="6" s="1"/>
  <c r="AB430" i="5"/>
  <c r="AB430" i="6" s="1"/>
  <c r="AB431" i="5"/>
  <c r="AB431" i="6" s="1"/>
  <c r="AB432" i="5"/>
  <c r="AB432" i="6" s="1"/>
  <c r="AB433" i="5"/>
  <c r="AB433" i="6" s="1"/>
  <c r="AB434" i="5"/>
  <c r="AB434" i="6" s="1"/>
  <c r="AB435" i="5"/>
  <c r="AB435" i="6" s="1"/>
  <c r="AB436" i="5"/>
  <c r="AB436" i="6" s="1"/>
  <c r="AB437" i="5"/>
  <c r="AB437" i="6" s="1"/>
  <c r="AB438" i="5"/>
  <c r="AB438" i="6" s="1"/>
  <c r="AB439" i="5"/>
  <c r="AB439" i="6" s="1"/>
  <c r="AB440" i="5"/>
  <c r="AB440" i="6" s="1"/>
  <c r="AB441" i="5"/>
  <c r="AB441" i="6" s="1"/>
  <c r="AB442" i="5"/>
  <c r="AB442" i="6" s="1"/>
  <c r="AB443" i="5"/>
  <c r="AB443" i="6" s="1"/>
  <c r="AB444" i="5"/>
  <c r="AB444" i="6" s="1"/>
  <c r="AB445" i="5"/>
  <c r="AB445" i="6" s="1"/>
  <c r="AB446" i="5"/>
  <c r="AB446" i="6" s="1"/>
  <c r="AB447" i="5"/>
  <c r="AB447" i="6" s="1"/>
  <c r="AB448" i="5"/>
  <c r="AB448" i="6" s="1"/>
  <c r="AB449" i="5"/>
  <c r="AB449" i="6" s="1"/>
  <c r="AB450" i="5"/>
  <c r="AB450" i="6" s="1"/>
  <c r="AB451" i="5"/>
  <c r="AB451" i="6" s="1"/>
  <c r="AB452" i="5"/>
  <c r="AB452" i="6" s="1"/>
  <c r="AB453" i="5"/>
  <c r="AB453" i="6" s="1"/>
  <c r="AB454" i="5"/>
  <c r="AB454" i="6" s="1"/>
  <c r="AB455" i="5"/>
  <c r="AB455" i="6" s="1"/>
  <c r="AB456" i="5"/>
  <c r="AB456" i="6" s="1"/>
  <c r="AB457" i="5"/>
  <c r="AB457" i="6" s="1"/>
  <c r="AB458" i="5"/>
  <c r="AB458" i="6" s="1"/>
  <c r="AB459" i="5"/>
  <c r="AB459" i="6" s="1"/>
  <c r="AB460" i="5"/>
  <c r="AB460" i="6" s="1"/>
  <c r="AB461" i="5"/>
  <c r="AB461" i="6" s="1"/>
  <c r="AB462" i="5"/>
  <c r="AB462" i="6" s="1"/>
  <c r="AB463" i="5"/>
  <c r="AB463" i="6" s="1"/>
  <c r="AB464" i="5"/>
  <c r="AB464" i="6" s="1"/>
  <c r="AB465" i="5"/>
  <c r="AB465" i="6" s="1"/>
  <c r="AB466" i="5"/>
  <c r="AB466" i="6" s="1"/>
  <c r="AB467" i="5"/>
  <c r="AB467" i="6" s="1"/>
  <c r="AB468" i="5"/>
  <c r="AB468" i="6" s="1"/>
  <c r="AB469" i="5"/>
  <c r="AB469" i="6" s="1"/>
  <c r="AB470" i="5"/>
  <c r="AB470" i="6" s="1"/>
  <c r="AB471" i="5"/>
  <c r="AB471" i="6" s="1"/>
  <c r="AB472" i="5"/>
  <c r="AB472" i="6" s="1"/>
  <c r="AB473" i="5"/>
  <c r="AB473" i="6" s="1"/>
  <c r="AB474" i="5"/>
  <c r="AB474" i="6" s="1"/>
  <c r="AB475" i="5"/>
  <c r="AB475" i="6" s="1"/>
  <c r="AB476" i="5"/>
  <c r="AB476" i="6" s="1"/>
  <c r="AB477" i="5"/>
  <c r="AB477" i="6" s="1"/>
  <c r="AB478" i="5"/>
  <c r="AB478" i="6" s="1"/>
  <c r="AB479" i="5"/>
  <c r="AB479" i="6" s="1"/>
  <c r="AB480" i="5"/>
  <c r="AB480" i="6" s="1"/>
  <c r="AB481" i="5"/>
  <c r="AB481" i="6" s="1"/>
  <c r="AB482" i="5"/>
  <c r="AB482" i="6" s="1"/>
  <c r="AB483" i="5"/>
  <c r="AB483" i="6" s="1"/>
  <c r="AB484" i="5"/>
  <c r="AB484" i="6" s="1"/>
  <c r="AB485" i="5"/>
  <c r="AB485" i="6" s="1"/>
  <c r="AB486" i="5"/>
  <c r="AB486" i="6" s="1"/>
  <c r="AB487" i="5"/>
  <c r="AB487" i="6" s="1"/>
  <c r="AB488" i="5"/>
  <c r="AB488" i="6" s="1"/>
  <c r="AB489" i="5"/>
  <c r="AB489" i="6" s="1"/>
  <c r="AB490" i="5"/>
  <c r="AB490" i="6" s="1"/>
  <c r="AB491" i="5"/>
  <c r="AB491" i="6" s="1"/>
  <c r="AB492" i="5"/>
  <c r="AB492" i="6" s="1"/>
  <c r="AB493" i="5"/>
  <c r="AB493" i="6" s="1"/>
  <c r="AB494" i="5"/>
  <c r="AB494" i="6" s="1"/>
  <c r="AB495" i="5"/>
  <c r="AB495" i="6" s="1"/>
  <c r="AB496" i="5"/>
  <c r="AB496" i="6" s="1"/>
  <c r="AB497" i="5"/>
  <c r="AB497" i="6" s="1"/>
  <c r="AB498" i="5"/>
  <c r="AB498" i="6" s="1"/>
  <c r="AB499" i="5"/>
  <c r="AB499" i="6" s="1"/>
  <c r="AB500" i="5"/>
  <c r="AB500" i="6" s="1"/>
  <c r="AB501" i="5"/>
  <c r="AB501" i="6" s="1"/>
  <c r="AB502" i="5"/>
  <c r="AB502" i="6" s="1"/>
  <c r="AB503" i="5"/>
  <c r="AB503" i="6" s="1"/>
  <c r="AB504" i="5"/>
  <c r="AB504" i="6" s="1"/>
  <c r="AB505" i="5"/>
  <c r="AB505" i="6" s="1"/>
  <c r="AB506" i="5"/>
  <c r="AB506" i="6" s="1"/>
  <c r="AB507" i="5"/>
  <c r="AB507" i="6" s="1"/>
  <c r="AB508" i="5"/>
  <c r="AB508" i="6" s="1"/>
  <c r="AB509" i="5"/>
  <c r="AB509" i="6" s="1"/>
  <c r="AB510" i="5"/>
  <c r="AB510" i="6" s="1"/>
  <c r="AB511" i="5"/>
  <c r="AB511" i="6" s="1"/>
  <c r="AB512" i="5"/>
  <c r="AB512" i="6" s="1"/>
  <c r="AB513" i="5"/>
  <c r="AB513" i="6" s="1"/>
  <c r="AB514" i="5"/>
  <c r="AB514" i="6" s="1"/>
  <c r="AB515" i="5"/>
  <c r="AB515" i="6" s="1"/>
  <c r="AB516" i="5"/>
  <c r="AB516" i="6" s="1"/>
  <c r="AB517" i="5"/>
  <c r="AB517" i="6" s="1"/>
  <c r="AB518" i="5"/>
  <c r="AB518" i="6" s="1"/>
  <c r="AB519" i="5"/>
  <c r="AB519" i="6" s="1"/>
  <c r="AB520" i="5"/>
  <c r="AB520" i="6" s="1"/>
  <c r="AB521" i="5"/>
  <c r="AB521" i="6" s="1"/>
  <c r="AB522" i="5"/>
  <c r="AB522" i="6" s="1"/>
  <c r="AB523" i="5"/>
  <c r="AB523" i="6" s="1"/>
  <c r="AB524" i="5"/>
  <c r="AB524" i="6" s="1"/>
  <c r="AB525" i="5"/>
  <c r="AB525" i="6" s="1"/>
  <c r="AB526" i="5"/>
  <c r="AB526" i="6" s="1"/>
  <c r="AB527" i="5"/>
  <c r="AB527" i="6" s="1"/>
  <c r="AB528" i="5"/>
  <c r="AB528" i="6" s="1"/>
  <c r="AB529" i="5"/>
  <c r="AB529" i="6" s="1"/>
  <c r="AB530" i="5"/>
  <c r="AB530" i="6" s="1"/>
  <c r="AB531" i="5"/>
  <c r="AB531" i="6" s="1"/>
  <c r="AB532" i="5"/>
  <c r="AB532" i="6" s="1"/>
  <c r="AB533" i="5"/>
  <c r="AB533" i="6" s="1"/>
  <c r="AB534" i="5"/>
  <c r="AB534" i="6" s="1"/>
  <c r="AB535" i="5"/>
  <c r="AB535" i="6" s="1"/>
  <c r="AB536" i="5"/>
  <c r="AB536" i="6" s="1"/>
  <c r="AB537" i="5"/>
  <c r="AB537" i="6" s="1"/>
  <c r="AB538" i="5"/>
  <c r="AB538" i="6" s="1"/>
  <c r="AB539" i="5"/>
  <c r="AB539" i="6" s="1"/>
  <c r="AB540" i="5"/>
  <c r="AB540" i="6" s="1"/>
  <c r="AB541" i="5"/>
  <c r="AB541" i="6" s="1"/>
  <c r="AB542" i="5"/>
  <c r="AB542" i="6" s="1"/>
  <c r="AB543" i="5"/>
  <c r="AB543" i="6" s="1"/>
  <c r="AB544" i="5"/>
  <c r="AB544" i="6" s="1"/>
  <c r="AB545" i="5"/>
  <c r="AB545" i="6" s="1"/>
  <c r="AB546" i="5"/>
  <c r="AB546" i="6" s="1"/>
  <c r="AB547" i="5"/>
  <c r="AB547" i="6" s="1"/>
  <c r="AB548" i="5"/>
  <c r="AB548" i="6" s="1"/>
  <c r="AB549" i="5"/>
  <c r="AB549" i="6" s="1"/>
  <c r="AB550" i="5"/>
  <c r="AB550" i="6" s="1"/>
  <c r="AB551" i="5"/>
  <c r="AB551" i="6" s="1"/>
  <c r="AB552" i="5"/>
  <c r="AB552" i="6" s="1"/>
  <c r="AB553" i="5"/>
  <c r="AB553" i="6" s="1"/>
  <c r="AB554" i="5"/>
  <c r="AB554" i="6" s="1"/>
  <c r="AB555" i="5"/>
  <c r="AB555" i="6" s="1"/>
  <c r="AB556" i="5"/>
  <c r="AB556" i="6" s="1"/>
  <c r="AB557" i="5"/>
  <c r="AB557" i="6" s="1"/>
  <c r="AB558" i="5"/>
  <c r="AB558" i="6" s="1"/>
  <c r="AB559" i="5"/>
  <c r="AB559" i="6" s="1"/>
  <c r="AB560" i="5"/>
  <c r="AB560" i="6" s="1"/>
  <c r="AB561" i="5"/>
  <c r="AB561" i="6" s="1"/>
  <c r="AB562" i="5"/>
  <c r="AB562" i="6" s="1"/>
  <c r="AB563" i="5"/>
  <c r="AB563" i="6" s="1"/>
  <c r="AB564" i="5"/>
  <c r="AB564" i="6" s="1"/>
  <c r="AB565" i="5"/>
  <c r="AB565" i="6" s="1"/>
  <c r="AB566" i="5"/>
  <c r="AB566" i="6" s="1"/>
  <c r="AB567" i="5"/>
  <c r="AB567" i="6" s="1"/>
  <c r="AB568" i="5"/>
  <c r="AB568" i="6" s="1"/>
  <c r="AA2" i="5"/>
  <c r="AA2" i="6" s="1"/>
  <c r="AA3" i="5"/>
  <c r="AA3" i="6" s="1"/>
  <c r="AA4" i="5"/>
  <c r="AA4" i="6" s="1"/>
  <c r="AA5" i="5"/>
  <c r="AA5" i="6" s="1"/>
  <c r="AA6" i="5"/>
  <c r="AA6" i="6" s="1"/>
  <c r="AA7" i="5"/>
  <c r="AA7" i="6" s="1"/>
  <c r="AA8" i="5"/>
  <c r="AA8" i="6" s="1"/>
  <c r="AA9" i="5"/>
  <c r="AA9" i="6" s="1"/>
  <c r="AA10" i="5"/>
  <c r="AA10" i="6" s="1"/>
  <c r="AA11" i="5"/>
  <c r="AA11" i="6" s="1"/>
  <c r="AA12" i="5"/>
  <c r="AA12" i="6" s="1"/>
  <c r="AA13" i="5"/>
  <c r="AA13" i="6" s="1"/>
  <c r="AA14" i="5"/>
  <c r="AA14" i="6" s="1"/>
  <c r="AA15" i="5"/>
  <c r="AA15" i="6" s="1"/>
  <c r="AA16" i="5"/>
  <c r="AA16" i="6" s="1"/>
  <c r="AA17" i="5"/>
  <c r="AA17" i="6" s="1"/>
  <c r="AA18" i="5"/>
  <c r="AA18" i="6" s="1"/>
  <c r="AA19" i="5"/>
  <c r="AA19" i="6" s="1"/>
  <c r="AA20" i="5"/>
  <c r="AA20" i="6" s="1"/>
  <c r="AA21" i="5"/>
  <c r="AA21" i="6" s="1"/>
  <c r="AA22" i="5"/>
  <c r="AA22" i="6" s="1"/>
  <c r="AA23" i="5"/>
  <c r="AA23" i="6" s="1"/>
  <c r="AA24" i="5"/>
  <c r="AA24" i="6" s="1"/>
  <c r="AA25" i="5"/>
  <c r="AA25" i="6" s="1"/>
  <c r="AA26" i="5"/>
  <c r="AA26" i="6" s="1"/>
  <c r="AA27" i="5"/>
  <c r="AA27" i="6" s="1"/>
  <c r="AA28" i="5"/>
  <c r="AA28" i="6" s="1"/>
  <c r="AA29" i="5"/>
  <c r="AA29" i="6" s="1"/>
  <c r="AA30" i="5"/>
  <c r="AA30" i="6" s="1"/>
  <c r="AA31" i="5"/>
  <c r="AA31" i="6" s="1"/>
  <c r="AA32" i="5"/>
  <c r="AA32" i="6" s="1"/>
  <c r="AA33" i="5"/>
  <c r="AA33" i="6" s="1"/>
  <c r="AA34" i="5"/>
  <c r="AA34" i="6" s="1"/>
  <c r="AA35" i="5"/>
  <c r="AA35" i="6" s="1"/>
  <c r="AA36" i="5"/>
  <c r="AA36" i="6" s="1"/>
  <c r="AA37" i="5"/>
  <c r="AA37" i="6" s="1"/>
  <c r="AA38" i="5"/>
  <c r="AA38" i="6" s="1"/>
  <c r="AA39" i="5"/>
  <c r="AA39" i="6" s="1"/>
  <c r="AA40" i="5"/>
  <c r="AA40" i="6" s="1"/>
  <c r="AA41" i="5"/>
  <c r="AA41" i="6" s="1"/>
  <c r="AA42" i="5"/>
  <c r="AA42" i="6" s="1"/>
  <c r="AA43" i="5"/>
  <c r="AA43" i="6" s="1"/>
  <c r="AA44" i="5"/>
  <c r="AA44" i="6" s="1"/>
  <c r="AA45" i="5"/>
  <c r="AA45" i="6" s="1"/>
  <c r="AA46" i="5"/>
  <c r="AA46" i="6" s="1"/>
  <c r="AA47" i="5"/>
  <c r="AA47" i="6" s="1"/>
  <c r="AA48" i="5"/>
  <c r="AA48" i="6" s="1"/>
  <c r="AA49" i="5"/>
  <c r="AA49" i="6" s="1"/>
  <c r="AA50" i="5"/>
  <c r="AA50" i="6" s="1"/>
  <c r="AA51" i="5"/>
  <c r="AA51" i="6" s="1"/>
  <c r="AA52" i="5"/>
  <c r="AA52" i="6" s="1"/>
  <c r="AA53" i="5"/>
  <c r="AA53" i="6" s="1"/>
  <c r="AA54" i="5"/>
  <c r="AA54" i="6" s="1"/>
  <c r="AA55" i="5"/>
  <c r="AA55" i="6" s="1"/>
  <c r="AA56" i="5"/>
  <c r="AA56" i="6" s="1"/>
  <c r="AA57" i="5"/>
  <c r="AA57" i="6" s="1"/>
  <c r="AA58" i="5"/>
  <c r="AA58" i="6" s="1"/>
  <c r="AA59" i="5"/>
  <c r="AA59" i="6" s="1"/>
  <c r="AA60" i="5"/>
  <c r="AA60" i="6" s="1"/>
  <c r="AA61" i="5"/>
  <c r="AA61" i="6" s="1"/>
  <c r="AA62" i="5"/>
  <c r="AA62" i="6" s="1"/>
  <c r="AA63" i="5"/>
  <c r="AA63" i="6" s="1"/>
  <c r="AA64" i="5"/>
  <c r="AA64" i="6" s="1"/>
  <c r="AA65" i="5"/>
  <c r="AA65" i="6" s="1"/>
  <c r="AA66" i="5"/>
  <c r="AA66" i="6" s="1"/>
  <c r="AA67" i="5"/>
  <c r="AA67" i="6" s="1"/>
  <c r="AA68" i="5"/>
  <c r="AA68" i="6" s="1"/>
  <c r="AA69" i="5"/>
  <c r="AA69" i="6" s="1"/>
  <c r="AA70" i="5"/>
  <c r="AA70" i="6" s="1"/>
  <c r="AA71" i="5"/>
  <c r="AA71" i="6" s="1"/>
  <c r="AA72" i="5"/>
  <c r="AA72" i="6" s="1"/>
  <c r="AA73" i="5"/>
  <c r="AA73" i="6" s="1"/>
  <c r="AA74" i="5"/>
  <c r="AA74" i="6" s="1"/>
  <c r="AA75" i="5"/>
  <c r="AA75" i="6" s="1"/>
  <c r="AA76" i="5"/>
  <c r="AA76" i="6" s="1"/>
  <c r="AA77" i="5"/>
  <c r="AA77" i="6" s="1"/>
  <c r="AA78" i="5"/>
  <c r="AA78" i="6" s="1"/>
  <c r="AA79" i="5"/>
  <c r="AA79" i="6" s="1"/>
  <c r="AA80" i="5"/>
  <c r="AA80" i="6" s="1"/>
  <c r="AA81" i="5"/>
  <c r="AA81" i="6" s="1"/>
  <c r="AA82" i="5"/>
  <c r="AA82" i="6" s="1"/>
  <c r="AA83" i="5"/>
  <c r="AA83" i="6" s="1"/>
  <c r="AA84" i="5"/>
  <c r="AA84" i="6" s="1"/>
  <c r="AA85" i="5"/>
  <c r="AA85" i="6" s="1"/>
  <c r="AA86" i="5"/>
  <c r="AA86" i="6" s="1"/>
  <c r="AA87" i="5"/>
  <c r="AA87" i="6" s="1"/>
  <c r="AA88" i="5"/>
  <c r="AA88" i="6" s="1"/>
  <c r="AA89" i="5"/>
  <c r="AA89" i="6" s="1"/>
  <c r="AA90" i="5"/>
  <c r="AA90" i="6" s="1"/>
  <c r="AA91" i="5"/>
  <c r="AA91" i="6" s="1"/>
  <c r="AA92" i="5"/>
  <c r="AA92" i="6" s="1"/>
  <c r="AA93" i="5"/>
  <c r="AA93" i="6" s="1"/>
  <c r="AA94" i="5"/>
  <c r="AA94" i="6" s="1"/>
  <c r="AA95" i="5"/>
  <c r="AA95" i="6" s="1"/>
  <c r="AA96" i="5"/>
  <c r="AA96" i="6" s="1"/>
  <c r="AA97" i="5"/>
  <c r="AA97" i="6" s="1"/>
  <c r="AA98" i="5"/>
  <c r="AA98" i="6" s="1"/>
  <c r="AA99" i="5"/>
  <c r="AA99" i="6" s="1"/>
  <c r="AA100" i="5"/>
  <c r="AA100" i="6" s="1"/>
  <c r="AA101" i="5"/>
  <c r="AA101" i="6" s="1"/>
  <c r="AA102" i="5"/>
  <c r="AA102" i="6" s="1"/>
  <c r="AA103" i="5"/>
  <c r="AA103" i="6" s="1"/>
  <c r="AA104" i="5"/>
  <c r="AA104" i="6" s="1"/>
  <c r="AA105" i="5"/>
  <c r="AA105" i="6" s="1"/>
  <c r="AA106" i="5"/>
  <c r="AA106" i="6" s="1"/>
  <c r="AA107" i="5"/>
  <c r="AA107" i="6" s="1"/>
  <c r="AA108" i="5"/>
  <c r="AA108" i="6" s="1"/>
  <c r="AA109" i="5"/>
  <c r="AA109" i="6" s="1"/>
  <c r="AA110" i="5"/>
  <c r="AA110" i="6" s="1"/>
  <c r="AA111" i="5"/>
  <c r="AA111" i="6" s="1"/>
  <c r="AA112" i="5"/>
  <c r="AA112" i="6" s="1"/>
  <c r="AA113" i="5"/>
  <c r="AA113" i="6" s="1"/>
  <c r="AA114" i="5"/>
  <c r="AA114" i="6" s="1"/>
  <c r="AA115" i="5"/>
  <c r="AA115" i="6" s="1"/>
  <c r="AA116" i="5"/>
  <c r="AA116" i="6" s="1"/>
  <c r="AA117" i="5"/>
  <c r="AA117" i="6" s="1"/>
  <c r="AA118" i="5"/>
  <c r="AA118" i="6" s="1"/>
  <c r="AA119" i="5"/>
  <c r="AA119" i="6" s="1"/>
  <c r="AA120" i="5"/>
  <c r="AA120" i="6" s="1"/>
  <c r="AA121" i="5"/>
  <c r="AA121" i="6" s="1"/>
  <c r="AA122" i="5"/>
  <c r="AA122" i="6" s="1"/>
  <c r="AA123" i="5"/>
  <c r="AA123" i="6" s="1"/>
  <c r="AA124" i="5"/>
  <c r="AA124" i="6" s="1"/>
  <c r="AA125" i="5"/>
  <c r="AA125" i="6" s="1"/>
  <c r="AA126" i="5"/>
  <c r="AA126" i="6" s="1"/>
  <c r="AA127" i="5"/>
  <c r="AA127" i="6" s="1"/>
  <c r="AA128" i="5"/>
  <c r="AA128" i="6" s="1"/>
  <c r="AA129" i="5"/>
  <c r="AA129" i="6" s="1"/>
  <c r="AA130" i="5"/>
  <c r="AA130" i="6" s="1"/>
  <c r="AA131" i="5"/>
  <c r="AA131" i="6" s="1"/>
  <c r="AA132" i="5"/>
  <c r="AA132" i="6" s="1"/>
  <c r="AA133" i="5"/>
  <c r="AA133" i="6" s="1"/>
  <c r="AA134" i="5"/>
  <c r="AA134" i="6" s="1"/>
  <c r="AA135" i="5"/>
  <c r="AA135" i="6" s="1"/>
  <c r="AA136" i="5"/>
  <c r="AA136" i="6" s="1"/>
  <c r="AA137" i="5"/>
  <c r="AA137" i="6" s="1"/>
  <c r="AA138" i="5"/>
  <c r="AA138" i="6" s="1"/>
  <c r="AA139" i="5"/>
  <c r="AA139" i="6" s="1"/>
  <c r="AA140" i="5"/>
  <c r="AA140" i="6" s="1"/>
  <c r="AA141" i="5"/>
  <c r="AA141" i="6" s="1"/>
  <c r="AA142" i="5"/>
  <c r="AA142" i="6" s="1"/>
  <c r="AA143" i="5"/>
  <c r="AA143" i="6" s="1"/>
  <c r="AA144" i="5"/>
  <c r="AA144" i="6" s="1"/>
  <c r="AA145" i="5"/>
  <c r="AA145" i="6" s="1"/>
  <c r="AA146" i="5"/>
  <c r="AA146" i="6" s="1"/>
  <c r="AA147" i="5"/>
  <c r="AA147" i="6" s="1"/>
  <c r="AA148" i="5"/>
  <c r="AA148" i="6" s="1"/>
  <c r="AA149" i="5"/>
  <c r="AA149" i="6" s="1"/>
  <c r="AA150" i="5"/>
  <c r="AA150" i="6" s="1"/>
  <c r="AA151" i="5"/>
  <c r="AA151" i="6" s="1"/>
  <c r="AA152" i="5"/>
  <c r="AA152" i="6" s="1"/>
  <c r="AA153" i="5"/>
  <c r="AA153" i="6" s="1"/>
  <c r="AA154" i="5"/>
  <c r="AA154" i="6" s="1"/>
  <c r="AA155" i="5"/>
  <c r="AA155" i="6" s="1"/>
  <c r="AA156" i="5"/>
  <c r="AA156" i="6" s="1"/>
  <c r="AA157" i="5"/>
  <c r="AA157" i="6" s="1"/>
  <c r="AA158" i="5"/>
  <c r="AA158" i="6" s="1"/>
  <c r="AA159" i="5"/>
  <c r="AA159" i="6" s="1"/>
  <c r="AA160" i="5"/>
  <c r="AA160" i="6" s="1"/>
  <c r="AA161" i="5"/>
  <c r="AA161" i="6" s="1"/>
  <c r="AA162" i="5"/>
  <c r="AA162" i="6" s="1"/>
  <c r="AA163" i="5"/>
  <c r="AA163" i="6" s="1"/>
  <c r="AA164" i="5"/>
  <c r="AA164" i="6" s="1"/>
  <c r="AA165" i="5"/>
  <c r="AA165" i="6" s="1"/>
  <c r="AA166" i="5"/>
  <c r="AA166" i="6" s="1"/>
  <c r="AA167" i="5"/>
  <c r="AA167" i="6" s="1"/>
  <c r="AA168" i="5"/>
  <c r="AA168" i="6" s="1"/>
  <c r="AA169" i="5"/>
  <c r="AA169" i="6" s="1"/>
  <c r="AA170" i="5"/>
  <c r="AA170" i="6" s="1"/>
  <c r="AA171" i="5"/>
  <c r="AA171" i="6" s="1"/>
  <c r="AA172" i="5"/>
  <c r="AA172" i="6" s="1"/>
  <c r="AA173" i="5"/>
  <c r="AA173" i="6" s="1"/>
  <c r="AA174" i="5"/>
  <c r="AA174" i="6" s="1"/>
  <c r="AA175" i="5"/>
  <c r="AA175" i="6" s="1"/>
  <c r="AA176" i="5"/>
  <c r="AA176" i="6" s="1"/>
  <c r="AA177" i="5"/>
  <c r="AA177" i="6" s="1"/>
  <c r="AA178" i="5"/>
  <c r="AA178" i="6" s="1"/>
  <c r="AA179" i="5"/>
  <c r="AA179" i="6" s="1"/>
  <c r="AA180" i="5"/>
  <c r="AA180" i="6" s="1"/>
  <c r="AA181" i="5"/>
  <c r="AA181" i="6" s="1"/>
  <c r="AA182" i="5"/>
  <c r="AA182" i="6" s="1"/>
  <c r="AA183" i="5"/>
  <c r="AA183" i="6" s="1"/>
  <c r="AA184" i="5"/>
  <c r="AA184" i="6" s="1"/>
  <c r="AA185" i="5"/>
  <c r="AA185" i="6" s="1"/>
  <c r="AA186" i="5"/>
  <c r="AA186" i="6" s="1"/>
  <c r="AA187" i="5"/>
  <c r="AA187" i="6" s="1"/>
  <c r="AA188" i="5"/>
  <c r="AA188" i="6" s="1"/>
  <c r="AA189" i="5"/>
  <c r="AA189" i="6" s="1"/>
  <c r="AA190" i="5"/>
  <c r="AA190" i="6" s="1"/>
  <c r="AA191" i="5"/>
  <c r="AA191" i="6" s="1"/>
  <c r="AA192" i="5"/>
  <c r="AA192" i="6" s="1"/>
  <c r="AA193" i="5"/>
  <c r="AA193" i="6" s="1"/>
  <c r="AA194" i="5"/>
  <c r="AA194" i="6" s="1"/>
  <c r="AA195" i="5"/>
  <c r="AA195" i="6" s="1"/>
  <c r="AA196" i="5"/>
  <c r="AA196" i="6" s="1"/>
  <c r="AA197" i="5"/>
  <c r="AA197" i="6" s="1"/>
  <c r="AA198" i="5"/>
  <c r="AA198" i="6" s="1"/>
  <c r="AA199" i="5"/>
  <c r="AA199" i="6" s="1"/>
  <c r="AA200" i="5"/>
  <c r="AA200" i="6" s="1"/>
  <c r="AA201" i="5"/>
  <c r="AA201" i="6" s="1"/>
  <c r="AA202" i="5"/>
  <c r="AA202" i="6" s="1"/>
  <c r="AA203" i="5"/>
  <c r="AA203" i="6" s="1"/>
  <c r="AA204" i="5"/>
  <c r="AA204" i="6" s="1"/>
  <c r="AA205" i="5"/>
  <c r="AA205" i="6" s="1"/>
  <c r="AA206" i="5"/>
  <c r="AA206" i="6" s="1"/>
  <c r="AA207" i="5"/>
  <c r="AA207" i="6" s="1"/>
  <c r="AA208" i="5"/>
  <c r="AA208" i="6" s="1"/>
  <c r="AA209" i="5"/>
  <c r="AA209" i="6" s="1"/>
  <c r="AA210" i="5"/>
  <c r="AA210" i="6" s="1"/>
  <c r="AA211" i="5"/>
  <c r="AA211" i="6" s="1"/>
  <c r="AA212" i="5"/>
  <c r="AA212" i="6" s="1"/>
  <c r="AA213" i="5"/>
  <c r="AA213" i="6" s="1"/>
  <c r="AA214" i="5"/>
  <c r="AA214" i="6" s="1"/>
  <c r="AA215" i="5"/>
  <c r="AA215" i="6" s="1"/>
  <c r="AA216" i="5"/>
  <c r="AA216" i="6" s="1"/>
  <c r="AA217" i="5"/>
  <c r="AA217" i="6" s="1"/>
  <c r="AA218" i="5"/>
  <c r="AA218" i="6" s="1"/>
  <c r="AA219" i="5"/>
  <c r="AA219" i="6" s="1"/>
  <c r="AA220" i="5"/>
  <c r="AA220" i="6" s="1"/>
  <c r="AA221" i="5"/>
  <c r="AA221" i="6" s="1"/>
  <c r="AA222" i="5"/>
  <c r="AA222" i="6" s="1"/>
  <c r="AA223" i="5"/>
  <c r="AA223" i="6" s="1"/>
  <c r="AA224" i="5"/>
  <c r="AA224" i="6" s="1"/>
  <c r="AA225" i="5"/>
  <c r="AA225" i="6" s="1"/>
  <c r="AA226" i="5"/>
  <c r="AA226" i="6" s="1"/>
  <c r="AA227" i="5"/>
  <c r="AA227" i="6" s="1"/>
  <c r="AA228" i="5"/>
  <c r="AA228" i="6" s="1"/>
  <c r="AA229" i="5"/>
  <c r="AA229" i="6" s="1"/>
  <c r="AA230" i="5"/>
  <c r="AA230" i="6" s="1"/>
  <c r="AA231" i="5"/>
  <c r="AA231" i="6" s="1"/>
  <c r="AA232" i="5"/>
  <c r="AA232" i="6" s="1"/>
  <c r="AA233" i="5"/>
  <c r="AA233" i="6" s="1"/>
  <c r="AA234" i="5"/>
  <c r="AA234" i="6" s="1"/>
  <c r="AA235" i="5"/>
  <c r="AA235" i="6" s="1"/>
  <c r="AA236" i="5"/>
  <c r="AA236" i="6" s="1"/>
  <c r="AA237" i="5"/>
  <c r="AA237" i="6" s="1"/>
  <c r="AA238" i="5"/>
  <c r="AA238" i="6" s="1"/>
  <c r="AA239" i="5"/>
  <c r="AA239" i="6" s="1"/>
  <c r="AA240" i="5"/>
  <c r="AA240" i="6" s="1"/>
  <c r="AA241" i="5"/>
  <c r="AA241" i="6" s="1"/>
  <c r="AA242" i="5"/>
  <c r="AA242" i="6" s="1"/>
  <c r="AA243" i="5"/>
  <c r="AA243" i="6" s="1"/>
  <c r="AA244" i="5"/>
  <c r="AA244" i="6" s="1"/>
  <c r="AA245" i="5"/>
  <c r="AA245" i="6" s="1"/>
  <c r="AA246" i="5"/>
  <c r="AA246" i="6" s="1"/>
  <c r="AA247" i="5"/>
  <c r="AA247" i="6" s="1"/>
  <c r="AA248" i="5"/>
  <c r="AA248" i="6" s="1"/>
  <c r="AA249" i="5"/>
  <c r="AA249" i="6" s="1"/>
  <c r="AA250" i="5"/>
  <c r="AA250" i="6" s="1"/>
  <c r="AA251" i="5"/>
  <c r="AA251" i="6" s="1"/>
  <c r="AA252" i="5"/>
  <c r="AA252" i="6" s="1"/>
  <c r="AA253" i="5"/>
  <c r="AA253" i="6" s="1"/>
  <c r="AA254" i="5"/>
  <c r="AA254" i="6" s="1"/>
  <c r="AA255" i="5"/>
  <c r="AA255" i="6" s="1"/>
  <c r="AA256" i="5"/>
  <c r="AA256" i="6" s="1"/>
  <c r="AA257" i="5"/>
  <c r="AA257" i="6" s="1"/>
  <c r="AA258" i="5"/>
  <c r="AA258" i="6" s="1"/>
  <c r="AA259" i="5"/>
  <c r="AA259" i="6" s="1"/>
  <c r="AA260" i="5"/>
  <c r="AA260" i="6" s="1"/>
  <c r="AA261" i="5"/>
  <c r="AA261" i="6" s="1"/>
  <c r="AA262" i="5"/>
  <c r="AA262" i="6" s="1"/>
  <c r="AA263" i="5"/>
  <c r="AA263" i="6" s="1"/>
  <c r="AA264" i="5"/>
  <c r="AA264" i="6" s="1"/>
  <c r="AA265" i="5"/>
  <c r="AA265" i="6" s="1"/>
  <c r="AA266" i="5"/>
  <c r="AA266" i="6" s="1"/>
  <c r="AA267" i="5"/>
  <c r="AA267" i="6" s="1"/>
  <c r="AA268" i="5"/>
  <c r="AA268" i="6" s="1"/>
  <c r="AA269" i="5"/>
  <c r="AA269" i="6" s="1"/>
  <c r="AA270" i="5"/>
  <c r="AA270" i="6" s="1"/>
  <c r="AA271" i="5"/>
  <c r="AA271" i="6" s="1"/>
  <c r="AA272" i="5"/>
  <c r="AA272" i="6" s="1"/>
  <c r="AA273" i="5"/>
  <c r="AA273" i="6" s="1"/>
  <c r="AA274" i="5"/>
  <c r="AA274" i="6" s="1"/>
  <c r="AA275" i="5"/>
  <c r="AA275" i="6" s="1"/>
  <c r="AA276" i="5"/>
  <c r="AA276" i="6" s="1"/>
  <c r="AA277" i="5"/>
  <c r="AA277" i="6" s="1"/>
  <c r="AA278" i="5"/>
  <c r="AA278" i="6" s="1"/>
  <c r="AA279" i="5"/>
  <c r="AA279" i="6" s="1"/>
  <c r="AA280" i="5"/>
  <c r="AA280" i="6" s="1"/>
  <c r="AA281" i="5"/>
  <c r="AA281" i="6" s="1"/>
  <c r="AA282" i="5"/>
  <c r="AA282" i="6" s="1"/>
  <c r="AA283" i="5"/>
  <c r="AA283" i="6" s="1"/>
  <c r="AA284" i="5"/>
  <c r="AA284" i="6" s="1"/>
  <c r="AA285" i="5"/>
  <c r="AA285" i="6" s="1"/>
  <c r="AA286" i="5"/>
  <c r="AA286" i="6" s="1"/>
  <c r="AA287" i="5"/>
  <c r="AA287" i="6" s="1"/>
  <c r="AA288" i="5"/>
  <c r="AA288" i="6" s="1"/>
  <c r="AA289" i="5"/>
  <c r="AA289" i="6" s="1"/>
  <c r="AA290" i="5"/>
  <c r="AA290" i="6" s="1"/>
  <c r="AA291" i="5"/>
  <c r="AA291" i="6" s="1"/>
  <c r="AA292" i="5"/>
  <c r="AA292" i="6" s="1"/>
  <c r="AA293" i="5"/>
  <c r="AA293" i="6" s="1"/>
  <c r="AA294" i="5"/>
  <c r="AA294" i="6" s="1"/>
  <c r="AA295" i="5"/>
  <c r="AA295" i="6" s="1"/>
  <c r="AA296" i="5"/>
  <c r="AA296" i="6" s="1"/>
  <c r="AA297" i="5"/>
  <c r="AA297" i="6" s="1"/>
  <c r="AA298" i="5"/>
  <c r="AA298" i="6" s="1"/>
  <c r="AA299" i="5"/>
  <c r="AA299" i="6" s="1"/>
  <c r="AA300" i="5"/>
  <c r="AA300" i="6" s="1"/>
  <c r="AA301" i="5"/>
  <c r="AA301" i="6" s="1"/>
  <c r="AA302" i="5"/>
  <c r="AA302" i="6" s="1"/>
  <c r="AA303" i="5"/>
  <c r="AA303" i="6" s="1"/>
  <c r="AA304" i="5"/>
  <c r="AA304" i="6" s="1"/>
  <c r="AA305" i="5"/>
  <c r="AA305" i="6" s="1"/>
  <c r="AA306" i="5"/>
  <c r="AA306" i="6" s="1"/>
  <c r="AA307" i="5"/>
  <c r="AA307" i="6" s="1"/>
  <c r="AA308" i="5"/>
  <c r="AA308" i="6" s="1"/>
  <c r="AA309" i="5"/>
  <c r="AA309" i="6" s="1"/>
  <c r="AA310" i="5"/>
  <c r="AA310" i="6" s="1"/>
  <c r="AA311" i="5"/>
  <c r="AA311" i="6" s="1"/>
  <c r="AA312" i="5"/>
  <c r="AA312" i="6" s="1"/>
  <c r="AA313" i="5"/>
  <c r="AA313" i="6" s="1"/>
  <c r="AA314" i="5"/>
  <c r="AA314" i="6" s="1"/>
  <c r="AA315" i="5"/>
  <c r="AA315" i="6" s="1"/>
  <c r="AA316" i="5"/>
  <c r="AA316" i="6" s="1"/>
  <c r="AA317" i="5"/>
  <c r="AA317" i="6" s="1"/>
  <c r="AA318" i="5"/>
  <c r="AA318" i="6" s="1"/>
  <c r="AA319" i="5"/>
  <c r="AA319" i="6" s="1"/>
  <c r="AA320" i="5"/>
  <c r="AA320" i="6" s="1"/>
  <c r="AA321" i="5"/>
  <c r="AA321" i="6" s="1"/>
  <c r="AA322" i="5"/>
  <c r="AA322" i="6" s="1"/>
  <c r="AA323" i="5"/>
  <c r="AA323" i="6" s="1"/>
  <c r="AA324" i="5"/>
  <c r="AA324" i="6" s="1"/>
  <c r="AA325" i="5"/>
  <c r="AA325" i="6" s="1"/>
  <c r="AA326" i="5"/>
  <c r="AA326" i="6" s="1"/>
  <c r="AA327" i="5"/>
  <c r="AA327" i="6" s="1"/>
  <c r="AA328" i="5"/>
  <c r="AA328" i="6" s="1"/>
  <c r="AA329" i="5"/>
  <c r="AA329" i="6" s="1"/>
  <c r="AA330" i="5"/>
  <c r="AA330" i="6" s="1"/>
  <c r="AA331" i="5"/>
  <c r="AA331" i="6" s="1"/>
  <c r="AA332" i="5"/>
  <c r="AA332" i="6" s="1"/>
  <c r="AA333" i="5"/>
  <c r="AA333" i="6" s="1"/>
  <c r="AA334" i="5"/>
  <c r="AA334" i="6" s="1"/>
  <c r="AA335" i="5"/>
  <c r="AA335" i="6" s="1"/>
  <c r="AA336" i="5"/>
  <c r="AA336" i="6" s="1"/>
  <c r="AA337" i="5"/>
  <c r="AA337" i="6" s="1"/>
  <c r="AA338" i="5"/>
  <c r="AA338" i="6" s="1"/>
  <c r="AA339" i="5"/>
  <c r="AA339" i="6" s="1"/>
  <c r="AA340" i="5"/>
  <c r="AA340" i="6" s="1"/>
  <c r="AA341" i="5"/>
  <c r="AA341" i="6" s="1"/>
  <c r="AA342" i="5"/>
  <c r="AA342" i="6" s="1"/>
  <c r="AA343" i="5"/>
  <c r="AA343" i="6" s="1"/>
  <c r="AA344" i="5"/>
  <c r="AA344" i="6" s="1"/>
  <c r="AA345" i="5"/>
  <c r="AA345" i="6" s="1"/>
  <c r="AA346" i="5"/>
  <c r="AA346" i="6" s="1"/>
  <c r="AA347" i="5"/>
  <c r="AA347" i="6" s="1"/>
  <c r="AA348" i="5"/>
  <c r="AA348" i="6" s="1"/>
  <c r="AA349" i="5"/>
  <c r="AA349" i="6" s="1"/>
  <c r="AA350" i="5"/>
  <c r="AA350" i="6" s="1"/>
  <c r="AA351" i="5"/>
  <c r="AA351" i="6" s="1"/>
  <c r="AA352" i="5"/>
  <c r="AA352" i="6" s="1"/>
  <c r="AA353" i="5"/>
  <c r="AA353" i="6" s="1"/>
  <c r="AA354" i="5"/>
  <c r="AA354" i="6" s="1"/>
  <c r="AA355" i="5"/>
  <c r="AA355" i="6" s="1"/>
  <c r="AA356" i="5"/>
  <c r="AA356" i="6" s="1"/>
  <c r="AA357" i="5"/>
  <c r="AA357" i="6" s="1"/>
  <c r="AA358" i="5"/>
  <c r="AA358" i="6" s="1"/>
  <c r="AA359" i="5"/>
  <c r="AA359" i="6" s="1"/>
  <c r="AA360" i="5"/>
  <c r="AA360" i="6" s="1"/>
  <c r="AA361" i="5"/>
  <c r="AA361" i="6" s="1"/>
  <c r="AA362" i="5"/>
  <c r="AA362" i="6" s="1"/>
  <c r="AA363" i="5"/>
  <c r="AA363" i="6" s="1"/>
  <c r="AA364" i="5"/>
  <c r="AA364" i="6" s="1"/>
  <c r="AA365" i="5"/>
  <c r="AA365" i="6" s="1"/>
  <c r="AA366" i="5"/>
  <c r="AA366" i="6" s="1"/>
  <c r="AA367" i="5"/>
  <c r="AA367" i="6" s="1"/>
  <c r="AA368" i="5"/>
  <c r="AA368" i="6" s="1"/>
  <c r="AA369" i="5"/>
  <c r="AA369" i="6" s="1"/>
  <c r="AA370" i="5"/>
  <c r="AA370" i="6" s="1"/>
  <c r="AA371" i="5"/>
  <c r="AA371" i="6" s="1"/>
  <c r="AA372" i="5"/>
  <c r="AA372" i="6" s="1"/>
  <c r="AA373" i="5"/>
  <c r="AA373" i="6" s="1"/>
  <c r="AA374" i="5"/>
  <c r="AA374" i="6" s="1"/>
  <c r="AA375" i="5"/>
  <c r="AA375" i="6" s="1"/>
  <c r="AA376" i="5"/>
  <c r="AA376" i="6" s="1"/>
  <c r="AA377" i="5"/>
  <c r="AA377" i="6" s="1"/>
  <c r="AA378" i="5"/>
  <c r="AA378" i="6" s="1"/>
  <c r="AA379" i="5"/>
  <c r="AA379" i="6" s="1"/>
  <c r="AA380" i="5"/>
  <c r="AA380" i="6" s="1"/>
  <c r="AA381" i="5"/>
  <c r="AA381" i="6" s="1"/>
  <c r="AA382" i="5"/>
  <c r="AA382" i="6" s="1"/>
  <c r="AA383" i="5"/>
  <c r="AA383" i="6" s="1"/>
  <c r="AA384" i="5"/>
  <c r="AA384" i="6" s="1"/>
  <c r="AA385" i="5"/>
  <c r="AA385" i="6" s="1"/>
  <c r="AA386" i="5"/>
  <c r="AA386" i="6" s="1"/>
  <c r="AA387" i="5"/>
  <c r="AA387" i="6" s="1"/>
  <c r="AA388" i="5"/>
  <c r="AA388" i="6" s="1"/>
  <c r="AA389" i="5"/>
  <c r="AA389" i="6" s="1"/>
  <c r="AA390" i="5"/>
  <c r="AA390" i="6" s="1"/>
  <c r="AA391" i="5"/>
  <c r="AA391" i="6" s="1"/>
  <c r="AA392" i="5"/>
  <c r="AA392" i="6" s="1"/>
  <c r="AA393" i="5"/>
  <c r="AA393" i="6" s="1"/>
  <c r="AA394" i="5"/>
  <c r="AA394" i="6" s="1"/>
  <c r="AA395" i="5"/>
  <c r="AA395" i="6" s="1"/>
  <c r="AA396" i="5"/>
  <c r="AA396" i="6" s="1"/>
  <c r="AA397" i="5"/>
  <c r="AA397" i="6" s="1"/>
  <c r="AA398" i="5"/>
  <c r="AA398" i="6" s="1"/>
  <c r="AA399" i="5"/>
  <c r="AA399" i="6" s="1"/>
  <c r="AA400" i="5"/>
  <c r="AA400" i="6" s="1"/>
  <c r="AA401" i="5"/>
  <c r="AA401" i="6" s="1"/>
  <c r="AA402" i="5"/>
  <c r="AA402" i="6" s="1"/>
  <c r="AA403" i="5"/>
  <c r="AA403" i="6" s="1"/>
  <c r="AA404" i="5"/>
  <c r="AA404" i="6" s="1"/>
  <c r="AA405" i="5"/>
  <c r="AA405" i="6" s="1"/>
  <c r="AA406" i="5"/>
  <c r="AA406" i="6" s="1"/>
  <c r="AA407" i="5"/>
  <c r="AA407" i="6" s="1"/>
  <c r="AA408" i="5"/>
  <c r="AA408" i="6" s="1"/>
  <c r="AA409" i="5"/>
  <c r="AA409" i="6" s="1"/>
  <c r="AA410" i="5"/>
  <c r="AA410" i="6" s="1"/>
  <c r="AA411" i="5"/>
  <c r="AA411" i="6" s="1"/>
  <c r="AA412" i="5"/>
  <c r="AA412" i="6" s="1"/>
  <c r="AA413" i="5"/>
  <c r="AA413" i="6" s="1"/>
  <c r="AA414" i="5"/>
  <c r="AA414" i="6" s="1"/>
  <c r="AA415" i="5"/>
  <c r="AA415" i="6" s="1"/>
  <c r="AA416" i="5"/>
  <c r="AA416" i="6" s="1"/>
  <c r="AA417" i="5"/>
  <c r="AA417" i="6" s="1"/>
  <c r="AA418" i="5"/>
  <c r="AA418" i="6" s="1"/>
  <c r="AA419" i="5"/>
  <c r="AA419" i="6" s="1"/>
  <c r="AA420" i="5"/>
  <c r="AA420" i="6" s="1"/>
  <c r="AA421" i="5"/>
  <c r="AA421" i="6" s="1"/>
  <c r="AA422" i="5"/>
  <c r="AA422" i="6" s="1"/>
  <c r="AA423" i="5"/>
  <c r="AA423" i="6" s="1"/>
  <c r="AA424" i="5"/>
  <c r="AA424" i="6" s="1"/>
  <c r="AA425" i="5"/>
  <c r="AA425" i="6" s="1"/>
  <c r="AA426" i="5"/>
  <c r="AA426" i="6" s="1"/>
  <c r="AA427" i="5"/>
  <c r="AA427" i="6" s="1"/>
  <c r="AA428" i="5"/>
  <c r="AA428" i="6" s="1"/>
  <c r="AA429" i="5"/>
  <c r="AA429" i="6" s="1"/>
  <c r="AA430" i="5"/>
  <c r="AA430" i="6" s="1"/>
  <c r="AA431" i="5"/>
  <c r="AA431" i="6" s="1"/>
  <c r="AA432" i="5"/>
  <c r="AA432" i="6" s="1"/>
  <c r="AA433" i="5"/>
  <c r="AA433" i="6" s="1"/>
  <c r="AA434" i="5"/>
  <c r="AA434" i="6" s="1"/>
  <c r="AA435" i="5"/>
  <c r="AA435" i="6" s="1"/>
  <c r="AA436" i="5"/>
  <c r="AA436" i="6" s="1"/>
  <c r="AA437" i="5"/>
  <c r="AA437" i="6" s="1"/>
  <c r="AA438" i="5"/>
  <c r="AA438" i="6" s="1"/>
  <c r="AA439" i="5"/>
  <c r="AA439" i="6" s="1"/>
  <c r="AA440" i="5"/>
  <c r="AA440" i="6" s="1"/>
  <c r="AA441" i="5"/>
  <c r="AA441" i="6" s="1"/>
  <c r="AA442" i="5"/>
  <c r="AA442" i="6" s="1"/>
  <c r="AA443" i="5"/>
  <c r="AA443" i="6" s="1"/>
  <c r="AA444" i="5"/>
  <c r="AA444" i="6" s="1"/>
  <c r="AA445" i="5"/>
  <c r="AA445" i="6" s="1"/>
  <c r="AA446" i="5"/>
  <c r="AA446" i="6" s="1"/>
  <c r="AA447" i="5"/>
  <c r="AA447" i="6" s="1"/>
  <c r="AA448" i="5"/>
  <c r="AA448" i="6" s="1"/>
  <c r="AA449" i="5"/>
  <c r="AA449" i="6" s="1"/>
  <c r="AA450" i="5"/>
  <c r="AA450" i="6" s="1"/>
  <c r="AA451" i="5"/>
  <c r="AA451" i="6" s="1"/>
  <c r="AA452" i="5"/>
  <c r="AA452" i="6" s="1"/>
  <c r="AA453" i="5"/>
  <c r="AA453" i="6" s="1"/>
  <c r="AA454" i="5"/>
  <c r="AA454" i="6" s="1"/>
  <c r="AA455" i="5"/>
  <c r="AA455" i="6" s="1"/>
  <c r="AA456" i="5"/>
  <c r="AA456" i="6" s="1"/>
  <c r="AA457" i="5"/>
  <c r="AA457" i="6" s="1"/>
  <c r="AA458" i="5"/>
  <c r="AA458" i="6" s="1"/>
  <c r="AA459" i="5"/>
  <c r="AA459" i="6" s="1"/>
  <c r="AA460" i="5"/>
  <c r="AA460" i="6" s="1"/>
  <c r="AA461" i="5"/>
  <c r="AA461" i="6" s="1"/>
  <c r="AA462" i="5"/>
  <c r="AA462" i="6" s="1"/>
  <c r="AA463" i="5"/>
  <c r="AA463" i="6" s="1"/>
  <c r="AA464" i="5"/>
  <c r="AA464" i="6" s="1"/>
  <c r="AA465" i="5"/>
  <c r="AA465" i="6" s="1"/>
  <c r="AA466" i="5"/>
  <c r="AA466" i="6" s="1"/>
  <c r="AA467" i="5"/>
  <c r="AA467" i="6" s="1"/>
  <c r="AA468" i="5"/>
  <c r="AA468" i="6" s="1"/>
  <c r="AA469" i="5"/>
  <c r="AA469" i="6" s="1"/>
  <c r="AA470" i="5"/>
  <c r="AA470" i="6" s="1"/>
  <c r="AA471" i="5"/>
  <c r="AA471" i="6" s="1"/>
  <c r="AA472" i="5"/>
  <c r="AA472" i="6" s="1"/>
  <c r="AA473" i="5"/>
  <c r="AA473" i="6" s="1"/>
  <c r="AA474" i="5"/>
  <c r="AA474" i="6" s="1"/>
  <c r="AA475" i="5"/>
  <c r="AA475" i="6" s="1"/>
  <c r="AA476" i="5"/>
  <c r="AA476" i="6" s="1"/>
  <c r="AA477" i="5"/>
  <c r="AA477" i="6" s="1"/>
  <c r="AA478" i="5"/>
  <c r="AA478" i="6" s="1"/>
  <c r="AA479" i="5"/>
  <c r="AA479" i="6" s="1"/>
  <c r="AA480" i="5"/>
  <c r="AA480" i="6" s="1"/>
  <c r="AA481" i="5"/>
  <c r="AA481" i="6" s="1"/>
  <c r="AA482" i="5"/>
  <c r="AA482" i="6" s="1"/>
  <c r="AA483" i="5"/>
  <c r="AA483" i="6" s="1"/>
  <c r="AA484" i="5"/>
  <c r="AA484" i="6" s="1"/>
  <c r="AA485" i="5"/>
  <c r="AA485" i="6" s="1"/>
  <c r="AA486" i="5"/>
  <c r="AA486" i="6" s="1"/>
  <c r="AA487" i="5"/>
  <c r="AA487" i="6" s="1"/>
  <c r="AA488" i="5"/>
  <c r="AA488" i="6" s="1"/>
  <c r="AA489" i="5"/>
  <c r="AA489" i="6" s="1"/>
  <c r="AA490" i="5"/>
  <c r="AA490" i="6" s="1"/>
  <c r="AA491" i="5"/>
  <c r="AA491" i="6" s="1"/>
  <c r="AA492" i="5"/>
  <c r="AA492" i="6" s="1"/>
  <c r="AA493" i="5"/>
  <c r="AA493" i="6" s="1"/>
  <c r="AA494" i="5"/>
  <c r="AA494" i="6" s="1"/>
  <c r="AA495" i="5"/>
  <c r="AA495" i="6" s="1"/>
  <c r="AA496" i="5"/>
  <c r="AA496" i="6" s="1"/>
  <c r="AA497" i="5"/>
  <c r="AA497" i="6" s="1"/>
  <c r="AA498" i="5"/>
  <c r="AA498" i="6" s="1"/>
  <c r="AA499" i="5"/>
  <c r="AA499" i="6" s="1"/>
  <c r="AA500" i="5"/>
  <c r="AA500" i="6" s="1"/>
  <c r="AA501" i="5"/>
  <c r="AA501" i="6" s="1"/>
  <c r="AA502" i="5"/>
  <c r="AA502" i="6" s="1"/>
  <c r="AA503" i="5"/>
  <c r="AA503" i="6" s="1"/>
  <c r="AA504" i="5"/>
  <c r="AA504" i="6" s="1"/>
  <c r="AA505" i="5"/>
  <c r="AA505" i="6" s="1"/>
  <c r="AA506" i="5"/>
  <c r="AA506" i="6" s="1"/>
  <c r="AA507" i="5"/>
  <c r="AA507" i="6" s="1"/>
  <c r="AA508" i="5"/>
  <c r="AA508" i="6" s="1"/>
  <c r="AA509" i="5"/>
  <c r="AA509" i="6" s="1"/>
  <c r="AA510" i="5"/>
  <c r="AA510" i="6" s="1"/>
  <c r="AA511" i="5"/>
  <c r="AA511" i="6" s="1"/>
  <c r="AA512" i="5"/>
  <c r="AA512" i="6" s="1"/>
  <c r="AA513" i="5"/>
  <c r="AA513" i="6" s="1"/>
  <c r="AA514" i="5"/>
  <c r="AA514" i="6" s="1"/>
  <c r="AA515" i="5"/>
  <c r="AA515" i="6" s="1"/>
  <c r="AA516" i="5"/>
  <c r="AA516" i="6" s="1"/>
  <c r="AA517" i="5"/>
  <c r="AA517" i="6" s="1"/>
  <c r="AA518" i="5"/>
  <c r="AA518" i="6" s="1"/>
  <c r="AA519" i="5"/>
  <c r="AA519" i="6" s="1"/>
  <c r="AA520" i="5"/>
  <c r="AA520" i="6" s="1"/>
  <c r="AA521" i="5"/>
  <c r="AA521" i="6" s="1"/>
  <c r="AA522" i="5"/>
  <c r="AA522" i="6" s="1"/>
  <c r="AA523" i="5"/>
  <c r="AA523" i="6" s="1"/>
  <c r="AA524" i="5"/>
  <c r="AA524" i="6" s="1"/>
  <c r="AA525" i="5"/>
  <c r="AA525" i="6" s="1"/>
  <c r="AA526" i="5"/>
  <c r="AA526" i="6" s="1"/>
  <c r="AA527" i="5"/>
  <c r="AA527" i="6" s="1"/>
  <c r="AA528" i="5"/>
  <c r="AA528" i="6" s="1"/>
  <c r="AA529" i="5"/>
  <c r="AA529" i="6" s="1"/>
  <c r="AA530" i="5"/>
  <c r="AA530" i="6" s="1"/>
  <c r="AA531" i="5"/>
  <c r="AA531" i="6" s="1"/>
  <c r="AA532" i="5"/>
  <c r="AA532" i="6" s="1"/>
  <c r="AA533" i="5"/>
  <c r="AA533" i="6" s="1"/>
  <c r="AA534" i="5"/>
  <c r="AA534" i="6" s="1"/>
  <c r="AA535" i="5"/>
  <c r="AA535" i="6" s="1"/>
  <c r="AA536" i="5"/>
  <c r="AA536" i="6" s="1"/>
  <c r="AA537" i="5"/>
  <c r="AA537" i="6" s="1"/>
  <c r="AA538" i="5"/>
  <c r="AA538" i="6" s="1"/>
  <c r="AA539" i="5"/>
  <c r="AA539" i="6" s="1"/>
  <c r="AA540" i="5"/>
  <c r="AA540" i="6" s="1"/>
  <c r="AA541" i="5"/>
  <c r="AA541" i="6" s="1"/>
  <c r="AA542" i="5"/>
  <c r="AA542" i="6" s="1"/>
  <c r="AA543" i="5"/>
  <c r="AA543" i="6" s="1"/>
  <c r="AA544" i="5"/>
  <c r="AA544" i="6" s="1"/>
  <c r="AA545" i="5"/>
  <c r="AA545" i="6" s="1"/>
  <c r="AA546" i="5"/>
  <c r="AA546" i="6" s="1"/>
  <c r="AA547" i="5"/>
  <c r="AA547" i="6" s="1"/>
  <c r="AA548" i="5"/>
  <c r="AA548" i="6" s="1"/>
  <c r="AA549" i="5"/>
  <c r="AA549" i="6" s="1"/>
  <c r="AA550" i="5"/>
  <c r="AA550" i="6" s="1"/>
  <c r="AA551" i="5"/>
  <c r="AA551" i="6" s="1"/>
  <c r="AA552" i="5"/>
  <c r="AA552" i="6" s="1"/>
  <c r="AA553" i="5"/>
  <c r="AA553" i="6" s="1"/>
  <c r="AA554" i="5"/>
  <c r="AA554" i="6" s="1"/>
  <c r="AA555" i="5"/>
  <c r="AA555" i="6" s="1"/>
  <c r="AA556" i="5"/>
  <c r="AA556" i="6" s="1"/>
  <c r="AA557" i="5"/>
  <c r="AA557" i="6" s="1"/>
  <c r="AA558" i="5"/>
  <c r="AA558" i="6" s="1"/>
  <c r="AA559" i="5"/>
  <c r="AA559" i="6" s="1"/>
  <c r="AA560" i="5"/>
  <c r="AA560" i="6" s="1"/>
  <c r="AA561" i="5"/>
  <c r="AA561" i="6" s="1"/>
  <c r="AA562" i="5"/>
  <c r="AA562" i="6" s="1"/>
  <c r="AA563" i="5"/>
  <c r="AA563" i="6" s="1"/>
  <c r="AA564" i="5"/>
  <c r="AA564" i="6" s="1"/>
  <c r="AA565" i="5"/>
  <c r="AA565" i="6" s="1"/>
  <c r="AA566" i="5"/>
  <c r="AA566" i="6" s="1"/>
  <c r="AA567" i="5"/>
  <c r="AA567" i="6" s="1"/>
  <c r="AA568" i="5"/>
  <c r="AA568" i="6" s="1"/>
  <c r="AH8" i="5"/>
  <c r="AH7" i="5"/>
  <c r="AH6" i="5"/>
  <c r="Z2" i="5"/>
  <c r="Z2" i="6" s="1"/>
  <c r="Z3" i="5"/>
  <c r="Z3" i="6" s="1"/>
  <c r="Z4" i="5"/>
  <c r="Z4" i="6" s="1"/>
  <c r="Z5" i="5"/>
  <c r="Z5" i="6" s="1"/>
  <c r="Z6" i="5"/>
  <c r="Z6" i="6" s="1"/>
  <c r="Z7" i="5"/>
  <c r="Z7" i="6" s="1"/>
  <c r="Z8" i="5"/>
  <c r="Z8" i="6" s="1"/>
  <c r="Z9" i="5"/>
  <c r="Z9" i="6" s="1"/>
  <c r="Z10" i="5"/>
  <c r="Z10" i="6" s="1"/>
  <c r="Z11" i="5"/>
  <c r="Z11" i="6" s="1"/>
  <c r="Z12" i="5"/>
  <c r="Z12" i="6" s="1"/>
  <c r="Z13" i="5"/>
  <c r="Z13" i="6" s="1"/>
  <c r="Z14" i="5"/>
  <c r="Z14" i="6" s="1"/>
  <c r="Z15" i="5"/>
  <c r="Z15" i="6" s="1"/>
  <c r="Z16" i="5"/>
  <c r="Z16" i="6" s="1"/>
  <c r="Z17" i="5"/>
  <c r="Z17" i="6" s="1"/>
  <c r="Z18" i="5"/>
  <c r="Z18" i="6" s="1"/>
  <c r="Z19" i="5"/>
  <c r="Z19" i="6" s="1"/>
  <c r="Z20" i="5"/>
  <c r="Z20" i="6" s="1"/>
  <c r="Z21" i="5"/>
  <c r="Z21" i="6" s="1"/>
  <c r="Z22" i="5"/>
  <c r="Z22" i="6" s="1"/>
  <c r="Z23" i="5"/>
  <c r="Z23" i="6" s="1"/>
  <c r="Z24" i="5"/>
  <c r="Z24" i="6" s="1"/>
  <c r="Z25" i="5"/>
  <c r="Z25" i="6" s="1"/>
  <c r="Z26" i="5"/>
  <c r="Z26" i="6" s="1"/>
  <c r="Z27" i="5"/>
  <c r="Z27" i="6" s="1"/>
  <c r="Z28" i="5"/>
  <c r="Z28" i="6" s="1"/>
  <c r="Z29" i="5"/>
  <c r="Z29" i="6" s="1"/>
  <c r="Z30" i="5"/>
  <c r="Z30" i="6" s="1"/>
  <c r="Z31" i="5"/>
  <c r="Z31" i="6" s="1"/>
  <c r="Z32" i="5"/>
  <c r="Z32" i="6" s="1"/>
  <c r="Z33" i="5"/>
  <c r="Z33" i="6" s="1"/>
  <c r="Z34" i="5"/>
  <c r="Z34" i="6" s="1"/>
  <c r="Z35" i="5"/>
  <c r="Z35" i="6" s="1"/>
  <c r="Z36" i="5"/>
  <c r="Z36" i="6" s="1"/>
  <c r="Z37" i="5"/>
  <c r="Z37" i="6" s="1"/>
  <c r="Z38" i="5"/>
  <c r="Z38" i="6" s="1"/>
  <c r="Z39" i="5"/>
  <c r="Z39" i="6" s="1"/>
  <c r="Z40" i="5"/>
  <c r="Z40" i="6" s="1"/>
  <c r="Z41" i="5"/>
  <c r="Z41" i="6" s="1"/>
  <c r="Z42" i="5"/>
  <c r="Z42" i="6" s="1"/>
  <c r="Z43" i="5"/>
  <c r="Z43" i="6" s="1"/>
  <c r="Z44" i="5"/>
  <c r="Z44" i="6" s="1"/>
  <c r="Z45" i="5"/>
  <c r="Z45" i="6" s="1"/>
  <c r="Z46" i="5"/>
  <c r="Z46" i="6" s="1"/>
  <c r="Z47" i="5"/>
  <c r="Z47" i="6" s="1"/>
  <c r="Z48" i="5"/>
  <c r="Z48" i="6" s="1"/>
  <c r="Z49" i="5"/>
  <c r="Z49" i="6" s="1"/>
  <c r="Z50" i="5"/>
  <c r="Z50" i="6" s="1"/>
  <c r="Z51" i="5"/>
  <c r="Z51" i="6" s="1"/>
  <c r="Z52" i="5"/>
  <c r="Z52" i="6" s="1"/>
  <c r="Z53" i="5"/>
  <c r="Z53" i="6" s="1"/>
  <c r="Z54" i="5"/>
  <c r="Z54" i="6" s="1"/>
  <c r="Z55" i="5"/>
  <c r="Z55" i="6" s="1"/>
  <c r="Z56" i="5"/>
  <c r="Z56" i="6" s="1"/>
  <c r="Z57" i="5"/>
  <c r="Z57" i="6" s="1"/>
  <c r="Z58" i="5"/>
  <c r="Z58" i="6" s="1"/>
  <c r="Z59" i="5"/>
  <c r="Z59" i="6" s="1"/>
  <c r="Z60" i="5"/>
  <c r="Z60" i="6" s="1"/>
  <c r="Z61" i="5"/>
  <c r="Z61" i="6" s="1"/>
  <c r="Z62" i="5"/>
  <c r="Z62" i="6" s="1"/>
  <c r="Z63" i="5"/>
  <c r="Z63" i="6" s="1"/>
  <c r="Z64" i="5"/>
  <c r="Z64" i="6" s="1"/>
  <c r="Z65" i="5"/>
  <c r="Z65" i="6" s="1"/>
  <c r="Z66" i="5"/>
  <c r="Z66" i="6" s="1"/>
  <c r="Z67" i="5"/>
  <c r="Z67" i="6" s="1"/>
  <c r="Z68" i="5"/>
  <c r="Z68" i="6" s="1"/>
  <c r="Z69" i="5"/>
  <c r="Z69" i="6" s="1"/>
  <c r="Z70" i="5"/>
  <c r="Z70" i="6" s="1"/>
  <c r="Z71" i="5"/>
  <c r="Z71" i="6" s="1"/>
  <c r="Z72" i="5"/>
  <c r="Z72" i="6" s="1"/>
  <c r="Z73" i="5"/>
  <c r="Z73" i="6" s="1"/>
  <c r="Z74" i="5"/>
  <c r="Z74" i="6" s="1"/>
  <c r="Z75" i="5"/>
  <c r="Z75" i="6" s="1"/>
  <c r="Z76" i="5"/>
  <c r="Z76" i="6" s="1"/>
  <c r="Z77" i="5"/>
  <c r="Z77" i="6" s="1"/>
  <c r="Z78" i="5"/>
  <c r="Z78" i="6" s="1"/>
  <c r="Z79" i="5"/>
  <c r="Z79" i="6" s="1"/>
  <c r="Z80" i="5"/>
  <c r="Z80" i="6" s="1"/>
  <c r="Z81" i="5"/>
  <c r="Z81" i="6" s="1"/>
  <c r="Z82" i="5"/>
  <c r="Z82" i="6" s="1"/>
  <c r="Z83" i="5"/>
  <c r="Z83" i="6" s="1"/>
  <c r="Z84" i="5"/>
  <c r="Z84" i="6" s="1"/>
  <c r="Z85" i="5"/>
  <c r="Z85" i="6" s="1"/>
  <c r="Z86" i="5"/>
  <c r="Z86" i="6" s="1"/>
  <c r="Z87" i="5"/>
  <c r="Z87" i="6" s="1"/>
  <c r="Z88" i="5"/>
  <c r="Z88" i="6" s="1"/>
  <c r="Z89" i="5"/>
  <c r="Z89" i="6" s="1"/>
  <c r="Z90" i="5"/>
  <c r="Z90" i="6" s="1"/>
  <c r="Z91" i="5"/>
  <c r="Z91" i="6" s="1"/>
  <c r="Z92" i="5"/>
  <c r="Z92" i="6" s="1"/>
  <c r="Z93" i="5"/>
  <c r="Z93" i="6" s="1"/>
  <c r="Z94" i="5"/>
  <c r="Z94" i="6" s="1"/>
  <c r="Z95" i="5"/>
  <c r="Z95" i="6" s="1"/>
  <c r="Z96" i="5"/>
  <c r="Z96" i="6" s="1"/>
  <c r="Z97" i="5"/>
  <c r="Z97" i="6" s="1"/>
  <c r="Z98" i="5"/>
  <c r="Z98" i="6" s="1"/>
  <c r="Z99" i="5"/>
  <c r="Z99" i="6" s="1"/>
  <c r="Z100" i="5"/>
  <c r="Z100" i="6" s="1"/>
  <c r="Z101" i="5"/>
  <c r="Z101" i="6" s="1"/>
  <c r="Z102" i="5"/>
  <c r="Z102" i="6" s="1"/>
  <c r="Z103" i="5"/>
  <c r="Z103" i="6" s="1"/>
  <c r="Z104" i="5"/>
  <c r="Z104" i="6" s="1"/>
  <c r="Z105" i="5"/>
  <c r="Z105" i="6" s="1"/>
  <c r="Z106" i="5"/>
  <c r="Z106" i="6" s="1"/>
  <c r="Z107" i="5"/>
  <c r="Z107" i="6" s="1"/>
  <c r="Z108" i="5"/>
  <c r="Z108" i="6" s="1"/>
  <c r="Z109" i="5"/>
  <c r="Z109" i="6" s="1"/>
  <c r="Z110" i="5"/>
  <c r="Z110" i="6" s="1"/>
  <c r="Z111" i="5"/>
  <c r="Z111" i="6" s="1"/>
  <c r="Z112" i="5"/>
  <c r="Z112" i="6" s="1"/>
  <c r="Z113" i="5"/>
  <c r="Z113" i="6" s="1"/>
  <c r="Z114" i="5"/>
  <c r="Z114" i="6" s="1"/>
  <c r="Z115" i="5"/>
  <c r="Z115" i="6" s="1"/>
  <c r="Z116" i="5"/>
  <c r="Z116" i="6" s="1"/>
  <c r="Z117" i="5"/>
  <c r="Z117" i="6" s="1"/>
  <c r="Z118" i="5"/>
  <c r="Z118" i="6" s="1"/>
  <c r="Z119" i="5"/>
  <c r="Z119" i="6" s="1"/>
  <c r="Z120" i="5"/>
  <c r="Z120" i="6" s="1"/>
  <c r="Z121" i="5"/>
  <c r="Z121" i="6" s="1"/>
  <c r="Z122" i="5"/>
  <c r="Z122" i="6" s="1"/>
  <c r="Z123" i="5"/>
  <c r="Z123" i="6" s="1"/>
  <c r="Z124" i="5"/>
  <c r="Z124" i="6" s="1"/>
  <c r="Z125" i="5"/>
  <c r="Z125" i="6" s="1"/>
  <c r="Z126" i="5"/>
  <c r="Z126" i="6" s="1"/>
  <c r="Z127" i="5"/>
  <c r="Z127" i="6" s="1"/>
  <c r="Z128" i="5"/>
  <c r="Z128" i="6" s="1"/>
  <c r="Z129" i="5"/>
  <c r="Z129" i="6" s="1"/>
  <c r="Z130" i="5"/>
  <c r="Z130" i="6" s="1"/>
  <c r="Z131" i="5"/>
  <c r="Z131" i="6" s="1"/>
  <c r="Z132" i="5"/>
  <c r="Z132" i="6" s="1"/>
  <c r="Z133" i="5"/>
  <c r="Z133" i="6" s="1"/>
  <c r="Z134" i="5"/>
  <c r="Z134" i="6" s="1"/>
  <c r="Z135" i="5"/>
  <c r="Z135" i="6" s="1"/>
  <c r="Z136" i="5"/>
  <c r="Z136" i="6" s="1"/>
  <c r="Z137" i="5"/>
  <c r="Z137" i="6" s="1"/>
  <c r="Z138" i="5"/>
  <c r="Z138" i="6" s="1"/>
  <c r="Z139" i="5"/>
  <c r="Z139" i="6" s="1"/>
  <c r="Z140" i="5"/>
  <c r="Z140" i="6" s="1"/>
  <c r="Z141" i="5"/>
  <c r="Z141" i="6" s="1"/>
  <c r="Z142" i="5"/>
  <c r="Z142" i="6" s="1"/>
  <c r="Z143" i="5"/>
  <c r="Z143" i="6" s="1"/>
  <c r="Z144" i="5"/>
  <c r="Z144" i="6" s="1"/>
  <c r="Z145" i="5"/>
  <c r="Z145" i="6" s="1"/>
  <c r="Z146" i="5"/>
  <c r="Z146" i="6" s="1"/>
  <c r="Z147" i="5"/>
  <c r="Z147" i="6" s="1"/>
  <c r="Z148" i="5"/>
  <c r="Z148" i="6" s="1"/>
  <c r="Z149" i="5"/>
  <c r="Z149" i="6" s="1"/>
  <c r="Z150" i="5"/>
  <c r="Z150" i="6" s="1"/>
  <c r="Z151" i="5"/>
  <c r="Z151" i="6" s="1"/>
  <c r="Z152" i="5"/>
  <c r="Z152" i="6" s="1"/>
  <c r="Z153" i="5"/>
  <c r="Z153" i="6" s="1"/>
  <c r="Z154" i="5"/>
  <c r="Z154" i="6" s="1"/>
  <c r="Z155" i="5"/>
  <c r="Z155" i="6" s="1"/>
  <c r="Z156" i="5"/>
  <c r="Z156" i="6" s="1"/>
  <c r="Z157" i="5"/>
  <c r="Z157" i="6" s="1"/>
  <c r="Z158" i="5"/>
  <c r="Z158" i="6" s="1"/>
  <c r="Z159" i="5"/>
  <c r="Z159" i="6" s="1"/>
  <c r="Z160" i="5"/>
  <c r="Z160" i="6" s="1"/>
  <c r="Z161" i="5"/>
  <c r="Z161" i="6" s="1"/>
  <c r="Z162" i="5"/>
  <c r="Z162" i="6" s="1"/>
  <c r="Z163" i="5"/>
  <c r="Z163" i="6" s="1"/>
  <c r="Z164" i="5"/>
  <c r="Z164" i="6" s="1"/>
  <c r="Z165" i="5"/>
  <c r="Z165" i="6" s="1"/>
  <c r="Z166" i="5"/>
  <c r="Z166" i="6" s="1"/>
  <c r="Z167" i="5"/>
  <c r="Z167" i="6" s="1"/>
  <c r="Z168" i="5"/>
  <c r="Z168" i="6" s="1"/>
  <c r="Z169" i="5"/>
  <c r="Z169" i="6" s="1"/>
  <c r="Z170" i="5"/>
  <c r="Z170" i="6" s="1"/>
  <c r="Z171" i="5"/>
  <c r="Z171" i="6" s="1"/>
  <c r="Z172" i="5"/>
  <c r="Z172" i="6" s="1"/>
  <c r="Z173" i="5"/>
  <c r="Z173" i="6" s="1"/>
  <c r="Z174" i="5"/>
  <c r="Z174" i="6" s="1"/>
  <c r="Z175" i="5"/>
  <c r="Z175" i="6" s="1"/>
  <c r="Z176" i="5"/>
  <c r="Z176" i="6" s="1"/>
  <c r="Z177" i="5"/>
  <c r="Z177" i="6" s="1"/>
  <c r="Z178" i="5"/>
  <c r="Z178" i="6" s="1"/>
  <c r="Z179" i="5"/>
  <c r="Z179" i="6" s="1"/>
  <c r="Z180" i="5"/>
  <c r="Z180" i="6" s="1"/>
  <c r="Z181" i="5"/>
  <c r="Z181" i="6" s="1"/>
  <c r="Z182" i="5"/>
  <c r="Z182" i="6" s="1"/>
  <c r="Z183" i="5"/>
  <c r="Z183" i="6" s="1"/>
  <c r="Z184" i="5"/>
  <c r="Z184" i="6" s="1"/>
  <c r="Z185" i="5"/>
  <c r="Z185" i="6" s="1"/>
  <c r="Z186" i="5"/>
  <c r="Z186" i="6" s="1"/>
  <c r="Z187" i="5"/>
  <c r="Z187" i="6" s="1"/>
  <c r="Z188" i="5"/>
  <c r="Z188" i="6" s="1"/>
  <c r="Z189" i="5"/>
  <c r="Z189" i="6" s="1"/>
  <c r="Z190" i="5"/>
  <c r="Z190" i="6" s="1"/>
  <c r="Z191" i="5"/>
  <c r="Z191" i="6" s="1"/>
  <c r="Z192" i="5"/>
  <c r="Z192" i="6" s="1"/>
  <c r="Z193" i="5"/>
  <c r="Z193" i="6" s="1"/>
  <c r="Z194" i="5"/>
  <c r="Z194" i="6" s="1"/>
  <c r="Z195" i="5"/>
  <c r="Z195" i="6" s="1"/>
  <c r="Z196" i="5"/>
  <c r="Z196" i="6" s="1"/>
  <c r="Z197" i="5"/>
  <c r="Z197" i="6" s="1"/>
  <c r="Z198" i="5"/>
  <c r="Z198" i="6" s="1"/>
  <c r="Z199" i="5"/>
  <c r="Z199" i="6" s="1"/>
  <c r="Z200" i="5"/>
  <c r="Z200" i="6" s="1"/>
  <c r="Z201" i="5"/>
  <c r="Z201" i="6" s="1"/>
  <c r="Z202" i="5"/>
  <c r="Z202" i="6" s="1"/>
  <c r="Z203" i="5"/>
  <c r="Z203" i="6" s="1"/>
  <c r="Z204" i="5"/>
  <c r="Z204" i="6" s="1"/>
  <c r="Z205" i="5"/>
  <c r="Z205" i="6" s="1"/>
  <c r="Z206" i="5"/>
  <c r="Z206" i="6" s="1"/>
  <c r="Z207" i="5"/>
  <c r="Z207" i="6" s="1"/>
  <c r="Z208" i="5"/>
  <c r="Z208" i="6" s="1"/>
  <c r="Z209" i="5"/>
  <c r="Z209" i="6" s="1"/>
  <c r="Z210" i="5"/>
  <c r="Z210" i="6" s="1"/>
  <c r="Z211" i="5"/>
  <c r="Z211" i="6" s="1"/>
  <c r="Z212" i="5"/>
  <c r="Z212" i="6" s="1"/>
  <c r="Z213" i="5"/>
  <c r="Z213" i="6" s="1"/>
  <c r="Z214" i="5"/>
  <c r="Z214" i="6" s="1"/>
  <c r="Z215" i="5"/>
  <c r="Z215" i="6" s="1"/>
  <c r="Z216" i="5"/>
  <c r="Z216" i="6" s="1"/>
  <c r="Z217" i="5"/>
  <c r="Z217" i="6" s="1"/>
  <c r="Z218" i="5"/>
  <c r="Z218" i="6" s="1"/>
  <c r="Z219" i="5"/>
  <c r="Z219" i="6" s="1"/>
  <c r="Z220" i="5"/>
  <c r="Z220" i="6" s="1"/>
  <c r="Z221" i="5"/>
  <c r="Z221" i="6" s="1"/>
  <c r="Z222" i="5"/>
  <c r="Z222" i="6" s="1"/>
  <c r="Z223" i="5"/>
  <c r="Z223" i="6" s="1"/>
  <c r="Z224" i="5"/>
  <c r="Z224" i="6" s="1"/>
  <c r="Z225" i="5"/>
  <c r="Z225" i="6" s="1"/>
  <c r="Z226" i="5"/>
  <c r="Z226" i="6" s="1"/>
  <c r="Z227" i="5"/>
  <c r="Z227" i="6" s="1"/>
  <c r="Z228" i="5"/>
  <c r="Z228" i="6" s="1"/>
  <c r="Z229" i="5"/>
  <c r="Z229" i="6" s="1"/>
  <c r="Z230" i="5"/>
  <c r="Z230" i="6" s="1"/>
  <c r="Z231" i="5"/>
  <c r="Z231" i="6" s="1"/>
  <c r="Z232" i="5"/>
  <c r="Z232" i="6" s="1"/>
  <c r="Z233" i="5"/>
  <c r="Z233" i="6" s="1"/>
  <c r="Z234" i="5"/>
  <c r="Z234" i="6" s="1"/>
  <c r="Z235" i="5"/>
  <c r="Z235" i="6" s="1"/>
  <c r="Z236" i="5"/>
  <c r="Z236" i="6" s="1"/>
  <c r="Z237" i="5"/>
  <c r="Z237" i="6" s="1"/>
  <c r="Z238" i="5"/>
  <c r="Z238" i="6" s="1"/>
  <c r="Z239" i="5"/>
  <c r="Z239" i="6" s="1"/>
  <c r="Z240" i="5"/>
  <c r="Z240" i="6" s="1"/>
  <c r="Z241" i="5"/>
  <c r="Z241" i="6" s="1"/>
  <c r="Z242" i="5"/>
  <c r="Z242" i="6" s="1"/>
  <c r="Z243" i="5"/>
  <c r="Z243" i="6" s="1"/>
  <c r="Z244" i="5"/>
  <c r="Z244" i="6" s="1"/>
  <c r="Z245" i="5"/>
  <c r="Z245" i="6" s="1"/>
  <c r="Z246" i="5"/>
  <c r="Z246" i="6" s="1"/>
  <c r="Z247" i="5"/>
  <c r="Z247" i="6" s="1"/>
  <c r="Z248" i="5"/>
  <c r="Z248" i="6" s="1"/>
  <c r="Z249" i="5"/>
  <c r="Z249" i="6" s="1"/>
  <c r="Z250" i="5"/>
  <c r="Z250" i="6" s="1"/>
  <c r="Z251" i="5"/>
  <c r="Z251" i="6" s="1"/>
  <c r="Z252" i="5"/>
  <c r="Z252" i="6" s="1"/>
  <c r="Z253" i="5"/>
  <c r="Z253" i="6" s="1"/>
  <c r="Z254" i="5"/>
  <c r="Z254" i="6" s="1"/>
  <c r="Z255" i="5"/>
  <c r="Z255" i="6" s="1"/>
  <c r="Z256" i="5"/>
  <c r="Z256" i="6" s="1"/>
  <c r="Z257" i="5"/>
  <c r="Z257" i="6" s="1"/>
  <c r="Z258" i="5"/>
  <c r="Z258" i="6" s="1"/>
  <c r="Z259" i="5"/>
  <c r="Z259" i="6" s="1"/>
  <c r="Z260" i="5"/>
  <c r="Z260" i="6" s="1"/>
  <c r="Z261" i="5"/>
  <c r="Z261" i="6" s="1"/>
  <c r="Z262" i="5"/>
  <c r="Z262" i="6" s="1"/>
  <c r="Z263" i="5"/>
  <c r="Z263" i="6" s="1"/>
  <c r="Z264" i="5"/>
  <c r="Z264" i="6" s="1"/>
  <c r="Z265" i="5"/>
  <c r="Z265" i="6" s="1"/>
  <c r="Z266" i="5"/>
  <c r="Z266" i="6" s="1"/>
  <c r="Z267" i="5"/>
  <c r="Z267" i="6" s="1"/>
  <c r="Z268" i="5"/>
  <c r="Z268" i="6" s="1"/>
  <c r="Z269" i="5"/>
  <c r="Z269" i="6" s="1"/>
  <c r="Z270" i="5"/>
  <c r="Z270" i="6" s="1"/>
  <c r="Z271" i="5"/>
  <c r="Z271" i="6" s="1"/>
  <c r="Z272" i="5"/>
  <c r="Z272" i="6" s="1"/>
  <c r="Z273" i="5"/>
  <c r="Z273" i="6" s="1"/>
  <c r="Z274" i="5"/>
  <c r="Z274" i="6" s="1"/>
  <c r="Z275" i="5"/>
  <c r="Z275" i="6" s="1"/>
  <c r="Z276" i="5"/>
  <c r="Z276" i="6" s="1"/>
  <c r="Z277" i="5"/>
  <c r="Z277" i="6" s="1"/>
  <c r="Z278" i="5"/>
  <c r="Z278" i="6" s="1"/>
  <c r="Z279" i="5"/>
  <c r="Z279" i="6" s="1"/>
  <c r="Z280" i="5"/>
  <c r="Z280" i="6" s="1"/>
  <c r="Z281" i="5"/>
  <c r="Z281" i="6" s="1"/>
  <c r="Z282" i="5"/>
  <c r="Z282" i="6" s="1"/>
  <c r="Z283" i="5"/>
  <c r="Z283" i="6" s="1"/>
  <c r="Z284" i="5"/>
  <c r="Z284" i="6" s="1"/>
  <c r="Z285" i="5"/>
  <c r="Z285" i="6" s="1"/>
  <c r="Z286" i="5"/>
  <c r="Z286" i="6" s="1"/>
  <c r="Z287" i="5"/>
  <c r="Z287" i="6" s="1"/>
  <c r="Z288" i="5"/>
  <c r="Z288" i="6" s="1"/>
  <c r="Z289" i="5"/>
  <c r="Z289" i="6" s="1"/>
  <c r="Z290" i="5"/>
  <c r="Z290" i="6" s="1"/>
  <c r="Z291" i="5"/>
  <c r="Z291" i="6" s="1"/>
  <c r="Z292" i="5"/>
  <c r="Z292" i="6" s="1"/>
  <c r="Z293" i="5"/>
  <c r="Z293" i="6" s="1"/>
  <c r="Z294" i="5"/>
  <c r="Z294" i="6" s="1"/>
  <c r="Z295" i="5"/>
  <c r="Z295" i="6" s="1"/>
  <c r="Z296" i="5"/>
  <c r="Z296" i="6" s="1"/>
  <c r="Z297" i="5"/>
  <c r="Z297" i="6" s="1"/>
  <c r="Z298" i="5"/>
  <c r="Z298" i="6" s="1"/>
  <c r="Z299" i="5"/>
  <c r="Z299" i="6" s="1"/>
  <c r="Z300" i="5"/>
  <c r="Z300" i="6" s="1"/>
  <c r="Z301" i="5"/>
  <c r="Z301" i="6" s="1"/>
  <c r="Z302" i="5"/>
  <c r="Z302" i="6" s="1"/>
  <c r="Z303" i="5"/>
  <c r="Z303" i="6" s="1"/>
  <c r="Z304" i="5"/>
  <c r="Z304" i="6" s="1"/>
  <c r="Z305" i="5"/>
  <c r="Z305" i="6" s="1"/>
  <c r="Z306" i="5"/>
  <c r="Z306" i="6" s="1"/>
  <c r="Z307" i="5"/>
  <c r="Z307" i="6" s="1"/>
  <c r="Z308" i="5"/>
  <c r="Z308" i="6" s="1"/>
  <c r="Z309" i="5"/>
  <c r="Z309" i="6" s="1"/>
  <c r="Z310" i="5"/>
  <c r="Z310" i="6" s="1"/>
  <c r="Z311" i="5"/>
  <c r="Z311" i="6" s="1"/>
  <c r="Z312" i="5"/>
  <c r="Z312" i="6" s="1"/>
  <c r="Z313" i="5"/>
  <c r="Z313" i="6" s="1"/>
  <c r="Z314" i="5"/>
  <c r="Z314" i="6" s="1"/>
  <c r="Z315" i="5"/>
  <c r="Z315" i="6" s="1"/>
  <c r="Z316" i="5"/>
  <c r="Z316" i="6" s="1"/>
  <c r="Z317" i="5"/>
  <c r="Z317" i="6" s="1"/>
  <c r="Z318" i="5"/>
  <c r="Z318" i="6" s="1"/>
  <c r="Z319" i="5"/>
  <c r="Z319" i="6" s="1"/>
  <c r="Z320" i="5"/>
  <c r="Z320" i="6" s="1"/>
  <c r="Z321" i="5"/>
  <c r="Z321" i="6" s="1"/>
  <c r="Z322" i="5"/>
  <c r="Z322" i="6" s="1"/>
  <c r="Z323" i="5"/>
  <c r="Z323" i="6" s="1"/>
  <c r="Z324" i="5"/>
  <c r="Z324" i="6" s="1"/>
  <c r="Z325" i="5"/>
  <c r="Z325" i="6" s="1"/>
  <c r="Z326" i="5"/>
  <c r="Z326" i="6" s="1"/>
  <c r="Z327" i="5"/>
  <c r="Z327" i="6" s="1"/>
  <c r="Z328" i="5"/>
  <c r="Z328" i="6" s="1"/>
  <c r="Z329" i="5"/>
  <c r="Z329" i="6" s="1"/>
  <c r="Z330" i="5"/>
  <c r="Z330" i="6" s="1"/>
  <c r="Z331" i="5"/>
  <c r="Z331" i="6" s="1"/>
  <c r="Z332" i="5"/>
  <c r="Z332" i="6" s="1"/>
  <c r="Z333" i="5"/>
  <c r="Z333" i="6" s="1"/>
  <c r="Z334" i="5"/>
  <c r="Z334" i="6" s="1"/>
  <c r="Z335" i="5"/>
  <c r="Z335" i="6" s="1"/>
  <c r="Z336" i="5"/>
  <c r="Z336" i="6" s="1"/>
  <c r="Z337" i="5"/>
  <c r="Z337" i="6" s="1"/>
  <c r="Z338" i="5"/>
  <c r="Z338" i="6" s="1"/>
  <c r="Z339" i="5"/>
  <c r="Z339" i="6" s="1"/>
  <c r="Z340" i="5"/>
  <c r="Z340" i="6" s="1"/>
  <c r="Z341" i="5"/>
  <c r="Z341" i="6" s="1"/>
  <c r="Z342" i="5"/>
  <c r="Z342" i="6" s="1"/>
  <c r="Z343" i="5"/>
  <c r="Z343" i="6" s="1"/>
  <c r="Z344" i="5"/>
  <c r="Z344" i="6" s="1"/>
  <c r="Z345" i="5"/>
  <c r="Z345" i="6" s="1"/>
  <c r="Z346" i="5"/>
  <c r="Z346" i="6" s="1"/>
  <c r="Z347" i="5"/>
  <c r="Z347" i="6" s="1"/>
  <c r="Z348" i="5"/>
  <c r="Z348" i="6" s="1"/>
  <c r="Z349" i="5"/>
  <c r="Z349" i="6" s="1"/>
  <c r="Z350" i="5"/>
  <c r="Z350" i="6" s="1"/>
  <c r="Z351" i="5"/>
  <c r="Z351" i="6" s="1"/>
  <c r="Z352" i="5"/>
  <c r="Z352" i="6" s="1"/>
  <c r="Z353" i="5"/>
  <c r="Z353" i="6" s="1"/>
  <c r="Z354" i="5"/>
  <c r="Z354" i="6" s="1"/>
  <c r="Z355" i="5"/>
  <c r="Z355" i="6" s="1"/>
  <c r="Z356" i="5"/>
  <c r="Z356" i="6" s="1"/>
  <c r="Z357" i="5"/>
  <c r="Z357" i="6" s="1"/>
  <c r="Z358" i="5"/>
  <c r="Z358" i="6" s="1"/>
  <c r="Z359" i="5"/>
  <c r="Z359" i="6" s="1"/>
  <c r="Z360" i="5"/>
  <c r="Z360" i="6" s="1"/>
  <c r="Z361" i="5"/>
  <c r="Z361" i="6" s="1"/>
  <c r="Z362" i="5"/>
  <c r="Z362" i="6" s="1"/>
  <c r="Z363" i="5"/>
  <c r="Z363" i="6" s="1"/>
  <c r="Z364" i="5"/>
  <c r="Z364" i="6" s="1"/>
  <c r="Z365" i="5"/>
  <c r="Z365" i="6" s="1"/>
  <c r="Z366" i="5"/>
  <c r="Z366" i="6" s="1"/>
  <c r="Z367" i="5"/>
  <c r="Z367" i="6" s="1"/>
  <c r="Z368" i="5"/>
  <c r="Z368" i="6" s="1"/>
  <c r="Z369" i="5"/>
  <c r="Z369" i="6" s="1"/>
  <c r="Z370" i="5"/>
  <c r="Z370" i="6" s="1"/>
  <c r="Z371" i="5"/>
  <c r="Z371" i="6" s="1"/>
  <c r="Z372" i="5"/>
  <c r="Z372" i="6" s="1"/>
  <c r="Z373" i="5"/>
  <c r="Z373" i="6" s="1"/>
  <c r="Z374" i="5"/>
  <c r="Z374" i="6" s="1"/>
  <c r="Z375" i="5"/>
  <c r="Z375" i="6" s="1"/>
  <c r="Z376" i="5"/>
  <c r="Z376" i="6" s="1"/>
  <c r="Z377" i="5"/>
  <c r="Z377" i="6" s="1"/>
  <c r="Z378" i="5"/>
  <c r="Z378" i="6" s="1"/>
  <c r="Z379" i="5"/>
  <c r="Z379" i="6" s="1"/>
  <c r="Z380" i="5"/>
  <c r="Z380" i="6" s="1"/>
  <c r="Z381" i="5"/>
  <c r="Z381" i="6" s="1"/>
  <c r="Z382" i="5"/>
  <c r="Z382" i="6" s="1"/>
  <c r="Z383" i="5"/>
  <c r="Z383" i="6" s="1"/>
  <c r="Z384" i="5"/>
  <c r="Z384" i="6" s="1"/>
  <c r="Z385" i="5"/>
  <c r="Z385" i="6" s="1"/>
  <c r="Z386" i="5"/>
  <c r="Z386" i="6" s="1"/>
  <c r="Z387" i="5"/>
  <c r="Z387" i="6" s="1"/>
  <c r="Z388" i="5"/>
  <c r="Z388" i="6" s="1"/>
  <c r="Z389" i="5"/>
  <c r="Z389" i="6" s="1"/>
  <c r="Z390" i="5"/>
  <c r="Z390" i="6" s="1"/>
  <c r="Z391" i="5"/>
  <c r="Z391" i="6" s="1"/>
  <c r="Z392" i="5"/>
  <c r="Z392" i="6" s="1"/>
  <c r="Z393" i="5"/>
  <c r="Z393" i="6" s="1"/>
  <c r="Z394" i="5"/>
  <c r="Z394" i="6" s="1"/>
  <c r="Z395" i="5"/>
  <c r="Z395" i="6" s="1"/>
  <c r="Z396" i="5"/>
  <c r="Z396" i="6" s="1"/>
  <c r="Z397" i="5"/>
  <c r="Z397" i="6" s="1"/>
  <c r="Z398" i="5"/>
  <c r="Z398" i="6" s="1"/>
  <c r="Z399" i="5"/>
  <c r="Z399" i="6" s="1"/>
  <c r="Z400" i="5"/>
  <c r="Z400" i="6" s="1"/>
  <c r="Z401" i="5"/>
  <c r="Z401" i="6" s="1"/>
  <c r="Z402" i="5"/>
  <c r="Z402" i="6" s="1"/>
  <c r="Z403" i="5"/>
  <c r="Z403" i="6" s="1"/>
  <c r="Z404" i="5"/>
  <c r="Z404" i="6" s="1"/>
  <c r="Z405" i="5"/>
  <c r="Z405" i="6" s="1"/>
  <c r="Z406" i="5"/>
  <c r="Z406" i="6" s="1"/>
  <c r="Z407" i="5"/>
  <c r="Z407" i="6" s="1"/>
  <c r="Z408" i="5"/>
  <c r="Z408" i="6" s="1"/>
  <c r="Z409" i="5"/>
  <c r="Z409" i="6" s="1"/>
  <c r="Z410" i="5"/>
  <c r="Z410" i="6" s="1"/>
  <c r="Z411" i="5"/>
  <c r="Z411" i="6" s="1"/>
  <c r="Z412" i="5"/>
  <c r="Z412" i="6" s="1"/>
  <c r="Z413" i="5"/>
  <c r="Z413" i="6" s="1"/>
  <c r="Z414" i="5"/>
  <c r="Z414" i="6" s="1"/>
  <c r="Z415" i="5"/>
  <c r="Z415" i="6" s="1"/>
  <c r="Z416" i="5"/>
  <c r="Z416" i="6" s="1"/>
  <c r="Z417" i="5"/>
  <c r="Z417" i="6" s="1"/>
  <c r="Z418" i="5"/>
  <c r="Z418" i="6" s="1"/>
  <c r="Z419" i="5"/>
  <c r="Z419" i="6" s="1"/>
  <c r="Z420" i="5"/>
  <c r="Z420" i="6" s="1"/>
  <c r="Z421" i="5"/>
  <c r="Z421" i="6" s="1"/>
  <c r="Z422" i="5"/>
  <c r="Z422" i="6" s="1"/>
  <c r="Z423" i="5"/>
  <c r="Z423" i="6" s="1"/>
  <c r="Z424" i="5"/>
  <c r="Z424" i="6" s="1"/>
  <c r="Z425" i="5"/>
  <c r="Z425" i="6" s="1"/>
  <c r="Z426" i="5"/>
  <c r="Z426" i="6" s="1"/>
  <c r="Z427" i="5"/>
  <c r="Z427" i="6" s="1"/>
  <c r="Z428" i="5"/>
  <c r="Z428" i="6" s="1"/>
  <c r="Z429" i="5"/>
  <c r="Z429" i="6" s="1"/>
  <c r="Z430" i="5"/>
  <c r="Z430" i="6" s="1"/>
  <c r="Z431" i="5"/>
  <c r="Z431" i="6" s="1"/>
  <c r="Z432" i="5"/>
  <c r="Z432" i="6" s="1"/>
  <c r="Z433" i="5"/>
  <c r="Z433" i="6" s="1"/>
  <c r="Z434" i="5"/>
  <c r="Z434" i="6" s="1"/>
  <c r="Z435" i="5"/>
  <c r="Z435" i="6" s="1"/>
  <c r="Z436" i="5"/>
  <c r="Z436" i="6" s="1"/>
  <c r="Z437" i="5"/>
  <c r="Z437" i="6" s="1"/>
  <c r="Z438" i="5"/>
  <c r="Z438" i="6" s="1"/>
  <c r="Z439" i="5"/>
  <c r="Z439" i="6" s="1"/>
  <c r="Z440" i="5"/>
  <c r="Z440" i="6" s="1"/>
  <c r="Z441" i="5"/>
  <c r="Z441" i="6" s="1"/>
  <c r="Z442" i="5"/>
  <c r="Z442" i="6" s="1"/>
  <c r="Z443" i="5"/>
  <c r="Z443" i="6" s="1"/>
  <c r="Z444" i="5"/>
  <c r="Z444" i="6" s="1"/>
  <c r="Z445" i="5"/>
  <c r="Z445" i="6" s="1"/>
  <c r="Z446" i="5"/>
  <c r="Z446" i="6" s="1"/>
  <c r="Z447" i="5"/>
  <c r="Z447" i="6" s="1"/>
  <c r="Z448" i="5"/>
  <c r="Z448" i="6" s="1"/>
  <c r="Z449" i="5"/>
  <c r="Z449" i="6" s="1"/>
  <c r="Z450" i="5"/>
  <c r="Z450" i="6" s="1"/>
  <c r="Z451" i="5"/>
  <c r="Z451" i="6" s="1"/>
  <c r="Z452" i="5"/>
  <c r="Z452" i="6" s="1"/>
  <c r="Z453" i="5"/>
  <c r="Z453" i="6" s="1"/>
  <c r="Z454" i="5"/>
  <c r="Z454" i="6" s="1"/>
  <c r="Z455" i="5"/>
  <c r="Z455" i="6" s="1"/>
  <c r="Z456" i="5"/>
  <c r="Z456" i="6" s="1"/>
  <c r="Z457" i="5"/>
  <c r="Z457" i="6" s="1"/>
  <c r="Z458" i="5"/>
  <c r="Z458" i="6" s="1"/>
  <c r="Z459" i="5"/>
  <c r="Z459" i="6" s="1"/>
  <c r="Z460" i="5"/>
  <c r="Z460" i="6" s="1"/>
  <c r="Z461" i="5"/>
  <c r="Z461" i="6" s="1"/>
  <c r="Z462" i="5"/>
  <c r="Z462" i="6" s="1"/>
  <c r="Z463" i="5"/>
  <c r="Z463" i="6" s="1"/>
  <c r="Z464" i="5"/>
  <c r="Z464" i="6" s="1"/>
  <c r="Z465" i="5"/>
  <c r="Z465" i="6" s="1"/>
  <c r="Z466" i="5"/>
  <c r="Z466" i="6" s="1"/>
  <c r="Z467" i="5"/>
  <c r="Z467" i="6" s="1"/>
  <c r="Z468" i="5"/>
  <c r="Z468" i="6" s="1"/>
  <c r="Z469" i="5"/>
  <c r="Z469" i="6" s="1"/>
  <c r="Z470" i="5"/>
  <c r="Z470" i="6" s="1"/>
  <c r="Z471" i="5"/>
  <c r="Z471" i="6" s="1"/>
  <c r="Z472" i="5"/>
  <c r="Z472" i="6" s="1"/>
  <c r="Z473" i="5"/>
  <c r="Z473" i="6" s="1"/>
  <c r="Z474" i="5"/>
  <c r="Z474" i="6" s="1"/>
  <c r="Z475" i="5"/>
  <c r="Z475" i="6" s="1"/>
  <c r="Z476" i="5"/>
  <c r="Z476" i="6" s="1"/>
  <c r="Z477" i="5"/>
  <c r="Z477" i="6" s="1"/>
  <c r="Z478" i="5"/>
  <c r="Z478" i="6" s="1"/>
  <c r="Z479" i="5"/>
  <c r="Z479" i="6" s="1"/>
  <c r="Z480" i="5"/>
  <c r="Z480" i="6" s="1"/>
  <c r="Z481" i="5"/>
  <c r="Z481" i="6" s="1"/>
  <c r="Z482" i="5"/>
  <c r="Z482" i="6" s="1"/>
  <c r="Z483" i="5"/>
  <c r="Z483" i="6" s="1"/>
  <c r="Z484" i="5"/>
  <c r="Z484" i="6" s="1"/>
  <c r="Z485" i="5"/>
  <c r="Z485" i="6" s="1"/>
  <c r="Z486" i="5"/>
  <c r="Z486" i="6" s="1"/>
  <c r="Z487" i="5"/>
  <c r="Z487" i="6" s="1"/>
  <c r="Z488" i="5"/>
  <c r="Z488" i="6" s="1"/>
  <c r="Z489" i="5"/>
  <c r="Z489" i="6" s="1"/>
  <c r="Z490" i="5"/>
  <c r="Z490" i="6" s="1"/>
  <c r="Z491" i="5"/>
  <c r="Z491" i="6" s="1"/>
  <c r="Z492" i="5"/>
  <c r="Z492" i="6" s="1"/>
  <c r="Z493" i="5"/>
  <c r="Z493" i="6" s="1"/>
  <c r="Z494" i="5"/>
  <c r="Z494" i="6" s="1"/>
  <c r="Z495" i="5"/>
  <c r="Z495" i="6" s="1"/>
  <c r="Z496" i="5"/>
  <c r="Z496" i="6" s="1"/>
  <c r="Z497" i="5"/>
  <c r="Z497" i="6" s="1"/>
  <c r="Z498" i="5"/>
  <c r="Z498" i="6" s="1"/>
  <c r="Z499" i="5"/>
  <c r="Z499" i="6" s="1"/>
  <c r="Z500" i="5"/>
  <c r="Z500" i="6" s="1"/>
  <c r="Z501" i="5"/>
  <c r="Z501" i="6" s="1"/>
  <c r="Z502" i="5"/>
  <c r="Z502" i="6" s="1"/>
  <c r="Z503" i="5"/>
  <c r="Z503" i="6" s="1"/>
  <c r="Z504" i="5"/>
  <c r="Z504" i="6" s="1"/>
  <c r="Z505" i="5"/>
  <c r="Z505" i="6" s="1"/>
  <c r="Z506" i="5"/>
  <c r="Z506" i="6" s="1"/>
  <c r="Z507" i="5"/>
  <c r="Z507" i="6" s="1"/>
  <c r="Z508" i="5"/>
  <c r="Z508" i="6" s="1"/>
  <c r="Z509" i="5"/>
  <c r="Z509" i="6" s="1"/>
  <c r="Z510" i="5"/>
  <c r="Z510" i="6" s="1"/>
  <c r="Z511" i="5"/>
  <c r="Z511" i="6" s="1"/>
  <c r="Z512" i="5"/>
  <c r="Z512" i="6" s="1"/>
  <c r="Z513" i="5"/>
  <c r="Z513" i="6" s="1"/>
  <c r="Z514" i="5"/>
  <c r="Z514" i="6" s="1"/>
  <c r="Z515" i="5"/>
  <c r="Z515" i="6" s="1"/>
  <c r="Z516" i="5"/>
  <c r="Z516" i="6" s="1"/>
  <c r="Z517" i="5"/>
  <c r="Z517" i="6" s="1"/>
  <c r="Z518" i="5"/>
  <c r="Z518" i="6" s="1"/>
  <c r="Z519" i="5"/>
  <c r="Z519" i="6" s="1"/>
  <c r="Z520" i="5"/>
  <c r="Z520" i="6" s="1"/>
  <c r="Z521" i="5"/>
  <c r="Z521" i="6" s="1"/>
  <c r="Z522" i="5"/>
  <c r="Z522" i="6" s="1"/>
  <c r="Z523" i="5"/>
  <c r="Z523" i="6" s="1"/>
  <c r="Z524" i="5"/>
  <c r="Z524" i="6" s="1"/>
  <c r="Z525" i="5"/>
  <c r="Z525" i="6" s="1"/>
  <c r="Z526" i="5"/>
  <c r="Z526" i="6" s="1"/>
  <c r="Z527" i="5"/>
  <c r="Z527" i="6" s="1"/>
  <c r="Z528" i="5"/>
  <c r="Z528" i="6" s="1"/>
  <c r="Z529" i="5"/>
  <c r="Z529" i="6" s="1"/>
  <c r="Z530" i="5"/>
  <c r="Z530" i="6" s="1"/>
  <c r="Z531" i="5"/>
  <c r="Z531" i="6" s="1"/>
  <c r="Z532" i="5"/>
  <c r="Z532" i="6" s="1"/>
  <c r="Z533" i="5"/>
  <c r="Z533" i="6" s="1"/>
  <c r="Z534" i="5"/>
  <c r="Z534" i="6" s="1"/>
  <c r="Z535" i="5"/>
  <c r="Z535" i="6" s="1"/>
  <c r="Z536" i="5"/>
  <c r="Z536" i="6" s="1"/>
  <c r="Z537" i="5"/>
  <c r="Z537" i="6" s="1"/>
  <c r="Z538" i="5"/>
  <c r="Z538" i="6" s="1"/>
  <c r="Z539" i="5"/>
  <c r="Z539" i="6" s="1"/>
  <c r="Z540" i="5"/>
  <c r="Z540" i="6" s="1"/>
  <c r="Z541" i="5"/>
  <c r="Z541" i="6" s="1"/>
  <c r="Z542" i="5"/>
  <c r="Z542" i="6" s="1"/>
  <c r="Z543" i="5"/>
  <c r="Z543" i="6" s="1"/>
  <c r="Z544" i="5"/>
  <c r="Z544" i="6" s="1"/>
  <c r="Z545" i="5"/>
  <c r="Z545" i="6" s="1"/>
  <c r="Z546" i="5"/>
  <c r="Z546" i="6" s="1"/>
  <c r="Z547" i="5"/>
  <c r="Z547" i="6" s="1"/>
  <c r="Z548" i="5"/>
  <c r="Z548" i="6" s="1"/>
  <c r="Z549" i="5"/>
  <c r="Z549" i="6" s="1"/>
  <c r="Z550" i="5"/>
  <c r="Z550" i="6" s="1"/>
  <c r="Z551" i="5"/>
  <c r="Z551" i="6" s="1"/>
  <c r="Z552" i="5"/>
  <c r="Z552" i="6" s="1"/>
  <c r="Z553" i="5"/>
  <c r="Z553" i="6" s="1"/>
  <c r="Z554" i="5"/>
  <c r="Z554" i="6" s="1"/>
  <c r="Z555" i="5"/>
  <c r="Z555" i="6" s="1"/>
  <c r="Z556" i="5"/>
  <c r="Z556" i="6" s="1"/>
  <c r="Z557" i="5"/>
  <c r="Z557" i="6" s="1"/>
  <c r="Z558" i="5"/>
  <c r="Z558" i="6" s="1"/>
  <c r="Z559" i="5"/>
  <c r="Z559" i="6" s="1"/>
  <c r="Z560" i="5"/>
  <c r="Z560" i="6" s="1"/>
  <c r="Z561" i="5"/>
  <c r="Z561" i="6" s="1"/>
  <c r="Z562" i="5"/>
  <c r="Z562" i="6" s="1"/>
  <c r="Z563" i="5"/>
  <c r="Z563" i="6" s="1"/>
  <c r="Z564" i="5"/>
  <c r="Z564" i="6" s="1"/>
  <c r="Z565" i="5"/>
  <c r="Z565" i="6" s="1"/>
  <c r="Z566" i="5"/>
  <c r="Z566" i="6" s="1"/>
  <c r="Z567" i="5"/>
  <c r="Z567" i="6" s="1"/>
  <c r="Z568" i="5"/>
  <c r="Z568" i="6" s="1"/>
  <c r="P3" i="5"/>
  <c r="P3" i="6" s="1"/>
  <c r="O2" i="5"/>
  <c r="O2" i="6" s="1"/>
  <c r="O3" i="5"/>
  <c r="O3" i="6" s="1"/>
  <c r="O4" i="5"/>
  <c r="O4" i="6" s="1"/>
  <c r="O5" i="5"/>
  <c r="O5" i="6" s="1"/>
  <c r="O6" i="5"/>
  <c r="O6" i="6" s="1"/>
  <c r="O7" i="5"/>
  <c r="O7" i="6" s="1"/>
  <c r="O8" i="5"/>
  <c r="O8" i="6" s="1"/>
  <c r="O9" i="5"/>
  <c r="O9" i="6" s="1"/>
  <c r="O10" i="5"/>
  <c r="O10" i="6" s="1"/>
  <c r="O11" i="5"/>
  <c r="O11" i="6" s="1"/>
  <c r="O12" i="5"/>
  <c r="O12" i="6" s="1"/>
  <c r="O13" i="5"/>
  <c r="O13" i="6" s="1"/>
  <c r="O14" i="5"/>
  <c r="O14" i="6" s="1"/>
  <c r="O15" i="5"/>
  <c r="O15" i="6" s="1"/>
  <c r="O16" i="5"/>
  <c r="O16" i="6" s="1"/>
  <c r="O17" i="5"/>
  <c r="O17" i="6" s="1"/>
  <c r="O18" i="5"/>
  <c r="O18" i="6" s="1"/>
  <c r="O19" i="5"/>
  <c r="O19" i="6" s="1"/>
  <c r="O20" i="5"/>
  <c r="O20" i="6" s="1"/>
  <c r="O21" i="5"/>
  <c r="O21" i="6" s="1"/>
  <c r="O22" i="5"/>
  <c r="O22" i="6" s="1"/>
  <c r="O23" i="5"/>
  <c r="O23" i="6" s="1"/>
  <c r="O24" i="5"/>
  <c r="O24" i="6" s="1"/>
  <c r="O25" i="5"/>
  <c r="O25" i="6" s="1"/>
  <c r="O26" i="5"/>
  <c r="O26" i="6" s="1"/>
  <c r="O27" i="5"/>
  <c r="O27" i="6" s="1"/>
  <c r="O28" i="5"/>
  <c r="O28" i="6" s="1"/>
  <c r="O29" i="5"/>
  <c r="O29" i="6" s="1"/>
  <c r="O30" i="5"/>
  <c r="O30" i="6" s="1"/>
  <c r="O31" i="5"/>
  <c r="O31" i="6" s="1"/>
  <c r="O32" i="5"/>
  <c r="O32" i="6" s="1"/>
  <c r="O33" i="5"/>
  <c r="O33" i="6" s="1"/>
  <c r="O34" i="5"/>
  <c r="O34" i="6" s="1"/>
  <c r="O35" i="5"/>
  <c r="O35" i="6" s="1"/>
  <c r="O36" i="5"/>
  <c r="O36" i="6" s="1"/>
  <c r="O37" i="5"/>
  <c r="O37" i="6" s="1"/>
  <c r="O38" i="5"/>
  <c r="O38" i="6" s="1"/>
  <c r="O39" i="5"/>
  <c r="O39" i="6" s="1"/>
  <c r="O40" i="5"/>
  <c r="O40" i="6" s="1"/>
  <c r="O41" i="5"/>
  <c r="O41" i="6" s="1"/>
  <c r="O42" i="5"/>
  <c r="O42" i="6" s="1"/>
  <c r="O43" i="5"/>
  <c r="O43" i="6" s="1"/>
  <c r="O44" i="5"/>
  <c r="O44" i="6" s="1"/>
  <c r="O45" i="5"/>
  <c r="O45" i="6" s="1"/>
  <c r="O46" i="5"/>
  <c r="O46" i="6" s="1"/>
  <c r="O47" i="5"/>
  <c r="O47" i="6" s="1"/>
  <c r="O48" i="5"/>
  <c r="O48" i="6" s="1"/>
  <c r="O49" i="5"/>
  <c r="O49" i="6" s="1"/>
  <c r="O50" i="5"/>
  <c r="O50" i="6" s="1"/>
  <c r="O51" i="5"/>
  <c r="O51" i="6" s="1"/>
  <c r="O52" i="5"/>
  <c r="O52" i="6" s="1"/>
  <c r="O53" i="5"/>
  <c r="O53" i="6" s="1"/>
  <c r="O54" i="5"/>
  <c r="O54" i="6" s="1"/>
  <c r="O55" i="5"/>
  <c r="O55" i="6" s="1"/>
  <c r="O56" i="5"/>
  <c r="O56" i="6" s="1"/>
  <c r="O57" i="5"/>
  <c r="O57" i="6" s="1"/>
  <c r="O58" i="5"/>
  <c r="O58" i="6" s="1"/>
  <c r="O59" i="5"/>
  <c r="O59" i="6" s="1"/>
  <c r="O60" i="5"/>
  <c r="O60" i="6" s="1"/>
  <c r="O61" i="5"/>
  <c r="O61" i="6" s="1"/>
  <c r="O62" i="5"/>
  <c r="O62" i="6" s="1"/>
  <c r="O63" i="5"/>
  <c r="O63" i="6" s="1"/>
  <c r="O64" i="5"/>
  <c r="O64" i="6" s="1"/>
  <c r="O65" i="5"/>
  <c r="O65" i="6" s="1"/>
  <c r="O66" i="5"/>
  <c r="O66" i="6" s="1"/>
  <c r="O67" i="5"/>
  <c r="O67" i="6" s="1"/>
  <c r="O68" i="5"/>
  <c r="O68" i="6" s="1"/>
  <c r="O69" i="5"/>
  <c r="O69" i="6" s="1"/>
  <c r="O70" i="5"/>
  <c r="O70" i="6" s="1"/>
  <c r="O71" i="5"/>
  <c r="O71" i="6" s="1"/>
  <c r="O72" i="5"/>
  <c r="O72" i="6" s="1"/>
  <c r="O73" i="5"/>
  <c r="O73" i="6" s="1"/>
  <c r="O74" i="5"/>
  <c r="O74" i="6" s="1"/>
  <c r="O75" i="5"/>
  <c r="O75" i="6" s="1"/>
  <c r="O76" i="5"/>
  <c r="O76" i="6" s="1"/>
  <c r="O77" i="5"/>
  <c r="O77" i="6" s="1"/>
  <c r="O78" i="5"/>
  <c r="O78" i="6" s="1"/>
  <c r="O79" i="5"/>
  <c r="O79" i="6" s="1"/>
  <c r="O80" i="5"/>
  <c r="O80" i="6" s="1"/>
  <c r="O81" i="5"/>
  <c r="O81" i="6" s="1"/>
  <c r="O82" i="5"/>
  <c r="O82" i="6" s="1"/>
  <c r="O83" i="5"/>
  <c r="O83" i="6" s="1"/>
  <c r="O84" i="5"/>
  <c r="O84" i="6" s="1"/>
  <c r="O85" i="5"/>
  <c r="O85" i="6" s="1"/>
  <c r="O86" i="5"/>
  <c r="O86" i="6" s="1"/>
  <c r="O87" i="5"/>
  <c r="O87" i="6" s="1"/>
  <c r="O88" i="5"/>
  <c r="O88" i="6" s="1"/>
  <c r="O89" i="5"/>
  <c r="O89" i="6" s="1"/>
  <c r="O90" i="5"/>
  <c r="O90" i="6" s="1"/>
  <c r="O91" i="5"/>
  <c r="O91" i="6" s="1"/>
  <c r="O92" i="5"/>
  <c r="O92" i="6" s="1"/>
  <c r="O93" i="5"/>
  <c r="O93" i="6" s="1"/>
  <c r="O94" i="5"/>
  <c r="O94" i="6" s="1"/>
  <c r="O95" i="5"/>
  <c r="O95" i="6" s="1"/>
  <c r="O96" i="5"/>
  <c r="O96" i="6" s="1"/>
  <c r="O97" i="5"/>
  <c r="O97" i="6" s="1"/>
  <c r="O98" i="5"/>
  <c r="O98" i="6" s="1"/>
  <c r="O99" i="5"/>
  <c r="O99" i="6" s="1"/>
  <c r="O100" i="5"/>
  <c r="O100" i="6" s="1"/>
  <c r="O101" i="5"/>
  <c r="O101" i="6" s="1"/>
  <c r="O102" i="5"/>
  <c r="O102" i="6" s="1"/>
  <c r="O103" i="5"/>
  <c r="O103" i="6" s="1"/>
  <c r="O104" i="5"/>
  <c r="O104" i="6" s="1"/>
  <c r="O105" i="5"/>
  <c r="O105" i="6" s="1"/>
  <c r="O106" i="5"/>
  <c r="O106" i="6" s="1"/>
  <c r="O107" i="5"/>
  <c r="O107" i="6" s="1"/>
  <c r="O108" i="5"/>
  <c r="O108" i="6" s="1"/>
  <c r="O109" i="5"/>
  <c r="O109" i="6" s="1"/>
  <c r="O110" i="5"/>
  <c r="O110" i="6" s="1"/>
  <c r="O111" i="5"/>
  <c r="O111" i="6" s="1"/>
  <c r="O112" i="5"/>
  <c r="O112" i="6" s="1"/>
  <c r="O113" i="5"/>
  <c r="O113" i="6" s="1"/>
  <c r="O114" i="5"/>
  <c r="O114" i="6" s="1"/>
  <c r="O115" i="5"/>
  <c r="O115" i="6" s="1"/>
  <c r="O116" i="5"/>
  <c r="O116" i="6" s="1"/>
  <c r="O117" i="5"/>
  <c r="O117" i="6" s="1"/>
  <c r="O118" i="5"/>
  <c r="O118" i="6" s="1"/>
  <c r="O119" i="5"/>
  <c r="O119" i="6" s="1"/>
  <c r="O120" i="5"/>
  <c r="O120" i="6" s="1"/>
  <c r="O121" i="5"/>
  <c r="O121" i="6" s="1"/>
  <c r="O122" i="5"/>
  <c r="O122" i="6" s="1"/>
  <c r="O123" i="5"/>
  <c r="O123" i="6" s="1"/>
  <c r="O124" i="5"/>
  <c r="O124" i="6" s="1"/>
  <c r="O125" i="5"/>
  <c r="O125" i="6" s="1"/>
  <c r="O126" i="5"/>
  <c r="O126" i="6" s="1"/>
  <c r="O127" i="5"/>
  <c r="O127" i="6" s="1"/>
  <c r="O128" i="5"/>
  <c r="O128" i="6" s="1"/>
  <c r="O129" i="5"/>
  <c r="O129" i="6" s="1"/>
  <c r="O130" i="5"/>
  <c r="O130" i="6" s="1"/>
  <c r="O131" i="5"/>
  <c r="O131" i="6" s="1"/>
  <c r="O132" i="5"/>
  <c r="O132" i="6" s="1"/>
  <c r="O133" i="5"/>
  <c r="O133" i="6" s="1"/>
  <c r="O134" i="5"/>
  <c r="O134" i="6" s="1"/>
  <c r="O135" i="5"/>
  <c r="O135" i="6" s="1"/>
  <c r="O136" i="5"/>
  <c r="O136" i="6" s="1"/>
  <c r="O137" i="5"/>
  <c r="O137" i="6" s="1"/>
  <c r="O138" i="5"/>
  <c r="O138" i="6" s="1"/>
  <c r="O139" i="5"/>
  <c r="O139" i="6" s="1"/>
  <c r="O140" i="5"/>
  <c r="O140" i="6" s="1"/>
  <c r="O141" i="5"/>
  <c r="O141" i="6" s="1"/>
  <c r="O142" i="5"/>
  <c r="O142" i="6" s="1"/>
  <c r="O143" i="5"/>
  <c r="O143" i="6" s="1"/>
  <c r="O144" i="5"/>
  <c r="O144" i="6" s="1"/>
  <c r="O145" i="5"/>
  <c r="O145" i="6" s="1"/>
  <c r="O146" i="5"/>
  <c r="O146" i="6" s="1"/>
  <c r="O147" i="5"/>
  <c r="O147" i="6" s="1"/>
  <c r="O148" i="5"/>
  <c r="O148" i="6" s="1"/>
  <c r="O149" i="5"/>
  <c r="O149" i="6" s="1"/>
  <c r="O150" i="5"/>
  <c r="O150" i="6" s="1"/>
  <c r="O151" i="5"/>
  <c r="O151" i="6" s="1"/>
  <c r="O152" i="5"/>
  <c r="O152" i="6" s="1"/>
  <c r="O153" i="5"/>
  <c r="O153" i="6" s="1"/>
  <c r="O154" i="5"/>
  <c r="O154" i="6" s="1"/>
  <c r="O155" i="5"/>
  <c r="O155" i="6" s="1"/>
  <c r="O156" i="5"/>
  <c r="O156" i="6" s="1"/>
  <c r="O157" i="5"/>
  <c r="O157" i="6" s="1"/>
  <c r="O158" i="5"/>
  <c r="O158" i="6" s="1"/>
  <c r="O159" i="5"/>
  <c r="O159" i="6" s="1"/>
  <c r="O160" i="5"/>
  <c r="O160" i="6" s="1"/>
  <c r="O161" i="5"/>
  <c r="O161" i="6" s="1"/>
  <c r="O162" i="5"/>
  <c r="O162" i="6" s="1"/>
  <c r="O163" i="5"/>
  <c r="O163" i="6" s="1"/>
  <c r="O164" i="5"/>
  <c r="O164" i="6" s="1"/>
  <c r="O165" i="5"/>
  <c r="O165" i="6" s="1"/>
  <c r="O166" i="5"/>
  <c r="O166" i="6" s="1"/>
  <c r="O167" i="5"/>
  <c r="O167" i="6" s="1"/>
  <c r="O168" i="5"/>
  <c r="O168" i="6" s="1"/>
  <c r="O169" i="5"/>
  <c r="O169" i="6" s="1"/>
  <c r="O170" i="5"/>
  <c r="O170" i="6" s="1"/>
  <c r="O171" i="5"/>
  <c r="O171" i="6" s="1"/>
  <c r="O172" i="5"/>
  <c r="O172" i="6" s="1"/>
  <c r="O173" i="5"/>
  <c r="O173" i="6" s="1"/>
  <c r="O174" i="5"/>
  <c r="O174" i="6" s="1"/>
  <c r="O175" i="5"/>
  <c r="O175" i="6" s="1"/>
  <c r="O176" i="5"/>
  <c r="O176" i="6" s="1"/>
  <c r="O177" i="5"/>
  <c r="O177" i="6" s="1"/>
  <c r="O178" i="5"/>
  <c r="O178" i="6" s="1"/>
  <c r="O179" i="5"/>
  <c r="O179" i="6" s="1"/>
  <c r="O180" i="5"/>
  <c r="O180" i="6" s="1"/>
  <c r="O181" i="5"/>
  <c r="O181" i="6" s="1"/>
  <c r="O182" i="5"/>
  <c r="O182" i="6" s="1"/>
  <c r="O183" i="5"/>
  <c r="O183" i="6" s="1"/>
  <c r="O184" i="5"/>
  <c r="O184" i="6" s="1"/>
  <c r="O185" i="5"/>
  <c r="O185" i="6" s="1"/>
  <c r="O186" i="5"/>
  <c r="O186" i="6" s="1"/>
  <c r="O187" i="5"/>
  <c r="O187" i="6" s="1"/>
  <c r="O188" i="5"/>
  <c r="O188" i="6" s="1"/>
  <c r="O189" i="5"/>
  <c r="O189" i="6" s="1"/>
  <c r="O190" i="5"/>
  <c r="O190" i="6" s="1"/>
  <c r="O191" i="5"/>
  <c r="O191" i="6" s="1"/>
  <c r="O192" i="5"/>
  <c r="O192" i="6" s="1"/>
  <c r="O193" i="5"/>
  <c r="O193" i="6" s="1"/>
  <c r="O194" i="5"/>
  <c r="O194" i="6" s="1"/>
  <c r="O195" i="5"/>
  <c r="O195" i="6" s="1"/>
  <c r="O196" i="5"/>
  <c r="O196" i="6" s="1"/>
  <c r="O197" i="5"/>
  <c r="O197" i="6" s="1"/>
  <c r="O198" i="5"/>
  <c r="O198" i="6" s="1"/>
  <c r="O199" i="5"/>
  <c r="O199" i="6" s="1"/>
  <c r="O200" i="5"/>
  <c r="O200" i="6" s="1"/>
  <c r="O201" i="5"/>
  <c r="O201" i="6" s="1"/>
  <c r="O202" i="5"/>
  <c r="O202" i="6" s="1"/>
  <c r="O203" i="5"/>
  <c r="O203" i="6" s="1"/>
  <c r="O204" i="5"/>
  <c r="O204" i="6" s="1"/>
  <c r="O205" i="5"/>
  <c r="O205" i="6" s="1"/>
  <c r="O206" i="5"/>
  <c r="O206" i="6" s="1"/>
  <c r="O207" i="5"/>
  <c r="O207" i="6" s="1"/>
  <c r="O208" i="5"/>
  <c r="O208" i="6" s="1"/>
  <c r="O209" i="5"/>
  <c r="O209" i="6" s="1"/>
  <c r="O210" i="5"/>
  <c r="O210" i="6" s="1"/>
  <c r="O211" i="5"/>
  <c r="O211" i="6" s="1"/>
  <c r="O212" i="5"/>
  <c r="O212" i="6" s="1"/>
  <c r="O213" i="5"/>
  <c r="O213" i="6" s="1"/>
  <c r="O214" i="5"/>
  <c r="O214" i="6" s="1"/>
  <c r="O215" i="5"/>
  <c r="O215" i="6" s="1"/>
  <c r="O216" i="5"/>
  <c r="O216" i="6" s="1"/>
  <c r="O217" i="5"/>
  <c r="O217" i="6" s="1"/>
  <c r="O218" i="5"/>
  <c r="O218" i="6" s="1"/>
  <c r="O219" i="5"/>
  <c r="O219" i="6" s="1"/>
  <c r="O220" i="5"/>
  <c r="O220" i="6" s="1"/>
  <c r="O221" i="5"/>
  <c r="O221" i="6" s="1"/>
  <c r="O222" i="5"/>
  <c r="O222" i="6" s="1"/>
  <c r="O223" i="5"/>
  <c r="O223" i="6" s="1"/>
  <c r="O224" i="5"/>
  <c r="O224" i="6" s="1"/>
  <c r="O225" i="5"/>
  <c r="O225" i="6" s="1"/>
  <c r="O226" i="5"/>
  <c r="O226" i="6" s="1"/>
  <c r="O227" i="5"/>
  <c r="O227" i="6" s="1"/>
  <c r="O228" i="5"/>
  <c r="O228" i="6" s="1"/>
  <c r="O229" i="5"/>
  <c r="O229" i="6" s="1"/>
  <c r="O230" i="5"/>
  <c r="O230" i="6" s="1"/>
  <c r="O231" i="5"/>
  <c r="O231" i="6" s="1"/>
  <c r="O232" i="5"/>
  <c r="O232" i="6" s="1"/>
  <c r="O233" i="5"/>
  <c r="O233" i="6" s="1"/>
  <c r="O234" i="5"/>
  <c r="O234" i="6" s="1"/>
  <c r="O235" i="5"/>
  <c r="O235" i="6" s="1"/>
  <c r="O236" i="5"/>
  <c r="O236" i="6" s="1"/>
  <c r="O237" i="5"/>
  <c r="O237" i="6" s="1"/>
  <c r="O238" i="5"/>
  <c r="O238" i="6" s="1"/>
  <c r="O239" i="5"/>
  <c r="O239" i="6" s="1"/>
  <c r="O240" i="5"/>
  <c r="O240" i="6" s="1"/>
  <c r="O241" i="5"/>
  <c r="O241" i="6" s="1"/>
  <c r="O242" i="5"/>
  <c r="O242" i="6" s="1"/>
  <c r="O243" i="5"/>
  <c r="O243" i="6" s="1"/>
  <c r="O244" i="5"/>
  <c r="O244" i="6" s="1"/>
  <c r="O245" i="5"/>
  <c r="O245" i="6" s="1"/>
  <c r="O246" i="5"/>
  <c r="O246" i="6" s="1"/>
  <c r="O247" i="5"/>
  <c r="O247" i="6" s="1"/>
  <c r="O248" i="5"/>
  <c r="O248" i="6" s="1"/>
  <c r="O249" i="5"/>
  <c r="O249" i="6" s="1"/>
  <c r="O250" i="5"/>
  <c r="O250" i="6" s="1"/>
  <c r="O251" i="5"/>
  <c r="O251" i="6" s="1"/>
  <c r="O252" i="5"/>
  <c r="O252" i="6" s="1"/>
  <c r="O253" i="5"/>
  <c r="O253" i="6" s="1"/>
  <c r="O254" i="5"/>
  <c r="O254" i="6" s="1"/>
  <c r="O255" i="5"/>
  <c r="O255" i="6" s="1"/>
  <c r="O256" i="5"/>
  <c r="O256" i="6" s="1"/>
  <c r="O257" i="5"/>
  <c r="O257" i="6" s="1"/>
  <c r="O258" i="5"/>
  <c r="O258" i="6" s="1"/>
  <c r="O259" i="5"/>
  <c r="O259" i="6" s="1"/>
  <c r="O260" i="5"/>
  <c r="O260" i="6" s="1"/>
  <c r="O261" i="5"/>
  <c r="O261" i="6" s="1"/>
  <c r="O262" i="5"/>
  <c r="O262" i="6" s="1"/>
  <c r="O263" i="5"/>
  <c r="O263" i="6" s="1"/>
  <c r="O264" i="5"/>
  <c r="O264" i="6" s="1"/>
  <c r="O265" i="5"/>
  <c r="O265" i="6" s="1"/>
  <c r="O266" i="5"/>
  <c r="O266" i="6" s="1"/>
  <c r="O267" i="5"/>
  <c r="O267" i="6" s="1"/>
  <c r="O268" i="5"/>
  <c r="O268" i="6" s="1"/>
  <c r="O269" i="5"/>
  <c r="O269" i="6" s="1"/>
  <c r="O270" i="5"/>
  <c r="O270" i="6" s="1"/>
  <c r="O271" i="5"/>
  <c r="O271" i="6" s="1"/>
  <c r="O272" i="5"/>
  <c r="O272" i="6" s="1"/>
  <c r="O273" i="5"/>
  <c r="O273" i="6" s="1"/>
  <c r="O274" i="5"/>
  <c r="O274" i="6" s="1"/>
  <c r="O275" i="5"/>
  <c r="O275" i="6" s="1"/>
  <c r="O276" i="5"/>
  <c r="O276" i="6" s="1"/>
  <c r="O277" i="5"/>
  <c r="O277" i="6" s="1"/>
  <c r="O278" i="5"/>
  <c r="O278" i="6" s="1"/>
  <c r="O279" i="5"/>
  <c r="O279" i="6" s="1"/>
  <c r="O280" i="5"/>
  <c r="O280" i="6" s="1"/>
  <c r="O281" i="5"/>
  <c r="O281" i="6" s="1"/>
  <c r="O282" i="5"/>
  <c r="O282" i="6" s="1"/>
  <c r="O283" i="5"/>
  <c r="O283" i="6" s="1"/>
  <c r="O284" i="5"/>
  <c r="O284" i="6" s="1"/>
  <c r="O285" i="5"/>
  <c r="O285" i="6" s="1"/>
  <c r="O286" i="5"/>
  <c r="O286" i="6" s="1"/>
  <c r="O287" i="5"/>
  <c r="O287" i="6" s="1"/>
  <c r="O288" i="5"/>
  <c r="O288" i="6" s="1"/>
  <c r="O289" i="5"/>
  <c r="O289" i="6" s="1"/>
  <c r="O290" i="5"/>
  <c r="O290" i="6" s="1"/>
  <c r="O291" i="5"/>
  <c r="O291" i="6" s="1"/>
  <c r="O292" i="5"/>
  <c r="O292" i="6" s="1"/>
  <c r="O293" i="5"/>
  <c r="O293" i="6" s="1"/>
  <c r="O294" i="5"/>
  <c r="O294" i="6" s="1"/>
  <c r="O295" i="5"/>
  <c r="O295" i="6" s="1"/>
  <c r="O296" i="5"/>
  <c r="O296" i="6" s="1"/>
  <c r="O297" i="5"/>
  <c r="O297" i="6" s="1"/>
  <c r="O298" i="5"/>
  <c r="O298" i="6" s="1"/>
  <c r="O299" i="5"/>
  <c r="O299" i="6" s="1"/>
  <c r="O300" i="5"/>
  <c r="O300" i="6" s="1"/>
  <c r="O301" i="5"/>
  <c r="O301" i="6" s="1"/>
  <c r="O302" i="5"/>
  <c r="O302" i="6" s="1"/>
  <c r="O303" i="5"/>
  <c r="O303" i="6" s="1"/>
  <c r="O304" i="5"/>
  <c r="O304" i="6" s="1"/>
  <c r="O305" i="5"/>
  <c r="O305" i="6" s="1"/>
  <c r="O306" i="5"/>
  <c r="O306" i="6" s="1"/>
  <c r="O307" i="5"/>
  <c r="O307" i="6" s="1"/>
  <c r="O308" i="5"/>
  <c r="O308" i="6" s="1"/>
  <c r="O309" i="5"/>
  <c r="O309" i="6" s="1"/>
  <c r="O310" i="5"/>
  <c r="O310" i="6" s="1"/>
  <c r="O311" i="5"/>
  <c r="O311" i="6" s="1"/>
  <c r="O312" i="5"/>
  <c r="O312" i="6" s="1"/>
  <c r="O313" i="5"/>
  <c r="O313" i="6" s="1"/>
  <c r="O314" i="5"/>
  <c r="O314" i="6" s="1"/>
  <c r="O315" i="5"/>
  <c r="O315" i="6" s="1"/>
  <c r="O316" i="5"/>
  <c r="O316" i="6" s="1"/>
  <c r="O317" i="5"/>
  <c r="O317" i="6" s="1"/>
  <c r="O318" i="5"/>
  <c r="O318" i="6" s="1"/>
  <c r="O319" i="5"/>
  <c r="O319" i="6" s="1"/>
  <c r="O320" i="5"/>
  <c r="O320" i="6" s="1"/>
  <c r="O321" i="5"/>
  <c r="O321" i="6" s="1"/>
  <c r="O322" i="5"/>
  <c r="O322" i="6" s="1"/>
  <c r="O323" i="5"/>
  <c r="O323" i="6" s="1"/>
  <c r="O324" i="5"/>
  <c r="O324" i="6" s="1"/>
  <c r="O325" i="5"/>
  <c r="O325" i="6" s="1"/>
  <c r="O326" i="5"/>
  <c r="O326" i="6" s="1"/>
  <c r="O327" i="5"/>
  <c r="O327" i="6" s="1"/>
  <c r="O328" i="5"/>
  <c r="O328" i="6" s="1"/>
  <c r="O329" i="5"/>
  <c r="O329" i="6" s="1"/>
  <c r="O330" i="5"/>
  <c r="O330" i="6" s="1"/>
  <c r="O331" i="5"/>
  <c r="O331" i="6" s="1"/>
  <c r="O332" i="5"/>
  <c r="O332" i="6" s="1"/>
  <c r="O333" i="5"/>
  <c r="O333" i="6" s="1"/>
  <c r="O334" i="5"/>
  <c r="O334" i="6" s="1"/>
  <c r="O335" i="5"/>
  <c r="O335" i="6" s="1"/>
  <c r="O336" i="5"/>
  <c r="O336" i="6" s="1"/>
  <c r="O337" i="5"/>
  <c r="O337" i="6" s="1"/>
  <c r="O338" i="5"/>
  <c r="O338" i="6" s="1"/>
  <c r="O339" i="5"/>
  <c r="O339" i="6" s="1"/>
  <c r="O340" i="5"/>
  <c r="O340" i="6" s="1"/>
  <c r="O341" i="5"/>
  <c r="O341" i="6" s="1"/>
  <c r="O342" i="5"/>
  <c r="O342" i="6" s="1"/>
  <c r="O343" i="5"/>
  <c r="O343" i="6" s="1"/>
  <c r="O344" i="5"/>
  <c r="O344" i="6" s="1"/>
  <c r="O345" i="5"/>
  <c r="O345" i="6" s="1"/>
  <c r="O346" i="5"/>
  <c r="O346" i="6" s="1"/>
  <c r="O347" i="5"/>
  <c r="O347" i="6" s="1"/>
  <c r="O348" i="5"/>
  <c r="O348" i="6" s="1"/>
  <c r="O349" i="5"/>
  <c r="O349" i="6" s="1"/>
  <c r="O350" i="5"/>
  <c r="O350" i="6" s="1"/>
  <c r="O351" i="5"/>
  <c r="O351" i="6" s="1"/>
  <c r="O352" i="5"/>
  <c r="O352" i="6" s="1"/>
  <c r="O353" i="5"/>
  <c r="O353" i="6" s="1"/>
  <c r="O354" i="5"/>
  <c r="O354" i="6" s="1"/>
  <c r="O355" i="5"/>
  <c r="O355" i="6" s="1"/>
  <c r="O356" i="5"/>
  <c r="O356" i="6" s="1"/>
  <c r="O357" i="5"/>
  <c r="O357" i="6" s="1"/>
  <c r="O358" i="5"/>
  <c r="O358" i="6" s="1"/>
  <c r="O359" i="5"/>
  <c r="O359" i="6" s="1"/>
  <c r="O360" i="5"/>
  <c r="O360" i="6" s="1"/>
  <c r="O361" i="5"/>
  <c r="O361" i="6" s="1"/>
  <c r="O362" i="5"/>
  <c r="O362" i="6" s="1"/>
  <c r="O363" i="5"/>
  <c r="O363" i="6" s="1"/>
  <c r="O364" i="5"/>
  <c r="O364" i="6" s="1"/>
  <c r="O365" i="5"/>
  <c r="O365" i="6" s="1"/>
  <c r="O366" i="5"/>
  <c r="O366" i="6" s="1"/>
  <c r="O367" i="5"/>
  <c r="O367" i="6" s="1"/>
  <c r="O368" i="5"/>
  <c r="O368" i="6" s="1"/>
  <c r="O369" i="5"/>
  <c r="O369" i="6" s="1"/>
  <c r="O370" i="5"/>
  <c r="O370" i="6" s="1"/>
  <c r="O371" i="5"/>
  <c r="O371" i="6" s="1"/>
  <c r="O372" i="5"/>
  <c r="O372" i="6" s="1"/>
  <c r="O373" i="5"/>
  <c r="O373" i="6" s="1"/>
  <c r="O374" i="5"/>
  <c r="O374" i="6" s="1"/>
  <c r="O375" i="5"/>
  <c r="O375" i="6" s="1"/>
  <c r="O376" i="5"/>
  <c r="O376" i="6" s="1"/>
  <c r="O377" i="5"/>
  <c r="O377" i="6" s="1"/>
  <c r="O378" i="5"/>
  <c r="O378" i="6" s="1"/>
  <c r="O379" i="5"/>
  <c r="O379" i="6" s="1"/>
  <c r="O380" i="5"/>
  <c r="O380" i="6" s="1"/>
  <c r="O381" i="5"/>
  <c r="O381" i="6" s="1"/>
  <c r="O382" i="5"/>
  <c r="O382" i="6" s="1"/>
  <c r="O383" i="5"/>
  <c r="O383" i="6" s="1"/>
  <c r="O384" i="5"/>
  <c r="O384" i="6" s="1"/>
  <c r="O385" i="5"/>
  <c r="O385" i="6" s="1"/>
  <c r="O386" i="5"/>
  <c r="O386" i="6" s="1"/>
  <c r="O387" i="5"/>
  <c r="O387" i="6" s="1"/>
  <c r="O388" i="5"/>
  <c r="O388" i="6" s="1"/>
  <c r="O389" i="5"/>
  <c r="O389" i="6" s="1"/>
  <c r="O390" i="5"/>
  <c r="O390" i="6" s="1"/>
  <c r="O391" i="5"/>
  <c r="O391" i="6" s="1"/>
  <c r="O392" i="5"/>
  <c r="O392" i="6" s="1"/>
  <c r="O393" i="5"/>
  <c r="O393" i="6" s="1"/>
  <c r="O394" i="5"/>
  <c r="O394" i="6" s="1"/>
  <c r="O395" i="5"/>
  <c r="O395" i="6" s="1"/>
  <c r="O396" i="5"/>
  <c r="O396" i="6" s="1"/>
  <c r="O397" i="5"/>
  <c r="O397" i="6" s="1"/>
  <c r="O398" i="5"/>
  <c r="O398" i="6" s="1"/>
  <c r="O399" i="5"/>
  <c r="O399" i="6" s="1"/>
  <c r="O400" i="5"/>
  <c r="O400" i="6" s="1"/>
  <c r="O401" i="5"/>
  <c r="O401" i="6" s="1"/>
  <c r="O402" i="5"/>
  <c r="O402" i="6" s="1"/>
  <c r="O403" i="5"/>
  <c r="O403" i="6" s="1"/>
  <c r="O404" i="5"/>
  <c r="O404" i="6" s="1"/>
  <c r="O405" i="5"/>
  <c r="O405" i="6" s="1"/>
  <c r="O406" i="5"/>
  <c r="O406" i="6" s="1"/>
  <c r="O407" i="5"/>
  <c r="O407" i="6" s="1"/>
  <c r="O408" i="5"/>
  <c r="O408" i="6" s="1"/>
  <c r="O409" i="5"/>
  <c r="O409" i="6" s="1"/>
  <c r="O410" i="5"/>
  <c r="O410" i="6" s="1"/>
  <c r="O411" i="5"/>
  <c r="O411" i="6" s="1"/>
  <c r="O412" i="5"/>
  <c r="O412" i="6" s="1"/>
  <c r="O413" i="5"/>
  <c r="O413" i="6" s="1"/>
  <c r="O414" i="5"/>
  <c r="O414" i="6" s="1"/>
  <c r="O415" i="5"/>
  <c r="O415" i="6" s="1"/>
  <c r="O416" i="5"/>
  <c r="O416" i="6" s="1"/>
  <c r="O417" i="5"/>
  <c r="O417" i="6" s="1"/>
  <c r="O418" i="5"/>
  <c r="O418" i="6" s="1"/>
  <c r="O419" i="5"/>
  <c r="O419" i="6" s="1"/>
  <c r="O420" i="5"/>
  <c r="O420" i="6" s="1"/>
  <c r="O421" i="5"/>
  <c r="O421" i="6" s="1"/>
  <c r="O422" i="5"/>
  <c r="O422" i="6" s="1"/>
  <c r="O423" i="5"/>
  <c r="O423" i="6" s="1"/>
  <c r="O424" i="5"/>
  <c r="O424" i="6" s="1"/>
  <c r="O425" i="5"/>
  <c r="O425" i="6" s="1"/>
  <c r="O426" i="5"/>
  <c r="O426" i="6" s="1"/>
  <c r="O427" i="5"/>
  <c r="O427" i="6" s="1"/>
  <c r="O428" i="5"/>
  <c r="O428" i="6" s="1"/>
  <c r="O429" i="5"/>
  <c r="O429" i="6" s="1"/>
  <c r="O430" i="5"/>
  <c r="O430" i="6" s="1"/>
  <c r="O431" i="5"/>
  <c r="O431" i="6" s="1"/>
  <c r="O432" i="5"/>
  <c r="O432" i="6" s="1"/>
  <c r="O433" i="5"/>
  <c r="O433" i="6" s="1"/>
  <c r="O434" i="5"/>
  <c r="O434" i="6" s="1"/>
  <c r="O435" i="5"/>
  <c r="O435" i="6" s="1"/>
  <c r="O436" i="5"/>
  <c r="O436" i="6" s="1"/>
  <c r="O437" i="5"/>
  <c r="O437" i="6" s="1"/>
  <c r="O438" i="5"/>
  <c r="O438" i="6" s="1"/>
  <c r="O439" i="5"/>
  <c r="O439" i="6" s="1"/>
  <c r="O440" i="5"/>
  <c r="O440" i="6" s="1"/>
  <c r="O441" i="5"/>
  <c r="O441" i="6" s="1"/>
  <c r="O442" i="5"/>
  <c r="O442" i="6" s="1"/>
  <c r="O443" i="5"/>
  <c r="O443" i="6" s="1"/>
  <c r="O444" i="5"/>
  <c r="O444" i="6" s="1"/>
  <c r="O445" i="5"/>
  <c r="O445" i="6" s="1"/>
  <c r="O446" i="5"/>
  <c r="O446" i="6" s="1"/>
  <c r="O447" i="5"/>
  <c r="O447" i="6" s="1"/>
  <c r="O448" i="5"/>
  <c r="O448" i="6" s="1"/>
  <c r="O449" i="5"/>
  <c r="O449" i="6" s="1"/>
  <c r="O450" i="5"/>
  <c r="O450" i="6" s="1"/>
  <c r="O451" i="5"/>
  <c r="O451" i="6" s="1"/>
  <c r="O452" i="5"/>
  <c r="O452" i="6" s="1"/>
  <c r="O453" i="5"/>
  <c r="O453" i="6" s="1"/>
  <c r="O454" i="5"/>
  <c r="O454" i="6" s="1"/>
  <c r="O455" i="5"/>
  <c r="O455" i="6" s="1"/>
  <c r="O456" i="5"/>
  <c r="O456" i="6" s="1"/>
  <c r="O457" i="5"/>
  <c r="O457" i="6" s="1"/>
  <c r="O458" i="5"/>
  <c r="O458" i="6" s="1"/>
  <c r="O459" i="5"/>
  <c r="O459" i="6" s="1"/>
  <c r="O460" i="5"/>
  <c r="O460" i="6" s="1"/>
  <c r="O461" i="5"/>
  <c r="O461" i="6" s="1"/>
  <c r="O462" i="5"/>
  <c r="O462" i="6" s="1"/>
  <c r="O463" i="5"/>
  <c r="O463" i="6" s="1"/>
  <c r="O464" i="5"/>
  <c r="O464" i="6" s="1"/>
  <c r="O465" i="5"/>
  <c r="O465" i="6" s="1"/>
  <c r="O466" i="5"/>
  <c r="O466" i="6" s="1"/>
  <c r="O467" i="5"/>
  <c r="O467" i="6" s="1"/>
  <c r="O468" i="5"/>
  <c r="O468" i="6" s="1"/>
  <c r="O469" i="5"/>
  <c r="O469" i="6" s="1"/>
  <c r="O470" i="5"/>
  <c r="O470" i="6" s="1"/>
  <c r="O471" i="5"/>
  <c r="O471" i="6" s="1"/>
  <c r="O472" i="5"/>
  <c r="O472" i="6" s="1"/>
  <c r="O473" i="5"/>
  <c r="O473" i="6" s="1"/>
  <c r="O474" i="5"/>
  <c r="O474" i="6" s="1"/>
  <c r="O475" i="5"/>
  <c r="O475" i="6" s="1"/>
  <c r="O476" i="5"/>
  <c r="O476" i="6" s="1"/>
  <c r="O477" i="5"/>
  <c r="O477" i="6" s="1"/>
  <c r="O478" i="5"/>
  <c r="O478" i="6" s="1"/>
  <c r="O479" i="5"/>
  <c r="O479" i="6" s="1"/>
  <c r="O480" i="5"/>
  <c r="O480" i="6" s="1"/>
  <c r="O481" i="5"/>
  <c r="O481" i="6" s="1"/>
  <c r="O482" i="5"/>
  <c r="O482" i="6" s="1"/>
  <c r="O483" i="5"/>
  <c r="O483" i="6" s="1"/>
  <c r="O484" i="5"/>
  <c r="O484" i="6" s="1"/>
  <c r="O485" i="5"/>
  <c r="O485" i="6" s="1"/>
  <c r="O486" i="5"/>
  <c r="O486" i="6" s="1"/>
  <c r="O487" i="5"/>
  <c r="O487" i="6" s="1"/>
  <c r="O488" i="5"/>
  <c r="O488" i="6" s="1"/>
  <c r="O489" i="5"/>
  <c r="O489" i="6" s="1"/>
  <c r="O490" i="5"/>
  <c r="O490" i="6" s="1"/>
  <c r="O491" i="5"/>
  <c r="O491" i="6" s="1"/>
  <c r="O492" i="5"/>
  <c r="O492" i="6" s="1"/>
  <c r="O493" i="5"/>
  <c r="O493" i="6" s="1"/>
  <c r="O494" i="5"/>
  <c r="O494" i="6" s="1"/>
  <c r="O495" i="5"/>
  <c r="O495" i="6" s="1"/>
  <c r="O496" i="5"/>
  <c r="O496" i="6" s="1"/>
  <c r="O497" i="5"/>
  <c r="O497" i="6" s="1"/>
  <c r="O498" i="5"/>
  <c r="O498" i="6" s="1"/>
  <c r="O499" i="5"/>
  <c r="O499" i="6" s="1"/>
  <c r="O500" i="5"/>
  <c r="O500" i="6" s="1"/>
  <c r="O501" i="5"/>
  <c r="O501" i="6" s="1"/>
  <c r="O502" i="5"/>
  <c r="O502" i="6" s="1"/>
  <c r="O503" i="5"/>
  <c r="O503" i="6" s="1"/>
  <c r="O504" i="5"/>
  <c r="O504" i="6" s="1"/>
  <c r="O505" i="5"/>
  <c r="O505" i="6" s="1"/>
  <c r="O506" i="5"/>
  <c r="O506" i="6" s="1"/>
  <c r="O507" i="5"/>
  <c r="O507" i="6" s="1"/>
  <c r="O508" i="5"/>
  <c r="O508" i="6" s="1"/>
  <c r="O509" i="5"/>
  <c r="O509" i="6" s="1"/>
  <c r="O510" i="5"/>
  <c r="O510" i="6" s="1"/>
  <c r="O511" i="5"/>
  <c r="O511" i="6" s="1"/>
  <c r="O512" i="5"/>
  <c r="O512" i="6" s="1"/>
  <c r="O513" i="5"/>
  <c r="O513" i="6" s="1"/>
  <c r="O514" i="5"/>
  <c r="O514" i="6" s="1"/>
  <c r="O515" i="5"/>
  <c r="O515" i="6" s="1"/>
  <c r="O516" i="5"/>
  <c r="O516" i="6" s="1"/>
  <c r="O517" i="5"/>
  <c r="O517" i="6" s="1"/>
  <c r="O518" i="5"/>
  <c r="O518" i="6" s="1"/>
  <c r="O519" i="5"/>
  <c r="O519" i="6" s="1"/>
  <c r="O520" i="5"/>
  <c r="O520" i="6" s="1"/>
  <c r="O521" i="5"/>
  <c r="O521" i="6" s="1"/>
  <c r="O522" i="5"/>
  <c r="O522" i="6" s="1"/>
  <c r="O523" i="5"/>
  <c r="O523" i="6" s="1"/>
  <c r="O524" i="5"/>
  <c r="O524" i="6" s="1"/>
  <c r="O525" i="5"/>
  <c r="O525" i="6" s="1"/>
  <c r="O526" i="5"/>
  <c r="O526" i="6" s="1"/>
  <c r="O527" i="5"/>
  <c r="O527" i="6" s="1"/>
  <c r="O528" i="5"/>
  <c r="O528" i="6" s="1"/>
  <c r="O529" i="5"/>
  <c r="O529" i="6" s="1"/>
  <c r="O530" i="5"/>
  <c r="O530" i="6" s="1"/>
  <c r="O531" i="5"/>
  <c r="O531" i="6" s="1"/>
  <c r="O532" i="5"/>
  <c r="O532" i="6" s="1"/>
  <c r="O533" i="5"/>
  <c r="O533" i="6" s="1"/>
  <c r="O534" i="5"/>
  <c r="O534" i="6" s="1"/>
  <c r="O535" i="5"/>
  <c r="O535" i="6" s="1"/>
  <c r="O536" i="5"/>
  <c r="O536" i="6" s="1"/>
  <c r="O537" i="5"/>
  <c r="O537" i="6" s="1"/>
  <c r="O538" i="5"/>
  <c r="O538" i="6" s="1"/>
  <c r="O539" i="5"/>
  <c r="O539" i="6" s="1"/>
  <c r="O540" i="5"/>
  <c r="O540" i="6" s="1"/>
  <c r="O541" i="5"/>
  <c r="O541" i="6" s="1"/>
  <c r="O542" i="5"/>
  <c r="O542" i="6" s="1"/>
  <c r="O543" i="5"/>
  <c r="O543" i="6" s="1"/>
  <c r="O544" i="5"/>
  <c r="O544" i="6" s="1"/>
  <c r="O545" i="5"/>
  <c r="O545" i="6" s="1"/>
  <c r="O546" i="5"/>
  <c r="O546" i="6" s="1"/>
  <c r="O547" i="5"/>
  <c r="O547" i="6" s="1"/>
  <c r="O548" i="5"/>
  <c r="O548" i="6" s="1"/>
  <c r="O549" i="5"/>
  <c r="O549" i="6" s="1"/>
  <c r="O550" i="5"/>
  <c r="O550" i="6" s="1"/>
  <c r="O551" i="5"/>
  <c r="O551" i="6" s="1"/>
  <c r="O552" i="5"/>
  <c r="O552" i="6" s="1"/>
  <c r="O553" i="5"/>
  <c r="O553" i="6" s="1"/>
  <c r="O554" i="5"/>
  <c r="O554" i="6" s="1"/>
  <c r="O555" i="5"/>
  <c r="O555" i="6" s="1"/>
  <c r="O556" i="5"/>
  <c r="O556" i="6" s="1"/>
  <c r="O557" i="5"/>
  <c r="O557" i="6" s="1"/>
  <c r="O558" i="5"/>
  <c r="O558" i="6" s="1"/>
  <c r="O559" i="5"/>
  <c r="O559" i="6" s="1"/>
  <c r="O560" i="5"/>
  <c r="O560" i="6" s="1"/>
  <c r="O561" i="5"/>
  <c r="O561" i="6" s="1"/>
  <c r="O562" i="5"/>
  <c r="O562" i="6" s="1"/>
  <c r="O563" i="5"/>
  <c r="O563" i="6" s="1"/>
  <c r="O564" i="5"/>
  <c r="O564" i="6" s="1"/>
  <c r="O565" i="5"/>
  <c r="O565" i="6" s="1"/>
  <c r="O566" i="5"/>
  <c r="O566" i="6" s="1"/>
  <c r="O567" i="5"/>
  <c r="O567" i="6" s="1"/>
  <c r="O568" i="5"/>
  <c r="O568" i="6" s="1"/>
  <c r="T568" i="5"/>
  <c r="T568" i="6" s="1"/>
  <c r="S568" i="5"/>
  <c r="S568" i="6" s="1"/>
  <c r="R568" i="5"/>
  <c r="R568" i="6" s="1"/>
  <c r="Q568" i="5"/>
  <c r="Q568" i="6" s="1"/>
  <c r="P568" i="5"/>
  <c r="P568" i="6" s="1"/>
  <c r="T567" i="5"/>
  <c r="T567" i="6" s="1"/>
  <c r="S567" i="5"/>
  <c r="S567" i="6" s="1"/>
  <c r="R567" i="5"/>
  <c r="R567" i="6" s="1"/>
  <c r="Q567" i="5"/>
  <c r="Q567" i="6" s="1"/>
  <c r="P567" i="5"/>
  <c r="P567" i="6" s="1"/>
  <c r="T566" i="5"/>
  <c r="T566" i="6" s="1"/>
  <c r="S566" i="5"/>
  <c r="S566" i="6" s="1"/>
  <c r="R566" i="5"/>
  <c r="R566" i="6" s="1"/>
  <c r="Q566" i="5"/>
  <c r="Q566" i="6" s="1"/>
  <c r="P566" i="5"/>
  <c r="P566" i="6" s="1"/>
  <c r="T565" i="5"/>
  <c r="T565" i="6" s="1"/>
  <c r="S565" i="5"/>
  <c r="S565" i="6" s="1"/>
  <c r="R565" i="5"/>
  <c r="R565" i="6" s="1"/>
  <c r="Q565" i="5"/>
  <c r="Q565" i="6" s="1"/>
  <c r="P565" i="5"/>
  <c r="P565" i="6" s="1"/>
  <c r="T564" i="5"/>
  <c r="T564" i="6" s="1"/>
  <c r="S564" i="5"/>
  <c r="S564" i="6" s="1"/>
  <c r="R564" i="5"/>
  <c r="R564" i="6" s="1"/>
  <c r="Q564" i="5"/>
  <c r="Q564" i="6" s="1"/>
  <c r="P564" i="5"/>
  <c r="P564" i="6" s="1"/>
  <c r="T563" i="5"/>
  <c r="T563" i="6" s="1"/>
  <c r="S563" i="5"/>
  <c r="S563" i="6" s="1"/>
  <c r="R563" i="5"/>
  <c r="R563" i="6" s="1"/>
  <c r="Q563" i="5"/>
  <c r="Q563" i="6" s="1"/>
  <c r="P563" i="5"/>
  <c r="P563" i="6" s="1"/>
  <c r="T562" i="5"/>
  <c r="T562" i="6" s="1"/>
  <c r="S562" i="5"/>
  <c r="S562" i="6" s="1"/>
  <c r="R562" i="5"/>
  <c r="R562" i="6" s="1"/>
  <c r="Q562" i="5"/>
  <c r="Q562" i="6" s="1"/>
  <c r="P562" i="5"/>
  <c r="P562" i="6" s="1"/>
  <c r="T561" i="5"/>
  <c r="T561" i="6" s="1"/>
  <c r="S561" i="5"/>
  <c r="S561" i="6" s="1"/>
  <c r="R561" i="5"/>
  <c r="R561" i="6" s="1"/>
  <c r="Q561" i="5"/>
  <c r="Q561" i="6" s="1"/>
  <c r="P561" i="5"/>
  <c r="P561" i="6" s="1"/>
  <c r="T560" i="5"/>
  <c r="T560" i="6" s="1"/>
  <c r="S560" i="5"/>
  <c r="S560" i="6" s="1"/>
  <c r="R560" i="5"/>
  <c r="R560" i="6" s="1"/>
  <c r="Q560" i="5"/>
  <c r="Q560" i="6" s="1"/>
  <c r="P560" i="5"/>
  <c r="P560" i="6" s="1"/>
  <c r="T559" i="5"/>
  <c r="T559" i="6" s="1"/>
  <c r="S559" i="5"/>
  <c r="S559" i="6" s="1"/>
  <c r="R559" i="5"/>
  <c r="R559" i="6" s="1"/>
  <c r="Q559" i="5"/>
  <c r="Q559" i="6" s="1"/>
  <c r="P559" i="5"/>
  <c r="P559" i="6" s="1"/>
  <c r="T558" i="5"/>
  <c r="T558" i="6" s="1"/>
  <c r="S558" i="5"/>
  <c r="S558" i="6" s="1"/>
  <c r="R558" i="5"/>
  <c r="R558" i="6" s="1"/>
  <c r="Q558" i="5"/>
  <c r="Q558" i="6" s="1"/>
  <c r="P558" i="5"/>
  <c r="P558" i="6" s="1"/>
  <c r="T557" i="5"/>
  <c r="T557" i="6" s="1"/>
  <c r="S557" i="5"/>
  <c r="S557" i="6" s="1"/>
  <c r="R557" i="5"/>
  <c r="R557" i="6" s="1"/>
  <c r="Q557" i="5"/>
  <c r="Q557" i="6" s="1"/>
  <c r="P557" i="5"/>
  <c r="P557" i="6" s="1"/>
  <c r="T556" i="5"/>
  <c r="T556" i="6" s="1"/>
  <c r="S556" i="5"/>
  <c r="S556" i="6" s="1"/>
  <c r="R556" i="5"/>
  <c r="R556" i="6" s="1"/>
  <c r="Q556" i="5"/>
  <c r="Q556" i="6" s="1"/>
  <c r="P556" i="5"/>
  <c r="P556" i="6" s="1"/>
  <c r="T555" i="5"/>
  <c r="T555" i="6" s="1"/>
  <c r="S555" i="5"/>
  <c r="S555" i="6" s="1"/>
  <c r="R555" i="5"/>
  <c r="R555" i="6" s="1"/>
  <c r="Q555" i="5"/>
  <c r="Q555" i="6" s="1"/>
  <c r="P555" i="5"/>
  <c r="P555" i="6" s="1"/>
  <c r="T554" i="5"/>
  <c r="T554" i="6" s="1"/>
  <c r="S554" i="5"/>
  <c r="S554" i="6" s="1"/>
  <c r="R554" i="5"/>
  <c r="R554" i="6" s="1"/>
  <c r="Q554" i="5"/>
  <c r="Q554" i="6" s="1"/>
  <c r="P554" i="5"/>
  <c r="P554" i="6" s="1"/>
  <c r="T553" i="5"/>
  <c r="T553" i="6" s="1"/>
  <c r="S553" i="5"/>
  <c r="S553" i="6" s="1"/>
  <c r="R553" i="5"/>
  <c r="R553" i="6" s="1"/>
  <c r="Q553" i="5"/>
  <c r="Q553" i="6" s="1"/>
  <c r="P553" i="5"/>
  <c r="P553" i="6" s="1"/>
  <c r="T552" i="5"/>
  <c r="T552" i="6" s="1"/>
  <c r="S552" i="5"/>
  <c r="S552" i="6" s="1"/>
  <c r="R552" i="5"/>
  <c r="R552" i="6" s="1"/>
  <c r="Q552" i="5"/>
  <c r="Q552" i="6" s="1"/>
  <c r="P552" i="5"/>
  <c r="P552" i="6" s="1"/>
  <c r="T551" i="5"/>
  <c r="T551" i="6" s="1"/>
  <c r="S551" i="5"/>
  <c r="S551" i="6" s="1"/>
  <c r="R551" i="5"/>
  <c r="R551" i="6" s="1"/>
  <c r="Q551" i="5"/>
  <c r="Q551" i="6" s="1"/>
  <c r="P551" i="5"/>
  <c r="P551" i="6" s="1"/>
  <c r="T550" i="5"/>
  <c r="T550" i="6" s="1"/>
  <c r="S550" i="5"/>
  <c r="S550" i="6" s="1"/>
  <c r="R550" i="5"/>
  <c r="R550" i="6" s="1"/>
  <c r="Q550" i="5"/>
  <c r="Q550" i="6" s="1"/>
  <c r="P550" i="5"/>
  <c r="P550" i="6" s="1"/>
  <c r="T549" i="5"/>
  <c r="T549" i="6" s="1"/>
  <c r="S549" i="5"/>
  <c r="S549" i="6" s="1"/>
  <c r="R549" i="5"/>
  <c r="R549" i="6" s="1"/>
  <c r="Q549" i="5"/>
  <c r="Q549" i="6" s="1"/>
  <c r="P549" i="5"/>
  <c r="P549" i="6" s="1"/>
  <c r="T548" i="5"/>
  <c r="T548" i="6" s="1"/>
  <c r="S548" i="5"/>
  <c r="S548" i="6" s="1"/>
  <c r="R548" i="5"/>
  <c r="R548" i="6" s="1"/>
  <c r="Q548" i="5"/>
  <c r="Q548" i="6" s="1"/>
  <c r="P548" i="5"/>
  <c r="P548" i="6" s="1"/>
  <c r="T547" i="5"/>
  <c r="T547" i="6" s="1"/>
  <c r="S547" i="5"/>
  <c r="S547" i="6" s="1"/>
  <c r="R547" i="5"/>
  <c r="R547" i="6" s="1"/>
  <c r="Q547" i="5"/>
  <c r="Q547" i="6" s="1"/>
  <c r="P547" i="5"/>
  <c r="P547" i="6" s="1"/>
  <c r="T546" i="5"/>
  <c r="T546" i="6" s="1"/>
  <c r="S546" i="5"/>
  <c r="S546" i="6" s="1"/>
  <c r="R546" i="5"/>
  <c r="R546" i="6" s="1"/>
  <c r="Q546" i="5"/>
  <c r="Q546" i="6" s="1"/>
  <c r="P546" i="5"/>
  <c r="P546" i="6" s="1"/>
  <c r="T545" i="5"/>
  <c r="T545" i="6" s="1"/>
  <c r="S545" i="5"/>
  <c r="S545" i="6" s="1"/>
  <c r="R545" i="5"/>
  <c r="R545" i="6" s="1"/>
  <c r="Q545" i="5"/>
  <c r="Q545" i="6" s="1"/>
  <c r="P545" i="5"/>
  <c r="P545" i="6" s="1"/>
  <c r="T544" i="5"/>
  <c r="T544" i="6" s="1"/>
  <c r="S544" i="5"/>
  <c r="S544" i="6" s="1"/>
  <c r="R544" i="5"/>
  <c r="R544" i="6" s="1"/>
  <c r="Q544" i="5"/>
  <c r="Q544" i="6" s="1"/>
  <c r="P544" i="5"/>
  <c r="P544" i="6" s="1"/>
  <c r="T543" i="5"/>
  <c r="T543" i="6" s="1"/>
  <c r="S543" i="5"/>
  <c r="S543" i="6" s="1"/>
  <c r="R543" i="5"/>
  <c r="R543" i="6" s="1"/>
  <c r="Q543" i="5"/>
  <c r="Q543" i="6" s="1"/>
  <c r="P543" i="5"/>
  <c r="P543" i="6" s="1"/>
  <c r="T542" i="5"/>
  <c r="T542" i="6" s="1"/>
  <c r="S542" i="5"/>
  <c r="S542" i="6" s="1"/>
  <c r="R542" i="5"/>
  <c r="R542" i="6" s="1"/>
  <c r="Q542" i="5"/>
  <c r="Q542" i="6" s="1"/>
  <c r="P542" i="5"/>
  <c r="P542" i="6" s="1"/>
  <c r="T541" i="5"/>
  <c r="T541" i="6" s="1"/>
  <c r="S541" i="5"/>
  <c r="S541" i="6" s="1"/>
  <c r="R541" i="5"/>
  <c r="R541" i="6" s="1"/>
  <c r="Q541" i="5"/>
  <c r="Q541" i="6" s="1"/>
  <c r="P541" i="5"/>
  <c r="P541" i="6" s="1"/>
  <c r="T540" i="5"/>
  <c r="T540" i="6" s="1"/>
  <c r="S540" i="5"/>
  <c r="S540" i="6" s="1"/>
  <c r="R540" i="5"/>
  <c r="R540" i="6" s="1"/>
  <c r="Q540" i="5"/>
  <c r="Q540" i="6" s="1"/>
  <c r="P540" i="5"/>
  <c r="P540" i="6" s="1"/>
  <c r="T539" i="5"/>
  <c r="T539" i="6" s="1"/>
  <c r="S539" i="5"/>
  <c r="S539" i="6" s="1"/>
  <c r="R539" i="5"/>
  <c r="R539" i="6" s="1"/>
  <c r="Q539" i="5"/>
  <c r="Q539" i="6" s="1"/>
  <c r="P539" i="5"/>
  <c r="P539" i="6" s="1"/>
  <c r="T538" i="5"/>
  <c r="T538" i="6" s="1"/>
  <c r="S538" i="5"/>
  <c r="S538" i="6" s="1"/>
  <c r="R538" i="5"/>
  <c r="R538" i="6" s="1"/>
  <c r="Q538" i="5"/>
  <c r="Q538" i="6" s="1"/>
  <c r="P538" i="5"/>
  <c r="P538" i="6" s="1"/>
  <c r="T537" i="5"/>
  <c r="T537" i="6" s="1"/>
  <c r="S537" i="5"/>
  <c r="S537" i="6" s="1"/>
  <c r="R537" i="5"/>
  <c r="R537" i="6" s="1"/>
  <c r="Q537" i="5"/>
  <c r="Q537" i="6" s="1"/>
  <c r="P537" i="5"/>
  <c r="P537" i="6" s="1"/>
  <c r="T536" i="5"/>
  <c r="T536" i="6" s="1"/>
  <c r="S536" i="5"/>
  <c r="S536" i="6" s="1"/>
  <c r="R536" i="5"/>
  <c r="R536" i="6" s="1"/>
  <c r="Q536" i="5"/>
  <c r="Q536" i="6" s="1"/>
  <c r="P536" i="5"/>
  <c r="P536" i="6" s="1"/>
  <c r="T535" i="5"/>
  <c r="T535" i="6" s="1"/>
  <c r="S535" i="5"/>
  <c r="S535" i="6" s="1"/>
  <c r="R535" i="5"/>
  <c r="R535" i="6" s="1"/>
  <c r="Q535" i="5"/>
  <c r="Q535" i="6" s="1"/>
  <c r="P535" i="5"/>
  <c r="P535" i="6" s="1"/>
  <c r="T534" i="5"/>
  <c r="T534" i="6" s="1"/>
  <c r="S534" i="5"/>
  <c r="S534" i="6" s="1"/>
  <c r="R534" i="5"/>
  <c r="R534" i="6" s="1"/>
  <c r="Q534" i="5"/>
  <c r="Q534" i="6" s="1"/>
  <c r="P534" i="5"/>
  <c r="P534" i="6" s="1"/>
  <c r="T533" i="5"/>
  <c r="T533" i="6" s="1"/>
  <c r="S533" i="5"/>
  <c r="S533" i="6" s="1"/>
  <c r="R533" i="5"/>
  <c r="R533" i="6" s="1"/>
  <c r="Q533" i="5"/>
  <c r="Q533" i="6" s="1"/>
  <c r="P533" i="5"/>
  <c r="P533" i="6" s="1"/>
  <c r="T532" i="5"/>
  <c r="T532" i="6" s="1"/>
  <c r="S532" i="5"/>
  <c r="S532" i="6" s="1"/>
  <c r="R532" i="5"/>
  <c r="R532" i="6" s="1"/>
  <c r="Q532" i="5"/>
  <c r="Q532" i="6" s="1"/>
  <c r="P532" i="5"/>
  <c r="P532" i="6" s="1"/>
  <c r="T531" i="5"/>
  <c r="T531" i="6" s="1"/>
  <c r="S531" i="5"/>
  <c r="S531" i="6" s="1"/>
  <c r="R531" i="5"/>
  <c r="R531" i="6" s="1"/>
  <c r="Q531" i="5"/>
  <c r="Q531" i="6" s="1"/>
  <c r="P531" i="5"/>
  <c r="P531" i="6" s="1"/>
  <c r="T530" i="5"/>
  <c r="T530" i="6" s="1"/>
  <c r="S530" i="5"/>
  <c r="S530" i="6" s="1"/>
  <c r="R530" i="5"/>
  <c r="R530" i="6" s="1"/>
  <c r="Q530" i="5"/>
  <c r="Q530" i="6" s="1"/>
  <c r="P530" i="5"/>
  <c r="P530" i="6" s="1"/>
  <c r="T529" i="5"/>
  <c r="T529" i="6" s="1"/>
  <c r="S529" i="5"/>
  <c r="S529" i="6" s="1"/>
  <c r="R529" i="5"/>
  <c r="R529" i="6" s="1"/>
  <c r="Q529" i="5"/>
  <c r="Q529" i="6" s="1"/>
  <c r="P529" i="5"/>
  <c r="P529" i="6" s="1"/>
  <c r="T528" i="5"/>
  <c r="T528" i="6" s="1"/>
  <c r="S528" i="5"/>
  <c r="S528" i="6" s="1"/>
  <c r="R528" i="5"/>
  <c r="R528" i="6" s="1"/>
  <c r="Q528" i="5"/>
  <c r="Q528" i="6" s="1"/>
  <c r="P528" i="5"/>
  <c r="P528" i="6" s="1"/>
  <c r="T527" i="5"/>
  <c r="T527" i="6" s="1"/>
  <c r="S527" i="5"/>
  <c r="S527" i="6" s="1"/>
  <c r="R527" i="5"/>
  <c r="R527" i="6" s="1"/>
  <c r="Q527" i="5"/>
  <c r="Q527" i="6" s="1"/>
  <c r="P527" i="5"/>
  <c r="P527" i="6" s="1"/>
  <c r="T526" i="5"/>
  <c r="T526" i="6" s="1"/>
  <c r="S526" i="5"/>
  <c r="S526" i="6" s="1"/>
  <c r="R526" i="5"/>
  <c r="R526" i="6" s="1"/>
  <c r="Q526" i="5"/>
  <c r="Q526" i="6" s="1"/>
  <c r="P526" i="5"/>
  <c r="P526" i="6" s="1"/>
  <c r="T525" i="5"/>
  <c r="T525" i="6" s="1"/>
  <c r="S525" i="5"/>
  <c r="S525" i="6" s="1"/>
  <c r="R525" i="5"/>
  <c r="R525" i="6" s="1"/>
  <c r="Q525" i="5"/>
  <c r="Q525" i="6" s="1"/>
  <c r="P525" i="5"/>
  <c r="P525" i="6" s="1"/>
  <c r="T524" i="5"/>
  <c r="T524" i="6" s="1"/>
  <c r="S524" i="5"/>
  <c r="S524" i="6" s="1"/>
  <c r="R524" i="5"/>
  <c r="R524" i="6" s="1"/>
  <c r="Q524" i="5"/>
  <c r="Q524" i="6" s="1"/>
  <c r="P524" i="5"/>
  <c r="P524" i="6" s="1"/>
  <c r="T523" i="5"/>
  <c r="T523" i="6" s="1"/>
  <c r="S523" i="5"/>
  <c r="S523" i="6" s="1"/>
  <c r="R523" i="5"/>
  <c r="R523" i="6" s="1"/>
  <c r="Q523" i="5"/>
  <c r="Q523" i="6" s="1"/>
  <c r="P523" i="5"/>
  <c r="P523" i="6" s="1"/>
  <c r="T522" i="5"/>
  <c r="T522" i="6" s="1"/>
  <c r="S522" i="5"/>
  <c r="S522" i="6" s="1"/>
  <c r="R522" i="5"/>
  <c r="R522" i="6" s="1"/>
  <c r="Q522" i="5"/>
  <c r="Q522" i="6" s="1"/>
  <c r="P522" i="5"/>
  <c r="P522" i="6" s="1"/>
  <c r="T521" i="5"/>
  <c r="T521" i="6" s="1"/>
  <c r="S521" i="5"/>
  <c r="S521" i="6" s="1"/>
  <c r="R521" i="5"/>
  <c r="R521" i="6" s="1"/>
  <c r="Q521" i="5"/>
  <c r="Q521" i="6" s="1"/>
  <c r="P521" i="5"/>
  <c r="P521" i="6" s="1"/>
  <c r="T520" i="5"/>
  <c r="T520" i="6" s="1"/>
  <c r="S520" i="5"/>
  <c r="S520" i="6" s="1"/>
  <c r="R520" i="5"/>
  <c r="R520" i="6" s="1"/>
  <c r="Q520" i="5"/>
  <c r="Q520" i="6" s="1"/>
  <c r="P520" i="5"/>
  <c r="P520" i="6" s="1"/>
  <c r="T519" i="5"/>
  <c r="T519" i="6" s="1"/>
  <c r="S519" i="5"/>
  <c r="S519" i="6" s="1"/>
  <c r="R519" i="5"/>
  <c r="R519" i="6" s="1"/>
  <c r="Q519" i="5"/>
  <c r="Q519" i="6" s="1"/>
  <c r="P519" i="5"/>
  <c r="P519" i="6" s="1"/>
  <c r="T518" i="5"/>
  <c r="T518" i="6" s="1"/>
  <c r="S518" i="5"/>
  <c r="S518" i="6" s="1"/>
  <c r="R518" i="5"/>
  <c r="R518" i="6" s="1"/>
  <c r="Q518" i="5"/>
  <c r="Q518" i="6" s="1"/>
  <c r="P518" i="5"/>
  <c r="P518" i="6" s="1"/>
  <c r="T517" i="5"/>
  <c r="T517" i="6" s="1"/>
  <c r="S517" i="5"/>
  <c r="S517" i="6" s="1"/>
  <c r="R517" i="5"/>
  <c r="R517" i="6" s="1"/>
  <c r="Q517" i="5"/>
  <c r="Q517" i="6" s="1"/>
  <c r="P517" i="5"/>
  <c r="P517" i="6" s="1"/>
  <c r="T516" i="5"/>
  <c r="T516" i="6" s="1"/>
  <c r="S516" i="5"/>
  <c r="S516" i="6" s="1"/>
  <c r="R516" i="5"/>
  <c r="R516" i="6" s="1"/>
  <c r="Q516" i="5"/>
  <c r="Q516" i="6" s="1"/>
  <c r="P516" i="5"/>
  <c r="P516" i="6" s="1"/>
  <c r="T515" i="5"/>
  <c r="T515" i="6" s="1"/>
  <c r="S515" i="5"/>
  <c r="S515" i="6" s="1"/>
  <c r="R515" i="5"/>
  <c r="R515" i="6" s="1"/>
  <c r="Q515" i="5"/>
  <c r="Q515" i="6" s="1"/>
  <c r="P515" i="5"/>
  <c r="P515" i="6" s="1"/>
  <c r="T514" i="5"/>
  <c r="T514" i="6" s="1"/>
  <c r="S514" i="5"/>
  <c r="S514" i="6" s="1"/>
  <c r="R514" i="5"/>
  <c r="R514" i="6" s="1"/>
  <c r="Q514" i="5"/>
  <c r="Q514" i="6" s="1"/>
  <c r="P514" i="5"/>
  <c r="P514" i="6" s="1"/>
  <c r="T513" i="5"/>
  <c r="T513" i="6" s="1"/>
  <c r="S513" i="5"/>
  <c r="S513" i="6" s="1"/>
  <c r="R513" i="5"/>
  <c r="R513" i="6" s="1"/>
  <c r="Q513" i="5"/>
  <c r="Q513" i="6" s="1"/>
  <c r="P513" i="5"/>
  <c r="P513" i="6" s="1"/>
  <c r="T512" i="5"/>
  <c r="T512" i="6" s="1"/>
  <c r="S512" i="5"/>
  <c r="S512" i="6" s="1"/>
  <c r="R512" i="5"/>
  <c r="R512" i="6" s="1"/>
  <c r="Q512" i="5"/>
  <c r="Q512" i="6" s="1"/>
  <c r="P512" i="5"/>
  <c r="P512" i="6" s="1"/>
  <c r="T511" i="5"/>
  <c r="T511" i="6" s="1"/>
  <c r="S511" i="5"/>
  <c r="S511" i="6" s="1"/>
  <c r="R511" i="5"/>
  <c r="R511" i="6" s="1"/>
  <c r="Q511" i="5"/>
  <c r="Q511" i="6" s="1"/>
  <c r="P511" i="5"/>
  <c r="P511" i="6" s="1"/>
  <c r="T510" i="5"/>
  <c r="T510" i="6" s="1"/>
  <c r="S510" i="5"/>
  <c r="S510" i="6" s="1"/>
  <c r="R510" i="5"/>
  <c r="R510" i="6" s="1"/>
  <c r="Q510" i="5"/>
  <c r="Q510" i="6" s="1"/>
  <c r="P510" i="5"/>
  <c r="P510" i="6" s="1"/>
  <c r="T509" i="5"/>
  <c r="T509" i="6" s="1"/>
  <c r="S509" i="5"/>
  <c r="S509" i="6" s="1"/>
  <c r="R509" i="5"/>
  <c r="R509" i="6" s="1"/>
  <c r="Q509" i="5"/>
  <c r="Q509" i="6" s="1"/>
  <c r="P509" i="5"/>
  <c r="P509" i="6" s="1"/>
  <c r="T508" i="5"/>
  <c r="T508" i="6" s="1"/>
  <c r="S508" i="5"/>
  <c r="S508" i="6" s="1"/>
  <c r="R508" i="5"/>
  <c r="R508" i="6" s="1"/>
  <c r="Q508" i="5"/>
  <c r="Q508" i="6" s="1"/>
  <c r="P508" i="5"/>
  <c r="P508" i="6" s="1"/>
  <c r="T507" i="5"/>
  <c r="T507" i="6" s="1"/>
  <c r="S507" i="5"/>
  <c r="S507" i="6" s="1"/>
  <c r="R507" i="5"/>
  <c r="R507" i="6" s="1"/>
  <c r="Q507" i="5"/>
  <c r="Q507" i="6" s="1"/>
  <c r="P507" i="5"/>
  <c r="P507" i="6" s="1"/>
  <c r="T506" i="5"/>
  <c r="T506" i="6" s="1"/>
  <c r="S506" i="5"/>
  <c r="S506" i="6" s="1"/>
  <c r="R506" i="5"/>
  <c r="R506" i="6" s="1"/>
  <c r="Q506" i="5"/>
  <c r="Q506" i="6" s="1"/>
  <c r="P506" i="5"/>
  <c r="P506" i="6" s="1"/>
  <c r="T505" i="5"/>
  <c r="T505" i="6" s="1"/>
  <c r="S505" i="5"/>
  <c r="S505" i="6" s="1"/>
  <c r="R505" i="5"/>
  <c r="R505" i="6" s="1"/>
  <c r="Q505" i="5"/>
  <c r="Q505" i="6" s="1"/>
  <c r="P505" i="5"/>
  <c r="P505" i="6" s="1"/>
  <c r="T504" i="5"/>
  <c r="T504" i="6" s="1"/>
  <c r="S504" i="5"/>
  <c r="S504" i="6" s="1"/>
  <c r="R504" i="5"/>
  <c r="R504" i="6" s="1"/>
  <c r="Q504" i="5"/>
  <c r="Q504" i="6" s="1"/>
  <c r="P504" i="5"/>
  <c r="P504" i="6" s="1"/>
  <c r="T503" i="5"/>
  <c r="T503" i="6" s="1"/>
  <c r="S503" i="5"/>
  <c r="S503" i="6" s="1"/>
  <c r="R503" i="5"/>
  <c r="R503" i="6" s="1"/>
  <c r="Q503" i="5"/>
  <c r="Q503" i="6" s="1"/>
  <c r="P503" i="5"/>
  <c r="P503" i="6" s="1"/>
  <c r="T502" i="5"/>
  <c r="T502" i="6" s="1"/>
  <c r="S502" i="5"/>
  <c r="S502" i="6" s="1"/>
  <c r="R502" i="5"/>
  <c r="R502" i="6" s="1"/>
  <c r="Q502" i="5"/>
  <c r="Q502" i="6" s="1"/>
  <c r="P502" i="5"/>
  <c r="P502" i="6" s="1"/>
  <c r="T501" i="5"/>
  <c r="T501" i="6" s="1"/>
  <c r="S501" i="5"/>
  <c r="S501" i="6" s="1"/>
  <c r="R501" i="5"/>
  <c r="R501" i="6" s="1"/>
  <c r="Q501" i="5"/>
  <c r="Q501" i="6" s="1"/>
  <c r="P501" i="5"/>
  <c r="P501" i="6" s="1"/>
  <c r="T500" i="5"/>
  <c r="T500" i="6" s="1"/>
  <c r="S500" i="5"/>
  <c r="S500" i="6" s="1"/>
  <c r="R500" i="5"/>
  <c r="R500" i="6" s="1"/>
  <c r="Q500" i="5"/>
  <c r="Q500" i="6" s="1"/>
  <c r="P500" i="5"/>
  <c r="P500" i="6" s="1"/>
  <c r="T499" i="5"/>
  <c r="T499" i="6" s="1"/>
  <c r="S499" i="5"/>
  <c r="S499" i="6" s="1"/>
  <c r="R499" i="5"/>
  <c r="R499" i="6" s="1"/>
  <c r="Q499" i="5"/>
  <c r="Q499" i="6" s="1"/>
  <c r="P499" i="5"/>
  <c r="P499" i="6" s="1"/>
  <c r="T498" i="5"/>
  <c r="T498" i="6" s="1"/>
  <c r="S498" i="5"/>
  <c r="S498" i="6" s="1"/>
  <c r="R498" i="5"/>
  <c r="R498" i="6" s="1"/>
  <c r="Q498" i="5"/>
  <c r="Q498" i="6" s="1"/>
  <c r="P498" i="5"/>
  <c r="P498" i="6" s="1"/>
  <c r="T497" i="5"/>
  <c r="T497" i="6" s="1"/>
  <c r="S497" i="5"/>
  <c r="S497" i="6" s="1"/>
  <c r="R497" i="5"/>
  <c r="R497" i="6" s="1"/>
  <c r="Q497" i="5"/>
  <c r="Q497" i="6" s="1"/>
  <c r="P497" i="5"/>
  <c r="P497" i="6" s="1"/>
  <c r="T496" i="5"/>
  <c r="T496" i="6" s="1"/>
  <c r="S496" i="5"/>
  <c r="S496" i="6" s="1"/>
  <c r="R496" i="5"/>
  <c r="R496" i="6" s="1"/>
  <c r="Q496" i="5"/>
  <c r="Q496" i="6" s="1"/>
  <c r="P496" i="5"/>
  <c r="P496" i="6" s="1"/>
  <c r="T495" i="5"/>
  <c r="T495" i="6" s="1"/>
  <c r="S495" i="5"/>
  <c r="S495" i="6" s="1"/>
  <c r="R495" i="5"/>
  <c r="R495" i="6" s="1"/>
  <c r="Q495" i="5"/>
  <c r="Q495" i="6" s="1"/>
  <c r="P495" i="5"/>
  <c r="P495" i="6" s="1"/>
  <c r="T494" i="5"/>
  <c r="T494" i="6" s="1"/>
  <c r="S494" i="5"/>
  <c r="S494" i="6" s="1"/>
  <c r="R494" i="5"/>
  <c r="R494" i="6" s="1"/>
  <c r="Q494" i="5"/>
  <c r="Q494" i="6" s="1"/>
  <c r="P494" i="5"/>
  <c r="P494" i="6" s="1"/>
  <c r="T493" i="5"/>
  <c r="T493" i="6" s="1"/>
  <c r="S493" i="5"/>
  <c r="S493" i="6" s="1"/>
  <c r="R493" i="5"/>
  <c r="R493" i="6" s="1"/>
  <c r="Q493" i="5"/>
  <c r="Q493" i="6" s="1"/>
  <c r="P493" i="5"/>
  <c r="P493" i="6" s="1"/>
  <c r="T492" i="5"/>
  <c r="T492" i="6" s="1"/>
  <c r="S492" i="5"/>
  <c r="S492" i="6" s="1"/>
  <c r="R492" i="5"/>
  <c r="R492" i="6" s="1"/>
  <c r="Q492" i="5"/>
  <c r="Q492" i="6" s="1"/>
  <c r="P492" i="5"/>
  <c r="P492" i="6" s="1"/>
  <c r="T491" i="5"/>
  <c r="T491" i="6" s="1"/>
  <c r="S491" i="5"/>
  <c r="S491" i="6" s="1"/>
  <c r="R491" i="5"/>
  <c r="R491" i="6" s="1"/>
  <c r="Q491" i="5"/>
  <c r="Q491" i="6" s="1"/>
  <c r="P491" i="5"/>
  <c r="P491" i="6" s="1"/>
  <c r="T490" i="5"/>
  <c r="T490" i="6" s="1"/>
  <c r="S490" i="5"/>
  <c r="S490" i="6" s="1"/>
  <c r="R490" i="5"/>
  <c r="R490" i="6" s="1"/>
  <c r="Q490" i="5"/>
  <c r="Q490" i="6" s="1"/>
  <c r="P490" i="5"/>
  <c r="P490" i="6" s="1"/>
  <c r="T489" i="5"/>
  <c r="T489" i="6" s="1"/>
  <c r="S489" i="5"/>
  <c r="S489" i="6" s="1"/>
  <c r="R489" i="5"/>
  <c r="R489" i="6" s="1"/>
  <c r="Q489" i="5"/>
  <c r="Q489" i="6" s="1"/>
  <c r="P489" i="5"/>
  <c r="P489" i="6" s="1"/>
  <c r="T488" i="5"/>
  <c r="T488" i="6" s="1"/>
  <c r="S488" i="5"/>
  <c r="S488" i="6" s="1"/>
  <c r="R488" i="5"/>
  <c r="R488" i="6" s="1"/>
  <c r="Q488" i="5"/>
  <c r="Q488" i="6" s="1"/>
  <c r="P488" i="5"/>
  <c r="P488" i="6" s="1"/>
  <c r="T487" i="5"/>
  <c r="T487" i="6" s="1"/>
  <c r="S487" i="5"/>
  <c r="S487" i="6" s="1"/>
  <c r="R487" i="5"/>
  <c r="R487" i="6" s="1"/>
  <c r="Q487" i="5"/>
  <c r="Q487" i="6" s="1"/>
  <c r="P487" i="5"/>
  <c r="P487" i="6" s="1"/>
  <c r="T486" i="5"/>
  <c r="T486" i="6" s="1"/>
  <c r="S486" i="5"/>
  <c r="S486" i="6" s="1"/>
  <c r="R486" i="5"/>
  <c r="R486" i="6" s="1"/>
  <c r="Q486" i="5"/>
  <c r="Q486" i="6" s="1"/>
  <c r="P486" i="5"/>
  <c r="P486" i="6" s="1"/>
  <c r="T485" i="5"/>
  <c r="T485" i="6" s="1"/>
  <c r="S485" i="5"/>
  <c r="S485" i="6" s="1"/>
  <c r="R485" i="5"/>
  <c r="R485" i="6" s="1"/>
  <c r="Q485" i="5"/>
  <c r="Q485" i="6" s="1"/>
  <c r="P485" i="5"/>
  <c r="P485" i="6" s="1"/>
  <c r="T484" i="5"/>
  <c r="T484" i="6" s="1"/>
  <c r="S484" i="5"/>
  <c r="S484" i="6" s="1"/>
  <c r="R484" i="5"/>
  <c r="R484" i="6" s="1"/>
  <c r="Q484" i="5"/>
  <c r="Q484" i="6" s="1"/>
  <c r="P484" i="5"/>
  <c r="P484" i="6" s="1"/>
  <c r="T483" i="5"/>
  <c r="T483" i="6" s="1"/>
  <c r="S483" i="5"/>
  <c r="S483" i="6" s="1"/>
  <c r="R483" i="5"/>
  <c r="R483" i="6" s="1"/>
  <c r="Q483" i="5"/>
  <c r="Q483" i="6" s="1"/>
  <c r="P483" i="5"/>
  <c r="P483" i="6" s="1"/>
  <c r="T482" i="5"/>
  <c r="T482" i="6" s="1"/>
  <c r="S482" i="5"/>
  <c r="S482" i="6" s="1"/>
  <c r="R482" i="5"/>
  <c r="R482" i="6" s="1"/>
  <c r="Q482" i="5"/>
  <c r="Q482" i="6" s="1"/>
  <c r="P482" i="5"/>
  <c r="P482" i="6" s="1"/>
  <c r="T481" i="5"/>
  <c r="T481" i="6" s="1"/>
  <c r="S481" i="5"/>
  <c r="S481" i="6" s="1"/>
  <c r="R481" i="5"/>
  <c r="R481" i="6" s="1"/>
  <c r="Q481" i="5"/>
  <c r="Q481" i="6" s="1"/>
  <c r="P481" i="5"/>
  <c r="P481" i="6" s="1"/>
  <c r="T480" i="5"/>
  <c r="T480" i="6" s="1"/>
  <c r="S480" i="5"/>
  <c r="S480" i="6" s="1"/>
  <c r="R480" i="5"/>
  <c r="R480" i="6" s="1"/>
  <c r="Q480" i="5"/>
  <c r="Q480" i="6" s="1"/>
  <c r="P480" i="5"/>
  <c r="P480" i="6" s="1"/>
  <c r="T479" i="5"/>
  <c r="T479" i="6" s="1"/>
  <c r="S479" i="5"/>
  <c r="S479" i="6" s="1"/>
  <c r="R479" i="5"/>
  <c r="R479" i="6" s="1"/>
  <c r="Q479" i="5"/>
  <c r="Q479" i="6" s="1"/>
  <c r="P479" i="5"/>
  <c r="P479" i="6" s="1"/>
  <c r="T478" i="5"/>
  <c r="T478" i="6" s="1"/>
  <c r="S478" i="5"/>
  <c r="S478" i="6" s="1"/>
  <c r="R478" i="5"/>
  <c r="R478" i="6" s="1"/>
  <c r="Q478" i="5"/>
  <c r="Q478" i="6" s="1"/>
  <c r="P478" i="5"/>
  <c r="P478" i="6" s="1"/>
  <c r="T477" i="5"/>
  <c r="T477" i="6" s="1"/>
  <c r="S477" i="5"/>
  <c r="S477" i="6" s="1"/>
  <c r="R477" i="5"/>
  <c r="R477" i="6" s="1"/>
  <c r="Q477" i="5"/>
  <c r="Q477" i="6" s="1"/>
  <c r="P477" i="5"/>
  <c r="P477" i="6" s="1"/>
  <c r="T476" i="5"/>
  <c r="T476" i="6" s="1"/>
  <c r="S476" i="5"/>
  <c r="S476" i="6" s="1"/>
  <c r="R476" i="5"/>
  <c r="R476" i="6" s="1"/>
  <c r="Q476" i="5"/>
  <c r="Q476" i="6" s="1"/>
  <c r="P476" i="5"/>
  <c r="P476" i="6" s="1"/>
  <c r="T475" i="5"/>
  <c r="T475" i="6" s="1"/>
  <c r="S475" i="5"/>
  <c r="S475" i="6" s="1"/>
  <c r="R475" i="5"/>
  <c r="R475" i="6" s="1"/>
  <c r="Q475" i="5"/>
  <c r="Q475" i="6" s="1"/>
  <c r="P475" i="5"/>
  <c r="P475" i="6" s="1"/>
  <c r="T474" i="5"/>
  <c r="T474" i="6" s="1"/>
  <c r="S474" i="5"/>
  <c r="S474" i="6" s="1"/>
  <c r="R474" i="5"/>
  <c r="R474" i="6" s="1"/>
  <c r="Q474" i="5"/>
  <c r="Q474" i="6" s="1"/>
  <c r="P474" i="5"/>
  <c r="P474" i="6" s="1"/>
  <c r="T473" i="5"/>
  <c r="T473" i="6" s="1"/>
  <c r="S473" i="5"/>
  <c r="S473" i="6" s="1"/>
  <c r="R473" i="5"/>
  <c r="R473" i="6" s="1"/>
  <c r="Q473" i="5"/>
  <c r="Q473" i="6" s="1"/>
  <c r="P473" i="5"/>
  <c r="P473" i="6" s="1"/>
  <c r="T472" i="5"/>
  <c r="T472" i="6" s="1"/>
  <c r="S472" i="5"/>
  <c r="S472" i="6" s="1"/>
  <c r="R472" i="5"/>
  <c r="R472" i="6" s="1"/>
  <c r="Q472" i="5"/>
  <c r="Q472" i="6" s="1"/>
  <c r="P472" i="5"/>
  <c r="P472" i="6" s="1"/>
  <c r="T471" i="5"/>
  <c r="T471" i="6" s="1"/>
  <c r="S471" i="5"/>
  <c r="S471" i="6" s="1"/>
  <c r="R471" i="5"/>
  <c r="R471" i="6" s="1"/>
  <c r="Q471" i="5"/>
  <c r="Q471" i="6" s="1"/>
  <c r="P471" i="5"/>
  <c r="P471" i="6" s="1"/>
  <c r="T470" i="5"/>
  <c r="T470" i="6" s="1"/>
  <c r="S470" i="5"/>
  <c r="S470" i="6" s="1"/>
  <c r="R470" i="5"/>
  <c r="R470" i="6" s="1"/>
  <c r="Q470" i="5"/>
  <c r="Q470" i="6" s="1"/>
  <c r="P470" i="5"/>
  <c r="P470" i="6" s="1"/>
  <c r="T469" i="5"/>
  <c r="T469" i="6" s="1"/>
  <c r="S469" i="5"/>
  <c r="S469" i="6" s="1"/>
  <c r="R469" i="5"/>
  <c r="R469" i="6" s="1"/>
  <c r="Q469" i="5"/>
  <c r="Q469" i="6" s="1"/>
  <c r="P469" i="5"/>
  <c r="P469" i="6" s="1"/>
  <c r="T468" i="5"/>
  <c r="T468" i="6" s="1"/>
  <c r="S468" i="5"/>
  <c r="S468" i="6" s="1"/>
  <c r="R468" i="5"/>
  <c r="R468" i="6" s="1"/>
  <c r="Q468" i="5"/>
  <c r="Q468" i="6" s="1"/>
  <c r="P468" i="5"/>
  <c r="P468" i="6" s="1"/>
  <c r="T467" i="5"/>
  <c r="T467" i="6" s="1"/>
  <c r="S467" i="5"/>
  <c r="S467" i="6" s="1"/>
  <c r="R467" i="5"/>
  <c r="R467" i="6" s="1"/>
  <c r="Q467" i="5"/>
  <c r="Q467" i="6" s="1"/>
  <c r="P467" i="5"/>
  <c r="P467" i="6" s="1"/>
  <c r="T466" i="5"/>
  <c r="T466" i="6" s="1"/>
  <c r="S466" i="5"/>
  <c r="S466" i="6" s="1"/>
  <c r="R466" i="5"/>
  <c r="R466" i="6" s="1"/>
  <c r="Q466" i="5"/>
  <c r="Q466" i="6" s="1"/>
  <c r="P466" i="5"/>
  <c r="P466" i="6" s="1"/>
  <c r="T465" i="5"/>
  <c r="T465" i="6" s="1"/>
  <c r="S465" i="5"/>
  <c r="S465" i="6" s="1"/>
  <c r="R465" i="5"/>
  <c r="R465" i="6" s="1"/>
  <c r="Q465" i="5"/>
  <c r="Q465" i="6" s="1"/>
  <c r="P465" i="5"/>
  <c r="P465" i="6" s="1"/>
  <c r="T464" i="5"/>
  <c r="T464" i="6" s="1"/>
  <c r="S464" i="5"/>
  <c r="S464" i="6" s="1"/>
  <c r="R464" i="5"/>
  <c r="R464" i="6" s="1"/>
  <c r="Q464" i="5"/>
  <c r="Q464" i="6" s="1"/>
  <c r="P464" i="5"/>
  <c r="P464" i="6" s="1"/>
  <c r="T463" i="5"/>
  <c r="T463" i="6" s="1"/>
  <c r="S463" i="5"/>
  <c r="S463" i="6" s="1"/>
  <c r="R463" i="5"/>
  <c r="R463" i="6" s="1"/>
  <c r="Q463" i="5"/>
  <c r="Q463" i="6" s="1"/>
  <c r="P463" i="5"/>
  <c r="P463" i="6" s="1"/>
  <c r="T462" i="5"/>
  <c r="T462" i="6" s="1"/>
  <c r="S462" i="5"/>
  <c r="S462" i="6" s="1"/>
  <c r="R462" i="5"/>
  <c r="R462" i="6" s="1"/>
  <c r="Q462" i="5"/>
  <c r="Q462" i="6" s="1"/>
  <c r="P462" i="5"/>
  <c r="P462" i="6" s="1"/>
  <c r="T461" i="5"/>
  <c r="T461" i="6" s="1"/>
  <c r="S461" i="5"/>
  <c r="S461" i="6" s="1"/>
  <c r="R461" i="5"/>
  <c r="R461" i="6" s="1"/>
  <c r="Q461" i="5"/>
  <c r="Q461" i="6" s="1"/>
  <c r="P461" i="5"/>
  <c r="P461" i="6" s="1"/>
  <c r="T460" i="5"/>
  <c r="T460" i="6" s="1"/>
  <c r="S460" i="5"/>
  <c r="S460" i="6" s="1"/>
  <c r="R460" i="5"/>
  <c r="R460" i="6" s="1"/>
  <c r="Q460" i="5"/>
  <c r="Q460" i="6" s="1"/>
  <c r="P460" i="5"/>
  <c r="P460" i="6" s="1"/>
  <c r="T459" i="5"/>
  <c r="T459" i="6" s="1"/>
  <c r="S459" i="5"/>
  <c r="S459" i="6" s="1"/>
  <c r="R459" i="5"/>
  <c r="R459" i="6" s="1"/>
  <c r="Q459" i="5"/>
  <c r="Q459" i="6" s="1"/>
  <c r="P459" i="5"/>
  <c r="P459" i="6" s="1"/>
  <c r="T458" i="5"/>
  <c r="T458" i="6" s="1"/>
  <c r="S458" i="5"/>
  <c r="S458" i="6" s="1"/>
  <c r="R458" i="5"/>
  <c r="R458" i="6" s="1"/>
  <c r="Q458" i="5"/>
  <c r="Q458" i="6" s="1"/>
  <c r="P458" i="5"/>
  <c r="P458" i="6" s="1"/>
  <c r="T457" i="5"/>
  <c r="T457" i="6" s="1"/>
  <c r="S457" i="5"/>
  <c r="S457" i="6" s="1"/>
  <c r="R457" i="5"/>
  <c r="R457" i="6" s="1"/>
  <c r="Q457" i="5"/>
  <c r="Q457" i="6" s="1"/>
  <c r="P457" i="5"/>
  <c r="P457" i="6" s="1"/>
  <c r="T456" i="5"/>
  <c r="T456" i="6" s="1"/>
  <c r="S456" i="5"/>
  <c r="S456" i="6" s="1"/>
  <c r="R456" i="5"/>
  <c r="R456" i="6" s="1"/>
  <c r="Q456" i="5"/>
  <c r="Q456" i="6" s="1"/>
  <c r="P456" i="5"/>
  <c r="P456" i="6" s="1"/>
  <c r="T455" i="5"/>
  <c r="T455" i="6" s="1"/>
  <c r="S455" i="5"/>
  <c r="S455" i="6" s="1"/>
  <c r="R455" i="5"/>
  <c r="R455" i="6" s="1"/>
  <c r="Q455" i="5"/>
  <c r="Q455" i="6" s="1"/>
  <c r="P455" i="5"/>
  <c r="P455" i="6" s="1"/>
  <c r="T454" i="5"/>
  <c r="T454" i="6" s="1"/>
  <c r="S454" i="5"/>
  <c r="S454" i="6" s="1"/>
  <c r="R454" i="5"/>
  <c r="R454" i="6" s="1"/>
  <c r="Q454" i="5"/>
  <c r="Q454" i="6" s="1"/>
  <c r="P454" i="5"/>
  <c r="P454" i="6" s="1"/>
  <c r="T453" i="5"/>
  <c r="T453" i="6" s="1"/>
  <c r="S453" i="5"/>
  <c r="S453" i="6" s="1"/>
  <c r="R453" i="5"/>
  <c r="R453" i="6" s="1"/>
  <c r="Q453" i="5"/>
  <c r="Q453" i="6" s="1"/>
  <c r="P453" i="5"/>
  <c r="P453" i="6" s="1"/>
  <c r="T452" i="5"/>
  <c r="T452" i="6" s="1"/>
  <c r="S452" i="5"/>
  <c r="S452" i="6" s="1"/>
  <c r="R452" i="5"/>
  <c r="R452" i="6" s="1"/>
  <c r="Q452" i="5"/>
  <c r="Q452" i="6" s="1"/>
  <c r="P452" i="5"/>
  <c r="P452" i="6" s="1"/>
  <c r="T451" i="5"/>
  <c r="T451" i="6" s="1"/>
  <c r="S451" i="5"/>
  <c r="S451" i="6" s="1"/>
  <c r="R451" i="5"/>
  <c r="R451" i="6" s="1"/>
  <c r="Q451" i="5"/>
  <c r="Q451" i="6" s="1"/>
  <c r="P451" i="5"/>
  <c r="P451" i="6" s="1"/>
  <c r="T450" i="5"/>
  <c r="T450" i="6" s="1"/>
  <c r="S450" i="5"/>
  <c r="S450" i="6" s="1"/>
  <c r="R450" i="5"/>
  <c r="R450" i="6" s="1"/>
  <c r="Q450" i="5"/>
  <c r="Q450" i="6" s="1"/>
  <c r="P450" i="5"/>
  <c r="P450" i="6" s="1"/>
  <c r="T449" i="5"/>
  <c r="T449" i="6" s="1"/>
  <c r="S449" i="5"/>
  <c r="S449" i="6" s="1"/>
  <c r="R449" i="5"/>
  <c r="R449" i="6" s="1"/>
  <c r="Q449" i="5"/>
  <c r="Q449" i="6" s="1"/>
  <c r="P449" i="5"/>
  <c r="P449" i="6" s="1"/>
  <c r="T448" i="5"/>
  <c r="T448" i="6" s="1"/>
  <c r="S448" i="5"/>
  <c r="S448" i="6" s="1"/>
  <c r="R448" i="5"/>
  <c r="R448" i="6" s="1"/>
  <c r="Q448" i="5"/>
  <c r="Q448" i="6" s="1"/>
  <c r="P448" i="5"/>
  <c r="P448" i="6" s="1"/>
  <c r="T447" i="5"/>
  <c r="T447" i="6" s="1"/>
  <c r="S447" i="5"/>
  <c r="S447" i="6" s="1"/>
  <c r="R447" i="5"/>
  <c r="R447" i="6" s="1"/>
  <c r="Q447" i="5"/>
  <c r="Q447" i="6" s="1"/>
  <c r="P447" i="5"/>
  <c r="P447" i="6" s="1"/>
  <c r="T446" i="5"/>
  <c r="T446" i="6" s="1"/>
  <c r="S446" i="5"/>
  <c r="S446" i="6" s="1"/>
  <c r="R446" i="5"/>
  <c r="R446" i="6" s="1"/>
  <c r="Q446" i="5"/>
  <c r="Q446" i="6" s="1"/>
  <c r="P446" i="5"/>
  <c r="P446" i="6" s="1"/>
  <c r="T445" i="5"/>
  <c r="T445" i="6" s="1"/>
  <c r="S445" i="5"/>
  <c r="S445" i="6" s="1"/>
  <c r="R445" i="5"/>
  <c r="R445" i="6" s="1"/>
  <c r="Q445" i="5"/>
  <c r="Q445" i="6" s="1"/>
  <c r="P445" i="5"/>
  <c r="P445" i="6" s="1"/>
  <c r="T444" i="5"/>
  <c r="T444" i="6" s="1"/>
  <c r="S444" i="5"/>
  <c r="S444" i="6" s="1"/>
  <c r="R444" i="5"/>
  <c r="R444" i="6" s="1"/>
  <c r="Q444" i="5"/>
  <c r="Q444" i="6" s="1"/>
  <c r="P444" i="5"/>
  <c r="P444" i="6" s="1"/>
  <c r="T443" i="5"/>
  <c r="T443" i="6" s="1"/>
  <c r="S443" i="5"/>
  <c r="S443" i="6" s="1"/>
  <c r="R443" i="5"/>
  <c r="R443" i="6" s="1"/>
  <c r="Q443" i="5"/>
  <c r="Q443" i="6" s="1"/>
  <c r="P443" i="5"/>
  <c r="P443" i="6" s="1"/>
  <c r="T442" i="5"/>
  <c r="T442" i="6" s="1"/>
  <c r="S442" i="5"/>
  <c r="S442" i="6" s="1"/>
  <c r="R442" i="5"/>
  <c r="R442" i="6" s="1"/>
  <c r="Q442" i="5"/>
  <c r="Q442" i="6" s="1"/>
  <c r="P442" i="5"/>
  <c r="P442" i="6" s="1"/>
  <c r="T441" i="5"/>
  <c r="T441" i="6" s="1"/>
  <c r="S441" i="5"/>
  <c r="S441" i="6" s="1"/>
  <c r="R441" i="5"/>
  <c r="R441" i="6" s="1"/>
  <c r="Q441" i="5"/>
  <c r="Q441" i="6" s="1"/>
  <c r="P441" i="5"/>
  <c r="P441" i="6" s="1"/>
  <c r="T440" i="5"/>
  <c r="T440" i="6" s="1"/>
  <c r="S440" i="5"/>
  <c r="S440" i="6" s="1"/>
  <c r="R440" i="5"/>
  <c r="R440" i="6" s="1"/>
  <c r="Q440" i="5"/>
  <c r="Q440" i="6" s="1"/>
  <c r="P440" i="5"/>
  <c r="P440" i="6" s="1"/>
  <c r="T439" i="5"/>
  <c r="T439" i="6" s="1"/>
  <c r="S439" i="5"/>
  <c r="S439" i="6" s="1"/>
  <c r="R439" i="5"/>
  <c r="R439" i="6" s="1"/>
  <c r="Q439" i="5"/>
  <c r="Q439" i="6" s="1"/>
  <c r="P439" i="5"/>
  <c r="P439" i="6" s="1"/>
  <c r="T438" i="5"/>
  <c r="T438" i="6" s="1"/>
  <c r="S438" i="5"/>
  <c r="S438" i="6" s="1"/>
  <c r="R438" i="5"/>
  <c r="R438" i="6" s="1"/>
  <c r="Q438" i="5"/>
  <c r="Q438" i="6" s="1"/>
  <c r="P438" i="5"/>
  <c r="P438" i="6" s="1"/>
  <c r="T437" i="5"/>
  <c r="T437" i="6" s="1"/>
  <c r="S437" i="5"/>
  <c r="S437" i="6" s="1"/>
  <c r="R437" i="5"/>
  <c r="R437" i="6" s="1"/>
  <c r="Q437" i="5"/>
  <c r="Q437" i="6" s="1"/>
  <c r="P437" i="5"/>
  <c r="P437" i="6" s="1"/>
  <c r="T436" i="5"/>
  <c r="T436" i="6" s="1"/>
  <c r="S436" i="5"/>
  <c r="S436" i="6" s="1"/>
  <c r="R436" i="5"/>
  <c r="R436" i="6" s="1"/>
  <c r="Q436" i="5"/>
  <c r="Q436" i="6" s="1"/>
  <c r="P436" i="5"/>
  <c r="P436" i="6" s="1"/>
  <c r="T435" i="5"/>
  <c r="T435" i="6" s="1"/>
  <c r="S435" i="5"/>
  <c r="S435" i="6" s="1"/>
  <c r="R435" i="5"/>
  <c r="R435" i="6" s="1"/>
  <c r="Q435" i="5"/>
  <c r="Q435" i="6" s="1"/>
  <c r="P435" i="5"/>
  <c r="P435" i="6" s="1"/>
  <c r="T434" i="5"/>
  <c r="T434" i="6" s="1"/>
  <c r="S434" i="5"/>
  <c r="S434" i="6" s="1"/>
  <c r="R434" i="5"/>
  <c r="R434" i="6" s="1"/>
  <c r="Q434" i="5"/>
  <c r="Q434" i="6" s="1"/>
  <c r="P434" i="5"/>
  <c r="P434" i="6" s="1"/>
  <c r="T433" i="5"/>
  <c r="T433" i="6" s="1"/>
  <c r="S433" i="5"/>
  <c r="S433" i="6" s="1"/>
  <c r="R433" i="5"/>
  <c r="R433" i="6" s="1"/>
  <c r="Q433" i="5"/>
  <c r="Q433" i="6" s="1"/>
  <c r="P433" i="5"/>
  <c r="P433" i="6" s="1"/>
  <c r="T432" i="5"/>
  <c r="T432" i="6" s="1"/>
  <c r="S432" i="5"/>
  <c r="S432" i="6" s="1"/>
  <c r="R432" i="5"/>
  <c r="R432" i="6" s="1"/>
  <c r="Q432" i="5"/>
  <c r="Q432" i="6" s="1"/>
  <c r="P432" i="5"/>
  <c r="P432" i="6" s="1"/>
  <c r="T431" i="5"/>
  <c r="T431" i="6" s="1"/>
  <c r="S431" i="5"/>
  <c r="S431" i="6" s="1"/>
  <c r="R431" i="5"/>
  <c r="R431" i="6" s="1"/>
  <c r="Q431" i="5"/>
  <c r="Q431" i="6" s="1"/>
  <c r="P431" i="5"/>
  <c r="P431" i="6" s="1"/>
  <c r="T430" i="5"/>
  <c r="T430" i="6" s="1"/>
  <c r="S430" i="5"/>
  <c r="S430" i="6" s="1"/>
  <c r="R430" i="5"/>
  <c r="R430" i="6" s="1"/>
  <c r="Q430" i="5"/>
  <c r="Q430" i="6" s="1"/>
  <c r="P430" i="5"/>
  <c r="P430" i="6" s="1"/>
  <c r="T429" i="5"/>
  <c r="T429" i="6" s="1"/>
  <c r="S429" i="5"/>
  <c r="S429" i="6" s="1"/>
  <c r="R429" i="5"/>
  <c r="R429" i="6" s="1"/>
  <c r="Q429" i="5"/>
  <c r="Q429" i="6" s="1"/>
  <c r="P429" i="5"/>
  <c r="P429" i="6" s="1"/>
  <c r="T428" i="5"/>
  <c r="T428" i="6" s="1"/>
  <c r="S428" i="5"/>
  <c r="S428" i="6" s="1"/>
  <c r="R428" i="5"/>
  <c r="R428" i="6" s="1"/>
  <c r="Q428" i="5"/>
  <c r="Q428" i="6" s="1"/>
  <c r="P428" i="5"/>
  <c r="P428" i="6" s="1"/>
  <c r="T427" i="5"/>
  <c r="T427" i="6" s="1"/>
  <c r="S427" i="5"/>
  <c r="S427" i="6" s="1"/>
  <c r="R427" i="5"/>
  <c r="R427" i="6" s="1"/>
  <c r="Q427" i="5"/>
  <c r="Q427" i="6" s="1"/>
  <c r="P427" i="5"/>
  <c r="P427" i="6" s="1"/>
  <c r="T426" i="5"/>
  <c r="T426" i="6" s="1"/>
  <c r="S426" i="5"/>
  <c r="S426" i="6" s="1"/>
  <c r="R426" i="5"/>
  <c r="R426" i="6" s="1"/>
  <c r="Q426" i="5"/>
  <c r="Q426" i="6" s="1"/>
  <c r="P426" i="5"/>
  <c r="P426" i="6" s="1"/>
  <c r="T425" i="5"/>
  <c r="T425" i="6" s="1"/>
  <c r="S425" i="5"/>
  <c r="S425" i="6" s="1"/>
  <c r="R425" i="5"/>
  <c r="R425" i="6" s="1"/>
  <c r="Q425" i="5"/>
  <c r="Q425" i="6" s="1"/>
  <c r="P425" i="5"/>
  <c r="P425" i="6" s="1"/>
  <c r="T424" i="5"/>
  <c r="T424" i="6" s="1"/>
  <c r="S424" i="5"/>
  <c r="S424" i="6" s="1"/>
  <c r="R424" i="5"/>
  <c r="R424" i="6" s="1"/>
  <c r="Q424" i="5"/>
  <c r="Q424" i="6" s="1"/>
  <c r="P424" i="5"/>
  <c r="P424" i="6" s="1"/>
  <c r="T423" i="5"/>
  <c r="T423" i="6" s="1"/>
  <c r="S423" i="5"/>
  <c r="S423" i="6" s="1"/>
  <c r="R423" i="5"/>
  <c r="R423" i="6" s="1"/>
  <c r="Q423" i="5"/>
  <c r="Q423" i="6" s="1"/>
  <c r="P423" i="5"/>
  <c r="P423" i="6" s="1"/>
  <c r="T422" i="5"/>
  <c r="T422" i="6" s="1"/>
  <c r="S422" i="5"/>
  <c r="S422" i="6" s="1"/>
  <c r="R422" i="5"/>
  <c r="R422" i="6" s="1"/>
  <c r="Q422" i="5"/>
  <c r="Q422" i="6" s="1"/>
  <c r="P422" i="5"/>
  <c r="P422" i="6" s="1"/>
  <c r="T421" i="5"/>
  <c r="T421" i="6" s="1"/>
  <c r="S421" i="5"/>
  <c r="S421" i="6" s="1"/>
  <c r="R421" i="5"/>
  <c r="R421" i="6" s="1"/>
  <c r="Q421" i="5"/>
  <c r="Q421" i="6" s="1"/>
  <c r="P421" i="5"/>
  <c r="P421" i="6" s="1"/>
  <c r="T420" i="5"/>
  <c r="T420" i="6" s="1"/>
  <c r="S420" i="5"/>
  <c r="S420" i="6" s="1"/>
  <c r="R420" i="5"/>
  <c r="R420" i="6" s="1"/>
  <c r="Q420" i="5"/>
  <c r="Q420" i="6" s="1"/>
  <c r="P420" i="5"/>
  <c r="P420" i="6" s="1"/>
  <c r="T419" i="5"/>
  <c r="T419" i="6" s="1"/>
  <c r="S419" i="5"/>
  <c r="S419" i="6" s="1"/>
  <c r="R419" i="5"/>
  <c r="R419" i="6" s="1"/>
  <c r="Q419" i="5"/>
  <c r="Q419" i="6" s="1"/>
  <c r="P419" i="5"/>
  <c r="P419" i="6" s="1"/>
  <c r="T418" i="5"/>
  <c r="T418" i="6" s="1"/>
  <c r="S418" i="5"/>
  <c r="S418" i="6" s="1"/>
  <c r="R418" i="5"/>
  <c r="R418" i="6" s="1"/>
  <c r="Q418" i="5"/>
  <c r="Q418" i="6" s="1"/>
  <c r="P418" i="5"/>
  <c r="P418" i="6" s="1"/>
  <c r="T417" i="5"/>
  <c r="T417" i="6" s="1"/>
  <c r="S417" i="5"/>
  <c r="S417" i="6" s="1"/>
  <c r="R417" i="5"/>
  <c r="R417" i="6" s="1"/>
  <c r="Q417" i="5"/>
  <c r="Q417" i="6" s="1"/>
  <c r="P417" i="5"/>
  <c r="P417" i="6" s="1"/>
  <c r="T416" i="5"/>
  <c r="T416" i="6" s="1"/>
  <c r="S416" i="5"/>
  <c r="S416" i="6" s="1"/>
  <c r="R416" i="5"/>
  <c r="R416" i="6" s="1"/>
  <c r="Q416" i="5"/>
  <c r="Q416" i="6" s="1"/>
  <c r="P416" i="5"/>
  <c r="P416" i="6" s="1"/>
  <c r="T415" i="5"/>
  <c r="T415" i="6" s="1"/>
  <c r="S415" i="5"/>
  <c r="S415" i="6" s="1"/>
  <c r="R415" i="5"/>
  <c r="R415" i="6" s="1"/>
  <c r="Q415" i="5"/>
  <c r="Q415" i="6" s="1"/>
  <c r="P415" i="5"/>
  <c r="P415" i="6" s="1"/>
  <c r="T414" i="5"/>
  <c r="T414" i="6" s="1"/>
  <c r="S414" i="5"/>
  <c r="S414" i="6" s="1"/>
  <c r="R414" i="5"/>
  <c r="R414" i="6" s="1"/>
  <c r="Q414" i="5"/>
  <c r="Q414" i="6" s="1"/>
  <c r="P414" i="5"/>
  <c r="P414" i="6" s="1"/>
  <c r="T413" i="5"/>
  <c r="T413" i="6" s="1"/>
  <c r="S413" i="5"/>
  <c r="S413" i="6" s="1"/>
  <c r="R413" i="5"/>
  <c r="R413" i="6" s="1"/>
  <c r="Q413" i="5"/>
  <c r="Q413" i="6" s="1"/>
  <c r="P413" i="5"/>
  <c r="P413" i="6" s="1"/>
  <c r="T412" i="5"/>
  <c r="T412" i="6" s="1"/>
  <c r="S412" i="5"/>
  <c r="S412" i="6" s="1"/>
  <c r="R412" i="5"/>
  <c r="R412" i="6" s="1"/>
  <c r="Q412" i="5"/>
  <c r="Q412" i="6" s="1"/>
  <c r="P412" i="5"/>
  <c r="P412" i="6" s="1"/>
  <c r="T411" i="5"/>
  <c r="T411" i="6" s="1"/>
  <c r="S411" i="5"/>
  <c r="S411" i="6" s="1"/>
  <c r="R411" i="5"/>
  <c r="R411" i="6" s="1"/>
  <c r="Q411" i="5"/>
  <c r="Q411" i="6" s="1"/>
  <c r="P411" i="5"/>
  <c r="P411" i="6" s="1"/>
  <c r="T410" i="5"/>
  <c r="T410" i="6" s="1"/>
  <c r="S410" i="5"/>
  <c r="S410" i="6" s="1"/>
  <c r="R410" i="5"/>
  <c r="R410" i="6" s="1"/>
  <c r="Q410" i="5"/>
  <c r="Q410" i="6" s="1"/>
  <c r="P410" i="5"/>
  <c r="P410" i="6" s="1"/>
  <c r="T409" i="5"/>
  <c r="T409" i="6" s="1"/>
  <c r="S409" i="5"/>
  <c r="S409" i="6" s="1"/>
  <c r="R409" i="5"/>
  <c r="R409" i="6" s="1"/>
  <c r="Q409" i="5"/>
  <c r="Q409" i="6" s="1"/>
  <c r="P409" i="5"/>
  <c r="P409" i="6" s="1"/>
  <c r="T408" i="5"/>
  <c r="T408" i="6" s="1"/>
  <c r="S408" i="5"/>
  <c r="S408" i="6" s="1"/>
  <c r="R408" i="5"/>
  <c r="R408" i="6" s="1"/>
  <c r="Q408" i="5"/>
  <c r="Q408" i="6" s="1"/>
  <c r="P408" i="5"/>
  <c r="P408" i="6" s="1"/>
  <c r="T407" i="5"/>
  <c r="T407" i="6" s="1"/>
  <c r="S407" i="5"/>
  <c r="S407" i="6" s="1"/>
  <c r="R407" i="5"/>
  <c r="R407" i="6" s="1"/>
  <c r="Q407" i="5"/>
  <c r="Q407" i="6" s="1"/>
  <c r="P407" i="5"/>
  <c r="P407" i="6" s="1"/>
  <c r="T406" i="5"/>
  <c r="T406" i="6" s="1"/>
  <c r="S406" i="5"/>
  <c r="S406" i="6" s="1"/>
  <c r="R406" i="5"/>
  <c r="R406" i="6" s="1"/>
  <c r="Q406" i="5"/>
  <c r="Q406" i="6" s="1"/>
  <c r="P406" i="5"/>
  <c r="P406" i="6" s="1"/>
  <c r="T405" i="5"/>
  <c r="T405" i="6" s="1"/>
  <c r="S405" i="5"/>
  <c r="S405" i="6" s="1"/>
  <c r="R405" i="5"/>
  <c r="R405" i="6" s="1"/>
  <c r="Q405" i="5"/>
  <c r="Q405" i="6" s="1"/>
  <c r="P405" i="5"/>
  <c r="P405" i="6" s="1"/>
  <c r="T404" i="5"/>
  <c r="T404" i="6" s="1"/>
  <c r="S404" i="5"/>
  <c r="S404" i="6" s="1"/>
  <c r="R404" i="5"/>
  <c r="R404" i="6" s="1"/>
  <c r="Q404" i="5"/>
  <c r="Q404" i="6" s="1"/>
  <c r="P404" i="5"/>
  <c r="P404" i="6" s="1"/>
  <c r="T403" i="5"/>
  <c r="T403" i="6" s="1"/>
  <c r="S403" i="5"/>
  <c r="S403" i="6" s="1"/>
  <c r="R403" i="5"/>
  <c r="R403" i="6" s="1"/>
  <c r="Q403" i="5"/>
  <c r="Q403" i="6" s="1"/>
  <c r="P403" i="5"/>
  <c r="P403" i="6" s="1"/>
  <c r="T402" i="5"/>
  <c r="T402" i="6" s="1"/>
  <c r="S402" i="5"/>
  <c r="S402" i="6" s="1"/>
  <c r="R402" i="5"/>
  <c r="R402" i="6" s="1"/>
  <c r="Q402" i="5"/>
  <c r="Q402" i="6" s="1"/>
  <c r="P402" i="5"/>
  <c r="P402" i="6" s="1"/>
  <c r="T401" i="5"/>
  <c r="T401" i="6" s="1"/>
  <c r="S401" i="5"/>
  <c r="S401" i="6" s="1"/>
  <c r="R401" i="5"/>
  <c r="R401" i="6" s="1"/>
  <c r="Q401" i="5"/>
  <c r="Q401" i="6" s="1"/>
  <c r="P401" i="5"/>
  <c r="P401" i="6" s="1"/>
  <c r="T400" i="5"/>
  <c r="T400" i="6" s="1"/>
  <c r="S400" i="5"/>
  <c r="S400" i="6" s="1"/>
  <c r="R400" i="5"/>
  <c r="R400" i="6" s="1"/>
  <c r="Q400" i="5"/>
  <c r="Q400" i="6" s="1"/>
  <c r="P400" i="5"/>
  <c r="P400" i="6" s="1"/>
  <c r="T399" i="5"/>
  <c r="T399" i="6" s="1"/>
  <c r="S399" i="5"/>
  <c r="S399" i="6" s="1"/>
  <c r="R399" i="5"/>
  <c r="R399" i="6" s="1"/>
  <c r="Q399" i="5"/>
  <c r="Q399" i="6" s="1"/>
  <c r="P399" i="5"/>
  <c r="P399" i="6" s="1"/>
  <c r="T398" i="5"/>
  <c r="T398" i="6" s="1"/>
  <c r="S398" i="5"/>
  <c r="S398" i="6" s="1"/>
  <c r="R398" i="5"/>
  <c r="R398" i="6" s="1"/>
  <c r="Q398" i="5"/>
  <c r="Q398" i="6" s="1"/>
  <c r="P398" i="5"/>
  <c r="P398" i="6" s="1"/>
  <c r="T397" i="5"/>
  <c r="T397" i="6" s="1"/>
  <c r="S397" i="5"/>
  <c r="S397" i="6" s="1"/>
  <c r="R397" i="5"/>
  <c r="R397" i="6" s="1"/>
  <c r="Q397" i="5"/>
  <c r="Q397" i="6" s="1"/>
  <c r="P397" i="5"/>
  <c r="P397" i="6" s="1"/>
  <c r="T396" i="5"/>
  <c r="T396" i="6" s="1"/>
  <c r="S396" i="5"/>
  <c r="S396" i="6" s="1"/>
  <c r="R396" i="5"/>
  <c r="R396" i="6" s="1"/>
  <c r="Q396" i="5"/>
  <c r="Q396" i="6" s="1"/>
  <c r="P396" i="5"/>
  <c r="P396" i="6" s="1"/>
  <c r="T395" i="5"/>
  <c r="T395" i="6" s="1"/>
  <c r="S395" i="5"/>
  <c r="S395" i="6" s="1"/>
  <c r="R395" i="5"/>
  <c r="R395" i="6" s="1"/>
  <c r="Q395" i="5"/>
  <c r="Q395" i="6" s="1"/>
  <c r="P395" i="5"/>
  <c r="P395" i="6" s="1"/>
  <c r="T394" i="5"/>
  <c r="T394" i="6" s="1"/>
  <c r="S394" i="5"/>
  <c r="S394" i="6" s="1"/>
  <c r="R394" i="5"/>
  <c r="R394" i="6" s="1"/>
  <c r="Q394" i="5"/>
  <c r="Q394" i="6" s="1"/>
  <c r="P394" i="5"/>
  <c r="P394" i="6" s="1"/>
  <c r="T393" i="5"/>
  <c r="T393" i="6" s="1"/>
  <c r="S393" i="5"/>
  <c r="S393" i="6" s="1"/>
  <c r="R393" i="5"/>
  <c r="R393" i="6" s="1"/>
  <c r="Q393" i="5"/>
  <c r="Q393" i="6" s="1"/>
  <c r="P393" i="5"/>
  <c r="P393" i="6" s="1"/>
  <c r="T392" i="5"/>
  <c r="T392" i="6" s="1"/>
  <c r="S392" i="5"/>
  <c r="S392" i="6" s="1"/>
  <c r="R392" i="5"/>
  <c r="R392" i="6" s="1"/>
  <c r="Q392" i="5"/>
  <c r="Q392" i="6" s="1"/>
  <c r="P392" i="5"/>
  <c r="P392" i="6" s="1"/>
  <c r="T391" i="5"/>
  <c r="T391" i="6" s="1"/>
  <c r="S391" i="5"/>
  <c r="S391" i="6" s="1"/>
  <c r="R391" i="5"/>
  <c r="R391" i="6" s="1"/>
  <c r="Q391" i="5"/>
  <c r="Q391" i="6" s="1"/>
  <c r="P391" i="5"/>
  <c r="P391" i="6" s="1"/>
  <c r="T390" i="5"/>
  <c r="T390" i="6" s="1"/>
  <c r="S390" i="5"/>
  <c r="S390" i="6" s="1"/>
  <c r="R390" i="5"/>
  <c r="R390" i="6" s="1"/>
  <c r="Q390" i="5"/>
  <c r="Q390" i="6" s="1"/>
  <c r="P390" i="5"/>
  <c r="P390" i="6" s="1"/>
  <c r="T389" i="5"/>
  <c r="T389" i="6" s="1"/>
  <c r="S389" i="5"/>
  <c r="S389" i="6" s="1"/>
  <c r="R389" i="5"/>
  <c r="R389" i="6" s="1"/>
  <c r="Q389" i="5"/>
  <c r="Q389" i="6" s="1"/>
  <c r="P389" i="5"/>
  <c r="P389" i="6" s="1"/>
  <c r="T388" i="5"/>
  <c r="T388" i="6" s="1"/>
  <c r="S388" i="5"/>
  <c r="S388" i="6" s="1"/>
  <c r="R388" i="5"/>
  <c r="R388" i="6" s="1"/>
  <c r="Q388" i="5"/>
  <c r="Q388" i="6" s="1"/>
  <c r="P388" i="5"/>
  <c r="P388" i="6" s="1"/>
  <c r="T387" i="5"/>
  <c r="T387" i="6" s="1"/>
  <c r="S387" i="5"/>
  <c r="S387" i="6" s="1"/>
  <c r="R387" i="5"/>
  <c r="R387" i="6" s="1"/>
  <c r="Q387" i="5"/>
  <c r="Q387" i="6" s="1"/>
  <c r="P387" i="5"/>
  <c r="P387" i="6" s="1"/>
  <c r="T386" i="5"/>
  <c r="T386" i="6" s="1"/>
  <c r="S386" i="5"/>
  <c r="S386" i="6" s="1"/>
  <c r="R386" i="5"/>
  <c r="R386" i="6" s="1"/>
  <c r="Q386" i="5"/>
  <c r="Q386" i="6" s="1"/>
  <c r="P386" i="5"/>
  <c r="P386" i="6" s="1"/>
  <c r="T385" i="5"/>
  <c r="T385" i="6" s="1"/>
  <c r="S385" i="5"/>
  <c r="S385" i="6" s="1"/>
  <c r="R385" i="5"/>
  <c r="R385" i="6" s="1"/>
  <c r="Q385" i="5"/>
  <c r="Q385" i="6" s="1"/>
  <c r="P385" i="5"/>
  <c r="P385" i="6" s="1"/>
  <c r="T384" i="5"/>
  <c r="T384" i="6" s="1"/>
  <c r="S384" i="5"/>
  <c r="S384" i="6" s="1"/>
  <c r="R384" i="5"/>
  <c r="R384" i="6" s="1"/>
  <c r="Q384" i="5"/>
  <c r="Q384" i="6" s="1"/>
  <c r="P384" i="5"/>
  <c r="P384" i="6" s="1"/>
  <c r="T383" i="5"/>
  <c r="T383" i="6" s="1"/>
  <c r="S383" i="5"/>
  <c r="S383" i="6" s="1"/>
  <c r="R383" i="5"/>
  <c r="R383" i="6" s="1"/>
  <c r="Q383" i="5"/>
  <c r="Q383" i="6" s="1"/>
  <c r="P383" i="5"/>
  <c r="P383" i="6" s="1"/>
  <c r="T382" i="5"/>
  <c r="T382" i="6" s="1"/>
  <c r="S382" i="5"/>
  <c r="S382" i="6" s="1"/>
  <c r="R382" i="5"/>
  <c r="R382" i="6" s="1"/>
  <c r="Q382" i="5"/>
  <c r="Q382" i="6" s="1"/>
  <c r="P382" i="5"/>
  <c r="P382" i="6" s="1"/>
  <c r="T381" i="5"/>
  <c r="T381" i="6" s="1"/>
  <c r="S381" i="5"/>
  <c r="S381" i="6" s="1"/>
  <c r="R381" i="5"/>
  <c r="R381" i="6" s="1"/>
  <c r="Q381" i="5"/>
  <c r="Q381" i="6" s="1"/>
  <c r="P381" i="5"/>
  <c r="P381" i="6" s="1"/>
  <c r="T380" i="5"/>
  <c r="T380" i="6" s="1"/>
  <c r="S380" i="5"/>
  <c r="S380" i="6" s="1"/>
  <c r="R380" i="5"/>
  <c r="R380" i="6" s="1"/>
  <c r="Q380" i="5"/>
  <c r="Q380" i="6" s="1"/>
  <c r="P380" i="5"/>
  <c r="P380" i="6" s="1"/>
  <c r="T379" i="5"/>
  <c r="T379" i="6" s="1"/>
  <c r="S379" i="5"/>
  <c r="S379" i="6" s="1"/>
  <c r="R379" i="5"/>
  <c r="R379" i="6" s="1"/>
  <c r="Q379" i="5"/>
  <c r="Q379" i="6" s="1"/>
  <c r="P379" i="5"/>
  <c r="P379" i="6" s="1"/>
  <c r="T378" i="5"/>
  <c r="T378" i="6" s="1"/>
  <c r="S378" i="5"/>
  <c r="S378" i="6" s="1"/>
  <c r="R378" i="5"/>
  <c r="R378" i="6" s="1"/>
  <c r="Q378" i="5"/>
  <c r="Q378" i="6" s="1"/>
  <c r="P378" i="5"/>
  <c r="P378" i="6" s="1"/>
  <c r="T377" i="5"/>
  <c r="T377" i="6" s="1"/>
  <c r="S377" i="5"/>
  <c r="S377" i="6" s="1"/>
  <c r="R377" i="5"/>
  <c r="R377" i="6" s="1"/>
  <c r="Q377" i="5"/>
  <c r="Q377" i="6" s="1"/>
  <c r="P377" i="5"/>
  <c r="P377" i="6" s="1"/>
  <c r="T376" i="5"/>
  <c r="T376" i="6" s="1"/>
  <c r="S376" i="5"/>
  <c r="S376" i="6" s="1"/>
  <c r="R376" i="5"/>
  <c r="R376" i="6" s="1"/>
  <c r="Q376" i="5"/>
  <c r="Q376" i="6" s="1"/>
  <c r="P376" i="5"/>
  <c r="P376" i="6" s="1"/>
  <c r="T375" i="5"/>
  <c r="T375" i="6" s="1"/>
  <c r="S375" i="5"/>
  <c r="S375" i="6" s="1"/>
  <c r="R375" i="5"/>
  <c r="R375" i="6" s="1"/>
  <c r="Q375" i="5"/>
  <c r="Q375" i="6" s="1"/>
  <c r="P375" i="5"/>
  <c r="P375" i="6" s="1"/>
  <c r="T374" i="5"/>
  <c r="T374" i="6" s="1"/>
  <c r="S374" i="5"/>
  <c r="S374" i="6" s="1"/>
  <c r="R374" i="5"/>
  <c r="R374" i="6" s="1"/>
  <c r="Q374" i="5"/>
  <c r="Q374" i="6" s="1"/>
  <c r="P374" i="5"/>
  <c r="P374" i="6" s="1"/>
  <c r="T373" i="5"/>
  <c r="T373" i="6" s="1"/>
  <c r="S373" i="5"/>
  <c r="S373" i="6" s="1"/>
  <c r="R373" i="5"/>
  <c r="R373" i="6" s="1"/>
  <c r="Q373" i="5"/>
  <c r="Q373" i="6" s="1"/>
  <c r="P373" i="5"/>
  <c r="P373" i="6" s="1"/>
  <c r="T372" i="5"/>
  <c r="T372" i="6" s="1"/>
  <c r="S372" i="5"/>
  <c r="S372" i="6" s="1"/>
  <c r="R372" i="5"/>
  <c r="R372" i="6" s="1"/>
  <c r="Q372" i="5"/>
  <c r="Q372" i="6" s="1"/>
  <c r="P372" i="5"/>
  <c r="P372" i="6" s="1"/>
  <c r="T371" i="5"/>
  <c r="T371" i="6" s="1"/>
  <c r="S371" i="5"/>
  <c r="S371" i="6" s="1"/>
  <c r="R371" i="5"/>
  <c r="R371" i="6" s="1"/>
  <c r="Q371" i="5"/>
  <c r="Q371" i="6" s="1"/>
  <c r="P371" i="5"/>
  <c r="P371" i="6" s="1"/>
  <c r="T370" i="5"/>
  <c r="T370" i="6" s="1"/>
  <c r="S370" i="5"/>
  <c r="S370" i="6" s="1"/>
  <c r="R370" i="5"/>
  <c r="R370" i="6" s="1"/>
  <c r="Q370" i="5"/>
  <c r="Q370" i="6" s="1"/>
  <c r="P370" i="5"/>
  <c r="P370" i="6" s="1"/>
  <c r="T369" i="5"/>
  <c r="T369" i="6" s="1"/>
  <c r="S369" i="5"/>
  <c r="S369" i="6" s="1"/>
  <c r="R369" i="5"/>
  <c r="R369" i="6" s="1"/>
  <c r="Q369" i="5"/>
  <c r="Q369" i="6" s="1"/>
  <c r="P369" i="5"/>
  <c r="P369" i="6" s="1"/>
  <c r="T368" i="5"/>
  <c r="T368" i="6" s="1"/>
  <c r="S368" i="5"/>
  <c r="S368" i="6" s="1"/>
  <c r="R368" i="5"/>
  <c r="R368" i="6" s="1"/>
  <c r="Q368" i="5"/>
  <c r="Q368" i="6" s="1"/>
  <c r="P368" i="5"/>
  <c r="P368" i="6" s="1"/>
  <c r="T367" i="5"/>
  <c r="T367" i="6" s="1"/>
  <c r="S367" i="5"/>
  <c r="S367" i="6" s="1"/>
  <c r="R367" i="5"/>
  <c r="R367" i="6" s="1"/>
  <c r="Q367" i="5"/>
  <c r="Q367" i="6" s="1"/>
  <c r="P367" i="5"/>
  <c r="P367" i="6" s="1"/>
  <c r="T366" i="5"/>
  <c r="T366" i="6" s="1"/>
  <c r="S366" i="5"/>
  <c r="S366" i="6" s="1"/>
  <c r="R366" i="5"/>
  <c r="R366" i="6" s="1"/>
  <c r="Q366" i="5"/>
  <c r="Q366" i="6" s="1"/>
  <c r="P366" i="5"/>
  <c r="P366" i="6" s="1"/>
  <c r="T365" i="5"/>
  <c r="T365" i="6" s="1"/>
  <c r="S365" i="5"/>
  <c r="S365" i="6" s="1"/>
  <c r="R365" i="5"/>
  <c r="R365" i="6" s="1"/>
  <c r="Q365" i="5"/>
  <c r="Q365" i="6" s="1"/>
  <c r="P365" i="5"/>
  <c r="P365" i="6" s="1"/>
  <c r="T364" i="5"/>
  <c r="T364" i="6" s="1"/>
  <c r="S364" i="5"/>
  <c r="S364" i="6" s="1"/>
  <c r="R364" i="5"/>
  <c r="R364" i="6" s="1"/>
  <c r="Q364" i="5"/>
  <c r="Q364" i="6" s="1"/>
  <c r="P364" i="5"/>
  <c r="P364" i="6" s="1"/>
  <c r="T363" i="5"/>
  <c r="T363" i="6" s="1"/>
  <c r="S363" i="5"/>
  <c r="S363" i="6" s="1"/>
  <c r="R363" i="5"/>
  <c r="R363" i="6" s="1"/>
  <c r="Q363" i="5"/>
  <c r="Q363" i="6" s="1"/>
  <c r="P363" i="5"/>
  <c r="P363" i="6" s="1"/>
  <c r="T362" i="5"/>
  <c r="T362" i="6" s="1"/>
  <c r="S362" i="5"/>
  <c r="S362" i="6" s="1"/>
  <c r="R362" i="5"/>
  <c r="R362" i="6" s="1"/>
  <c r="Q362" i="5"/>
  <c r="Q362" i="6" s="1"/>
  <c r="P362" i="5"/>
  <c r="P362" i="6" s="1"/>
  <c r="T361" i="5"/>
  <c r="T361" i="6" s="1"/>
  <c r="S361" i="5"/>
  <c r="S361" i="6" s="1"/>
  <c r="R361" i="5"/>
  <c r="R361" i="6" s="1"/>
  <c r="Q361" i="5"/>
  <c r="Q361" i="6" s="1"/>
  <c r="P361" i="5"/>
  <c r="P361" i="6" s="1"/>
  <c r="T360" i="5"/>
  <c r="T360" i="6" s="1"/>
  <c r="S360" i="5"/>
  <c r="S360" i="6" s="1"/>
  <c r="R360" i="5"/>
  <c r="R360" i="6" s="1"/>
  <c r="Q360" i="5"/>
  <c r="Q360" i="6" s="1"/>
  <c r="P360" i="5"/>
  <c r="P360" i="6" s="1"/>
  <c r="T359" i="5"/>
  <c r="T359" i="6" s="1"/>
  <c r="S359" i="5"/>
  <c r="S359" i="6" s="1"/>
  <c r="R359" i="5"/>
  <c r="R359" i="6" s="1"/>
  <c r="Q359" i="5"/>
  <c r="Q359" i="6" s="1"/>
  <c r="P359" i="5"/>
  <c r="P359" i="6" s="1"/>
  <c r="T358" i="5"/>
  <c r="T358" i="6" s="1"/>
  <c r="S358" i="5"/>
  <c r="S358" i="6" s="1"/>
  <c r="R358" i="5"/>
  <c r="R358" i="6" s="1"/>
  <c r="Q358" i="5"/>
  <c r="Q358" i="6" s="1"/>
  <c r="P358" i="5"/>
  <c r="P358" i="6" s="1"/>
  <c r="T357" i="5"/>
  <c r="T357" i="6" s="1"/>
  <c r="S357" i="5"/>
  <c r="S357" i="6" s="1"/>
  <c r="R357" i="5"/>
  <c r="R357" i="6" s="1"/>
  <c r="Q357" i="5"/>
  <c r="Q357" i="6" s="1"/>
  <c r="P357" i="5"/>
  <c r="P357" i="6" s="1"/>
  <c r="T356" i="5"/>
  <c r="T356" i="6" s="1"/>
  <c r="S356" i="5"/>
  <c r="S356" i="6" s="1"/>
  <c r="R356" i="5"/>
  <c r="R356" i="6" s="1"/>
  <c r="Q356" i="5"/>
  <c r="Q356" i="6" s="1"/>
  <c r="P356" i="5"/>
  <c r="P356" i="6" s="1"/>
  <c r="T355" i="5"/>
  <c r="T355" i="6" s="1"/>
  <c r="S355" i="5"/>
  <c r="S355" i="6" s="1"/>
  <c r="R355" i="5"/>
  <c r="R355" i="6" s="1"/>
  <c r="Q355" i="5"/>
  <c r="Q355" i="6" s="1"/>
  <c r="P355" i="5"/>
  <c r="P355" i="6" s="1"/>
  <c r="T354" i="5"/>
  <c r="T354" i="6" s="1"/>
  <c r="S354" i="5"/>
  <c r="S354" i="6" s="1"/>
  <c r="R354" i="5"/>
  <c r="R354" i="6" s="1"/>
  <c r="Q354" i="5"/>
  <c r="Q354" i="6" s="1"/>
  <c r="P354" i="5"/>
  <c r="P354" i="6" s="1"/>
  <c r="T353" i="5"/>
  <c r="T353" i="6" s="1"/>
  <c r="S353" i="5"/>
  <c r="S353" i="6" s="1"/>
  <c r="R353" i="5"/>
  <c r="R353" i="6" s="1"/>
  <c r="Q353" i="5"/>
  <c r="Q353" i="6" s="1"/>
  <c r="P353" i="5"/>
  <c r="P353" i="6" s="1"/>
  <c r="T352" i="5"/>
  <c r="T352" i="6" s="1"/>
  <c r="S352" i="5"/>
  <c r="S352" i="6" s="1"/>
  <c r="R352" i="5"/>
  <c r="R352" i="6" s="1"/>
  <c r="Q352" i="5"/>
  <c r="Q352" i="6" s="1"/>
  <c r="P352" i="5"/>
  <c r="P352" i="6" s="1"/>
  <c r="T351" i="5"/>
  <c r="T351" i="6" s="1"/>
  <c r="S351" i="5"/>
  <c r="S351" i="6" s="1"/>
  <c r="R351" i="5"/>
  <c r="R351" i="6" s="1"/>
  <c r="Q351" i="5"/>
  <c r="Q351" i="6" s="1"/>
  <c r="P351" i="5"/>
  <c r="P351" i="6" s="1"/>
  <c r="T350" i="5"/>
  <c r="T350" i="6" s="1"/>
  <c r="S350" i="5"/>
  <c r="S350" i="6" s="1"/>
  <c r="R350" i="5"/>
  <c r="R350" i="6" s="1"/>
  <c r="Q350" i="5"/>
  <c r="Q350" i="6" s="1"/>
  <c r="P350" i="5"/>
  <c r="P350" i="6" s="1"/>
  <c r="T349" i="5"/>
  <c r="T349" i="6" s="1"/>
  <c r="S349" i="5"/>
  <c r="S349" i="6" s="1"/>
  <c r="R349" i="5"/>
  <c r="R349" i="6" s="1"/>
  <c r="Q349" i="5"/>
  <c r="Q349" i="6" s="1"/>
  <c r="P349" i="5"/>
  <c r="P349" i="6" s="1"/>
  <c r="T348" i="5"/>
  <c r="T348" i="6" s="1"/>
  <c r="S348" i="5"/>
  <c r="S348" i="6" s="1"/>
  <c r="R348" i="5"/>
  <c r="R348" i="6" s="1"/>
  <c r="Q348" i="5"/>
  <c r="Q348" i="6" s="1"/>
  <c r="P348" i="5"/>
  <c r="P348" i="6" s="1"/>
  <c r="T347" i="5"/>
  <c r="T347" i="6" s="1"/>
  <c r="S347" i="5"/>
  <c r="S347" i="6" s="1"/>
  <c r="R347" i="5"/>
  <c r="R347" i="6" s="1"/>
  <c r="Q347" i="5"/>
  <c r="Q347" i="6" s="1"/>
  <c r="P347" i="5"/>
  <c r="P347" i="6" s="1"/>
  <c r="T346" i="5"/>
  <c r="T346" i="6" s="1"/>
  <c r="S346" i="5"/>
  <c r="S346" i="6" s="1"/>
  <c r="R346" i="5"/>
  <c r="R346" i="6" s="1"/>
  <c r="Q346" i="5"/>
  <c r="Q346" i="6" s="1"/>
  <c r="P346" i="5"/>
  <c r="P346" i="6" s="1"/>
  <c r="T345" i="5"/>
  <c r="T345" i="6" s="1"/>
  <c r="S345" i="5"/>
  <c r="S345" i="6" s="1"/>
  <c r="R345" i="5"/>
  <c r="R345" i="6" s="1"/>
  <c r="Q345" i="5"/>
  <c r="Q345" i="6" s="1"/>
  <c r="P345" i="5"/>
  <c r="P345" i="6" s="1"/>
  <c r="T344" i="5"/>
  <c r="T344" i="6" s="1"/>
  <c r="S344" i="5"/>
  <c r="S344" i="6" s="1"/>
  <c r="R344" i="5"/>
  <c r="R344" i="6" s="1"/>
  <c r="Q344" i="5"/>
  <c r="Q344" i="6" s="1"/>
  <c r="P344" i="5"/>
  <c r="P344" i="6" s="1"/>
  <c r="T343" i="5"/>
  <c r="T343" i="6" s="1"/>
  <c r="S343" i="5"/>
  <c r="S343" i="6" s="1"/>
  <c r="R343" i="5"/>
  <c r="R343" i="6" s="1"/>
  <c r="Q343" i="5"/>
  <c r="Q343" i="6" s="1"/>
  <c r="P343" i="5"/>
  <c r="P343" i="6" s="1"/>
  <c r="T342" i="5"/>
  <c r="T342" i="6" s="1"/>
  <c r="S342" i="5"/>
  <c r="S342" i="6" s="1"/>
  <c r="R342" i="5"/>
  <c r="R342" i="6" s="1"/>
  <c r="Q342" i="5"/>
  <c r="Q342" i="6" s="1"/>
  <c r="P342" i="5"/>
  <c r="P342" i="6" s="1"/>
  <c r="T341" i="5"/>
  <c r="T341" i="6" s="1"/>
  <c r="S341" i="5"/>
  <c r="S341" i="6" s="1"/>
  <c r="R341" i="5"/>
  <c r="R341" i="6" s="1"/>
  <c r="Q341" i="5"/>
  <c r="Q341" i="6" s="1"/>
  <c r="P341" i="5"/>
  <c r="P341" i="6" s="1"/>
  <c r="T340" i="5"/>
  <c r="T340" i="6" s="1"/>
  <c r="S340" i="5"/>
  <c r="S340" i="6" s="1"/>
  <c r="R340" i="5"/>
  <c r="R340" i="6" s="1"/>
  <c r="Q340" i="5"/>
  <c r="Q340" i="6" s="1"/>
  <c r="P340" i="5"/>
  <c r="P340" i="6" s="1"/>
  <c r="T339" i="5"/>
  <c r="T339" i="6" s="1"/>
  <c r="S339" i="5"/>
  <c r="S339" i="6" s="1"/>
  <c r="R339" i="5"/>
  <c r="R339" i="6" s="1"/>
  <c r="Q339" i="5"/>
  <c r="Q339" i="6" s="1"/>
  <c r="P339" i="5"/>
  <c r="P339" i="6" s="1"/>
  <c r="T338" i="5"/>
  <c r="T338" i="6" s="1"/>
  <c r="S338" i="5"/>
  <c r="S338" i="6" s="1"/>
  <c r="R338" i="5"/>
  <c r="R338" i="6" s="1"/>
  <c r="Q338" i="5"/>
  <c r="Q338" i="6" s="1"/>
  <c r="P338" i="5"/>
  <c r="P338" i="6" s="1"/>
  <c r="T337" i="5"/>
  <c r="T337" i="6" s="1"/>
  <c r="S337" i="5"/>
  <c r="S337" i="6" s="1"/>
  <c r="R337" i="5"/>
  <c r="R337" i="6" s="1"/>
  <c r="Q337" i="5"/>
  <c r="Q337" i="6" s="1"/>
  <c r="P337" i="5"/>
  <c r="P337" i="6" s="1"/>
  <c r="T336" i="5"/>
  <c r="T336" i="6" s="1"/>
  <c r="S336" i="5"/>
  <c r="S336" i="6" s="1"/>
  <c r="R336" i="5"/>
  <c r="R336" i="6" s="1"/>
  <c r="Q336" i="5"/>
  <c r="Q336" i="6" s="1"/>
  <c r="P336" i="5"/>
  <c r="P336" i="6" s="1"/>
  <c r="T335" i="5"/>
  <c r="T335" i="6" s="1"/>
  <c r="S335" i="5"/>
  <c r="S335" i="6" s="1"/>
  <c r="R335" i="5"/>
  <c r="R335" i="6" s="1"/>
  <c r="Q335" i="5"/>
  <c r="Q335" i="6" s="1"/>
  <c r="P335" i="5"/>
  <c r="P335" i="6" s="1"/>
  <c r="T334" i="5"/>
  <c r="T334" i="6" s="1"/>
  <c r="S334" i="5"/>
  <c r="S334" i="6" s="1"/>
  <c r="R334" i="5"/>
  <c r="R334" i="6" s="1"/>
  <c r="Q334" i="5"/>
  <c r="Q334" i="6" s="1"/>
  <c r="P334" i="5"/>
  <c r="P334" i="6" s="1"/>
  <c r="T333" i="5"/>
  <c r="T333" i="6" s="1"/>
  <c r="S333" i="5"/>
  <c r="S333" i="6" s="1"/>
  <c r="R333" i="5"/>
  <c r="R333" i="6" s="1"/>
  <c r="Q333" i="5"/>
  <c r="Q333" i="6" s="1"/>
  <c r="P333" i="5"/>
  <c r="P333" i="6" s="1"/>
  <c r="T332" i="5"/>
  <c r="T332" i="6" s="1"/>
  <c r="S332" i="5"/>
  <c r="S332" i="6" s="1"/>
  <c r="R332" i="5"/>
  <c r="R332" i="6" s="1"/>
  <c r="Q332" i="5"/>
  <c r="Q332" i="6" s="1"/>
  <c r="P332" i="5"/>
  <c r="P332" i="6" s="1"/>
  <c r="T331" i="5"/>
  <c r="T331" i="6" s="1"/>
  <c r="S331" i="5"/>
  <c r="S331" i="6" s="1"/>
  <c r="R331" i="5"/>
  <c r="R331" i="6" s="1"/>
  <c r="Q331" i="5"/>
  <c r="Q331" i="6" s="1"/>
  <c r="P331" i="5"/>
  <c r="P331" i="6" s="1"/>
  <c r="T330" i="5"/>
  <c r="T330" i="6" s="1"/>
  <c r="S330" i="5"/>
  <c r="S330" i="6" s="1"/>
  <c r="R330" i="5"/>
  <c r="R330" i="6" s="1"/>
  <c r="Q330" i="5"/>
  <c r="Q330" i="6" s="1"/>
  <c r="P330" i="5"/>
  <c r="P330" i="6" s="1"/>
  <c r="T329" i="5"/>
  <c r="T329" i="6" s="1"/>
  <c r="S329" i="5"/>
  <c r="S329" i="6" s="1"/>
  <c r="R329" i="5"/>
  <c r="R329" i="6" s="1"/>
  <c r="Q329" i="5"/>
  <c r="Q329" i="6" s="1"/>
  <c r="P329" i="5"/>
  <c r="P329" i="6" s="1"/>
  <c r="T328" i="5"/>
  <c r="T328" i="6" s="1"/>
  <c r="S328" i="5"/>
  <c r="S328" i="6" s="1"/>
  <c r="R328" i="5"/>
  <c r="R328" i="6" s="1"/>
  <c r="Q328" i="5"/>
  <c r="Q328" i="6" s="1"/>
  <c r="P328" i="5"/>
  <c r="P328" i="6" s="1"/>
  <c r="T327" i="5"/>
  <c r="T327" i="6" s="1"/>
  <c r="S327" i="5"/>
  <c r="S327" i="6" s="1"/>
  <c r="R327" i="5"/>
  <c r="R327" i="6" s="1"/>
  <c r="Q327" i="5"/>
  <c r="Q327" i="6" s="1"/>
  <c r="P327" i="5"/>
  <c r="P327" i="6" s="1"/>
  <c r="T326" i="5"/>
  <c r="T326" i="6" s="1"/>
  <c r="S326" i="5"/>
  <c r="S326" i="6" s="1"/>
  <c r="R326" i="5"/>
  <c r="R326" i="6" s="1"/>
  <c r="Q326" i="5"/>
  <c r="Q326" i="6" s="1"/>
  <c r="P326" i="5"/>
  <c r="P326" i="6" s="1"/>
  <c r="T325" i="5"/>
  <c r="T325" i="6" s="1"/>
  <c r="S325" i="5"/>
  <c r="S325" i="6" s="1"/>
  <c r="R325" i="5"/>
  <c r="R325" i="6" s="1"/>
  <c r="Q325" i="5"/>
  <c r="Q325" i="6" s="1"/>
  <c r="P325" i="5"/>
  <c r="P325" i="6" s="1"/>
  <c r="T324" i="5"/>
  <c r="T324" i="6" s="1"/>
  <c r="S324" i="5"/>
  <c r="S324" i="6" s="1"/>
  <c r="R324" i="5"/>
  <c r="R324" i="6" s="1"/>
  <c r="Q324" i="5"/>
  <c r="Q324" i="6" s="1"/>
  <c r="P324" i="5"/>
  <c r="P324" i="6" s="1"/>
  <c r="T323" i="5"/>
  <c r="T323" i="6" s="1"/>
  <c r="S323" i="5"/>
  <c r="S323" i="6" s="1"/>
  <c r="R323" i="5"/>
  <c r="R323" i="6" s="1"/>
  <c r="Q323" i="5"/>
  <c r="Q323" i="6" s="1"/>
  <c r="P323" i="5"/>
  <c r="P323" i="6" s="1"/>
  <c r="T322" i="5"/>
  <c r="T322" i="6" s="1"/>
  <c r="S322" i="5"/>
  <c r="S322" i="6" s="1"/>
  <c r="R322" i="5"/>
  <c r="R322" i="6" s="1"/>
  <c r="Q322" i="5"/>
  <c r="Q322" i="6" s="1"/>
  <c r="P322" i="5"/>
  <c r="P322" i="6" s="1"/>
  <c r="T321" i="5"/>
  <c r="T321" i="6" s="1"/>
  <c r="S321" i="5"/>
  <c r="S321" i="6" s="1"/>
  <c r="R321" i="5"/>
  <c r="R321" i="6" s="1"/>
  <c r="Q321" i="5"/>
  <c r="Q321" i="6" s="1"/>
  <c r="P321" i="5"/>
  <c r="P321" i="6" s="1"/>
  <c r="T320" i="5"/>
  <c r="T320" i="6" s="1"/>
  <c r="S320" i="5"/>
  <c r="S320" i="6" s="1"/>
  <c r="R320" i="5"/>
  <c r="R320" i="6" s="1"/>
  <c r="Q320" i="5"/>
  <c r="Q320" i="6" s="1"/>
  <c r="P320" i="5"/>
  <c r="P320" i="6" s="1"/>
  <c r="T319" i="5"/>
  <c r="T319" i="6" s="1"/>
  <c r="S319" i="5"/>
  <c r="S319" i="6" s="1"/>
  <c r="R319" i="5"/>
  <c r="R319" i="6" s="1"/>
  <c r="Q319" i="5"/>
  <c r="Q319" i="6" s="1"/>
  <c r="P319" i="5"/>
  <c r="P319" i="6" s="1"/>
  <c r="T318" i="5"/>
  <c r="T318" i="6" s="1"/>
  <c r="S318" i="5"/>
  <c r="S318" i="6" s="1"/>
  <c r="R318" i="5"/>
  <c r="R318" i="6" s="1"/>
  <c r="Q318" i="5"/>
  <c r="Q318" i="6" s="1"/>
  <c r="P318" i="5"/>
  <c r="P318" i="6" s="1"/>
  <c r="T317" i="5"/>
  <c r="T317" i="6" s="1"/>
  <c r="S317" i="5"/>
  <c r="S317" i="6" s="1"/>
  <c r="R317" i="5"/>
  <c r="R317" i="6" s="1"/>
  <c r="Q317" i="5"/>
  <c r="Q317" i="6" s="1"/>
  <c r="P317" i="5"/>
  <c r="P317" i="6" s="1"/>
  <c r="T316" i="5"/>
  <c r="T316" i="6" s="1"/>
  <c r="S316" i="5"/>
  <c r="S316" i="6" s="1"/>
  <c r="R316" i="5"/>
  <c r="R316" i="6" s="1"/>
  <c r="Q316" i="5"/>
  <c r="Q316" i="6" s="1"/>
  <c r="P316" i="5"/>
  <c r="P316" i="6" s="1"/>
  <c r="T315" i="5"/>
  <c r="T315" i="6" s="1"/>
  <c r="S315" i="5"/>
  <c r="S315" i="6" s="1"/>
  <c r="R315" i="5"/>
  <c r="R315" i="6" s="1"/>
  <c r="Q315" i="5"/>
  <c r="Q315" i="6" s="1"/>
  <c r="P315" i="5"/>
  <c r="P315" i="6" s="1"/>
  <c r="T314" i="5"/>
  <c r="T314" i="6" s="1"/>
  <c r="S314" i="5"/>
  <c r="S314" i="6" s="1"/>
  <c r="R314" i="5"/>
  <c r="R314" i="6" s="1"/>
  <c r="Q314" i="5"/>
  <c r="Q314" i="6" s="1"/>
  <c r="P314" i="5"/>
  <c r="P314" i="6" s="1"/>
  <c r="T313" i="5"/>
  <c r="T313" i="6" s="1"/>
  <c r="S313" i="5"/>
  <c r="S313" i="6" s="1"/>
  <c r="R313" i="5"/>
  <c r="R313" i="6" s="1"/>
  <c r="Q313" i="5"/>
  <c r="Q313" i="6" s="1"/>
  <c r="P313" i="5"/>
  <c r="P313" i="6" s="1"/>
  <c r="N313" i="5" a="1"/>
  <c r="N313" i="5" s="1"/>
  <c r="N313" i="6" s="1"/>
  <c r="T312" i="5"/>
  <c r="T312" i="6" s="1"/>
  <c r="S312" i="5"/>
  <c r="S312" i="6" s="1"/>
  <c r="R312" i="5"/>
  <c r="R312" i="6" s="1"/>
  <c r="Q312" i="5"/>
  <c r="Q312" i="6" s="1"/>
  <c r="P312" i="5"/>
  <c r="P312" i="6" s="1"/>
  <c r="T311" i="5"/>
  <c r="T311" i="6" s="1"/>
  <c r="S311" i="5"/>
  <c r="S311" i="6" s="1"/>
  <c r="R311" i="5"/>
  <c r="R311" i="6" s="1"/>
  <c r="Q311" i="5"/>
  <c r="Q311" i="6" s="1"/>
  <c r="P311" i="5"/>
  <c r="P311" i="6" s="1"/>
  <c r="T310" i="5"/>
  <c r="T310" i="6" s="1"/>
  <c r="S310" i="5"/>
  <c r="S310" i="6" s="1"/>
  <c r="R310" i="5"/>
  <c r="R310" i="6" s="1"/>
  <c r="Q310" i="5"/>
  <c r="Q310" i="6" s="1"/>
  <c r="P310" i="5"/>
  <c r="P310" i="6" s="1"/>
  <c r="T309" i="5"/>
  <c r="T309" i="6" s="1"/>
  <c r="S309" i="5"/>
  <c r="S309" i="6" s="1"/>
  <c r="R309" i="5"/>
  <c r="R309" i="6" s="1"/>
  <c r="Q309" i="5"/>
  <c r="Q309" i="6" s="1"/>
  <c r="P309" i="5"/>
  <c r="P309" i="6" s="1"/>
  <c r="T308" i="5"/>
  <c r="T308" i="6" s="1"/>
  <c r="S308" i="5"/>
  <c r="S308" i="6" s="1"/>
  <c r="R308" i="5"/>
  <c r="R308" i="6" s="1"/>
  <c r="Q308" i="5"/>
  <c r="Q308" i="6" s="1"/>
  <c r="P308" i="5"/>
  <c r="P308" i="6" s="1"/>
  <c r="T307" i="5"/>
  <c r="T307" i="6" s="1"/>
  <c r="S307" i="5"/>
  <c r="S307" i="6" s="1"/>
  <c r="R307" i="5"/>
  <c r="R307" i="6" s="1"/>
  <c r="Q307" i="5"/>
  <c r="Q307" i="6" s="1"/>
  <c r="P307" i="5"/>
  <c r="P307" i="6" s="1"/>
  <c r="T306" i="5"/>
  <c r="T306" i="6" s="1"/>
  <c r="S306" i="5"/>
  <c r="S306" i="6" s="1"/>
  <c r="R306" i="5"/>
  <c r="R306" i="6" s="1"/>
  <c r="Q306" i="5"/>
  <c r="Q306" i="6" s="1"/>
  <c r="P306" i="5"/>
  <c r="P306" i="6" s="1"/>
  <c r="T305" i="5"/>
  <c r="T305" i="6" s="1"/>
  <c r="S305" i="5"/>
  <c r="S305" i="6" s="1"/>
  <c r="R305" i="5"/>
  <c r="R305" i="6" s="1"/>
  <c r="Q305" i="5"/>
  <c r="Q305" i="6" s="1"/>
  <c r="P305" i="5"/>
  <c r="P305" i="6" s="1"/>
  <c r="T304" i="5"/>
  <c r="T304" i="6" s="1"/>
  <c r="S304" i="5"/>
  <c r="S304" i="6" s="1"/>
  <c r="R304" i="5"/>
  <c r="R304" i="6" s="1"/>
  <c r="Q304" i="5"/>
  <c r="Q304" i="6" s="1"/>
  <c r="P304" i="5"/>
  <c r="P304" i="6" s="1"/>
  <c r="T303" i="5"/>
  <c r="T303" i="6" s="1"/>
  <c r="S303" i="5"/>
  <c r="S303" i="6" s="1"/>
  <c r="R303" i="5"/>
  <c r="R303" i="6" s="1"/>
  <c r="Q303" i="5"/>
  <c r="Q303" i="6" s="1"/>
  <c r="P303" i="5"/>
  <c r="P303" i="6" s="1"/>
  <c r="T302" i="5"/>
  <c r="T302" i="6" s="1"/>
  <c r="S302" i="5"/>
  <c r="S302" i="6" s="1"/>
  <c r="R302" i="5"/>
  <c r="R302" i="6" s="1"/>
  <c r="Q302" i="5"/>
  <c r="Q302" i="6" s="1"/>
  <c r="P302" i="5"/>
  <c r="P302" i="6" s="1"/>
  <c r="T301" i="5"/>
  <c r="T301" i="6" s="1"/>
  <c r="S301" i="5"/>
  <c r="S301" i="6" s="1"/>
  <c r="R301" i="5"/>
  <c r="R301" i="6" s="1"/>
  <c r="Q301" i="5"/>
  <c r="Q301" i="6" s="1"/>
  <c r="P301" i="5"/>
  <c r="P301" i="6" s="1"/>
  <c r="T300" i="5"/>
  <c r="T300" i="6" s="1"/>
  <c r="S300" i="5"/>
  <c r="S300" i="6" s="1"/>
  <c r="R300" i="5"/>
  <c r="R300" i="6" s="1"/>
  <c r="Q300" i="5"/>
  <c r="Q300" i="6" s="1"/>
  <c r="P300" i="5"/>
  <c r="P300" i="6" s="1"/>
  <c r="T299" i="5"/>
  <c r="T299" i="6" s="1"/>
  <c r="S299" i="5"/>
  <c r="S299" i="6" s="1"/>
  <c r="R299" i="5"/>
  <c r="R299" i="6" s="1"/>
  <c r="Q299" i="5"/>
  <c r="Q299" i="6" s="1"/>
  <c r="P299" i="5"/>
  <c r="P299" i="6" s="1"/>
  <c r="T298" i="5"/>
  <c r="T298" i="6" s="1"/>
  <c r="S298" i="5"/>
  <c r="S298" i="6" s="1"/>
  <c r="R298" i="5"/>
  <c r="R298" i="6" s="1"/>
  <c r="Q298" i="5"/>
  <c r="Q298" i="6" s="1"/>
  <c r="P298" i="5"/>
  <c r="P298" i="6" s="1"/>
  <c r="T297" i="5"/>
  <c r="T297" i="6" s="1"/>
  <c r="S297" i="5"/>
  <c r="S297" i="6" s="1"/>
  <c r="R297" i="5"/>
  <c r="R297" i="6" s="1"/>
  <c r="Q297" i="5"/>
  <c r="Q297" i="6" s="1"/>
  <c r="P297" i="5"/>
  <c r="P297" i="6" s="1"/>
  <c r="T296" i="5"/>
  <c r="T296" i="6" s="1"/>
  <c r="S296" i="5"/>
  <c r="S296" i="6" s="1"/>
  <c r="R296" i="5"/>
  <c r="R296" i="6" s="1"/>
  <c r="Q296" i="5"/>
  <c r="Q296" i="6" s="1"/>
  <c r="P296" i="5"/>
  <c r="P296" i="6" s="1"/>
  <c r="T295" i="5"/>
  <c r="T295" i="6" s="1"/>
  <c r="S295" i="5"/>
  <c r="S295" i="6" s="1"/>
  <c r="R295" i="5"/>
  <c r="R295" i="6" s="1"/>
  <c r="Q295" i="5"/>
  <c r="Q295" i="6" s="1"/>
  <c r="P295" i="5"/>
  <c r="P295" i="6" s="1"/>
  <c r="T294" i="5"/>
  <c r="T294" i="6" s="1"/>
  <c r="S294" i="5"/>
  <c r="S294" i="6" s="1"/>
  <c r="R294" i="5"/>
  <c r="R294" i="6" s="1"/>
  <c r="Q294" i="5"/>
  <c r="Q294" i="6" s="1"/>
  <c r="P294" i="5"/>
  <c r="P294" i="6" s="1"/>
  <c r="T293" i="5"/>
  <c r="T293" i="6" s="1"/>
  <c r="S293" i="5"/>
  <c r="S293" i="6" s="1"/>
  <c r="R293" i="5"/>
  <c r="R293" i="6" s="1"/>
  <c r="Q293" i="5"/>
  <c r="Q293" i="6" s="1"/>
  <c r="P293" i="5"/>
  <c r="P293" i="6" s="1"/>
  <c r="T292" i="5"/>
  <c r="T292" i="6" s="1"/>
  <c r="S292" i="5"/>
  <c r="S292" i="6" s="1"/>
  <c r="R292" i="5"/>
  <c r="R292" i="6" s="1"/>
  <c r="Q292" i="5"/>
  <c r="Q292" i="6" s="1"/>
  <c r="P292" i="5"/>
  <c r="P292" i="6" s="1"/>
  <c r="T291" i="5"/>
  <c r="T291" i="6" s="1"/>
  <c r="S291" i="5"/>
  <c r="S291" i="6" s="1"/>
  <c r="R291" i="5"/>
  <c r="R291" i="6" s="1"/>
  <c r="Q291" i="5"/>
  <c r="Q291" i="6" s="1"/>
  <c r="P291" i="5"/>
  <c r="P291" i="6" s="1"/>
  <c r="T290" i="5"/>
  <c r="T290" i="6" s="1"/>
  <c r="S290" i="5"/>
  <c r="S290" i="6" s="1"/>
  <c r="R290" i="5"/>
  <c r="R290" i="6" s="1"/>
  <c r="Q290" i="5"/>
  <c r="Q290" i="6" s="1"/>
  <c r="P290" i="5"/>
  <c r="P290" i="6" s="1"/>
  <c r="T289" i="5"/>
  <c r="T289" i="6" s="1"/>
  <c r="S289" i="5"/>
  <c r="S289" i="6" s="1"/>
  <c r="R289" i="5"/>
  <c r="R289" i="6" s="1"/>
  <c r="Q289" i="5"/>
  <c r="Q289" i="6" s="1"/>
  <c r="P289" i="5"/>
  <c r="P289" i="6" s="1"/>
  <c r="T288" i="5"/>
  <c r="T288" i="6" s="1"/>
  <c r="S288" i="5"/>
  <c r="S288" i="6" s="1"/>
  <c r="R288" i="5"/>
  <c r="R288" i="6" s="1"/>
  <c r="Q288" i="5"/>
  <c r="Q288" i="6" s="1"/>
  <c r="P288" i="5"/>
  <c r="P288" i="6" s="1"/>
  <c r="T287" i="5"/>
  <c r="T287" i="6" s="1"/>
  <c r="S287" i="5"/>
  <c r="S287" i="6" s="1"/>
  <c r="R287" i="5"/>
  <c r="R287" i="6" s="1"/>
  <c r="Q287" i="5"/>
  <c r="Q287" i="6" s="1"/>
  <c r="P287" i="5"/>
  <c r="P287" i="6" s="1"/>
  <c r="T286" i="5"/>
  <c r="T286" i="6" s="1"/>
  <c r="S286" i="5"/>
  <c r="S286" i="6" s="1"/>
  <c r="R286" i="5"/>
  <c r="R286" i="6" s="1"/>
  <c r="Q286" i="5"/>
  <c r="Q286" i="6" s="1"/>
  <c r="P286" i="5"/>
  <c r="P286" i="6" s="1"/>
  <c r="T285" i="5"/>
  <c r="T285" i="6" s="1"/>
  <c r="S285" i="5"/>
  <c r="S285" i="6" s="1"/>
  <c r="R285" i="5"/>
  <c r="R285" i="6" s="1"/>
  <c r="Q285" i="5"/>
  <c r="Q285" i="6" s="1"/>
  <c r="P285" i="5"/>
  <c r="P285" i="6" s="1"/>
  <c r="T284" i="5"/>
  <c r="T284" i="6" s="1"/>
  <c r="S284" i="5"/>
  <c r="S284" i="6" s="1"/>
  <c r="R284" i="5"/>
  <c r="R284" i="6" s="1"/>
  <c r="Q284" i="5"/>
  <c r="Q284" i="6" s="1"/>
  <c r="P284" i="5"/>
  <c r="P284" i="6" s="1"/>
  <c r="T283" i="5"/>
  <c r="T283" i="6" s="1"/>
  <c r="S283" i="5"/>
  <c r="S283" i="6" s="1"/>
  <c r="R283" i="5"/>
  <c r="R283" i="6" s="1"/>
  <c r="Q283" i="5"/>
  <c r="Q283" i="6" s="1"/>
  <c r="P283" i="5"/>
  <c r="P283" i="6" s="1"/>
  <c r="T282" i="5"/>
  <c r="T282" i="6" s="1"/>
  <c r="S282" i="5"/>
  <c r="S282" i="6" s="1"/>
  <c r="R282" i="5"/>
  <c r="R282" i="6" s="1"/>
  <c r="Q282" i="5"/>
  <c r="Q282" i="6" s="1"/>
  <c r="P282" i="5"/>
  <c r="P282" i="6" s="1"/>
  <c r="T281" i="5"/>
  <c r="T281" i="6" s="1"/>
  <c r="S281" i="5"/>
  <c r="S281" i="6" s="1"/>
  <c r="R281" i="5"/>
  <c r="R281" i="6" s="1"/>
  <c r="Q281" i="5"/>
  <c r="Q281" i="6" s="1"/>
  <c r="P281" i="5"/>
  <c r="P281" i="6" s="1"/>
  <c r="T280" i="5"/>
  <c r="T280" i="6" s="1"/>
  <c r="S280" i="5"/>
  <c r="S280" i="6" s="1"/>
  <c r="R280" i="5"/>
  <c r="R280" i="6" s="1"/>
  <c r="Q280" i="5"/>
  <c r="Q280" i="6" s="1"/>
  <c r="P280" i="5"/>
  <c r="P280" i="6" s="1"/>
  <c r="T279" i="5"/>
  <c r="T279" i="6" s="1"/>
  <c r="S279" i="5"/>
  <c r="S279" i="6" s="1"/>
  <c r="R279" i="5"/>
  <c r="R279" i="6" s="1"/>
  <c r="Q279" i="5"/>
  <c r="Q279" i="6" s="1"/>
  <c r="P279" i="5"/>
  <c r="P279" i="6" s="1"/>
  <c r="T278" i="5"/>
  <c r="T278" i="6" s="1"/>
  <c r="S278" i="5"/>
  <c r="S278" i="6" s="1"/>
  <c r="R278" i="5"/>
  <c r="R278" i="6" s="1"/>
  <c r="Q278" i="5"/>
  <c r="Q278" i="6" s="1"/>
  <c r="P278" i="5"/>
  <c r="P278" i="6" s="1"/>
  <c r="T277" i="5"/>
  <c r="T277" i="6" s="1"/>
  <c r="S277" i="5"/>
  <c r="S277" i="6" s="1"/>
  <c r="R277" i="5"/>
  <c r="R277" i="6" s="1"/>
  <c r="Q277" i="5"/>
  <c r="Q277" i="6" s="1"/>
  <c r="P277" i="5"/>
  <c r="P277" i="6" s="1"/>
  <c r="T276" i="5"/>
  <c r="T276" i="6" s="1"/>
  <c r="S276" i="5"/>
  <c r="S276" i="6" s="1"/>
  <c r="R276" i="5"/>
  <c r="R276" i="6" s="1"/>
  <c r="Q276" i="5"/>
  <c r="Q276" i="6" s="1"/>
  <c r="P276" i="5"/>
  <c r="P276" i="6" s="1"/>
  <c r="T275" i="5"/>
  <c r="T275" i="6" s="1"/>
  <c r="S275" i="5"/>
  <c r="S275" i="6" s="1"/>
  <c r="R275" i="5"/>
  <c r="R275" i="6" s="1"/>
  <c r="Q275" i="5"/>
  <c r="Q275" i="6" s="1"/>
  <c r="P275" i="5"/>
  <c r="P275" i="6" s="1"/>
  <c r="T274" i="5"/>
  <c r="T274" i="6" s="1"/>
  <c r="S274" i="5"/>
  <c r="S274" i="6" s="1"/>
  <c r="R274" i="5"/>
  <c r="R274" i="6" s="1"/>
  <c r="Q274" i="5"/>
  <c r="Q274" i="6" s="1"/>
  <c r="P274" i="5"/>
  <c r="P274" i="6" s="1"/>
  <c r="T273" i="5"/>
  <c r="T273" i="6" s="1"/>
  <c r="S273" i="5"/>
  <c r="S273" i="6" s="1"/>
  <c r="R273" i="5"/>
  <c r="R273" i="6" s="1"/>
  <c r="Q273" i="5"/>
  <c r="Q273" i="6" s="1"/>
  <c r="P273" i="5"/>
  <c r="P273" i="6" s="1"/>
  <c r="T272" i="5"/>
  <c r="T272" i="6" s="1"/>
  <c r="S272" i="5"/>
  <c r="S272" i="6" s="1"/>
  <c r="R272" i="5"/>
  <c r="R272" i="6" s="1"/>
  <c r="Q272" i="5"/>
  <c r="Q272" i="6" s="1"/>
  <c r="P272" i="5"/>
  <c r="P272" i="6" s="1"/>
  <c r="T271" i="5"/>
  <c r="T271" i="6" s="1"/>
  <c r="S271" i="5"/>
  <c r="S271" i="6" s="1"/>
  <c r="R271" i="5"/>
  <c r="R271" i="6" s="1"/>
  <c r="Q271" i="5"/>
  <c r="Q271" i="6" s="1"/>
  <c r="P271" i="5"/>
  <c r="P271" i="6" s="1"/>
  <c r="T270" i="5"/>
  <c r="T270" i="6" s="1"/>
  <c r="S270" i="5"/>
  <c r="S270" i="6" s="1"/>
  <c r="R270" i="5"/>
  <c r="R270" i="6" s="1"/>
  <c r="Q270" i="5"/>
  <c r="Q270" i="6" s="1"/>
  <c r="P270" i="5"/>
  <c r="P270" i="6" s="1"/>
  <c r="T269" i="5"/>
  <c r="T269" i="6" s="1"/>
  <c r="S269" i="5"/>
  <c r="S269" i="6" s="1"/>
  <c r="R269" i="5"/>
  <c r="R269" i="6" s="1"/>
  <c r="Q269" i="5"/>
  <c r="Q269" i="6" s="1"/>
  <c r="P269" i="5"/>
  <c r="P269" i="6" s="1"/>
  <c r="T268" i="5"/>
  <c r="T268" i="6" s="1"/>
  <c r="S268" i="5"/>
  <c r="S268" i="6" s="1"/>
  <c r="R268" i="5"/>
  <c r="R268" i="6" s="1"/>
  <c r="Q268" i="5"/>
  <c r="Q268" i="6" s="1"/>
  <c r="P268" i="5"/>
  <c r="P268" i="6" s="1"/>
  <c r="T267" i="5"/>
  <c r="T267" i="6" s="1"/>
  <c r="S267" i="5"/>
  <c r="S267" i="6" s="1"/>
  <c r="R267" i="5"/>
  <c r="R267" i="6" s="1"/>
  <c r="Q267" i="5"/>
  <c r="Q267" i="6" s="1"/>
  <c r="P267" i="5"/>
  <c r="P267" i="6" s="1"/>
  <c r="T266" i="5"/>
  <c r="T266" i="6" s="1"/>
  <c r="S266" i="5"/>
  <c r="S266" i="6" s="1"/>
  <c r="R266" i="5"/>
  <c r="R266" i="6" s="1"/>
  <c r="Q266" i="5"/>
  <c r="Q266" i="6" s="1"/>
  <c r="P266" i="5"/>
  <c r="P266" i="6" s="1"/>
  <c r="T265" i="5"/>
  <c r="T265" i="6" s="1"/>
  <c r="S265" i="5"/>
  <c r="S265" i="6" s="1"/>
  <c r="R265" i="5"/>
  <c r="R265" i="6" s="1"/>
  <c r="Q265" i="5"/>
  <c r="Q265" i="6" s="1"/>
  <c r="P265" i="5"/>
  <c r="P265" i="6" s="1"/>
  <c r="T264" i="5"/>
  <c r="T264" i="6" s="1"/>
  <c r="S264" i="5"/>
  <c r="S264" i="6" s="1"/>
  <c r="R264" i="5"/>
  <c r="R264" i="6" s="1"/>
  <c r="Q264" i="5"/>
  <c r="Q264" i="6" s="1"/>
  <c r="P264" i="5"/>
  <c r="P264" i="6" s="1"/>
  <c r="T263" i="5"/>
  <c r="T263" i="6" s="1"/>
  <c r="S263" i="5"/>
  <c r="S263" i="6" s="1"/>
  <c r="R263" i="5"/>
  <c r="R263" i="6" s="1"/>
  <c r="Q263" i="5"/>
  <c r="Q263" i="6" s="1"/>
  <c r="P263" i="5"/>
  <c r="P263" i="6" s="1"/>
  <c r="T262" i="5"/>
  <c r="T262" i="6" s="1"/>
  <c r="S262" i="5"/>
  <c r="S262" i="6" s="1"/>
  <c r="R262" i="5"/>
  <c r="R262" i="6" s="1"/>
  <c r="Q262" i="5"/>
  <c r="Q262" i="6" s="1"/>
  <c r="P262" i="5"/>
  <c r="P262" i="6" s="1"/>
  <c r="T261" i="5"/>
  <c r="T261" i="6" s="1"/>
  <c r="S261" i="5"/>
  <c r="S261" i="6" s="1"/>
  <c r="R261" i="5"/>
  <c r="R261" i="6" s="1"/>
  <c r="Q261" i="5"/>
  <c r="Q261" i="6" s="1"/>
  <c r="P261" i="5"/>
  <c r="P261" i="6" s="1"/>
  <c r="T260" i="5"/>
  <c r="T260" i="6" s="1"/>
  <c r="S260" i="5"/>
  <c r="S260" i="6" s="1"/>
  <c r="R260" i="5"/>
  <c r="R260" i="6" s="1"/>
  <c r="Q260" i="5"/>
  <c r="Q260" i="6" s="1"/>
  <c r="P260" i="5"/>
  <c r="P260" i="6" s="1"/>
  <c r="T259" i="5"/>
  <c r="T259" i="6" s="1"/>
  <c r="S259" i="5"/>
  <c r="S259" i="6" s="1"/>
  <c r="R259" i="5"/>
  <c r="R259" i="6" s="1"/>
  <c r="Q259" i="5"/>
  <c r="Q259" i="6" s="1"/>
  <c r="P259" i="5"/>
  <c r="P259" i="6" s="1"/>
  <c r="T258" i="5"/>
  <c r="T258" i="6" s="1"/>
  <c r="S258" i="5"/>
  <c r="S258" i="6" s="1"/>
  <c r="R258" i="5"/>
  <c r="R258" i="6" s="1"/>
  <c r="Q258" i="5"/>
  <c r="Q258" i="6" s="1"/>
  <c r="P258" i="5"/>
  <c r="P258" i="6" s="1"/>
  <c r="T257" i="5"/>
  <c r="T257" i="6" s="1"/>
  <c r="S257" i="5"/>
  <c r="S257" i="6" s="1"/>
  <c r="R257" i="5"/>
  <c r="R257" i="6" s="1"/>
  <c r="Q257" i="5"/>
  <c r="Q257" i="6" s="1"/>
  <c r="P257" i="5"/>
  <c r="P257" i="6" s="1"/>
  <c r="T256" i="5"/>
  <c r="T256" i="6" s="1"/>
  <c r="S256" i="5"/>
  <c r="S256" i="6" s="1"/>
  <c r="R256" i="5"/>
  <c r="R256" i="6" s="1"/>
  <c r="Q256" i="5"/>
  <c r="Q256" i="6" s="1"/>
  <c r="P256" i="5"/>
  <c r="P256" i="6" s="1"/>
  <c r="T255" i="5"/>
  <c r="T255" i="6" s="1"/>
  <c r="S255" i="5"/>
  <c r="S255" i="6" s="1"/>
  <c r="R255" i="5"/>
  <c r="R255" i="6" s="1"/>
  <c r="Q255" i="5"/>
  <c r="Q255" i="6" s="1"/>
  <c r="P255" i="5"/>
  <c r="P255" i="6" s="1"/>
  <c r="T254" i="5"/>
  <c r="T254" i="6" s="1"/>
  <c r="S254" i="5"/>
  <c r="S254" i="6" s="1"/>
  <c r="R254" i="5"/>
  <c r="R254" i="6" s="1"/>
  <c r="Q254" i="5"/>
  <c r="Q254" i="6" s="1"/>
  <c r="P254" i="5"/>
  <c r="P254" i="6" s="1"/>
  <c r="T253" i="5"/>
  <c r="T253" i="6" s="1"/>
  <c r="S253" i="5"/>
  <c r="S253" i="6" s="1"/>
  <c r="R253" i="5"/>
  <c r="R253" i="6" s="1"/>
  <c r="Q253" i="5"/>
  <c r="Q253" i="6" s="1"/>
  <c r="P253" i="5"/>
  <c r="P253" i="6" s="1"/>
  <c r="T252" i="5"/>
  <c r="T252" i="6" s="1"/>
  <c r="S252" i="5"/>
  <c r="S252" i="6" s="1"/>
  <c r="R252" i="5"/>
  <c r="R252" i="6" s="1"/>
  <c r="Q252" i="5"/>
  <c r="Q252" i="6" s="1"/>
  <c r="P252" i="5"/>
  <c r="P252" i="6" s="1"/>
  <c r="T251" i="5"/>
  <c r="T251" i="6" s="1"/>
  <c r="S251" i="5"/>
  <c r="S251" i="6" s="1"/>
  <c r="R251" i="5"/>
  <c r="R251" i="6" s="1"/>
  <c r="Q251" i="5"/>
  <c r="Q251" i="6" s="1"/>
  <c r="P251" i="5"/>
  <c r="P251" i="6" s="1"/>
  <c r="T250" i="5"/>
  <c r="T250" i="6" s="1"/>
  <c r="S250" i="5"/>
  <c r="S250" i="6" s="1"/>
  <c r="R250" i="5"/>
  <c r="R250" i="6" s="1"/>
  <c r="Q250" i="5"/>
  <c r="Q250" i="6" s="1"/>
  <c r="P250" i="5"/>
  <c r="P250" i="6" s="1"/>
  <c r="T249" i="5"/>
  <c r="T249" i="6" s="1"/>
  <c r="S249" i="5"/>
  <c r="S249" i="6" s="1"/>
  <c r="R249" i="5"/>
  <c r="R249" i="6" s="1"/>
  <c r="Q249" i="5"/>
  <c r="Q249" i="6" s="1"/>
  <c r="P249" i="5"/>
  <c r="P249" i="6" s="1"/>
  <c r="T248" i="5"/>
  <c r="T248" i="6" s="1"/>
  <c r="S248" i="5"/>
  <c r="S248" i="6" s="1"/>
  <c r="R248" i="5"/>
  <c r="R248" i="6" s="1"/>
  <c r="Q248" i="5"/>
  <c r="Q248" i="6" s="1"/>
  <c r="P248" i="5"/>
  <c r="P248" i="6" s="1"/>
  <c r="T247" i="5"/>
  <c r="T247" i="6" s="1"/>
  <c r="S247" i="5"/>
  <c r="S247" i="6" s="1"/>
  <c r="R247" i="5"/>
  <c r="R247" i="6" s="1"/>
  <c r="Q247" i="5"/>
  <c r="Q247" i="6" s="1"/>
  <c r="P247" i="5"/>
  <c r="P247" i="6" s="1"/>
  <c r="T246" i="5"/>
  <c r="T246" i="6" s="1"/>
  <c r="S246" i="5"/>
  <c r="S246" i="6" s="1"/>
  <c r="R246" i="5"/>
  <c r="R246" i="6" s="1"/>
  <c r="Q246" i="5"/>
  <c r="Q246" i="6" s="1"/>
  <c r="P246" i="5"/>
  <c r="P246" i="6" s="1"/>
  <c r="T245" i="5"/>
  <c r="T245" i="6" s="1"/>
  <c r="S245" i="5"/>
  <c r="S245" i="6" s="1"/>
  <c r="R245" i="5"/>
  <c r="R245" i="6" s="1"/>
  <c r="Q245" i="5"/>
  <c r="Q245" i="6" s="1"/>
  <c r="P245" i="5"/>
  <c r="P245" i="6" s="1"/>
  <c r="T244" i="5"/>
  <c r="T244" i="6" s="1"/>
  <c r="S244" i="5"/>
  <c r="S244" i="6" s="1"/>
  <c r="R244" i="5"/>
  <c r="R244" i="6" s="1"/>
  <c r="Q244" i="5"/>
  <c r="Q244" i="6" s="1"/>
  <c r="P244" i="5"/>
  <c r="P244" i="6" s="1"/>
  <c r="T243" i="5"/>
  <c r="T243" i="6" s="1"/>
  <c r="S243" i="5"/>
  <c r="S243" i="6" s="1"/>
  <c r="R243" i="5"/>
  <c r="R243" i="6" s="1"/>
  <c r="Q243" i="5"/>
  <c r="Q243" i="6" s="1"/>
  <c r="P243" i="5"/>
  <c r="P243" i="6" s="1"/>
  <c r="T242" i="5"/>
  <c r="T242" i="6" s="1"/>
  <c r="S242" i="5"/>
  <c r="S242" i="6" s="1"/>
  <c r="R242" i="5"/>
  <c r="R242" i="6" s="1"/>
  <c r="Q242" i="5"/>
  <c r="Q242" i="6" s="1"/>
  <c r="P242" i="5"/>
  <c r="P242" i="6" s="1"/>
  <c r="T241" i="5"/>
  <c r="T241" i="6" s="1"/>
  <c r="S241" i="5"/>
  <c r="S241" i="6" s="1"/>
  <c r="R241" i="5"/>
  <c r="R241" i="6" s="1"/>
  <c r="Q241" i="5"/>
  <c r="Q241" i="6" s="1"/>
  <c r="P241" i="5"/>
  <c r="P241" i="6" s="1"/>
  <c r="T240" i="5"/>
  <c r="T240" i="6" s="1"/>
  <c r="S240" i="5"/>
  <c r="S240" i="6" s="1"/>
  <c r="R240" i="5"/>
  <c r="R240" i="6" s="1"/>
  <c r="Q240" i="5"/>
  <c r="Q240" i="6" s="1"/>
  <c r="P240" i="5"/>
  <c r="P240" i="6" s="1"/>
  <c r="T239" i="5"/>
  <c r="T239" i="6" s="1"/>
  <c r="S239" i="5"/>
  <c r="S239" i="6" s="1"/>
  <c r="R239" i="5"/>
  <c r="R239" i="6" s="1"/>
  <c r="Q239" i="5"/>
  <c r="Q239" i="6" s="1"/>
  <c r="P239" i="5"/>
  <c r="P239" i="6" s="1"/>
  <c r="T238" i="5"/>
  <c r="T238" i="6" s="1"/>
  <c r="S238" i="5"/>
  <c r="S238" i="6" s="1"/>
  <c r="R238" i="5"/>
  <c r="R238" i="6" s="1"/>
  <c r="Q238" i="5"/>
  <c r="Q238" i="6" s="1"/>
  <c r="P238" i="5"/>
  <c r="P238" i="6" s="1"/>
  <c r="T237" i="5"/>
  <c r="T237" i="6" s="1"/>
  <c r="S237" i="5"/>
  <c r="S237" i="6" s="1"/>
  <c r="R237" i="5"/>
  <c r="R237" i="6" s="1"/>
  <c r="Q237" i="5"/>
  <c r="Q237" i="6" s="1"/>
  <c r="P237" i="5"/>
  <c r="P237" i="6" s="1"/>
  <c r="T236" i="5"/>
  <c r="T236" i="6" s="1"/>
  <c r="S236" i="5"/>
  <c r="S236" i="6" s="1"/>
  <c r="R236" i="5"/>
  <c r="R236" i="6" s="1"/>
  <c r="Q236" i="5"/>
  <c r="Q236" i="6" s="1"/>
  <c r="P236" i="5"/>
  <c r="P236" i="6" s="1"/>
  <c r="T235" i="5"/>
  <c r="T235" i="6" s="1"/>
  <c r="S235" i="5"/>
  <c r="S235" i="6" s="1"/>
  <c r="R235" i="5"/>
  <c r="R235" i="6" s="1"/>
  <c r="Q235" i="5"/>
  <c r="Q235" i="6" s="1"/>
  <c r="P235" i="5"/>
  <c r="P235" i="6" s="1"/>
  <c r="T234" i="5"/>
  <c r="T234" i="6" s="1"/>
  <c r="S234" i="5"/>
  <c r="S234" i="6" s="1"/>
  <c r="R234" i="5"/>
  <c r="R234" i="6" s="1"/>
  <c r="Q234" i="5"/>
  <c r="Q234" i="6" s="1"/>
  <c r="P234" i="5"/>
  <c r="P234" i="6" s="1"/>
  <c r="T233" i="5"/>
  <c r="T233" i="6" s="1"/>
  <c r="S233" i="5"/>
  <c r="S233" i="6" s="1"/>
  <c r="R233" i="5"/>
  <c r="R233" i="6" s="1"/>
  <c r="Q233" i="5"/>
  <c r="Q233" i="6" s="1"/>
  <c r="P233" i="5"/>
  <c r="P233" i="6" s="1"/>
  <c r="T232" i="5"/>
  <c r="T232" i="6" s="1"/>
  <c r="S232" i="5"/>
  <c r="S232" i="6" s="1"/>
  <c r="R232" i="5"/>
  <c r="R232" i="6" s="1"/>
  <c r="Q232" i="5"/>
  <c r="Q232" i="6" s="1"/>
  <c r="P232" i="5"/>
  <c r="P232" i="6" s="1"/>
  <c r="T231" i="5"/>
  <c r="T231" i="6" s="1"/>
  <c r="S231" i="5"/>
  <c r="S231" i="6" s="1"/>
  <c r="R231" i="5"/>
  <c r="R231" i="6" s="1"/>
  <c r="Q231" i="5"/>
  <c r="Q231" i="6" s="1"/>
  <c r="P231" i="5"/>
  <c r="P231" i="6" s="1"/>
  <c r="T230" i="5"/>
  <c r="T230" i="6" s="1"/>
  <c r="S230" i="5"/>
  <c r="S230" i="6" s="1"/>
  <c r="R230" i="5"/>
  <c r="R230" i="6" s="1"/>
  <c r="Q230" i="5"/>
  <c r="Q230" i="6" s="1"/>
  <c r="P230" i="5"/>
  <c r="P230" i="6" s="1"/>
  <c r="T229" i="5"/>
  <c r="T229" i="6" s="1"/>
  <c r="S229" i="5"/>
  <c r="S229" i="6" s="1"/>
  <c r="R229" i="5"/>
  <c r="R229" i="6" s="1"/>
  <c r="Q229" i="5"/>
  <c r="Q229" i="6" s="1"/>
  <c r="P229" i="5"/>
  <c r="P229" i="6" s="1"/>
  <c r="T228" i="5"/>
  <c r="T228" i="6" s="1"/>
  <c r="S228" i="5"/>
  <c r="S228" i="6" s="1"/>
  <c r="R228" i="5"/>
  <c r="R228" i="6" s="1"/>
  <c r="Q228" i="5"/>
  <c r="Q228" i="6" s="1"/>
  <c r="P228" i="5"/>
  <c r="P228" i="6" s="1"/>
  <c r="T227" i="5"/>
  <c r="T227" i="6" s="1"/>
  <c r="S227" i="5"/>
  <c r="S227" i="6" s="1"/>
  <c r="R227" i="5"/>
  <c r="R227" i="6" s="1"/>
  <c r="Q227" i="5"/>
  <c r="Q227" i="6" s="1"/>
  <c r="P227" i="5"/>
  <c r="P227" i="6" s="1"/>
  <c r="T226" i="5"/>
  <c r="T226" i="6" s="1"/>
  <c r="S226" i="5"/>
  <c r="S226" i="6" s="1"/>
  <c r="R226" i="5"/>
  <c r="R226" i="6" s="1"/>
  <c r="Q226" i="5"/>
  <c r="Q226" i="6" s="1"/>
  <c r="P226" i="5"/>
  <c r="P226" i="6" s="1"/>
  <c r="T225" i="5"/>
  <c r="T225" i="6" s="1"/>
  <c r="S225" i="5"/>
  <c r="S225" i="6" s="1"/>
  <c r="R225" i="5"/>
  <c r="R225" i="6" s="1"/>
  <c r="Q225" i="5"/>
  <c r="Q225" i="6" s="1"/>
  <c r="P225" i="5"/>
  <c r="P225" i="6" s="1"/>
  <c r="T224" i="5"/>
  <c r="T224" i="6" s="1"/>
  <c r="S224" i="5"/>
  <c r="S224" i="6" s="1"/>
  <c r="R224" i="5"/>
  <c r="R224" i="6" s="1"/>
  <c r="Q224" i="5"/>
  <c r="Q224" i="6" s="1"/>
  <c r="P224" i="5"/>
  <c r="P224" i="6" s="1"/>
  <c r="T223" i="5"/>
  <c r="T223" i="6" s="1"/>
  <c r="S223" i="5"/>
  <c r="S223" i="6" s="1"/>
  <c r="R223" i="5"/>
  <c r="R223" i="6" s="1"/>
  <c r="Q223" i="5"/>
  <c r="Q223" i="6" s="1"/>
  <c r="P223" i="5"/>
  <c r="P223" i="6" s="1"/>
  <c r="T222" i="5"/>
  <c r="T222" i="6" s="1"/>
  <c r="S222" i="5"/>
  <c r="S222" i="6" s="1"/>
  <c r="R222" i="5"/>
  <c r="R222" i="6" s="1"/>
  <c r="Q222" i="5"/>
  <c r="Q222" i="6" s="1"/>
  <c r="P222" i="5"/>
  <c r="P222" i="6" s="1"/>
  <c r="T221" i="5"/>
  <c r="T221" i="6" s="1"/>
  <c r="S221" i="5"/>
  <c r="S221" i="6" s="1"/>
  <c r="R221" i="5"/>
  <c r="R221" i="6" s="1"/>
  <c r="Q221" i="5"/>
  <c r="Q221" i="6" s="1"/>
  <c r="P221" i="5"/>
  <c r="P221" i="6" s="1"/>
  <c r="T220" i="5"/>
  <c r="T220" i="6" s="1"/>
  <c r="S220" i="5"/>
  <c r="S220" i="6" s="1"/>
  <c r="R220" i="5"/>
  <c r="R220" i="6" s="1"/>
  <c r="Q220" i="5"/>
  <c r="Q220" i="6" s="1"/>
  <c r="P220" i="5"/>
  <c r="P220" i="6" s="1"/>
  <c r="T219" i="5"/>
  <c r="T219" i="6" s="1"/>
  <c r="S219" i="5"/>
  <c r="S219" i="6" s="1"/>
  <c r="R219" i="5"/>
  <c r="R219" i="6" s="1"/>
  <c r="Q219" i="5"/>
  <c r="Q219" i="6" s="1"/>
  <c r="P219" i="5"/>
  <c r="P219" i="6" s="1"/>
  <c r="T218" i="5"/>
  <c r="T218" i="6" s="1"/>
  <c r="S218" i="5"/>
  <c r="S218" i="6" s="1"/>
  <c r="R218" i="5"/>
  <c r="R218" i="6" s="1"/>
  <c r="Q218" i="5"/>
  <c r="Q218" i="6" s="1"/>
  <c r="P218" i="5"/>
  <c r="P218" i="6" s="1"/>
  <c r="T217" i="5"/>
  <c r="T217" i="6" s="1"/>
  <c r="S217" i="5"/>
  <c r="S217" i="6" s="1"/>
  <c r="R217" i="5"/>
  <c r="R217" i="6" s="1"/>
  <c r="Q217" i="5"/>
  <c r="Q217" i="6" s="1"/>
  <c r="P217" i="5"/>
  <c r="P217" i="6" s="1"/>
  <c r="T216" i="5"/>
  <c r="T216" i="6" s="1"/>
  <c r="S216" i="5"/>
  <c r="S216" i="6" s="1"/>
  <c r="R216" i="5"/>
  <c r="R216" i="6" s="1"/>
  <c r="Q216" i="5"/>
  <c r="Q216" i="6" s="1"/>
  <c r="P216" i="5"/>
  <c r="P216" i="6" s="1"/>
  <c r="T215" i="5"/>
  <c r="T215" i="6" s="1"/>
  <c r="S215" i="5"/>
  <c r="S215" i="6" s="1"/>
  <c r="R215" i="5"/>
  <c r="R215" i="6" s="1"/>
  <c r="Q215" i="5"/>
  <c r="Q215" i="6" s="1"/>
  <c r="P215" i="5"/>
  <c r="P215" i="6" s="1"/>
  <c r="T214" i="5"/>
  <c r="T214" i="6" s="1"/>
  <c r="S214" i="5"/>
  <c r="S214" i="6" s="1"/>
  <c r="R214" i="5"/>
  <c r="R214" i="6" s="1"/>
  <c r="Q214" i="5"/>
  <c r="Q214" i="6" s="1"/>
  <c r="P214" i="5"/>
  <c r="P214" i="6" s="1"/>
  <c r="T213" i="5"/>
  <c r="T213" i="6" s="1"/>
  <c r="S213" i="5"/>
  <c r="S213" i="6" s="1"/>
  <c r="R213" i="5"/>
  <c r="R213" i="6" s="1"/>
  <c r="Q213" i="5"/>
  <c r="Q213" i="6" s="1"/>
  <c r="P213" i="5"/>
  <c r="P213" i="6" s="1"/>
  <c r="T212" i="5"/>
  <c r="T212" i="6" s="1"/>
  <c r="S212" i="5"/>
  <c r="S212" i="6" s="1"/>
  <c r="R212" i="5"/>
  <c r="R212" i="6" s="1"/>
  <c r="Q212" i="5"/>
  <c r="Q212" i="6" s="1"/>
  <c r="P212" i="5"/>
  <c r="P212" i="6" s="1"/>
  <c r="T211" i="5"/>
  <c r="T211" i="6" s="1"/>
  <c r="S211" i="5"/>
  <c r="S211" i="6" s="1"/>
  <c r="R211" i="5"/>
  <c r="R211" i="6" s="1"/>
  <c r="Q211" i="5"/>
  <c r="Q211" i="6" s="1"/>
  <c r="P211" i="5"/>
  <c r="P211" i="6" s="1"/>
  <c r="T210" i="5"/>
  <c r="T210" i="6" s="1"/>
  <c r="S210" i="5"/>
  <c r="S210" i="6" s="1"/>
  <c r="R210" i="5"/>
  <c r="R210" i="6" s="1"/>
  <c r="Q210" i="5"/>
  <c r="Q210" i="6" s="1"/>
  <c r="P210" i="5"/>
  <c r="P210" i="6" s="1"/>
  <c r="T209" i="5"/>
  <c r="T209" i="6" s="1"/>
  <c r="S209" i="5"/>
  <c r="S209" i="6" s="1"/>
  <c r="R209" i="5"/>
  <c r="R209" i="6" s="1"/>
  <c r="Q209" i="5"/>
  <c r="Q209" i="6" s="1"/>
  <c r="P209" i="5"/>
  <c r="P209" i="6" s="1"/>
  <c r="T208" i="5"/>
  <c r="T208" i="6" s="1"/>
  <c r="S208" i="5"/>
  <c r="S208" i="6" s="1"/>
  <c r="R208" i="5"/>
  <c r="R208" i="6" s="1"/>
  <c r="Q208" i="5"/>
  <c r="Q208" i="6" s="1"/>
  <c r="P208" i="5"/>
  <c r="P208" i="6" s="1"/>
  <c r="T207" i="5"/>
  <c r="T207" i="6" s="1"/>
  <c r="S207" i="5"/>
  <c r="S207" i="6" s="1"/>
  <c r="R207" i="5"/>
  <c r="R207" i="6" s="1"/>
  <c r="Q207" i="5"/>
  <c r="Q207" i="6" s="1"/>
  <c r="P207" i="5"/>
  <c r="P207" i="6" s="1"/>
  <c r="T206" i="5"/>
  <c r="T206" i="6" s="1"/>
  <c r="S206" i="5"/>
  <c r="S206" i="6" s="1"/>
  <c r="R206" i="5"/>
  <c r="R206" i="6" s="1"/>
  <c r="Q206" i="5"/>
  <c r="Q206" i="6" s="1"/>
  <c r="P206" i="5"/>
  <c r="P206" i="6" s="1"/>
  <c r="T205" i="5"/>
  <c r="T205" i="6" s="1"/>
  <c r="S205" i="5"/>
  <c r="S205" i="6" s="1"/>
  <c r="R205" i="5"/>
  <c r="R205" i="6" s="1"/>
  <c r="Q205" i="5"/>
  <c r="Q205" i="6" s="1"/>
  <c r="P205" i="5"/>
  <c r="P205" i="6" s="1"/>
  <c r="T204" i="5"/>
  <c r="T204" i="6" s="1"/>
  <c r="S204" i="5"/>
  <c r="S204" i="6" s="1"/>
  <c r="R204" i="5"/>
  <c r="R204" i="6" s="1"/>
  <c r="Q204" i="5"/>
  <c r="Q204" i="6" s="1"/>
  <c r="P204" i="5"/>
  <c r="P204" i="6" s="1"/>
  <c r="T203" i="5"/>
  <c r="T203" i="6" s="1"/>
  <c r="S203" i="5"/>
  <c r="S203" i="6" s="1"/>
  <c r="R203" i="5"/>
  <c r="R203" i="6" s="1"/>
  <c r="Q203" i="5"/>
  <c r="Q203" i="6" s="1"/>
  <c r="P203" i="5"/>
  <c r="P203" i="6" s="1"/>
  <c r="T202" i="5"/>
  <c r="T202" i="6" s="1"/>
  <c r="S202" i="5"/>
  <c r="S202" i="6" s="1"/>
  <c r="R202" i="5"/>
  <c r="R202" i="6" s="1"/>
  <c r="Q202" i="5"/>
  <c r="Q202" i="6" s="1"/>
  <c r="P202" i="5"/>
  <c r="P202" i="6" s="1"/>
  <c r="T201" i="5"/>
  <c r="T201" i="6" s="1"/>
  <c r="S201" i="5"/>
  <c r="S201" i="6" s="1"/>
  <c r="R201" i="5"/>
  <c r="R201" i="6" s="1"/>
  <c r="Q201" i="5"/>
  <c r="Q201" i="6" s="1"/>
  <c r="P201" i="5"/>
  <c r="P201" i="6" s="1"/>
  <c r="T200" i="5"/>
  <c r="T200" i="6" s="1"/>
  <c r="S200" i="5"/>
  <c r="S200" i="6" s="1"/>
  <c r="R200" i="5"/>
  <c r="R200" i="6" s="1"/>
  <c r="Q200" i="5"/>
  <c r="Q200" i="6" s="1"/>
  <c r="P200" i="5"/>
  <c r="P200" i="6" s="1"/>
  <c r="T199" i="5"/>
  <c r="T199" i="6" s="1"/>
  <c r="S199" i="5"/>
  <c r="S199" i="6" s="1"/>
  <c r="R199" i="5"/>
  <c r="R199" i="6" s="1"/>
  <c r="Q199" i="5"/>
  <c r="Q199" i="6" s="1"/>
  <c r="P199" i="5"/>
  <c r="P199" i="6" s="1"/>
  <c r="T198" i="5"/>
  <c r="T198" i="6" s="1"/>
  <c r="S198" i="5"/>
  <c r="S198" i="6" s="1"/>
  <c r="R198" i="5"/>
  <c r="R198" i="6" s="1"/>
  <c r="Q198" i="5"/>
  <c r="Q198" i="6" s="1"/>
  <c r="P198" i="5"/>
  <c r="P198" i="6" s="1"/>
  <c r="T197" i="5"/>
  <c r="T197" i="6" s="1"/>
  <c r="S197" i="5"/>
  <c r="S197" i="6" s="1"/>
  <c r="R197" i="5"/>
  <c r="R197" i="6" s="1"/>
  <c r="Q197" i="5"/>
  <c r="Q197" i="6" s="1"/>
  <c r="P197" i="5"/>
  <c r="P197" i="6" s="1"/>
  <c r="T196" i="5"/>
  <c r="T196" i="6" s="1"/>
  <c r="S196" i="5"/>
  <c r="S196" i="6" s="1"/>
  <c r="R196" i="5"/>
  <c r="R196" i="6" s="1"/>
  <c r="Q196" i="5"/>
  <c r="Q196" i="6" s="1"/>
  <c r="P196" i="5"/>
  <c r="P196" i="6" s="1"/>
  <c r="T195" i="5"/>
  <c r="T195" i="6" s="1"/>
  <c r="S195" i="5"/>
  <c r="S195" i="6" s="1"/>
  <c r="R195" i="5"/>
  <c r="R195" i="6" s="1"/>
  <c r="Q195" i="5"/>
  <c r="Q195" i="6" s="1"/>
  <c r="P195" i="5"/>
  <c r="P195" i="6" s="1"/>
  <c r="T194" i="5"/>
  <c r="T194" i="6" s="1"/>
  <c r="S194" i="5"/>
  <c r="S194" i="6" s="1"/>
  <c r="R194" i="5"/>
  <c r="R194" i="6" s="1"/>
  <c r="Q194" i="5"/>
  <c r="Q194" i="6" s="1"/>
  <c r="P194" i="5"/>
  <c r="P194" i="6" s="1"/>
  <c r="T193" i="5"/>
  <c r="T193" i="6" s="1"/>
  <c r="S193" i="5"/>
  <c r="S193" i="6" s="1"/>
  <c r="R193" i="5"/>
  <c r="R193" i="6" s="1"/>
  <c r="Q193" i="5"/>
  <c r="Q193" i="6" s="1"/>
  <c r="P193" i="5"/>
  <c r="P193" i="6" s="1"/>
  <c r="T192" i="5"/>
  <c r="T192" i="6" s="1"/>
  <c r="S192" i="5"/>
  <c r="S192" i="6" s="1"/>
  <c r="R192" i="5"/>
  <c r="R192" i="6" s="1"/>
  <c r="Q192" i="5"/>
  <c r="Q192" i="6" s="1"/>
  <c r="P192" i="5"/>
  <c r="P192" i="6" s="1"/>
  <c r="T191" i="5"/>
  <c r="T191" i="6" s="1"/>
  <c r="S191" i="5"/>
  <c r="S191" i="6" s="1"/>
  <c r="R191" i="5"/>
  <c r="R191" i="6" s="1"/>
  <c r="Q191" i="5"/>
  <c r="Q191" i="6" s="1"/>
  <c r="P191" i="5"/>
  <c r="P191" i="6" s="1"/>
  <c r="T190" i="5"/>
  <c r="T190" i="6" s="1"/>
  <c r="S190" i="5"/>
  <c r="S190" i="6" s="1"/>
  <c r="R190" i="5"/>
  <c r="R190" i="6" s="1"/>
  <c r="Q190" i="5"/>
  <c r="Q190" i="6" s="1"/>
  <c r="P190" i="5"/>
  <c r="P190" i="6" s="1"/>
  <c r="T189" i="5"/>
  <c r="T189" i="6" s="1"/>
  <c r="S189" i="5"/>
  <c r="S189" i="6" s="1"/>
  <c r="R189" i="5"/>
  <c r="R189" i="6" s="1"/>
  <c r="Q189" i="5"/>
  <c r="Q189" i="6" s="1"/>
  <c r="P189" i="5"/>
  <c r="P189" i="6" s="1"/>
  <c r="T188" i="5"/>
  <c r="T188" i="6" s="1"/>
  <c r="S188" i="5"/>
  <c r="S188" i="6" s="1"/>
  <c r="R188" i="5"/>
  <c r="R188" i="6" s="1"/>
  <c r="Q188" i="5"/>
  <c r="Q188" i="6" s="1"/>
  <c r="P188" i="5"/>
  <c r="P188" i="6" s="1"/>
  <c r="T187" i="5"/>
  <c r="T187" i="6" s="1"/>
  <c r="S187" i="5"/>
  <c r="S187" i="6" s="1"/>
  <c r="R187" i="5"/>
  <c r="R187" i="6" s="1"/>
  <c r="Q187" i="5"/>
  <c r="Q187" i="6" s="1"/>
  <c r="P187" i="5"/>
  <c r="P187" i="6" s="1"/>
  <c r="T186" i="5"/>
  <c r="T186" i="6" s="1"/>
  <c r="S186" i="5"/>
  <c r="S186" i="6" s="1"/>
  <c r="R186" i="5"/>
  <c r="R186" i="6" s="1"/>
  <c r="Q186" i="5"/>
  <c r="Q186" i="6" s="1"/>
  <c r="P186" i="5"/>
  <c r="P186" i="6" s="1"/>
  <c r="T185" i="5"/>
  <c r="T185" i="6" s="1"/>
  <c r="S185" i="5"/>
  <c r="S185" i="6" s="1"/>
  <c r="R185" i="5"/>
  <c r="R185" i="6" s="1"/>
  <c r="Q185" i="5"/>
  <c r="Q185" i="6" s="1"/>
  <c r="P185" i="5"/>
  <c r="P185" i="6" s="1"/>
  <c r="T184" i="5"/>
  <c r="T184" i="6" s="1"/>
  <c r="S184" i="5"/>
  <c r="S184" i="6" s="1"/>
  <c r="R184" i="5"/>
  <c r="R184" i="6" s="1"/>
  <c r="Q184" i="5"/>
  <c r="Q184" i="6" s="1"/>
  <c r="P184" i="5"/>
  <c r="P184" i="6" s="1"/>
  <c r="T183" i="5"/>
  <c r="T183" i="6" s="1"/>
  <c r="S183" i="5"/>
  <c r="S183" i="6" s="1"/>
  <c r="R183" i="5"/>
  <c r="R183" i="6" s="1"/>
  <c r="Q183" i="5"/>
  <c r="Q183" i="6" s="1"/>
  <c r="P183" i="5"/>
  <c r="P183" i="6" s="1"/>
  <c r="T182" i="5"/>
  <c r="T182" i="6" s="1"/>
  <c r="S182" i="5"/>
  <c r="S182" i="6" s="1"/>
  <c r="R182" i="5"/>
  <c r="R182" i="6" s="1"/>
  <c r="Q182" i="5"/>
  <c r="Q182" i="6" s="1"/>
  <c r="P182" i="5"/>
  <c r="P182" i="6" s="1"/>
  <c r="T181" i="5"/>
  <c r="T181" i="6" s="1"/>
  <c r="S181" i="5"/>
  <c r="S181" i="6" s="1"/>
  <c r="R181" i="5"/>
  <c r="R181" i="6" s="1"/>
  <c r="Q181" i="5"/>
  <c r="Q181" i="6" s="1"/>
  <c r="P181" i="5"/>
  <c r="P181" i="6" s="1"/>
  <c r="T180" i="5"/>
  <c r="T180" i="6" s="1"/>
  <c r="S180" i="5"/>
  <c r="S180" i="6" s="1"/>
  <c r="R180" i="5"/>
  <c r="R180" i="6" s="1"/>
  <c r="Q180" i="5"/>
  <c r="Q180" i="6" s="1"/>
  <c r="P180" i="5"/>
  <c r="P180" i="6" s="1"/>
  <c r="T179" i="5"/>
  <c r="T179" i="6" s="1"/>
  <c r="S179" i="5"/>
  <c r="S179" i="6" s="1"/>
  <c r="R179" i="5"/>
  <c r="R179" i="6" s="1"/>
  <c r="Q179" i="5"/>
  <c r="Q179" i="6" s="1"/>
  <c r="P179" i="5"/>
  <c r="P179" i="6" s="1"/>
  <c r="T178" i="5"/>
  <c r="T178" i="6" s="1"/>
  <c r="S178" i="5"/>
  <c r="S178" i="6" s="1"/>
  <c r="R178" i="5"/>
  <c r="R178" i="6" s="1"/>
  <c r="Q178" i="5"/>
  <c r="Q178" i="6" s="1"/>
  <c r="P178" i="5"/>
  <c r="P178" i="6" s="1"/>
  <c r="T177" i="5"/>
  <c r="T177" i="6" s="1"/>
  <c r="S177" i="5"/>
  <c r="S177" i="6" s="1"/>
  <c r="R177" i="5"/>
  <c r="R177" i="6" s="1"/>
  <c r="Q177" i="5"/>
  <c r="Q177" i="6" s="1"/>
  <c r="P177" i="5"/>
  <c r="P177" i="6" s="1"/>
  <c r="T176" i="5"/>
  <c r="T176" i="6" s="1"/>
  <c r="S176" i="5"/>
  <c r="S176" i="6" s="1"/>
  <c r="R176" i="5"/>
  <c r="R176" i="6" s="1"/>
  <c r="Q176" i="5"/>
  <c r="Q176" i="6" s="1"/>
  <c r="P176" i="5"/>
  <c r="P176" i="6" s="1"/>
  <c r="T175" i="5"/>
  <c r="T175" i="6" s="1"/>
  <c r="S175" i="5"/>
  <c r="S175" i="6" s="1"/>
  <c r="R175" i="5"/>
  <c r="R175" i="6" s="1"/>
  <c r="Q175" i="5"/>
  <c r="Q175" i="6" s="1"/>
  <c r="P175" i="5"/>
  <c r="P175" i="6" s="1"/>
  <c r="T174" i="5"/>
  <c r="T174" i="6" s="1"/>
  <c r="S174" i="5"/>
  <c r="S174" i="6" s="1"/>
  <c r="R174" i="5"/>
  <c r="R174" i="6" s="1"/>
  <c r="Q174" i="5"/>
  <c r="Q174" i="6" s="1"/>
  <c r="P174" i="5"/>
  <c r="P174" i="6" s="1"/>
  <c r="T173" i="5"/>
  <c r="T173" i="6" s="1"/>
  <c r="S173" i="5"/>
  <c r="S173" i="6" s="1"/>
  <c r="R173" i="5"/>
  <c r="R173" i="6" s="1"/>
  <c r="Q173" i="5"/>
  <c r="Q173" i="6" s="1"/>
  <c r="P173" i="5"/>
  <c r="P173" i="6" s="1"/>
  <c r="T172" i="5"/>
  <c r="T172" i="6" s="1"/>
  <c r="S172" i="5"/>
  <c r="S172" i="6" s="1"/>
  <c r="R172" i="5"/>
  <c r="R172" i="6" s="1"/>
  <c r="Q172" i="5"/>
  <c r="Q172" i="6" s="1"/>
  <c r="P172" i="5"/>
  <c r="P172" i="6" s="1"/>
  <c r="T171" i="5"/>
  <c r="T171" i="6" s="1"/>
  <c r="S171" i="5"/>
  <c r="S171" i="6" s="1"/>
  <c r="R171" i="5"/>
  <c r="R171" i="6" s="1"/>
  <c r="Q171" i="5"/>
  <c r="Q171" i="6" s="1"/>
  <c r="P171" i="5"/>
  <c r="P171" i="6" s="1"/>
  <c r="T170" i="5"/>
  <c r="T170" i="6" s="1"/>
  <c r="S170" i="5"/>
  <c r="S170" i="6" s="1"/>
  <c r="R170" i="5"/>
  <c r="R170" i="6" s="1"/>
  <c r="Q170" i="5"/>
  <c r="Q170" i="6" s="1"/>
  <c r="P170" i="5"/>
  <c r="P170" i="6" s="1"/>
  <c r="T169" i="5"/>
  <c r="T169" i="6" s="1"/>
  <c r="S169" i="5"/>
  <c r="S169" i="6" s="1"/>
  <c r="R169" i="5"/>
  <c r="R169" i="6" s="1"/>
  <c r="Q169" i="5"/>
  <c r="Q169" i="6" s="1"/>
  <c r="P169" i="5"/>
  <c r="P169" i="6" s="1"/>
  <c r="T168" i="5"/>
  <c r="T168" i="6" s="1"/>
  <c r="S168" i="5"/>
  <c r="S168" i="6" s="1"/>
  <c r="R168" i="5"/>
  <c r="R168" i="6" s="1"/>
  <c r="Q168" i="5"/>
  <c r="Q168" i="6" s="1"/>
  <c r="P168" i="5"/>
  <c r="P168" i="6" s="1"/>
  <c r="T167" i="5"/>
  <c r="T167" i="6" s="1"/>
  <c r="S167" i="5"/>
  <c r="S167" i="6" s="1"/>
  <c r="R167" i="5"/>
  <c r="R167" i="6" s="1"/>
  <c r="Q167" i="5"/>
  <c r="Q167" i="6" s="1"/>
  <c r="P167" i="5"/>
  <c r="P167" i="6" s="1"/>
  <c r="T166" i="5"/>
  <c r="T166" i="6" s="1"/>
  <c r="S166" i="5"/>
  <c r="S166" i="6" s="1"/>
  <c r="R166" i="5"/>
  <c r="R166" i="6" s="1"/>
  <c r="Q166" i="5"/>
  <c r="Q166" i="6" s="1"/>
  <c r="P166" i="5"/>
  <c r="P166" i="6" s="1"/>
  <c r="T165" i="5"/>
  <c r="T165" i="6" s="1"/>
  <c r="S165" i="5"/>
  <c r="S165" i="6" s="1"/>
  <c r="R165" i="5"/>
  <c r="R165" i="6" s="1"/>
  <c r="Q165" i="5"/>
  <c r="Q165" i="6" s="1"/>
  <c r="P165" i="5"/>
  <c r="P165" i="6" s="1"/>
  <c r="T164" i="5"/>
  <c r="T164" i="6" s="1"/>
  <c r="S164" i="5"/>
  <c r="S164" i="6" s="1"/>
  <c r="R164" i="5"/>
  <c r="R164" i="6" s="1"/>
  <c r="Q164" i="5"/>
  <c r="Q164" i="6" s="1"/>
  <c r="P164" i="5"/>
  <c r="P164" i="6" s="1"/>
  <c r="T163" i="5"/>
  <c r="T163" i="6" s="1"/>
  <c r="S163" i="5"/>
  <c r="S163" i="6" s="1"/>
  <c r="R163" i="5"/>
  <c r="R163" i="6" s="1"/>
  <c r="Q163" i="5"/>
  <c r="Q163" i="6" s="1"/>
  <c r="P163" i="5"/>
  <c r="P163" i="6" s="1"/>
  <c r="T162" i="5"/>
  <c r="T162" i="6" s="1"/>
  <c r="S162" i="5"/>
  <c r="S162" i="6" s="1"/>
  <c r="R162" i="5"/>
  <c r="R162" i="6" s="1"/>
  <c r="Q162" i="5"/>
  <c r="Q162" i="6" s="1"/>
  <c r="P162" i="5"/>
  <c r="P162" i="6" s="1"/>
  <c r="T161" i="5"/>
  <c r="T161" i="6" s="1"/>
  <c r="S161" i="5"/>
  <c r="S161" i="6" s="1"/>
  <c r="R161" i="5"/>
  <c r="R161" i="6" s="1"/>
  <c r="Q161" i="5"/>
  <c r="Q161" i="6" s="1"/>
  <c r="P161" i="5"/>
  <c r="P161" i="6" s="1"/>
  <c r="T160" i="5"/>
  <c r="T160" i="6" s="1"/>
  <c r="S160" i="5"/>
  <c r="S160" i="6" s="1"/>
  <c r="R160" i="5"/>
  <c r="R160" i="6" s="1"/>
  <c r="Q160" i="5"/>
  <c r="Q160" i="6" s="1"/>
  <c r="P160" i="5"/>
  <c r="P160" i="6" s="1"/>
  <c r="T159" i="5"/>
  <c r="T159" i="6" s="1"/>
  <c r="S159" i="5"/>
  <c r="S159" i="6" s="1"/>
  <c r="R159" i="5"/>
  <c r="R159" i="6" s="1"/>
  <c r="Q159" i="5"/>
  <c r="Q159" i="6" s="1"/>
  <c r="P159" i="5"/>
  <c r="P159" i="6" s="1"/>
  <c r="T158" i="5"/>
  <c r="T158" i="6" s="1"/>
  <c r="S158" i="5"/>
  <c r="S158" i="6" s="1"/>
  <c r="R158" i="5"/>
  <c r="R158" i="6" s="1"/>
  <c r="Q158" i="5"/>
  <c r="Q158" i="6" s="1"/>
  <c r="P158" i="5"/>
  <c r="P158" i="6" s="1"/>
  <c r="T157" i="5"/>
  <c r="T157" i="6" s="1"/>
  <c r="S157" i="5"/>
  <c r="S157" i="6" s="1"/>
  <c r="R157" i="5"/>
  <c r="R157" i="6" s="1"/>
  <c r="Q157" i="5"/>
  <c r="Q157" i="6" s="1"/>
  <c r="P157" i="5"/>
  <c r="P157" i="6" s="1"/>
  <c r="T156" i="5"/>
  <c r="T156" i="6" s="1"/>
  <c r="S156" i="5"/>
  <c r="S156" i="6" s="1"/>
  <c r="R156" i="5"/>
  <c r="R156" i="6" s="1"/>
  <c r="Q156" i="5"/>
  <c r="Q156" i="6" s="1"/>
  <c r="P156" i="5"/>
  <c r="P156" i="6" s="1"/>
  <c r="T155" i="5"/>
  <c r="T155" i="6" s="1"/>
  <c r="S155" i="5"/>
  <c r="S155" i="6" s="1"/>
  <c r="R155" i="5"/>
  <c r="R155" i="6" s="1"/>
  <c r="Q155" i="5"/>
  <c r="Q155" i="6" s="1"/>
  <c r="P155" i="5"/>
  <c r="P155" i="6" s="1"/>
  <c r="T154" i="5"/>
  <c r="T154" i="6" s="1"/>
  <c r="S154" i="5"/>
  <c r="S154" i="6" s="1"/>
  <c r="R154" i="5"/>
  <c r="R154" i="6" s="1"/>
  <c r="Q154" i="5"/>
  <c r="Q154" i="6" s="1"/>
  <c r="P154" i="5"/>
  <c r="P154" i="6" s="1"/>
  <c r="T153" i="5"/>
  <c r="T153" i="6" s="1"/>
  <c r="S153" i="5"/>
  <c r="S153" i="6" s="1"/>
  <c r="R153" i="5"/>
  <c r="R153" i="6" s="1"/>
  <c r="Q153" i="5"/>
  <c r="Q153" i="6" s="1"/>
  <c r="P153" i="5"/>
  <c r="P153" i="6" s="1"/>
  <c r="T152" i="5"/>
  <c r="T152" i="6" s="1"/>
  <c r="S152" i="5"/>
  <c r="S152" i="6" s="1"/>
  <c r="R152" i="5"/>
  <c r="R152" i="6" s="1"/>
  <c r="Q152" i="5"/>
  <c r="Q152" i="6" s="1"/>
  <c r="P152" i="5"/>
  <c r="P152" i="6" s="1"/>
  <c r="T151" i="5"/>
  <c r="T151" i="6" s="1"/>
  <c r="S151" i="5"/>
  <c r="S151" i="6" s="1"/>
  <c r="R151" i="5"/>
  <c r="R151" i="6" s="1"/>
  <c r="Q151" i="5"/>
  <c r="Q151" i="6" s="1"/>
  <c r="P151" i="5"/>
  <c r="P151" i="6" s="1"/>
  <c r="T150" i="5"/>
  <c r="T150" i="6" s="1"/>
  <c r="S150" i="5"/>
  <c r="S150" i="6" s="1"/>
  <c r="R150" i="5"/>
  <c r="R150" i="6" s="1"/>
  <c r="Q150" i="5"/>
  <c r="Q150" i="6" s="1"/>
  <c r="P150" i="5"/>
  <c r="P150" i="6" s="1"/>
  <c r="T149" i="5"/>
  <c r="T149" i="6" s="1"/>
  <c r="S149" i="5"/>
  <c r="S149" i="6" s="1"/>
  <c r="R149" i="5"/>
  <c r="R149" i="6" s="1"/>
  <c r="Q149" i="5"/>
  <c r="Q149" i="6" s="1"/>
  <c r="P149" i="5"/>
  <c r="P149" i="6" s="1"/>
  <c r="T148" i="5"/>
  <c r="T148" i="6" s="1"/>
  <c r="S148" i="5"/>
  <c r="S148" i="6" s="1"/>
  <c r="R148" i="5"/>
  <c r="R148" i="6" s="1"/>
  <c r="Q148" i="5"/>
  <c r="Q148" i="6" s="1"/>
  <c r="P148" i="5"/>
  <c r="P148" i="6" s="1"/>
  <c r="T147" i="5"/>
  <c r="T147" i="6" s="1"/>
  <c r="S147" i="5"/>
  <c r="S147" i="6" s="1"/>
  <c r="R147" i="5"/>
  <c r="R147" i="6" s="1"/>
  <c r="Q147" i="5"/>
  <c r="Q147" i="6" s="1"/>
  <c r="P147" i="5"/>
  <c r="P147" i="6" s="1"/>
  <c r="T146" i="5"/>
  <c r="T146" i="6" s="1"/>
  <c r="S146" i="5"/>
  <c r="S146" i="6" s="1"/>
  <c r="R146" i="5"/>
  <c r="R146" i="6" s="1"/>
  <c r="Q146" i="5"/>
  <c r="Q146" i="6" s="1"/>
  <c r="P146" i="5"/>
  <c r="P146" i="6" s="1"/>
  <c r="T145" i="5"/>
  <c r="T145" i="6" s="1"/>
  <c r="S145" i="5"/>
  <c r="S145" i="6" s="1"/>
  <c r="R145" i="5"/>
  <c r="R145" i="6" s="1"/>
  <c r="Q145" i="5"/>
  <c r="Q145" i="6" s="1"/>
  <c r="P145" i="5"/>
  <c r="P145" i="6" s="1"/>
  <c r="T144" i="5"/>
  <c r="T144" i="6" s="1"/>
  <c r="S144" i="5"/>
  <c r="S144" i="6" s="1"/>
  <c r="R144" i="5"/>
  <c r="R144" i="6" s="1"/>
  <c r="Q144" i="5"/>
  <c r="Q144" i="6" s="1"/>
  <c r="P144" i="5"/>
  <c r="P144" i="6" s="1"/>
  <c r="T143" i="5"/>
  <c r="T143" i="6" s="1"/>
  <c r="S143" i="5"/>
  <c r="S143" i="6" s="1"/>
  <c r="R143" i="5"/>
  <c r="R143" i="6" s="1"/>
  <c r="Q143" i="5"/>
  <c r="Q143" i="6" s="1"/>
  <c r="P143" i="5"/>
  <c r="P143" i="6" s="1"/>
  <c r="T142" i="5"/>
  <c r="T142" i="6" s="1"/>
  <c r="S142" i="5"/>
  <c r="S142" i="6" s="1"/>
  <c r="R142" i="5"/>
  <c r="R142" i="6" s="1"/>
  <c r="Q142" i="5"/>
  <c r="Q142" i="6" s="1"/>
  <c r="P142" i="5"/>
  <c r="P142" i="6" s="1"/>
  <c r="T141" i="5"/>
  <c r="T141" i="6" s="1"/>
  <c r="S141" i="5"/>
  <c r="S141" i="6" s="1"/>
  <c r="R141" i="5"/>
  <c r="R141" i="6" s="1"/>
  <c r="Q141" i="5"/>
  <c r="Q141" i="6" s="1"/>
  <c r="P141" i="5"/>
  <c r="P141" i="6" s="1"/>
  <c r="T140" i="5"/>
  <c r="T140" i="6" s="1"/>
  <c r="S140" i="5"/>
  <c r="S140" i="6" s="1"/>
  <c r="R140" i="5"/>
  <c r="R140" i="6" s="1"/>
  <c r="Q140" i="5"/>
  <c r="Q140" i="6" s="1"/>
  <c r="P140" i="5"/>
  <c r="P140" i="6" s="1"/>
  <c r="T139" i="5"/>
  <c r="T139" i="6" s="1"/>
  <c r="S139" i="5"/>
  <c r="S139" i="6" s="1"/>
  <c r="R139" i="5"/>
  <c r="R139" i="6" s="1"/>
  <c r="Q139" i="5"/>
  <c r="Q139" i="6" s="1"/>
  <c r="P139" i="5"/>
  <c r="P139" i="6" s="1"/>
  <c r="T138" i="5"/>
  <c r="T138" i="6" s="1"/>
  <c r="S138" i="5"/>
  <c r="S138" i="6" s="1"/>
  <c r="R138" i="5"/>
  <c r="R138" i="6" s="1"/>
  <c r="Q138" i="5"/>
  <c r="Q138" i="6" s="1"/>
  <c r="P138" i="5"/>
  <c r="P138" i="6" s="1"/>
  <c r="T137" i="5"/>
  <c r="T137" i="6" s="1"/>
  <c r="S137" i="5"/>
  <c r="S137" i="6" s="1"/>
  <c r="R137" i="5"/>
  <c r="R137" i="6" s="1"/>
  <c r="Q137" i="5"/>
  <c r="Q137" i="6" s="1"/>
  <c r="P137" i="5"/>
  <c r="P137" i="6" s="1"/>
  <c r="T136" i="5"/>
  <c r="T136" i="6" s="1"/>
  <c r="S136" i="5"/>
  <c r="S136" i="6" s="1"/>
  <c r="R136" i="5"/>
  <c r="R136" i="6" s="1"/>
  <c r="Q136" i="5"/>
  <c r="Q136" i="6" s="1"/>
  <c r="P136" i="5"/>
  <c r="P136" i="6" s="1"/>
  <c r="T135" i="5"/>
  <c r="T135" i="6" s="1"/>
  <c r="S135" i="5"/>
  <c r="S135" i="6" s="1"/>
  <c r="R135" i="5"/>
  <c r="R135" i="6" s="1"/>
  <c r="Q135" i="5"/>
  <c r="Q135" i="6" s="1"/>
  <c r="P135" i="5"/>
  <c r="P135" i="6" s="1"/>
  <c r="T134" i="5"/>
  <c r="T134" i="6" s="1"/>
  <c r="S134" i="5"/>
  <c r="S134" i="6" s="1"/>
  <c r="R134" i="5"/>
  <c r="R134" i="6" s="1"/>
  <c r="Q134" i="5"/>
  <c r="Q134" i="6" s="1"/>
  <c r="P134" i="5"/>
  <c r="P134" i="6" s="1"/>
  <c r="T133" i="5"/>
  <c r="T133" i="6" s="1"/>
  <c r="S133" i="5"/>
  <c r="S133" i="6" s="1"/>
  <c r="R133" i="5"/>
  <c r="R133" i="6" s="1"/>
  <c r="Q133" i="5"/>
  <c r="Q133" i="6" s="1"/>
  <c r="P133" i="5"/>
  <c r="P133" i="6" s="1"/>
  <c r="T132" i="5"/>
  <c r="T132" i="6" s="1"/>
  <c r="S132" i="5"/>
  <c r="S132" i="6" s="1"/>
  <c r="R132" i="5"/>
  <c r="R132" i="6" s="1"/>
  <c r="Q132" i="5"/>
  <c r="Q132" i="6" s="1"/>
  <c r="P132" i="5"/>
  <c r="P132" i="6" s="1"/>
  <c r="T131" i="5"/>
  <c r="T131" i="6" s="1"/>
  <c r="S131" i="5"/>
  <c r="S131" i="6" s="1"/>
  <c r="R131" i="5"/>
  <c r="R131" i="6" s="1"/>
  <c r="Q131" i="5"/>
  <c r="Q131" i="6" s="1"/>
  <c r="P131" i="5"/>
  <c r="P131" i="6" s="1"/>
  <c r="T130" i="5"/>
  <c r="T130" i="6" s="1"/>
  <c r="S130" i="5"/>
  <c r="S130" i="6" s="1"/>
  <c r="R130" i="5"/>
  <c r="R130" i="6" s="1"/>
  <c r="Q130" i="5"/>
  <c r="Q130" i="6" s="1"/>
  <c r="P130" i="5"/>
  <c r="P130" i="6" s="1"/>
  <c r="T129" i="5"/>
  <c r="T129" i="6" s="1"/>
  <c r="S129" i="5"/>
  <c r="S129" i="6" s="1"/>
  <c r="R129" i="5"/>
  <c r="R129" i="6" s="1"/>
  <c r="Q129" i="5"/>
  <c r="Q129" i="6" s="1"/>
  <c r="P129" i="5"/>
  <c r="P129" i="6" s="1"/>
  <c r="T128" i="5"/>
  <c r="T128" i="6" s="1"/>
  <c r="S128" i="5"/>
  <c r="S128" i="6" s="1"/>
  <c r="R128" i="5"/>
  <c r="R128" i="6" s="1"/>
  <c r="Q128" i="5"/>
  <c r="Q128" i="6" s="1"/>
  <c r="P128" i="5"/>
  <c r="P128" i="6" s="1"/>
  <c r="T127" i="5"/>
  <c r="T127" i="6" s="1"/>
  <c r="S127" i="5"/>
  <c r="S127" i="6" s="1"/>
  <c r="R127" i="5"/>
  <c r="R127" i="6" s="1"/>
  <c r="Q127" i="5"/>
  <c r="Q127" i="6" s="1"/>
  <c r="P127" i="5"/>
  <c r="P127" i="6" s="1"/>
  <c r="T126" i="5"/>
  <c r="T126" i="6" s="1"/>
  <c r="S126" i="5"/>
  <c r="S126" i="6" s="1"/>
  <c r="R126" i="5"/>
  <c r="R126" i="6" s="1"/>
  <c r="Q126" i="5"/>
  <c r="Q126" i="6" s="1"/>
  <c r="P126" i="5"/>
  <c r="P126" i="6" s="1"/>
  <c r="T125" i="5"/>
  <c r="T125" i="6" s="1"/>
  <c r="S125" i="5"/>
  <c r="S125" i="6" s="1"/>
  <c r="R125" i="5"/>
  <c r="R125" i="6" s="1"/>
  <c r="Q125" i="5"/>
  <c r="Q125" i="6" s="1"/>
  <c r="P125" i="5"/>
  <c r="P125" i="6" s="1"/>
  <c r="T124" i="5"/>
  <c r="T124" i="6" s="1"/>
  <c r="S124" i="5"/>
  <c r="S124" i="6" s="1"/>
  <c r="R124" i="5"/>
  <c r="R124" i="6" s="1"/>
  <c r="Q124" i="5"/>
  <c r="Q124" i="6" s="1"/>
  <c r="P124" i="5"/>
  <c r="P124" i="6" s="1"/>
  <c r="T123" i="5"/>
  <c r="T123" i="6" s="1"/>
  <c r="S123" i="5"/>
  <c r="S123" i="6" s="1"/>
  <c r="R123" i="5"/>
  <c r="R123" i="6" s="1"/>
  <c r="Q123" i="5"/>
  <c r="Q123" i="6" s="1"/>
  <c r="P123" i="5"/>
  <c r="P123" i="6" s="1"/>
  <c r="T122" i="5"/>
  <c r="T122" i="6" s="1"/>
  <c r="S122" i="5"/>
  <c r="S122" i="6" s="1"/>
  <c r="R122" i="5"/>
  <c r="R122" i="6" s="1"/>
  <c r="Q122" i="5"/>
  <c r="Q122" i="6" s="1"/>
  <c r="P122" i="5"/>
  <c r="P122" i="6" s="1"/>
  <c r="T121" i="5"/>
  <c r="T121" i="6" s="1"/>
  <c r="S121" i="5"/>
  <c r="S121" i="6" s="1"/>
  <c r="R121" i="5"/>
  <c r="R121" i="6" s="1"/>
  <c r="Q121" i="5"/>
  <c r="Q121" i="6" s="1"/>
  <c r="P121" i="5"/>
  <c r="P121" i="6" s="1"/>
  <c r="T120" i="5"/>
  <c r="T120" i="6" s="1"/>
  <c r="S120" i="5"/>
  <c r="S120" i="6" s="1"/>
  <c r="R120" i="5"/>
  <c r="R120" i="6" s="1"/>
  <c r="Q120" i="5"/>
  <c r="Q120" i="6" s="1"/>
  <c r="P120" i="5"/>
  <c r="P120" i="6" s="1"/>
  <c r="T119" i="5"/>
  <c r="T119" i="6" s="1"/>
  <c r="S119" i="5"/>
  <c r="S119" i="6" s="1"/>
  <c r="R119" i="5"/>
  <c r="R119" i="6" s="1"/>
  <c r="Q119" i="5"/>
  <c r="Q119" i="6" s="1"/>
  <c r="P119" i="5"/>
  <c r="P119" i="6" s="1"/>
  <c r="T118" i="5"/>
  <c r="T118" i="6" s="1"/>
  <c r="S118" i="5"/>
  <c r="S118" i="6" s="1"/>
  <c r="R118" i="5"/>
  <c r="R118" i="6" s="1"/>
  <c r="Q118" i="5"/>
  <c r="Q118" i="6" s="1"/>
  <c r="P118" i="5"/>
  <c r="P118" i="6" s="1"/>
  <c r="T117" i="5"/>
  <c r="T117" i="6" s="1"/>
  <c r="S117" i="5"/>
  <c r="S117" i="6" s="1"/>
  <c r="R117" i="5"/>
  <c r="R117" i="6" s="1"/>
  <c r="Q117" i="5"/>
  <c r="Q117" i="6" s="1"/>
  <c r="P117" i="5"/>
  <c r="P117" i="6" s="1"/>
  <c r="T116" i="5"/>
  <c r="T116" i="6" s="1"/>
  <c r="S116" i="5"/>
  <c r="S116" i="6" s="1"/>
  <c r="R116" i="5"/>
  <c r="R116" i="6" s="1"/>
  <c r="Q116" i="5"/>
  <c r="Q116" i="6" s="1"/>
  <c r="P116" i="5"/>
  <c r="P116" i="6" s="1"/>
  <c r="T115" i="5"/>
  <c r="T115" i="6" s="1"/>
  <c r="S115" i="5"/>
  <c r="S115" i="6" s="1"/>
  <c r="R115" i="5"/>
  <c r="R115" i="6" s="1"/>
  <c r="Q115" i="5"/>
  <c r="Q115" i="6" s="1"/>
  <c r="P115" i="5"/>
  <c r="P115" i="6" s="1"/>
  <c r="T114" i="5"/>
  <c r="T114" i="6" s="1"/>
  <c r="S114" i="5"/>
  <c r="S114" i="6" s="1"/>
  <c r="R114" i="5"/>
  <c r="R114" i="6" s="1"/>
  <c r="Q114" i="5"/>
  <c r="Q114" i="6" s="1"/>
  <c r="P114" i="5"/>
  <c r="P114" i="6" s="1"/>
  <c r="T113" i="5"/>
  <c r="T113" i="6" s="1"/>
  <c r="S113" i="5"/>
  <c r="S113" i="6" s="1"/>
  <c r="R113" i="5"/>
  <c r="R113" i="6" s="1"/>
  <c r="Q113" i="5"/>
  <c r="Q113" i="6" s="1"/>
  <c r="P113" i="5"/>
  <c r="P113" i="6" s="1"/>
  <c r="T112" i="5"/>
  <c r="T112" i="6" s="1"/>
  <c r="S112" i="5"/>
  <c r="S112" i="6" s="1"/>
  <c r="R112" i="5"/>
  <c r="R112" i="6" s="1"/>
  <c r="Q112" i="5"/>
  <c r="Q112" i="6" s="1"/>
  <c r="P112" i="5"/>
  <c r="P112" i="6" s="1"/>
  <c r="T111" i="5"/>
  <c r="T111" i="6" s="1"/>
  <c r="S111" i="5"/>
  <c r="S111" i="6" s="1"/>
  <c r="R111" i="5"/>
  <c r="R111" i="6" s="1"/>
  <c r="Q111" i="5"/>
  <c r="Q111" i="6" s="1"/>
  <c r="P111" i="5"/>
  <c r="P111" i="6" s="1"/>
  <c r="T110" i="5"/>
  <c r="T110" i="6" s="1"/>
  <c r="S110" i="5"/>
  <c r="S110" i="6" s="1"/>
  <c r="R110" i="5"/>
  <c r="R110" i="6" s="1"/>
  <c r="Q110" i="5"/>
  <c r="Q110" i="6" s="1"/>
  <c r="P110" i="5"/>
  <c r="P110" i="6" s="1"/>
  <c r="T109" i="5"/>
  <c r="T109" i="6" s="1"/>
  <c r="S109" i="5"/>
  <c r="S109" i="6" s="1"/>
  <c r="R109" i="5"/>
  <c r="R109" i="6" s="1"/>
  <c r="Q109" i="5"/>
  <c r="Q109" i="6" s="1"/>
  <c r="P109" i="5"/>
  <c r="P109" i="6" s="1"/>
  <c r="T108" i="5"/>
  <c r="T108" i="6" s="1"/>
  <c r="S108" i="5"/>
  <c r="S108" i="6" s="1"/>
  <c r="R108" i="5"/>
  <c r="R108" i="6" s="1"/>
  <c r="Q108" i="5"/>
  <c r="Q108" i="6" s="1"/>
  <c r="P108" i="5"/>
  <c r="P108" i="6" s="1"/>
  <c r="T107" i="5"/>
  <c r="T107" i="6" s="1"/>
  <c r="S107" i="5"/>
  <c r="S107" i="6" s="1"/>
  <c r="R107" i="5"/>
  <c r="R107" i="6" s="1"/>
  <c r="Q107" i="5"/>
  <c r="Q107" i="6" s="1"/>
  <c r="P107" i="5"/>
  <c r="P107" i="6" s="1"/>
  <c r="T106" i="5"/>
  <c r="T106" i="6" s="1"/>
  <c r="S106" i="5"/>
  <c r="S106" i="6" s="1"/>
  <c r="R106" i="5"/>
  <c r="R106" i="6" s="1"/>
  <c r="Q106" i="5"/>
  <c r="Q106" i="6" s="1"/>
  <c r="P106" i="5"/>
  <c r="P106" i="6" s="1"/>
  <c r="T105" i="5"/>
  <c r="T105" i="6" s="1"/>
  <c r="S105" i="5"/>
  <c r="S105" i="6" s="1"/>
  <c r="R105" i="5"/>
  <c r="R105" i="6" s="1"/>
  <c r="Q105" i="5"/>
  <c r="Q105" i="6" s="1"/>
  <c r="P105" i="5"/>
  <c r="P105" i="6" s="1"/>
  <c r="T104" i="5"/>
  <c r="T104" i="6" s="1"/>
  <c r="S104" i="5"/>
  <c r="S104" i="6" s="1"/>
  <c r="R104" i="5"/>
  <c r="R104" i="6" s="1"/>
  <c r="Q104" i="5"/>
  <c r="Q104" i="6" s="1"/>
  <c r="P104" i="5"/>
  <c r="P104" i="6" s="1"/>
  <c r="T103" i="5"/>
  <c r="T103" i="6" s="1"/>
  <c r="S103" i="5"/>
  <c r="S103" i="6" s="1"/>
  <c r="R103" i="5"/>
  <c r="R103" i="6" s="1"/>
  <c r="Q103" i="5"/>
  <c r="Q103" i="6" s="1"/>
  <c r="P103" i="5"/>
  <c r="P103" i="6" s="1"/>
  <c r="T102" i="5"/>
  <c r="T102" i="6" s="1"/>
  <c r="S102" i="5"/>
  <c r="S102" i="6" s="1"/>
  <c r="R102" i="5"/>
  <c r="R102" i="6" s="1"/>
  <c r="Q102" i="5"/>
  <c r="Q102" i="6" s="1"/>
  <c r="P102" i="5"/>
  <c r="P102" i="6" s="1"/>
  <c r="T101" i="5"/>
  <c r="T101" i="6" s="1"/>
  <c r="S101" i="5"/>
  <c r="S101" i="6" s="1"/>
  <c r="R101" i="5"/>
  <c r="R101" i="6" s="1"/>
  <c r="Q101" i="5"/>
  <c r="Q101" i="6" s="1"/>
  <c r="P101" i="5"/>
  <c r="P101" i="6" s="1"/>
  <c r="T100" i="5"/>
  <c r="T100" i="6" s="1"/>
  <c r="S100" i="5"/>
  <c r="S100" i="6" s="1"/>
  <c r="R100" i="5"/>
  <c r="R100" i="6" s="1"/>
  <c r="Q100" i="5"/>
  <c r="Q100" i="6" s="1"/>
  <c r="P100" i="5"/>
  <c r="P100" i="6" s="1"/>
  <c r="T99" i="5"/>
  <c r="T99" i="6" s="1"/>
  <c r="S99" i="5"/>
  <c r="S99" i="6" s="1"/>
  <c r="R99" i="5"/>
  <c r="R99" i="6" s="1"/>
  <c r="Q99" i="5"/>
  <c r="Q99" i="6" s="1"/>
  <c r="P99" i="5"/>
  <c r="P99" i="6" s="1"/>
  <c r="T98" i="5"/>
  <c r="T98" i="6" s="1"/>
  <c r="S98" i="5"/>
  <c r="S98" i="6" s="1"/>
  <c r="R98" i="5"/>
  <c r="R98" i="6" s="1"/>
  <c r="Q98" i="5"/>
  <c r="Q98" i="6" s="1"/>
  <c r="P98" i="5"/>
  <c r="P98" i="6" s="1"/>
  <c r="T97" i="5"/>
  <c r="T97" i="6" s="1"/>
  <c r="S97" i="5"/>
  <c r="S97" i="6" s="1"/>
  <c r="R97" i="5"/>
  <c r="R97" i="6" s="1"/>
  <c r="Q97" i="5"/>
  <c r="Q97" i="6" s="1"/>
  <c r="P97" i="5"/>
  <c r="P97" i="6" s="1"/>
  <c r="T96" i="5"/>
  <c r="T96" i="6" s="1"/>
  <c r="S96" i="5"/>
  <c r="S96" i="6" s="1"/>
  <c r="R96" i="5"/>
  <c r="R96" i="6" s="1"/>
  <c r="Q96" i="5"/>
  <c r="Q96" i="6" s="1"/>
  <c r="P96" i="5"/>
  <c r="P96" i="6" s="1"/>
  <c r="T95" i="5"/>
  <c r="T95" i="6" s="1"/>
  <c r="S95" i="5"/>
  <c r="S95" i="6" s="1"/>
  <c r="R95" i="5"/>
  <c r="R95" i="6" s="1"/>
  <c r="Q95" i="5"/>
  <c r="Q95" i="6" s="1"/>
  <c r="P95" i="5"/>
  <c r="P95" i="6" s="1"/>
  <c r="T94" i="5"/>
  <c r="T94" i="6" s="1"/>
  <c r="S94" i="5"/>
  <c r="S94" i="6" s="1"/>
  <c r="R94" i="5"/>
  <c r="R94" i="6" s="1"/>
  <c r="Q94" i="5"/>
  <c r="Q94" i="6" s="1"/>
  <c r="P94" i="5"/>
  <c r="P94" i="6" s="1"/>
  <c r="T93" i="5"/>
  <c r="T93" i="6" s="1"/>
  <c r="S93" i="5"/>
  <c r="S93" i="6" s="1"/>
  <c r="R93" i="5"/>
  <c r="R93" i="6" s="1"/>
  <c r="Q93" i="5"/>
  <c r="Q93" i="6" s="1"/>
  <c r="P93" i="5"/>
  <c r="P93" i="6" s="1"/>
  <c r="T92" i="5"/>
  <c r="T92" i="6" s="1"/>
  <c r="S92" i="5"/>
  <c r="S92" i="6" s="1"/>
  <c r="R92" i="5"/>
  <c r="R92" i="6" s="1"/>
  <c r="Q92" i="5"/>
  <c r="Q92" i="6" s="1"/>
  <c r="P92" i="5"/>
  <c r="P92" i="6" s="1"/>
  <c r="T91" i="5"/>
  <c r="T91" i="6" s="1"/>
  <c r="S91" i="5"/>
  <c r="S91" i="6" s="1"/>
  <c r="R91" i="5"/>
  <c r="R91" i="6" s="1"/>
  <c r="Q91" i="5"/>
  <c r="Q91" i="6" s="1"/>
  <c r="P91" i="5"/>
  <c r="P91" i="6" s="1"/>
  <c r="T90" i="5"/>
  <c r="T90" i="6" s="1"/>
  <c r="S90" i="5"/>
  <c r="S90" i="6" s="1"/>
  <c r="R90" i="5"/>
  <c r="R90" i="6" s="1"/>
  <c r="Q90" i="5"/>
  <c r="Q90" i="6" s="1"/>
  <c r="P90" i="5"/>
  <c r="P90" i="6" s="1"/>
  <c r="T89" i="5"/>
  <c r="T89" i="6" s="1"/>
  <c r="S89" i="5"/>
  <c r="S89" i="6" s="1"/>
  <c r="R89" i="5"/>
  <c r="R89" i="6" s="1"/>
  <c r="Q89" i="5"/>
  <c r="Q89" i="6" s="1"/>
  <c r="P89" i="5"/>
  <c r="P89" i="6" s="1"/>
  <c r="T88" i="5"/>
  <c r="T88" i="6" s="1"/>
  <c r="S88" i="5"/>
  <c r="S88" i="6" s="1"/>
  <c r="R88" i="5"/>
  <c r="R88" i="6" s="1"/>
  <c r="Q88" i="5"/>
  <c r="Q88" i="6" s="1"/>
  <c r="P88" i="5"/>
  <c r="P88" i="6" s="1"/>
  <c r="T87" i="5"/>
  <c r="T87" i="6" s="1"/>
  <c r="S87" i="5"/>
  <c r="S87" i="6" s="1"/>
  <c r="R87" i="5"/>
  <c r="R87" i="6" s="1"/>
  <c r="Q87" i="5"/>
  <c r="Q87" i="6" s="1"/>
  <c r="P87" i="5"/>
  <c r="P87" i="6" s="1"/>
  <c r="T86" i="5"/>
  <c r="T86" i="6" s="1"/>
  <c r="S86" i="5"/>
  <c r="S86" i="6" s="1"/>
  <c r="R86" i="5"/>
  <c r="R86" i="6" s="1"/>
  <c r="Q86" i="5"/>
  <c r="Q86" i="6" s="1"/>
  <c r="P86" i="5"/>
  <c r="P86" i="6" s="1"/>
  <c r="T85" i="5"/>
  <c r="T85" i="6" s="1"/>
  <c r="S85" i="5"/>
  <c r="S85" i="6" s="1"/>
  <c r="R85" i="5"/>
  <c r="R85" i="6" s="1"/>
  <c r="Q85" i="5"/>
  <c r="Q85" i="6" s="1"/>
  <c r="P85" i="5"/>
  <c r="P85" i="6" s="1"/>
  <c r="T84" i="5"/>
  <c r="T84" i="6" s="1"/>
  <c r="S84" i="5"/>
  <c r="S84" i="6" s="1"/>
  <c r="R84" i="5"/>
  <c r="R84" i="6" s="1"/>
  <c r="Q84" i="5"/>
  <c r="Q84" i="6" s="1"/>
  <c r="P84" i="5"/>
  <c r="P84" i="6" s="1"/>
  <c r="T83" i="5"/>
  <c r="T83" i="6" s="1"/>
  <c r="S83" i="5"/>
  <c r="S83" i="6" s="1"/>
  <c r="R83" i="5"/>
  <c r="R83" i="6" s="1"/>
  <c r="Q83" i="5"/>
  <c r="Q83" i="6" s="1"/>
  <c r="P83" i="5"/>
  <c r="P83" i="6" s="1"/>
  <c r="T82" i="5"/>
  <c r="T82" i="6" s="1"/>
  <c r="S82" i="5"/>
  <c r="S82" i="6" s="1"/>
  <c r="R82" i="5"/>
  <c r="R82" i="6" s="1"/>
  <c r="Q82" i="5"/>
  <c r="Q82" i="6" s="1"/>
  <c r="P82" i="5"/>
  <c r="P82" i="6" s="1"/>
  <c r="T81" i="5"/>
  <c r="T81" i="6" s="1"/>
  <c r="S81" i="5"/>
  <c r="S81" i="6" s="1"/>
  <c r="R81" i="5"/>
  <c r="R81" i="6" s="1"/>
  <c r="Q81" i="5"/>
  <c r="Q81" i="6" s="1"/>
  <c r="P81" i="5"/>
  <c r="P81" i="6" s="1"/>
  <c r="T80" i="5"/>
  <c r="T80" i="6" s="1"/>
  <c r="S80" i="5"/>
  <c r="S80" i="6" s="1"/>
  <c r="R80" i="5"/>
  <c r="R80" i="6" s="1"/>
  <c r="Q80" i="5"/>
  <c r="Q80" i="6" s="1"/>
  <c r="P80" i="5"/>
  <c r="P80" i="6" s="1"/>
  <c r="T79" i="5"/>
  <c r="T79" i="6" s="1"/>
  <c r="S79" i="5"/>
  <c r="S79" i="6" s="1"/>
  <c r="R79" i="5"/>
  <c r="R79" i="6" s="1"/>
  <c r="Q79" i="5"/>
  <c r="Q79" i="6" s="1"/>
  <c r="P79" i="5"/>
  <c r="P79" i="6" s="1"/>
  <c r="T78" i="5"/>
  <c r="T78" i="6" s="1"/>
  <c r="S78" i="5"/>
  <c r="S78" i="6" s="1"/>
  <c r="R78" i="5"/>
  <c r="R78" i="6" s="1"/>
  <c r="Q78" i="5"/>
  <c r="Q78" i="6" s="1"/>
  <c r="P78" i="5"/>
  <c r="P78" i="6" s="1"/>
  <c r="T77" i="5"/>
  <c r="T77" i="6" s="1"/>
  <c r="S77" i="5"/>
  <c r="S77" i="6" s="1"/>
  <c r="R77" i="5"/>
  <c r="R77" i="6" s="1"/>
  <c r="Q77" i="5"/>
  <c r="Q77" i="6" s="1"/>
  <c r="P77" i="5"/>
  <c r="P77" i="6" s="1"/>
  <c r="T76" i="5"/>
  <c r="T76" i="6" s="1"/>
  <c r="S76" i="5"/>
  <c r="S76" i="6" s="1"/>
  <c r="R76" i="5"/>
  <c r="R76" i="6" s="1"/>
  <c r="Q76" i="5"/>
  <c r="Q76" i="6" s="1"/>
  <c r="P76" i="5"/>
  <c r="P76" i="6" s="1"/>
  <c r="T75" i="5"/>
  <c r="T75" i="6" s="1"/>
  <c r="S75" i="5"/>
  <c r="S75" i="6" s="1"/>
  <c r="R75" i="5"/>
  <c r="R75" i="6" s="1"/>
  <c r="Q75" i="5"/>
  <c r="Q75" i="6" s="1"/>
  <c r="P75" i="5"/>
  <c r="P75" i="6" s="1"/>
  <c r="T74" i="5"/>
  <c r="T74" i="6" s="1"/>
  <c r="S74" i="5"/>
  <c r="S74" i="6" s="1"/>
  <c r="R74" i="5"/>
  <c r="R74" i="6" s="1"/>
  <c r="Q74" i="5"/>
  <c r="Q74" i="6" s="1"/>
  <c r="P74" i="5"/>
  <c r="P74" i="6" s="1"/>
  <c r="T73" i="5"/>
  <c r="T73" i="6" s="1"/>
  <c r="S73" i="5"/>
  <c r="S73" i="6" s="1"/>
  <c r="R73" i="5"/>
  <c r="R73" i="6" s="1"/>
  <c r="Q73" i="5"/>
  <c r="Q73" i="6" s="1"/>
  <c r="P73" i="5"/>
  <c r="P73" i="6" s="1"/>
  <c r="T72" i="5"/>
  <c r="T72" i="6" s="1"/>
  <c r="S72" i="5"/>
  <c r="S72" i="6" s="1"/>
  <c r="R72" i="5"/>
  <c r="R72" i="6" s="1"/>
  <c r="Q72" i="5"/>
  <c r="Q72" i="6" s="1"/>
  <c r="P72" i="5"/>
  <c r="P72" i="6" s="1"/>
  <c r="T71" i="5"/>
  <c r="T71" i="6" s="1"/>
  <c r="S71" i="5"/>
  <c r="S71" i="6" s="1"/>
  <c r="R71" i="5"/>
  <c r="R71" i="6" s="1"/>
  <c r="Q71" i="5"/>
  <c r="Q71" i="6" s="1"/>
  <c r="P71" i="5"/>
  <c r="P71" i="6" s="1"/>
  <c r="T70" i="5"/>
  <c r="T70" i="6" s="1"/>
  <c r="S70" i="5"/>
  <c r="S70" i="6" s="1"/>
  <c r="R70" i="5"/>
  <c r="R70" i="6" s="1"/>
  <c r="Q70" i="5"/>
  <c r="Q70" i="6" s="1"/>
  <c r="P70" i="5"/>
  <c r="P70" i="6" s="1"/>
  <c r="T69" i="5"/>
  <c r="T69" i="6" s="1"/>
  <c r="S69" i="5"/>
  <c r="S69" i="6" s="1"/>
  <c r="R69" i="5"/>
  <c r="R69" i="6" s="1"/>
  <c r="Q69" i="5"/>
  <c r="Q69" i="6" s="1"/>
  <c r="P69" i="5"/>
  <c r="P69" i="6" s="1"/>
  <c r="T68" i="5"/>
  <c r="T68" i="6" s="1"/>
  <c r="S68" i="5"/>
  <c r="S68" i="6" s="1"/>
  <c r="R68" i="5"/>
  <c r="R68" i="6" s="1"/>
  <c r="Q68" i="5"/>
  <c r="Q68" i="6" s="1"/>
  <c r="P68" i="5"/>
  <c r="P68" i="6" s="1"/>
  <c r="T67" i="5"/>
  <c r="T67" i="6" s="1"/>
  <c r="S67" i="5"/>
  <c r="S67" i="6" s="1"/>
  <c r="R67" i="5"/>
  <c r="R67" i="6" s="1"/>
  <c r="Q67" i="5"/>
  <c r="Q67" i="6" s="1"/>
  <c r="P67" i="5"/>
  <c r="P67" i="6" s="1"/>
  <c r="T66" i="5"/>
  <c r="T66" i="6" s="1"/>
  <c r="S66" i="5"/>
  <c r="S66" i="6" s="1"/>
  <c r="R66" i="5"/>
  <c r="R66" i="6" s="1"/>
  <c r="Q66" i="5"/>
  <c r="Q66" i="6" s="1"/>
  <c r="P66" i="5"/>
  <c r="P66" i="6" s="1"/>
  <c r="T65" i="5"/>
  <c r="T65" i="6" s="1"/>
  <c r="S65" i="5"/>
  <c r="S65" i="6" s="1"/>
  <c r="R65" i="5"/>
  <c r="R65" i="6" s="1"/>
  <c r="Q65" i="5"/>
  <c r="Q65" i="6" s="1"/>
  <c r="P65" i="5"/>
  <c r="P65" i="6" s="1"/>
  <c r="T64" i="5"/>
  <c r="T64" i="6" s="1"/>
  <c r="S64" i="5"/>
  <c r="S64" i="6" s="1"/>
  <c r="R64" i="5"/>
  <c r="R64" i="6" s="1"/>
  <c r="Q64" i="5"/>
  <c r="Q64" i="6" s="1"/>
  <c r="P64" i="5"/>
  <c r="P64" i="6" s="1"/>
  <c r="T63" i="5"/>
  <c r="T63" i="6" s="1"/>
  <c r="S63" i="5"/>
  <c r="S63" i="6" s="1"/>
  <c r="R63" i="5"/>
  <c r="R63" i="6" s="1"/>
  <c r="Q63" i="5"/>
  <c r="Q63" i="6" s="1"/>
  <c r="P63" i="5"/>
  <c r="P63" i="6" s="1"/>
  <c r="T62" i="5"/>
  <c r="T62" i="6" s="1"/>
  <c r="S62" i="5"/>
  <c r="S62" i="6" s="1"/>
  <c r="R62" i="5"/>
  <c r="R62" i="6" s="1"/>
  <c r="Q62" i="5"/>
  <c r="Q62" i="6" s="1"/>
  <c r="P62" i="5"/>
  <c r="P62" i="6" s="1"/>
  <c r="T61" i="5"/>
  <c r="T61" i="6" s="1"/>
  <c r="S61" i="5"/>
  <c r="S61" i="6" s="1"/>
  <c r="R61" i="5"/>
  <c r="R61" i="6" s="1"/>
  <c r="Q61" i="5"/>
  <c r="Q61" i="6" s="1"/>
  <c r="P61" i="5"/>
  <c r="P61" i="6" s="1"/>
  <c r="T60" i="5"/>
  <c r="T60" i="6" s="1"/>
  <c r="S60" i="5"/>
  <c r="S60" i="6" s="1"/>
  <c r="R60" i="5"/>
  <c r="R60" i="6" s="1"/>
  <c r="Q60" i="5"/>
  <c r="Q60" i="6" s="1"/>
  <c r="P60" i="5"/>
  <c r="P60" i="6" s="1"/>
  <c r="T59" i="5"/>
  <c r="T59" i="6" s="1"/>
  <c r="S59" i="5"/>
  <c r="S59" i="6" s="1"/>
  <c r="R59" i="5"/>
  <c r="R59" i="6" s="1"/>
  <c r="Q59" i="5"/>
  <c r="Q59" i="6" s="1"/>
  <c r="P59" i="5"/>
  <c r="P59" i="6" s="1"/>
  <c r="T58" i="5"/>
  <c r="T58" i="6" s="1"/>
  <c r="S58" i="5"/>
  <c r="S58" i="6" s="1"/>
  <c r="R58" i="5"/>
  <c r="R58" i="6" s="1"/>
  <c r="Q58" i="5"/>
  <c r="Q58" i="6" s="1"/>
  <c r="P58" i="5"/>
  <c r="P58" i="6" s="1"/>
  <c r="T57" i="5"/>
  <c r="T57" i="6" s="1"/>
  <c r="S57" i="5"/>
  <c r="S57" i="6" s="1"/>
  <c r="R57" i="5"/>
  <c r="R57" i="6" s="1"/>
  <c r="Q57" i="5"/>
  <c r="Q57" i="6" s="1"/>
  <c r="P57" i="5"/>
  <c r="P57" i="6" s="1"/>
  <c r="T56" i="5"/>
  <c r="T56" i="6" s="1"/>
  <c r="S56" i="5"/>
  <c r="S56" i="6" s="1"/>
  <c r="R56" i="5"/>
  <c r="R56" i="6" s="1"/>
  <c r="Q56" i="5"/>
  <c r="Q56" i="6" s="1"/>
  <c r="P56" i="5"/>
  <c r="P56" i="6" s="1"/>
  <c r="T55" i="5"/>
  <c r="T55" i="6" s="1"/>
  <c r="S55" i="5"/>
  <c r="S55" i="6" s="1"/>
  <c r="R55" i="5"/>
  <c r="R55" i="6" s="1"/>
  <c r="Q55" i="5"/>
  <c r="Q55" i="6" s="1"/>
  <c r="P55" i="5"/>
  <c r="P55" i="6" s="1"/>
  <c r="T54" i="5"/>
  <c r="T54" i="6" s="1"/>
  <c r="S54" i="5"/>
  <c r="S54" i="6" s="1"/>
  <c r="R54" i="5"/>
  <c r="R54" i="6" s="1"/>
  <c r="Q54" i="5"/>
  <c r="Q54" i="6" s="1"/>
  <c r="P54" i="5"/>
  <c r="P54" i="6" s="1"/>
  <c r="T53" i="5"/>
  <c r="T53" i="6" s="1"/>
  <c r="S53" i="5"/>
  <c r="S53" i="6" s="1"/>
  <c r="R53" i="5"/>
  <c r="R53" i="6" s="1"/>
  <c r="Q53" i="5"/>
  <c r="Q53" i="6" s="1"/>
  <c r="P53" i="5"/>
  <c r="P53" i="6" s="1"/>
  <c r="T52" i="5"/>
  <c r="T52" i="6" s="1"/>
  <c r="S52" i="5"/>
  <c r="S52" i="6" s="1"/>
  <c r="R52" i="5"/>
  <c r="R52" i="6" s="1"/>
  <c r="Q52" i="5"/>
  <c r="Q52" i="6" s="1"/>
  <c r="P52" i="5"/>
  <c r="P52" i="6" s="1"/>
  <c r="T51" i="5"/>
  <c r="T51" i="6" s="1"/>
  <c r="S51" i="5"/>
  <c r="S51" i="6" s="1"/>
  <c r="R51" i="5"/>
  <c r="R51" i="6" s="1"/>
  <c r="Q51" i="5"/>
  <c r="Q51" i="6" s="1"/>
  <c r="P51" i="5"/>
  <c r="P51" i="6" s="1"/>
  <c r="T50" i="5"/>
  <c r="T50" i="6" s="1"/>
  <c r="S50" i="5"/>
  <c r="S50" i="6" s="1"/>
  <c r="R50" i="5"/>
  <c r="R50" i="6" s="1"/>
  <c r="Q50" i="5"/>
  <c r="Q50" i="6" s="1"/>
  <c r="P50" i="5"/>
  <c r="P50" i="6" s="1"/>
  <c r="T49" i="5"/>
  <c r="T49" i="6" s="1"/>
  <c r="S49" i="5"/>
  <c r="S49" i="6" s="1"/>
  <c r="R49" i="5"/>
  <c r="R49" i="6" s="1"/>
  <c r="Q49" i="5"/>
  <c r="Q49" i="6" s="1"/>
  <c r="P49" i="5"/>
  <c r="P49" i="6" s="1"/>
  <c r="T48" i="5"/>
  <c r="T48" i="6" s="1"/>
  <c r="S48" i="5"/>
  <c r="S48" i="6" s="1"/>
  <c r="R48" i="5"/>
  <c r="R48" i="6" s="1"/>
  <c r="Q48" i="5"/>
  <c r="Q48" i="6" s="1"/>
  <c r="P48" i="5"/>
  <c r="P48" i="6" s="1"/>
  <c r="T47" i="5"/>
  <c r="T47" i="6" s="1"/>
  <c r="S47" i="5"/>
  <c r="S47" i="6" s="1"/>
  <c r="R47" i="5"/>
  <c r="R47" i="6" s="1"/>
  <c r="Q47" i="5"/>
  <c r="Q47" i="6" s="1"/>
  <c r="P47" i="5"/>
  <c r="P47" i="6" s="1"/>
  <c r="T46" i="5"/>
  <c r="T46" i="6" s="1"/>
  <c r="S46" i="5"/>
  <c r="S46" i="6" s="1"/>
  <c r="R46" i="5"/>
  <c r="R46" i="6" s="1"/>
  <c r="Q46" i="5"/>
  <c r="Q46" i="6" s="1"/>
  <c r="P46" i="5"/>
  <c r="P46" i="6" s="1"/>
  <c r="T45" i="5"/>
  <c r="T45" i="6" s="1"/>
  <c r="S45" i="5"/>
  <c r="S45" i="6" s="1"/>
  <c r="R45" i="5"/>
  <c r="R45" i="6" s="1"/>
  <c r="Q45" i="5"/>
  <c r="Q45" i="6" s="1"/>
  <c r="P45" i="5"/>
  <c r="P45" i="6" s="1"/>
  <c r="T44" i="5"/>
  <c r="T44" i="6" s="1"/>
  <c r="S44" i="5"/>
  <c r="S44" i="6" s="1"/>
  <c r="R44" i="5"/>
  <c r="R44" i="6" s="1"/>
  <c r="Q44" i="5"/>
  <c r="Q44" i="6" s="1"/>
  <c r="P44" i="5"/>
  <c r="P44" i="6" s="1"/>
  <c r="T43" i="5"/>
  <c r="T43" i="6" s="1"/>
  <c r="S43" i="5"/>
  <c r="S43" i="6" s="1"/>
  <c r="R43" i="5"/>
  <c r="R43" i="6" s="1"/>
  <c r="Q43" i="5"/>
  <c r="Q43" i="6" s="1"/>
  <c r="P43" i="5"/>
  <c r="P43" i="6" s="1"/>
  <c r="T42" i="5"/>
  <c r="T42" i="6" s="1"/>
  <c r="S42" i="5"/>
  <c r="S42" i="6" s="1"/>
  <c r="R42" i="5"/>
  <c r="R42" i="6" s="1"/>
  <c r="Q42" i="5"/>
  <c r="Q42" i="6" s="1"/>
  <c r="P42" i="5"/>
  <c r="P42" i="6" s="1"/>
  <c r="T41" i="5"/>
  <c r="T41" i="6" s="1"/>
  <c r="S41" i="5"/>
  <c r="S41" i="6" s="1"/>
  <c r="R41" i="5"/>
  <c r="R41" i="6" s="1"/>
  <c r="Q41" i="5"/>
  <c r="Q41" i="6" s="1"/>
  <c r="P41" i="5"/>
  <c r="P41" i="6" s="1"/>
  <c r="T40" i="5"/>
  <c r="T40" i="6" s="1"/>
  <c r="S40" i="5"/>
  <c r="S40" i="6" s="1"/>
  <c r="R40" i="5"/>
  <c r="R40" i="6" s="1"/>
  <c r="Q40" i="5"/>
  <c r="Q40" i="6" s="1"/>
  <c r="P40" i="5"/>
  <c r="P40" i="6" s="1"/>
  <c r="T39" i="5"/>
  <c r="T39" i="6" s="1"/>
  <c r="S39" i="5"/>
  <c r="S39" i="6" s="1"/>
  <c r="R39" i="5"/>
  <c r="R39" i="6" s="1"/>
  <c r="Q39" i="5"/>
  <c r="Q39" i="6" s="1"/>
  <c r="P39" i="5"/>
  <c r="P39" i="6" s="1"/>
  <c r="T38" i="5"/>
  <c r="T38" i="6" s="1"/>
  <c r="S38" i="5"/>
  <c r="S38" i="6" s="1"/>
  <c r="R38" i="5"/>
  <c r="R38" i="6" s="1"/>
  <c r="Q38" i="5"/>
  <c r="Q38" i="6" s="1"/>
  <c r="P38" i="5"/>
  <c r="P38" i="6" s="1"/>
  <c r="T37" i="5"/>
  <c r="T37" i="6" s="1"/>
  <c r="S37" i="5"/>
  <c r="S37" i="6" s="1"/>
  <c r="R37" i="5"/>
  <c r="R37" i="6" s="1"/>
  <c r="Q37" i="5"/>
  <c r="Q37" i="6" s="1"/>
  <c r="P37" i="5"/>
  <c r="P37" i="6" s="1"/>
  <c r="T36" i="5"/>
  <c r="T36" i="6" s="1"/>
  <c r="S36" i="5"/>
  <c r="S36" i="6" s="1"/>
  <c r="R36" i="5"/>
  <c r="R36" i="6" s="1"/>
  <c r="Q36" i="5"/>
  <c r="Q36" i="6" s="1"/>
  <c r="P36" i="5"/>
  <c r="P36" i="6" s="1"/>
  <c r="T35" i="5"/>
  <c r="T35" i="6" s="1"/>
  <c r="S35" i="5"/>
  <c r="S35" i="6" s="1"/>
  <c r="R35" i="5"/>
  <c r="R35" i="6" s="1"/>
  <c r="Q35" i="5"/>
  <c r="Q35" i="6" s="1"/>
  <c r="P35" i="5"/>
  <c r="P35" i="6" s="1"/>
  <c r="T34" i="5"/>
  <c r="T34" i="6" s="1"/>
  <c r="S34" i="5"/>
  <c r="S34" i="6" s="1"/>
  <c r="R34" i="5"/>
  <c r="R34" i="6" s="1"/>
  <c r="Q34" i="5"/>
  <c r="Q34" i="6" s="1"/>
  <c r="P34" i="5"/>
  <c r="P34" i="6" s="1"/>
  <c r="T33" i="5"/>
  <c r="T33" i="6" s="1"/>
  <c r="S33" i="5"/>
  <c r="S33" i="6" s="1"/>
  <c r="R33" i="5"/>
  <c r="R33" i="6" s="1"/>
  <c r="Q33" i="5"/>
  <c r="Q33" i="6" s="1"/>
  <c r="P33" i="5"/>
  <c r="P33" i="6" s="1"/>
  <c r="T32" i="5"/>
  <c r="T32" i="6" s="1"/>
  <c r="S32" i="5"/>
  <c r="S32" i="6" s="1"/>
  <c r="R32" i="5"/>
  <c r="R32" i="6" s="1"/>
  <c r="Q32" i="5"/>
  <c r="Q32" i="6" s="1"/>
  <c r="P32" i="5"/>
  <c r="P32" i="6" s="1"/>
  <c r="T31" i="5"/>
  <c r="T31" i="6" s="1"/>
  <c r="S31" i="5"/>
  <c r="S31" i="6" s="1"/>
  <c r="R31" i="5"/>
  <c r="R31" i="6" s="1"/>
  <c r="Q31" i="5"/>
  <c r="Q31" i="6" s="1"/>
  <c r="P31" i="5"/>
  <c r="P31" i="6" s="1"/>
  <c r="T30" i="5"/>
  <c r="T30" i="6" s="1"/>
  <c r="S30" i="5"/>
  <c r="S30" i="6" s="1"/>
  <c r="R30" i="5"/>
  <c r="R30" i="6" s="1"/>
  <c r="Q30" i="5"/>
  <c r="Q30" i="6" s="1"/>
  <c r="P30" i="5"/>
  <c r="P30" i="6" s="1"/>
  <c r="T29" i="5"/>
  <c r="T29" i="6" s="1"/>
  <c r="S29" i="5"/>
  <c r="S29" i="6" s="1"/>
  <c r="R29" i="5"/>
  <c r="R29" i="6" s="1"/>
  <c r="Q29" i="5"/>
  <c r="Q29" i="6" s="1"/>
  <c r="P29" i="5"/>
  <c r="P29" i="6" s="1"/>
  <c r="T28" i="5"/>
  <c r="T28" i="6" s="1"/>
  <c r="S28" i="5"/>
  <c r="S28" i="6" s="1"/>
  <c r="R28" i="5"/>
  <c r="R28" i="6" s="1"/>
  <c r="Q28" i="5"/>
  <c r="Q28" i="6" s="1"/>
  <c r="P28" i="5"/>
  <c r="P28" i="6" s="1"/>
  <c r="T27" i="5"/>
  <c r="T27" i="6" s="1"/>
  <c r="S27" i="5"/>
  <c r="S27" i="6" s="1"/>
  <c r="R27" i="5"/>
  <c r="R27" i="6" s="1"/>
  <c r="Q27" i="5"/>
  <c r="Q27" i="6" s="1"/>
  <c r="P27" i="5"/>
  <c r="P27" i="6" s="1"/>
  <c r="T26" i="5"/>
  <c r="T26" i="6" s="1"/>
  <c r="S26" i="5"/>
  <c r="S26" i="6" s="1"/>
  <c r="R26" i="5"/>
  <c r="R26" i="6" s="1"/>
  <c r="Q26" i="5"/>
  <c r="Q26" i="6" s="1"/>
  <c r="P26" i="5"/>
  <c r="P26" i="6" s="1"/>
  <c r="T25" i="5"/>
  <c r="T25" i="6" s="1"/>
  <c r="S25" i="5"/>
  <c r="S25" i="6" s="1"/>
  <c r="R25" i="5"/>
  <c r="R25" i="6" s="1"/>
  <c r="Q25" i="5"/>
  <c r="Q25" i="6" s="1"/>
  <c r="P25" i="5"/>
  <c r="P25" i="6" s="1"/>
  <c r="T24" i="5"/>
  <c r="T24" i="6" s="1"/>
  <c r="S24" i="5"/>
  <c r="S24" i="6" s="1"/>
  <c r="R24" i="5"/>
  <c r="R24" i="6" s="1"/>
  <c r="Q24" i="5"/>
  <c r="Q24" i="6" s="1"/>
  <c r="P24" i="5"/>
  <c r="P24" i="6" s="1"/>
  <c r="T23" i="5"/>
  <c r="T23" i="6" s="1"/>
  <c r="S23" i="5"/>
  <c r="S23" i="6" s="1"/>
  <c r="R23" i="5"/>
  <c r="R23" i="6" s="1"/>
  <c r="Q23" i="5"/>
  <c r="Q23" i="6" s="1"/>
  <c r="P23" i="5"/>
  <c r="P23" i="6" s="1"/>
  <c r="T22" i="5"/>
  <c r="T22" i="6" s="1"/>
  <c r="S22" i="5"/>
  <c r="S22" i="6" s="1"/>
  <c r="R22" i="5"/>
  <c r="R22" i="6" s="1"/>
  <c r="Q22" i="5"/>
  <c r="Q22" i="6" s="1"/>
  <c r="P22" i="5"/>
  <c r="P22" i="6" s="1"/>
  <c r="T21" i="5"/>
  <c r="T21" i="6" s="1"/>
  <c r="S21" i="5"/>
  <c r="S21" i="6" s="1"/>
  <c r="R21" i="5"/>
  <c r="R21" i="6" s="1"/>
  <c r="Q21" i="5"/>
  <c r="Q21" i="6" s="1"/>
  <c r="P21" i="5"/>
  <c r="P21" i="6" s="1"/>
  <c r="T20" i="5"/>
  <c r="T20" i="6" s="1"/>
  <c r="S20" i="5"/>
  <c r="S20" i="6" s="1"/>
  <c r="R20" i="5"/>
  <c r="R20" i="6" s="1"/>
  <c r="Q20" i="5"/>
  <c r="Q20" i="6" s="1"/>
  <c r="P20" i="5"/>
  <c r="P20" i="6" s="1"/>
  <c r="T19" i="5"/>
  <c r="T19" i="6" s="1"/>
  <c r="S19" i="5"/>
  <c r="S19" i="6" s="1"/>
  <c r="R19" i="5"/>
  <c r="R19" i="6" s="1"/>
  <c r="Q19" i="5"/>
  <c r="Q19" i="6" s="1"/>
  <c r="P19" i="5"/>
  <c r="P19" i="6" s="1"/>
  <c r="T18" i="5"/>
  <c r="T18" i="6" s="1"/>
  <c r="S18" i="5"/>
  <c r="S18" i="6" s="1"/>
  <c r="R18" i="5"/>
  <c r="R18" i="6" s="1"/>
  <c r="Q18" i="5"/>
  <c r="Q18" i="6" s="1"/>
  <c r="P18" i="5"/>
  <c r="P18" i="6" s="1"/>
  <c r="T17" i="5"/>
  <c r="T17" i="6" s="1"/>
  <c r="S17" i="5"/>
  <c r="S17" i="6" s="1"/>
  <c r="R17" i="5"/>
  <c r="R17" i="6" s="1"/>
  <c r="Q17" i="5"/>
  <c r="Q17" i="6" s="1"/>
  <c r="P17" i="5"/>
  <c r="P17" i="6" s="1"/>
  <c r="T16" i="5"/>
  <c r="T16" i="6" s="1"/>
  <c r="S16" i="5"/>
  <c r="S16" i="6" s="1"/>
  <c r="R16" i="5"/>
  <c r="R16" i="6" s="1"/>
  <c r="Q16" i="5"/>
  <c r="Q16" i="6" s="1"/>
  <c r="P16" i="5"/>
  <c r="P16" i="6" s="1"/>
  <c r="T15" i="5"/>
  <c r="T15" i="6" s="1"/>
  <c r="S15" i="5"/>
  <c r="S15" i="6" s="1"/>
  <c r="R15" i="5"/>
  <c r="R15" i="6" s="1"/>
  <c r="Q15" i="5"/>
  <c r="Q15" i="6" s="1"/>
  <c r="P15" i="5"/>
  <c r="P15" i="6" s="1"/>
  <c r="T14" i="5"/>
  <c r="T14" i="6" s="1"/>
  <c r="S14" i="5"/>
  <c r="S14" i="6" s="1"/>
  <c r="R14" i="5"/>
  <c r="R14" i="6" s="1"/>
  <c r="Q14" i="5"/>
  <c r="Q14" i="6" s="1"/>
  <c r="P14" i="5"/>
  <c r="P14" i="6" s="1"/>
  <c r="T13" i="5"/>
  <c r="T13" i="6" s="1"/>
  <c r="S13" i="5"/>
  <c r="S13" i="6" s="1"/>
  <c r="R13" i="5"/>
  <c r="R13" i="6" s="1"/>
  <c r="Q13" i="5"/>
  <c r="Q13" i="6" s="1"/>
  <c r="P13" i="5"/>
  <c r="P13" i="6" s="1"/>
  <c r="T12" i="5"/>
  <c r="T12" i="6" s="1"/>
  <c r="S12" i="5"/>
  <c r="S12" i="6" s="1"/>
  <c r="R12" i="5"/>
  <c r="R12" i="6" s="1"/>
  <c r="Q12" i="5"/>
  <c r="Q12" i="6" s="1"/>
  <c r="P12" i="5"/>
  <c r="P12" i="6" s="1"/>
  <c r="T11" i="5"/>
  <c r="T11" i="6" s="1"/>
  <c r="S11" i="5"/>
  <c r="S11" i="6" s="1"/>
  <c r="R11" i="5"/>
  <c r="R11" i="6" s="1"/>
  <c r="Q11" i="5"/>
  <c r="Q11" i="6" s="1"/>
  <c r="P11" i="5"/>
  <c r="P11" i="6" s="1"/>
  <c r="T2" i="5"/>
  <c r="T2" i="6" s="1"/>
  <c r="T3" i="5"/>
  <c r="T3" i="6" s="1"/>
  <c r="T4" i="5"/>
  <c r="T4" i="6" s="1"/>
  <c r="T5" i="5"/>
  <c r="T5" i="6" s="1"/>
  <c r="T6" i="5"/>
  <c r="T6" i="6" s="1"/>
  <c r="T7" i="5"/>
  <c r="T7" i="6" s="1"/>
  <c r="T8" i="5"/>
  <c r="T8" i="6" s="1"/>
  <c r="T9" i="5"/>
  <c r="T9" i="6" s="1"/>
  <c r="T10" i="5"/>
  <c r="T10" i="6" s="1"/>
  <c r="S2" i="5"/>
  <c r="S2" i="6" s="1"/>
  <c r="S3" i="5"/>
  <c r="S3" i="6" s="1"/>
  <c r="S4" i="5"/>
  <c r="S4" i="6" s="1"/>
  <c r="S5" i="5"/>
  <c r="S5" i="6" s="1"/>
  <c r="S6" i="5"/>
  <c r="S6" i="6" s="1"/>
  <c r="S7" i="5"/>
  <c r="S7" i="6" s="1"/>
  <c r="S8" i="5"/>
  <c r="S8" i="6" s="1"/>
  <c r="S9" i="5"/>
  <c r="S9" i="6" s="1"/>
  <c r="S10" i="5"/>
  <c r="S10" i="6" s="1"/>
  <c r="R2" i="5"/>
  <c r="R2" i="6" s="1"/>
  <c r="R3" i="5"/>
  <c r="R3" i="6" s="1"/>
  <c r="R4" i="5"/>
  <c r="R4" i="6" s="1"/>
  <c r="R5" i="5"/>
  <c r="R5" i="6" s="1"/>
  <c r="R6" i="5"/>
  <c r="R6" i="6" s="1"/>
  <c r="R7" i="5"/>
  <c r="R7" i="6" s="1"/>
  <c r="R8" i="5"/>
  <c r="R8" i="6" s="1"/>
  <c r="R9" i="5"/>
  <c r="R9" i="6" s="1"/>
  <c r="R10" i="5"/>
  <c r="R10" i="6" s="1"/>
  <c r="Q2" i="5"/>
  <c r="Q2" i="6" s="1"/>
  <c r="Q3" i="5"/>
  <c r="Q3" i="6" s="1"/>
  <c r="Q4" i="5"/>
  <c r="Q4" i="6" s="1"/>
  <c r="Q5" i="5"/>
  <c r="Q5" i="6" s="1"/>
  <c r="Q6" i="5"/>
  <c r="Q6" i="6" s="1"/>
  <c r="Q7" i="5"/>
  <c r="Q7" i="6" s="1"/>
  <c r="Q8" i="5"/>
  <c r="Q8" i="6" s="1"/>
  <c r="Q9" i="5"/>
  <c r="Q9" i="6" s="1"/>
  <c r="Q10" i="5"/>
  <c r="Q10" i="6" s="1"/>
  <c r="P2" i="5"/>
  <c r="P2" i="6" s="1"/>
  <c r="P4" i="5"/>
  <c r="P4" i="6" s="1"/>
  <c r="P5" i="5"/>
  <c r="P5" i="6" s="1"/>
  <c r="P6" i="5"/>
  <c r="P6" i="6" s="1"/>
  <c r="P7" i="5"/>
  <c r="P7" i="6" s="1"/>
  <c r="P8" i="5"/>
  <c r="P8" i="6" s="1"/>
  <c r="P9" i="5"/>
  <c r="P9" i="6" s="1"/>
  <c r="P10" i="5"/>
  <c r="P10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<sst xmlns="http://schemas.openxmlformats.org/spreadsheetml/2006/main" count="14981" uniqueCount="3253">
  <si>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</si>
  <si>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</si>
  <si>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</si>
  <si>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</si>
  <si>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</si>
  <si>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</si>
  <si>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</si>
  <si>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</si>
  <si>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</si>
  <si>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</si>
  <si>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</si>
  <si>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</si>
  <si>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</si>
  <si>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</si>
  <si>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</si>
  <si>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</si>
  <si>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</si>
  <si>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</si>
  <si>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</si>
  <si>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</si>
  <si>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</si>
  <si>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</si>
  <si>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</si>
  <si>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</si>
  <si>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</si>
  <si>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</si>
  <si>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</si>
  <si>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</si>
  <si>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</si>
  <si>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</si>
  <si>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</si>
  <si>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</si>
  <si>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</si>
  <si>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</si>
  <si>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</si>
  <si>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</si>
  <si>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</si>
  <si>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</si>
  <si>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</si>
  <si>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</si>
  <si>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</si>
  <si>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</si>
  <si>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</si>
  <si>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</si>
  <si>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</si>
  <si>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</si>
  <si>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</si>
  <si>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</si>
  <si>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</si>
  <si>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</si>
  <si>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</si>
  <si>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</si>
  <si>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</si>
  <si>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</si>
  <si>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</si>
  <si>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</si>
  <si>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</si>
  <si>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</si>
  <si>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</si>
  <si>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</si>
  <si>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</si>
  <si>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</si>
  <si>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</si>
  <si>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</si>
  <si>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</si>
  <si>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</si>
  <si>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</si>
  <si>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</si>
  <si>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</si>
  <si>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</si>
  <si>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</si>
  <si>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</si>
  <si>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</si>
  <si>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</si>
  <si>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</si>
  <si>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</si>
  <si>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</si>
  <si>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</si>
  <si>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</si>
  <si>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</si>
  <si>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</si>
  <si>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</si>
  <si>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</si>
  <si>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</si>
  <si>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</si>
  <si>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</si>
  <si>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</si>
  <si>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</si>
  <si>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</si>
  <si>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</si>
  <si>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</si>
  <si>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</si>
  <si>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</si>
  <si>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</si>
  <si>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</si>
  <si>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</si>
  <si>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</si>
  <si>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</si>
  <si>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</si>
  <si>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</si>
  <si>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</si>
  <si>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</si>
  <si>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</si>
  <si>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</si>
  <si>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</si>
  <si>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</si>
  <si>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</si>
  <si>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</si>
  <si>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</si>
  <si>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</si>
  <si>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</si>
  <si>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</si>
  <si>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</si>
  <si>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</si>
  <si>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</si>
  <si>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</si>
  <si>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</si>
  <si>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</si>
  <si>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</si>
  <si>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</si>
  <si>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</si>
  <si>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</si>
  <si>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</si>
  <si>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</si>
  <si>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</si>
  <si>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</si>
  <si>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</si>
  <si>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</si>
  <si>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</si>
  <si>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</si>
  <si>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</si>
  <si>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</si>
  <si>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</si>
  <si>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</si>
  <si>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</si>
  <si>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</si>
  <si>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</si>
  <si>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</si>
  <si>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</si>
  <si>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</si>
  <si>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</si>
  <si>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</si>
  <si>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</si>
  <si>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</si>
  <si>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</si>
  <si>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</si>
  <si>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</si>
  <si>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</si>
  <si>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</si>
  <si>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</si>
  <si>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</si>
  <si>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</si>
  <si>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</si>
  <si>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</si>
  <si>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</si>
  <si>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</si>
  <si>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</si>
  <si>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</si>
  <si>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</si>
  <si>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</si>
  <si>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</si>
  <si>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</si>
  <si>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</si>
  <si>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</si>
  <si>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</si>
  <si>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</si>
  <si>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</si>
  <si>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</si>
  <si>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</si>
  <si>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</si>
  <si>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</si>
  <si>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</si>
  <si>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</si>
  <si>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</si>
  <si>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</si>
  <si>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</si>
  <si>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</si>
  <si>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</si>
  <si>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</si>
  <si>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</si>
  <si>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</si>
  <si>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</si>
  <si>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</si>
  <si>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</si>
  <si>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</si>
  <si>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</si>
  <si>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</si>
  <si>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</si>
  <si>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</si>
  <si>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</si>
  <si>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</si>
  <si>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</si>
  <si>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</si>
  <si>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</si>
  <si>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</si>
  <si>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</si>
  <si>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</si>
  <si>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</si>
  <si>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</si>
  <si>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</si>
  <si>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</si>
  <si>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</si>
  <si>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</si>
  <si>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</si>
  <si>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</si>
  <si>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</si>
  <si>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</si>
  <si>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</si>
  <si>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</si>
  <si>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</si>
  <si>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</si>
  <si>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</si>
  <si>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</si>
  <si>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</si>
  <si>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</si>
  <si>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</si>
  <si>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</si>
  <si>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</si>
  <si>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</si>
  <si>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</si>
  <si>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</si>
  <si>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</si>
  <si>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</si>
  <si>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</si>
  <si>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</si>
  <si>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</si>
  <si>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</si>
  <si>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</si>
  <si>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</si>
  <si>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</si>
  <si>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</si>
  <si>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</si>
  <si>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</si>
  <si>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</si>
  <si>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</si>
  <si>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</si>
  <si>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</si>
  <si>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</si>
  <si>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</si>
  <si>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</si>
  <si>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</si>
  <si>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</si>
  <si>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</si>
  <si>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</si>
  <si>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</si>
  <si>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</si>
  <si>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</si>
  <si>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</si>
  <si>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</si>
  <si>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</si>
  <si>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</si>
  <si>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</si>
  <si>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</si>
  <si>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</si>
  <si>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</si>
  <si>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</si>
  <si>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</si>
  <si>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</si>
  <si>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</si>
  <si>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</si>
  <si>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</si>
  <si>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</si>
  <si>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</si>
  <si>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</si>
  <si>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</si>
  <si>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</si>
  <si>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</si>
  <si>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</si>
  <si>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</si>
  <si>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</si>
  <si>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</si>
  <si>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</si>
  <si>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</si>
  <si>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</si>
  <si>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</si>
  <si>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</si>
  <si>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</si>
  <si>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</si>
  <si>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</si>
  <si>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</si>
  <si>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</si>
  <si>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</si>
  <si>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</si>
  <si>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</si>
  <si>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</si>
  <si>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</si>
  <si>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</si>
  <si>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</si>
  <si>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</si>
  <si>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</si>
  <si>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</si>
  <si>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</si>
  <si>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</si>
  <si>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</si>
  <si>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</si>
  <si>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</si>
  <si>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</si>
  <si>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</si>
  <si>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</si>
  <si>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</si>
  <si>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</si>
  <si>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</si>
  <si>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</si>
  <si>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</si>
  <si>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</si>
  <si>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</si>
  <si>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</si>
  <si>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</si>
  <si>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</si>
  <si>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</si>
  <si>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</si>
  <si>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</si>
  <si>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</si>
  <si>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</si>
  <si>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</si>
  <si>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</si>
  <si>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</si>
  <si>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</si>
  <si>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</si>
  <si>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</si>
  <si>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</si>
  <si>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</si>
  <si>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</si>
  <si>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</si>
  <si>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</si>
  <si>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</si>
  <si>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</si>
  <si>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</si>
  <si>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</si>
  <si>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</si>
  <si>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</si>
  <si>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</si>
  <si>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</si>
  <si>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</si>
  <si>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</si>
  <si>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</si>
  <si>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</si>
  <si>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</si>
  <si>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</si>
  <si>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</si>
  <si>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</si>
  <si>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</si>
  <si>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</si>
  <si>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</si>
  <si>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</si>
  <si>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</si>
  <si>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</si>
  <si>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</si>
  <si>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</si>
  <si>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</si>
  <si>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</si>
  <si>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</si>
  <si>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</si>
  <si>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</si>
  <si>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</si>
  <si>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</si>
  <si>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</si>
  <si>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</si>
  <si>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</si>
  <si>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</si>
  <si>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</si>
  <si>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</si>
  <si>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</si>
  <si>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</si>
  <si>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</si>
  <si>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</si>
  <si>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</si>
  <si>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</si>
  <si>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</si>
  <si>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</si>
  <si>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</si>
  <si>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</si>
  <si>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</si>
  <si>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</si>
  <si>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</si>
  <si>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</si>
  <si>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</si>
  <si>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</si>
  <si>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</si>
  <si>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</si>
  <si>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</si>
  <si>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</si>
  <si>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</si>
  <si>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</si>
  <si>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</si>
  <si>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</si>
  <si>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</si>
  <si>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</si>
  <si>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</si>
  <si>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</si>
  <si>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</si>
  <si>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</si>
  <si>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</si>
  <si>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</si>
  <si>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</si>
  <si>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</si>
  <si>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</si>
  <si>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</si>
  <si>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</si>
  <si>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</si>
  <si>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</si>
  <si>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</si>
  <si>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</si>
  <si>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</si>
  <si>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</si>
  <si>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</si>
  <si>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</si>
  <si>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</si>
  <si>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</si>
  <si>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</si>
  <si>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</si>
  <si>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</si>
  <si>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</si>
  <si>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</si>
  <si>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</si>
  <si>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</si>
  <si>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</si>
  <si>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</si>
  <si>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</si>
  <si>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</si>
  <si>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</si>
  <si>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</si>
  <si>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</si>
  <si>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</si>
  <si>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</si>
  <si>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</si>
  <si>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</si>
  <si>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</si>
  <si>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</si>
  <si>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</si>
  <si>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</si>
  <si>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</si>
  <si>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</si>
  <si>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</si>
  <si>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</si>
  <si>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</si>
  <si>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</si>
  <si>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</si>
  <si>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</si>
  <si>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</si>
  <si>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</si>
  <si>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</si>
  <si>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</si>
  <si>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</si>
  <si>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</si>
  <si>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</si>
  <si>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</si>
  <si>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</si>
  <si>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</si>
  <si>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</si>
  <si>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</si>
  <si>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</si>
  <si>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</si>
  <si>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</si>
  <si>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</si>
  <si>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</si>
  <si>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</si>
  <si>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</si>
  <si>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</si>
  <si>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</si>
  <si>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</si>
  <si>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</si>
  <si>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</si>
  <si>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</si>
  <si>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</si>
  <si>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</si>
  <si>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</si>
  <si>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</si>
  <si>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</si>
  <si>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</si>
  <si>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</si>
  <si>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</si>
  <si>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</si>
  <si>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</si>
  <si>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</si>
  <si>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</si>
  <si>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</si>
  <si>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</si>
  <si>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</si>
  <si>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</si>
  <si>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</si>
  <si>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</si>
  <si>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</si>
  <si>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</si>
  <si>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</si>
  <si>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</si>
  <si>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</si>
  <si>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</si>
  <si>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</si>
  <si>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</si>
  <si>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</si>
  <si>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</si>
  <si>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</si>
  <si>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</si>
  <si>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</si>
  <si>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</si>
  <si>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</si>
  <si>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</si>
  <si>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</si>
  <si>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</si>
  <si>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</si>
  <si>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</si>
  <si>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</si>
  <si>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</si>
  <si>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</si>
  <si>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</si>
  <si>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</si>
  <si>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</si>
  <si>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</si>
  <si>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</si>
  <si>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</si>
  <si>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</si>
  <si>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</si>
  <si>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</si>
  <si>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</si>
  <si>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</si>
  <si>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</si>
  <si>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</si>
  <si>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</si>
  <si>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</si>
  <si>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</si>
  <si>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</si>
  <si>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</si>
  <si>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</si>
  <si>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</si>
  <si>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</si>
  <si>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</si>
  <si>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</si>
  <si>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</si>
  <si>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</si>
  <si>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</si>
  <si>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</si>
  <si>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</si>
  <si>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</si>
  <si>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</si>
  <si>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</si>
  <si>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</si>
  <si>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</si>
  <si>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</si>
  <si>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</si>
  <si>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</si>
  <si>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</si>
  <si>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</si>
  <si>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</si>
  <si>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</si>
  <si>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</si>
  <si>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</si>
  <si>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</si>
  <si>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</si>
  <si>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</si>
  <si>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</si>
  <si>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</si>
  <si>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</si>
  <si>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</si>
  <si>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</si>
  <si>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</si>
  <si>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</si>
  <si>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</si>
  <si>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</si>
  <si>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</si>
  <si>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</si>
  <si>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</si>
  <si>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</si>
  <si>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</si>
  <si>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</si>
  <si>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</si>
  <si>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</si>
  <si>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</si>
  <si>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</si>
  <si>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</si>
  <si>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</si>
  <si>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</si>
  <si>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</si>
  <si>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</si>
  <si>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</si>
  <si>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</si>
  <si>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</si>
  <si>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</si>
  <si>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</si>
  <si>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</si>
  <si>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</si>
  <si>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</si>
  <si>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</si>
  <si>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</si>
  <si>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</si>
  <si>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</si>
  <si>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</si>
  <si>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</si>
  <si>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</si>
  <si>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</si>
  <si>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</si>
  <si>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</si>
  <si>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</si>
  <si>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</si>
  <si>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</si>
  <si>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</si>
  <si>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</si>
  <si>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</si>
  <si>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</si>
  <si>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</si>
  <si>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</si>
  <si>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</si>
  <si>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</si>
  <si>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</si>
  <si>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</si>
  <si>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</si>
  <si>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</si>
  <si>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</si>
  <si>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</si>
  <si>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</si>
  <si>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</si>
  <si>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</si>
  <si>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</si>
  <si>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</si>
  <si>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</si>
  <si>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</si>
  <si>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</si>
  <si>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</si>
  <si>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</si>
  <si>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</si>
  <si>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</si>
  <si>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</si>
  <si>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</si>
  <si>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</si>
  <si>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</si>
  <si>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</si>
  <si>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</si>
  <si>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</si>
  <si>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</si>
  <si>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</si>
  <si>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</si>
  <si>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</si>
  <si>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</si>
  <si>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</si>
  <si>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</si>
  <si>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</si>
  <si>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</si>
  <si>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</si>
  <si>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</si>
  <si>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</si>
  <si>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</si>
  <si>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</si>
  <si>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</si>
  <si>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</si>
  <si>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</si>
  <si>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</si>
  <si>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</si>
  <si>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</si>
  <si>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</si>
  <si>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</si>
  <si>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</si>
  <si>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</si>
  <si>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</si>
  <si>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</si>
  <si>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</si>
  <si>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</si>
  <si>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</si>
  <si>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</si>
  <si>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</si>
  <si>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</si>
  <si>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</si>
  <si>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</si>
  <si>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</si>
  <si>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</si>
  <si>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</si>
  <si>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</si>
  <si>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</si>
  <si>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</si>
  <si>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</si>
  <si>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</si>
  <si>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</si>
  <si>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</si>
  <si>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</si>
  <si>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</si>
  <si>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</si>
  <si>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</si>
  <si>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</si>
  <si>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</si>
  <si>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</si>
  <si>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</si>
  <si>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</si>
  <si>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</si>
  <si>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</si>
  <si>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</si>
  <si>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</si>
  <si>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</si>
  <si>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</si>
  <si>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</si>
  <si>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</si>
  <si>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</si>
  <si>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</si>
  <si>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</si>
  <si>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</si>
  <si>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</si>
  <si>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</si>
  <si>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</si>
  <si>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</si>
  <si>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</si>
  <si>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</si>
  <si>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</si>
  <si>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</si>
  <si>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</si>
  <si>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</si>
  <si>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</si>
  <si>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</si>
  <si>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</si>
  <si>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</si>
  <si>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</si>
  <si>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</si>
  <si>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</si>
  <si>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</si>
  <si>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</si>
  <si>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</si>
  <si>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</si>
  <si>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</si>
  <si>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</si>
  <si>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</si>
  <si>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</si>
  <si>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</si>
  <si>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</si>
  <si>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</si>
  <si>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</si>
  <si>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</si>
  <si>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</si>
  <si>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</si>
  <si>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</si>
  <si>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</si>
  <si>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</si>
  <si>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</si>
  <si>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</si>
  <si>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</si>
  <si>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</si>
  <si>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</si>
  <si>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</si>
  <si>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</si>
  <si>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</si>
  <si>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</si>
  <si>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</si>
  <si>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</si>
  <si>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</si>
  <si>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</si>
  <si>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</si>
  <si>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</si>
  <si>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</si>
  <si>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</si>
  <si>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</si>
  <si>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</si>
  <si>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</si>
  <si>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</si>
  <si>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</si>
  <si>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</si>
  <si>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</si>
  <si>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</si>
  <si>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</si>
  <si>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</si>
  <si>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</si>
  <si>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</si>
  <si>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</si>
  <si>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</si>
  <si>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</si>
  <si>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</si>
  <si>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</si>
  <si>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</si>
  <si>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</si>
  <si>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</si>
  <si>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</si>
  <si>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</si>
  <si>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</si>
  <si>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</si>
  <si>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</si>
  <si>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</si>
  <si>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</si>
  <si>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</si>
  <si>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</si>
  <si>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</si>
  <si>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</si>
  <si>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</si>
  <si>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</si>
  <si>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</si>
  <si>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</si>
  <si>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</si>
  <si>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</si>
  <si>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</si>
  <si>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</si>
  <si>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</si>
  <si>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</si>
  <si>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</si>
  <si>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</si>
  <si>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</si>
  <si>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</si>
  <si>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</si>
  <si>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</si>
  <si>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</si>
  <si>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</si>
  <si>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</si>
  <si>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</si>
  <si>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</si>
  <si>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</si>
  <si>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</si>
  <si>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</si>
  <si>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</si>
  <si>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</si>
  <si>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</si>
  <si>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</si>
  <si>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</si>
  <si>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</si>
  <si>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</si>
  <si>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</si>
  <si>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</si>
  <si>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</si>
  <si>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</si>
  <si>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</si>
  <si>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</si>
  <si>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</si>
  <si>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</si>
  <si>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</si>
  <si>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</si>
  <si>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</si>
  <si>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</si>
  <si>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</si>
  <si>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</si>
  <si>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</si>
  <si>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</si>
  <si>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</si>
  <si>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</si>
  <si>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</si>
  <si>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</si>
  <si>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</si>
  <si>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</si>
  <si>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</si>
  <si>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</si>
  <si>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</si>
  <si>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</si>
  <si>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</si>
  <si>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</si>
  <si>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</si>
  <si>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</si>
  <si>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</si>
  <si>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</si>
  <si>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</si>
  <si>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</si>
  <si>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</si>
  <si>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</si>
  <si>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</si>
  <si>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</si>
  <si>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</si>
  <si>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</si>
  <si>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</si>
  <si>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</si>
  <si>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</si>
  <si>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</si>
  <si>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</si>
  <si>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</si>
  <si>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</si>
  <si>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</si>
  <si>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</si>
  <si>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</si>
  <si>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</si>
  <si>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</si>
  <si>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</si>
  <si>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</si>
  <si>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</si>
  <si>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</si>
  <si>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</si>
  <si>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</si>
  <si>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</si>
  <si>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</si>
  <si>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</si>
  <si>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</si>
  <si>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</si>
  <si>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</si>
  <si>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</si>
  <si>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</si>
  <si>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</si>
  <si>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</si>
  <si>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</si>
  <si>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</si>
  <si>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</si>
  <si>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</si>
  <si>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</si>
  <si>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</si>
  <si>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</si>
  <si>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</si>
  <si>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</si>
  <si>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</si>
  <si>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</si>
  <si>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</si>
  <si>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</si>
  <si>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</si>
  <si>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</si>
  <si>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</si>
  <si>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</si>
  <si>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</si>
  <si>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</si>
  <si>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</si>
  <si>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</si>
  <si>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</si>
  <si>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</si>
  <si>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</si>
  <si>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</si>
  <si>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</si>
  <si>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</si>
  <si>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</si>
  <si>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</si>
  <si>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</si>
  <si>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</si>
  <si>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</si>
  <si>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</si>
  <si>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</si>
  <si>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</si>
  <si>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</si>
  <si>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</si>
  <si>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</si>
  <si>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</si>
  <si>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</si>
  <si>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</si>
  <si>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</si>
  <si>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</si>
  <si>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</si>
  <si>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</si>
  <si>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</si>
  <si>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</si>
  <si>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</si>
  <si>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</si>
  <si>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</si>
  <si>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</si>
  <si>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</si>
  <si>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</si>
  <si>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</si>
  <si>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</si>
  <si>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</si>
  <si>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</si>
  <si>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</si>
  <si>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</si>
  <si>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</si>
  <si>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</si>
  <si>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</si>
  <si>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</si>
  <si>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</si>
  <si>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</si>
  <si>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</si>
  <si>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</si>
  <si>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</si>
  <si>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</si>
  <si>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</si>
  <si>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</si>
  <si>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</si>
  <si>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</si>
  <si>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</si>
  <si>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</si>
  <si>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</si>
  <si>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</si>
  <si>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</si>
  <si>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</si>
  <si>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</si>
  <si>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</si>
  <si>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</si>
  <si>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</si>
  <si>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</si>
  <si>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</si>
  <si>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</si>
  <si>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</si>
  <si>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</si>
  <si>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</si>
  <si>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</si>
  <si>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</si>
  <si>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</si>
  <si>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</si>
  <si>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</si>
  <si>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</si>
  <si>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</si>
  <si>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</si>
  <si>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</si>
  <si>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</si>
  <si>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</si>
  <si>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</si>
  <si>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</si>
  <si>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</si>
  <si>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</si>
  <si>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</si>
  <si>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</si>
  <si>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</si>
  <si>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</si>
  <si>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</si>
  <si>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</si>
  <si>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</si>
  <si>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</si>
  <si>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</si>
  <si>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</si>
  <si>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</si>
  <si>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</si>
  <si>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</si>
  <si>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</si>
  <si>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</si>
  <si>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</si>
  <si>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</si>
  <si>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</si>
  <si>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</si>
  <si>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</si>
  <si>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</si>
  <si>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</si>
  <si>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</si>
  <si>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</si>
  <si>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</si>
  <si>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</si>
  <si>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</si>
  <si>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</si>
  <si>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</si>
  <si>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</si>
  <si>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</si>
  <si>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</si>
  <si>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</si>
  <si>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</si>
  <si>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</si>
  <si>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</si>
  <si>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</si>
  <si>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</si>
  <si>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</si>
  <si>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</si>
  <si>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</si>
  <si>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</si>
  <si>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</si>
  <si>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</si>
  <si>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</si>
  <si>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</si>
  <si>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</si>
  <si>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</si>
  <si>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</si>
  <si>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</si>
  <si>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</si>
  <si>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</si>
  <si>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</si>
  <si>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</si>
  <si>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</si>
  <si>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</si>
  <si>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</si>
  <si>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</si>
  <si>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</si>
  <si>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</si>
  <si>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</si>
  <si>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</si>
  <si>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</si>
  <si>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</si>
  <si>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</si>
  <si>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</si>
  <si>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</si>
  <si>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</si>
  <si>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</si>
  <si>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</si>
  <si>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</si>
  <si>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</si>
  <si>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</si>
  <si>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</si>
  <si>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</si>
  <si>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</si>
  <si>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</si>
  <si>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</si>
  <si>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</si>
  <si>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</si>
  <si>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</si>
  <si>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</si>
  <si>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</si>
  <si>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</si>
  <si>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</si>
  <si>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</si>
  <si>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</si>
  <si>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</si>
  <si>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</si>
  <si>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</si>
  <si>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</si>
  <si>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</si>
  <si>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</si>
  <si>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</si>
  <si>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</si>
  <si>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</si>
  <si>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</si>
  <si>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</si>
  <si>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</si>
  <si>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</si>
  <si>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</si>
  <si>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</si>
  <si>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</si>
  <si>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</si>
  <si>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</si>
  <si>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</si>
  <si>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</si>
  <si>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</si>
  <si>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</si>
  <si>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</si>
  <si>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</si>
  <si>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</si>
  <si>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</si>
  <si>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</si>
  <si>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</si>
  <si>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</si>
  <si>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</si>
  <si>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</si>
  <si>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</si>
  <si>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</si>
  <si>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</si>
  <si>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</si>
  <si>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</si>
  <si>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</si>
  <si>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</si>
  <si>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</si>
  <si>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</si>
  <si>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</si>
  <si>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</si>
  <si>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</si>
  <si>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</si>
  <si>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</si>
  <si>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</si>
  <si>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</si>
  <si>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</si>
  <si>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</si>
  <si>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</si>
  <si>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</si>
  <si>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</si>
  <si>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</si>
  <si>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</si>
  <si>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</si>
  <si>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</si>
  <si>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</si>
  <si>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</si>
  <si>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</si>
  <si>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</si>
  <si>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</si>
  <si>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</si>
  <si>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</si>
  <si>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</si>
  <si>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</si>
  <si>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</si>
  <si>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</si>
  <si>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</si>
  <si>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</si>
  <si>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</si>
  <si>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</si>
  <si>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</si>
  <si>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</si>
  <si>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</si>
  <si>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</si>
  <si>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</si>
  <si>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</si>
  <si>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</si>
  <si>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</si>
  <si>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</si>
  <si>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</si>
  <si>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</si>
  <si>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</si>
  <si>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</si>
  <si>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</si>
  <si>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</si>
  <si>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</si>
  <si>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</si>
  <si>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</si>
  <si>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</si>
  <si>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</si>
  <si>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</si>
  <si>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</si>
  <si>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</si>
  <si>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</si>
  <si>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</si>
  <si>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</si>
  <si>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</si>
  <si>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</si>
  <si>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</si>
  <si>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</si>
  <si>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</si>
  <si>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</si>
  <si>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</si>
  <si>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</si>
  <si>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</si>
  <si>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</si>
  <si>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</si>
  <si>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</si>
  <si>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</si>
  <si>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</si>
  <si>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</si>
  <si>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</si>
  <si>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</si>
  <si>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</si>
  <si>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</si>
  <si>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</si>
  <si>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</si>
  <si>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</si>
  <si>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</si>
  <si>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</si>
  <si>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</si>
  <si>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</si>
  <si>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</si>
  <si>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</si>
  <si>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</si>
  <si>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</si>
  <si>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</si>
  <si>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</si>
  <si>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</si>
  <si>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</si>
  <si>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</si>
  <si>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</si>
  <si>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</si>
  <si>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</si>
  <si>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</si>
  <si>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</si>
  <si>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</si>
  <si>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</si>
  <si>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</si>
  <si>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</si>
  <si>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</si>
  <si>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</si>
  <si>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</si>
  <si>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</si>
  <si>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</si>
  <si>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</si>
  <si>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</si>
  <si>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</si>
  <si>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</si>
  <si>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</si>
  <si>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</si>
  <si>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</si>
  <si>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</si>
  <si>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</si>
  <si>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</si>
  <si>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</si>
  <si>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</si>
  <si>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</si>
  <si>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</si>
  <si>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</si>
  <si>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</si>
  <si>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</si>
  <si>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</si>
  <si>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</si>
  <si>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</si>
  <si>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</si>
  <si>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</si>
  <si>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</si>
  <si>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</si>
  <si>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</si>
  <si>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</si>
  <si>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</si>
  <si>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</si>
  <si>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</si>
  <si>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</si>
  <si>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</si>
  <si>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</si>
  <si>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</si>
  <si>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</si>
  <si>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</si>
  <si>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</si>
  <si>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</si>
  <si>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</si>
  <si>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</si>
  <si>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</si>
  <si>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</si>
  <si>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</si>
  <si>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</si>
  <si>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</si>
  <si>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</si>
  <si>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</si>
  <si>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</si>
  <si>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</si>
  <si>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</si>
  <si>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</si>
  <si>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</si>
  <si>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</si>
  <si>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</si>
  <si>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</si>
  <si>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</si>
  <si>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</si>
  <si>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</si>
  <si>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</si>
  <si>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</si>
  <si>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</si>
  <si>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</si>
  <si>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</si>
  <si>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</si>
  <si>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</si>
  <si>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</si>
  <si>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</si>
  <si>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</si>
  <si>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</si>
  <si>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</si>
  <si>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</si>
  <si>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</si>
  <si>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</si>
  <si>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</si>
  <si>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</si>
  <si>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</si>
  <si>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</si>
  <si>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</si>
  <si>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</si>
  <si>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</si>
  <si>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</si>
  <si>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</si>
  <si>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</si>
  <si>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</si>
  <si>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</si>
  <si>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</si>
  <si>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</si>
  <si>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</si>
  <si>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</si>
  <si>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</si>
  <si>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</si>
  <si>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</si>
  <si>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</si>
  <si>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</si>
  <si>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</si>
  <si>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</si>
  <si>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</si>
  <si>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</si>
  <si>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</si>
  <si>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</si>
  <si>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</si>
  <si>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</si>
  <si>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</si>
  <si>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</si>
  <si>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</si>
  <si>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</si>
  <si>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</si>
  <si>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</si>
  <si>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</si>
  <si>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</si>
  <si>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</si>
  <si>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</si>
  <si>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</si>
  <si>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</si>
  <si>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</si>
  <si>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</si>
  <si>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</si>
  <si>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</si>
  <si>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</si>
  <si>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</si>
  <si>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</si>
  <si>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</si>
  <si>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</si>
  <si>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</si>
  <si>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</si>
  <si>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</si>
  <si>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</si>
  <si>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</si>
  <si>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</si>
  <si>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</si>
  <si>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</si>
  <si>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</si>
  <si>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</si>
  <si>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</si>
  <si>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</si>
  <si>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</si>
  <si>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</si>
  <si>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</si>
  <si>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</si>
  <si>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</si>
  <si>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</si>
  <si>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</si>
  <si>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</si>
  <si>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</si>
  <si>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</si>
  <si>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</si>
  <si>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</si>
  <si>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</si>
  <si>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</si>
  <si>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</si>
  <si>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</si>
  <si>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</si>
  <si>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</si>
  <si>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</si>
  <si>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</si>
  <si>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</si>
  <si>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</si>
  <si>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</si>
  <si>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</si>
  <si>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</si>
  <si>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</si>
  <si>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</si>
  <si>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</si>
  <si>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</si>
  <si>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</si>
  <si>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</si>
  <si>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</si>
  <si>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</si>
  <si>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</si>
  <si>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</si>
  <si>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</si>
  <si>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</si>
  <si>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</si>
  <si>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</si>
  <si>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</si>
  <si>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</si>
  <si>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</si>
  <si>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</si>
  <si>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</si>
  <si>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</si>
  <si>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</si>
  <si>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</si>
  <si>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</si>
  <si>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</si>
  <si>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</si>
  <si>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</si>
  <si>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</si>
  <si>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</si>
  <si>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</si>
  <si>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</si>
  <si>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</si>
  <si>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</si>
  <si>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</si>
  <si>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</si>
  <si>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</si>
  <si>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</si>
  <si>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</si>
  <si>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</si>
  <si>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</si>
  <si>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</si>
  <si>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</si>
  <si>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</si>
  <si>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</si>
  <si>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</si>
  <si>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</si>
  <si>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</si>
  <si>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</si>
  <si>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</si>
  <si>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</si>
  <si>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</si>
  <si>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</si>
  <si>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</si>
  <si>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</si>
  <si>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</si>
  <si>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</si>
  <si>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</si>
  <si>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</si>
  <si>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</si>
  <si>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</si>
  <si>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</si>
  <si>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</si>
  <si>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</si>
  <si>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</si>
  <si>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</si>
  <si>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</si>
  <si>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</si>
  <si>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</si>
  <si>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</si>
  <si>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</si>
  <si>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</si>
  <si>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</si>
  <si>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</si>
  <si>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</si>
  <si>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</si>
  <si>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</si>
  <si>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</si>
  <si>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</si>
  <si>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</si>
  <si>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</si>
  <si>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</si>
  <si>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</si>
  <si>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</si>
  <si>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</si>
  <si>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</si>
  <si>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</si>
  <si>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</si>
  <si>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</si>
  <si>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</si>
  <si>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</si>
  <si>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</si>
  <si>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</si>
  <si>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</si>
  <si>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</si>
  <si>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</si>
  <si>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</si>
  <si>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</si>
  <si>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</si>
  <si>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</si>
  <si>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</si>
  <si>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</si>
  <si>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</si>
  <si>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</si>
  <si>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</si>
  <si>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</si>
  <si>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</si>
  <si>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</si>
  <si>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</si>
  <si>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</si>
  <si>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</si>
  <si>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</si>
  <si>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</si>
  <si>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</si>
  <si>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</si>
  <si>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</si>
  <si>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</si>
  <si>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</si>
  <si>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</si>
  <si>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</si>
  <si>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</si>
  <si>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</si>
  <si>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</si>
  <si>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</si>
  <si>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</si>
  <si>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</si>
  <si>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</si>
  <si>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</si>
  <si>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</si>
  <si>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</si>
  <si>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</si>
  <si>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</si>
  <si>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</si>
  <si>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</si>
  <si>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</si>
  <si>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</si>
  <si>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</si>
  <si>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</si>
  <si>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</si>
  <si>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</si>
  <si>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</si>
  <si>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</si>
  <si>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</si>
  <si>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</si>
  <si>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</si>
  <si>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</si>
  <si>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</si>
  <si>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</si>
  <si>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</si>
  <si>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</si>
  <si>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</si>
  <si>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</si>
  <si>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</si>
  <si>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</si>
  <si>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</si>
  <si>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</si>
  <si>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</si>
  <si>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</si>
  <si>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</si>
  <si>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</si>
  <si>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</si>
  <si>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</si>
  <si>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</si>
  <si>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</si>
  <si>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</si>
  <si>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</si>
  <si>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</si>
  <si>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</si>
  <si>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</si>
  <si>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</si>
  <si>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</si>
  <si>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</si>
  <si>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</si>
  <si>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</si>
  <si>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</si>
  <si>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</si>
  <si>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</si>
  <si>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</si>
  <si>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</si>
  <si>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</si>
  <si>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</si>
  <si>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</si>
  <si>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</si>
  <si>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</si>
  <si>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</si>
  <si>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</si>
  <si>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</si>
  <si>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</si>
  <si>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</si>
  <si>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</si>
  <si>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</si>
  <si>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</si>
  <si>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</si>
  <si>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</si>
  <si>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</si>
  <si>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</si>
  <si>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</si>
  <si>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</si>
  <si>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</si>
  <si>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</si>
  <si>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</si>
  <si>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</si>
  <si>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</si>
  <si>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</si>
  <si>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</si>
  <si>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</si>
  <si>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</si>
  <si>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</si>
  <si>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</si>
  <si>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</si>
  <si>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</si>
  <si>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</si>
  <si>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</si>
  <si>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</si>
  <si>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</si>
  <si>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</si>
  <si>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</si>
  <si>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</si>
  <si>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</si>
  <si>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</si>
  <si>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</si>
  <si>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</si>
  <si>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</si>
  <si>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</si>
  <si>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</si>
  <si>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</si>
  <si>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</si>
  <si>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</si>
  <si>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</si>
  <si>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</si>
  <si>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</si>
  <si>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</si>
  <si>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</si>
  <si>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</si>
  <si>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</si>
  <si>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</si>
  <si>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</si>
  <si>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</si>
  <si>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</si>
  <si>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</si>
  <si>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</si>
  <si>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</si>
  <si>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</si>
  <si>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</si>
  <si>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Furnishings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</si>
  <si>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</si>
  <si>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</si>
  <si>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</si>
  <si>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</si>
  <si>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</si>
  <si>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</si>
  <si>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</si>
  <si>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</si>
  <si>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</si>
  <si>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</si>
  <si>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</si>
  <si>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</si>
  <si>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</si>
  <si>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</si>
  <si>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</si>
  <si>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</si>
  <si>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</si>
  <si>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</si>
  <si>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</si>
  <si>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</si>
  <si>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</si>
  <si>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</si>
  <si>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</si>
  <si>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</si>
  <si>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</si>
  <si>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</si>
  <si>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</si>
  <si>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</si>
  <si>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</si>
  <si>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</si>
  <si>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</si>
  <si>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</si>
  <si>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</si>
  <si>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</si>
  <si>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</si>
  <si>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</si>
  <si>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</si>
  <si>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</si>
  <si>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</si>
  <si>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</si>
  <si>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</si>
  <si>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</si>
  <si>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</si>
  <si>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</si>
  <si>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</si>
  <si>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</si>
  <si>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</si>
  <si>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</si>
  <si>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CA-2012-TB21400140-40943</t>
  </si>
  <si>
    <t>IN-2015-NZ1856511-42096</t>
  </si>
  <si>
    <t>NI-2015-PB880595-42249</t>
  </si>
  <si>
    <t>CA-2015-TB21400140-42167</t>
  </si>
  <si>
    <t>NI-2012-PO918095-41230</t>
  </si>
  <si>
    <t>AG-2014-RD95853-41712</t>
  </si>
  <si>
    <t>US-2014-RB1964554-41979</t>
  </si>
  <si>
    <t>NI-2012-RF984095-41233</t>
  </si>
  <si>
    <t>US-2015-TB21400140-42094</t>
  </si>
  <si>
    <t>ID-2013-SC20260102-41431</t>
  </si>
  <si>
    <t>CA-2015-TP21415140-42234</t>
  </si>
  <si>
    <t>CA-2012-TP1141523-40968</t>
  </si>
  <si>
    <t>IR-2013-SC1080060-41529</t>
  </si>
  <si>
    <t>CA-2013-TP21415140-41606</t>
  </si>
  <si>
    <t>MX-2015-TD2099582-42369</t>
  </si>
  <si>
    <t>MX-2015-DB1312028-42285</t>
  </si>
  <si>
    <t>MX-2014-HG1496551-41986</t>
  </si>
  <si>
    <t>US-2014-MS179805-41748</t>
  </si>
  <si>
    <t>US-2014-RD1972054-41815</t>
  </si>
  <si>
    <t>US-2014-TZ2144554-41852</t>
  </si>
  <si>
    <t>MX-2012-KD1649582-41202</t>
  </si>
  <si>
    <t>MX-2015-CA1205582-42276</t>
  </si>
  <si>
    <t>MX-2012-LS1724528-40999</t>
  </si>
  <si>
    <t>MX-2013-ML1741039-41574</t>
  </si>
  <si>
    <t>MX-2013-SE2011026-41588</t>
  </si>
  <si>
    <t>US-2015-JL151755-42154</t>
  </si>
  <si>
    <t>MX-2014-RH1949518-41670</t>
  </si>
  <si>
    <t>MX-2013-HL1504051-41597</t>
  </si>
  <si>
    <t>MX-2013-JC1538518-41384</t>
  </si>
  <si>
    <t>IT-2015-AB1001548-42074</t>
  </si>
  <si>
    <t>KZ-2014-AR40568-41684</t>
  </si>
  <si>
    <t>EG-2015-AP72038-42332</t>
  </si>
  <si>
    <t>MO-2014-AP72086-41849</t>
  </si>
  <si>
    <t>CG-2015-AJ78033-42158</t>
  </si>
  <si>
    <t>CA-2015-TP21415140-42045</t>
  </si>
  <si>
    <t>ID-2014-BE11410102-41755</t>
  </si>
  <si>
    <t>CA-2014-TP21415140-41880</t>
  </si>
  <si>
    <t>IR-2013-CJ187560-41539</t>
  </si>
  <si>
    <t>MO-2012-CJ201086-41227</t>
  </si>
  <si>
    <t>CA-2015-TP21415140-42265</t>
  </si>
  <si>
    <t>IS-2015-DD357063-42069</t>
  </si>
  <si>
    <t>NI-2014-EK379595-41794</t>
  </si>
  <si>
    <t>IR-2015-EM406560-42317</t>
  </si>
  <si>
    <t>ZA-2015-EH4125147-42307</t>
  </si>
  <si>
    <t>CA-2012-TS21430140-41119</t>
  </si>
  <si>
    <t>IN-2012-GT1475558-40997</t>
  </si>
  <si>
    <t>TU-2015-IM5055134-42237</t>
  </si>
  <si>
    <t>TU-2015-JG5115134-42364</t>
  </si>
  <si>
    <t>ES-2015-JA15970139-42184</t>
  </si>
  <si>
    <t>RS-2014-KB6240108-41908</t>
  </si>
  <si>
    <t>CA-2012-TS21430140-41223</t>
  </si>
  <si>
    <t>TU-2014-KL6645134-41818</t>
  </si>
  <si>
    <t>TU-2012-LR6915134-41233</t>
  </si>
  <si>
    <t>AG-2013-LM70653-41352</t>
  </si>
  <si>
    <t>ID-2013-LH1715559-41417</t>
  </si>
  <si>
    <t>US-2014-TS21430140-41878</t>
  </si>
  <si>
    <t>CA-2014-TS21430140-41957</t>
  </si>
  <si>
    <t>CA-2015-TS21430140-42197</t>
  </si>
  <si>
    <t>ES-2015-MG1769545-42263</t>
  </si>
  <si>
    <t>CA-2014-TZ1144523-41985</t>
  </si>
  <si>
    <t>ES-2014-NC18535120-41686</t>
  </si>
  <si>
    <t>CA-2013-TZ1144523-41502</t>
  </si>
  <si>
    <t>ES-2014-PS1904545-41845</t>
  </si>
  <si>
    <t>AU-2015-PF91208-42181</t>
  </si>
  <si>
    <t>IN-2014-PF1916566-41726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</si>
  <si>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</si>
  <si>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</si>
  <si>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</si>
  <si>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</si>
  <si>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</si>
  <si>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</si>
  <si>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</si>
  <si>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MZ-2012-SC1005087-41144</t>
  </si>
  <si>
    <t>IN-2014-SE2011066-41772</t>
  </si>
  <si>
    <t>US-2015-TT21460140-42068</t>
  </si>
  <si>
    <t>ES-2015-SH2063545-42339</t>
  </si>
  <si>
    <t>NG-2014-SC1068094-41864</t>
  </si>
  <si>
    <t>UP-2012-SV10785137-41093</t>
  </si>
  <si>
    <t>IT-2013-SP20860124-41389</t>
  </si>
  <si>
    <t>NI-2012-SP1086095-41090</t>
  </si>
  <si>
    <t>CA-2014-TT21460140-41752</t>
  </si>
  <si>
    <t>IT-2015-TB2105545-42334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</si>
  <si>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</si>
  <si>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</si>
  <si>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</si>
  <si>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</si>
  <si>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</si>
  <si>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</si>
  <si>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</si>
  <si>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IZ-2014-TB1159561-41709</t>
  </si>
  <si>
    <t>UP-2015-XP11865137-42209</t>
  </si>
  <si>
    <t>TU-2012-YS11880134-41138</t>
  </si>
  <si>
    <t>US-2015-TT21460140-42237</t>
  </si>
  <si>
    <t>MX-2013-RS1976593-41408#</t>
  </si>
  <si>
    <t>US-2013-TS2161036-41486</t>
  </si>
  <si>
    <t>US-2015-HK1489055-42157</t>
  </si>
  <si>
    <t>MX-2014-KN1639039-41801</t>
  </si>
  <si>
    <t>MX-2014-EH1376518-41828</t>
  </si>
  <si>
    <t>US-2014-NF1847555-41747</t>
  </si>
  <si>
    <t>MX-2013-AW1084093-41392</t>
  </si>
  <si>
    <t>04/28/2013</t>
  </si>
  <si>
    <t>US-2014-PO1918055-41969</t>
  </si>
  <si>
    <t>MX-2013-CS1213018-41427</t>
  </si>
  <si>
    <t>MX-2015-DO1343536-42224</t>
  </si>
  <si>
    <t>US-2015-VP2176082-42082</t>
  </si>
  <si>
    <t>MX-2013-DP1339082-41629</t>
  </si>
  <si>
    <t xml:space="preserve"> MX-2014-ML1775531-41747 </t>
  </si>
  <si>
    <t>MX-2013-NK1849018-41415</t>
  </si>
  <si>
    <t>MX-2014-RB1933082-41797</t>
  </si>
  <si>
    <t>KZ-2015-AH12068-42348</t>
  </si>
  <si>
    <t>CA-2015-TT21460140-42357#</t>
  </si>
  <si>
    <t>RS-2013-AG300108-41542</t>
  </si>
  <si>
    <t>CG-2015-AR54033-42010</t>
  </si>
  <si>
    <t>IN-2012-AG10675102-41237</t>
  </si>
  <si>
    <t>CA-2015-TC21475140-42097</t>
  </si>
  <si>
    <t>CA-2014-TC1147523-41642</t>
  </si>
  <si>
    <t>TU-2015-BC1125134-42238</t>
  </si>
  <si>
    <t>SG-2015-BC1125111-42340</t>
  </si>
  <si>
    <t>NI-2012-BP123095-41122</t>
  </si>
  <si>
    <t>SA-2015-BF1275110-42197</t>
  </si>
  <si>
    <t>IN-2015-BM11575102-42211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</si>
  <si>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</si>
  <si>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</si>
  <si>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</si>
  <si>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</si>
  <si>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</si>
  <si>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</si>
  <si>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</si>
  <si>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</si>
  <si>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UP-2012-DE3255137-41107</t>
  </si>
  <si>
    <t>TU-2013-DJ3630134-41335</t>
  </si>
  <si>
    <t>MO-2015-FA423086-42185</t>
  </si>
  <si>
    <t>IN-2015-GK14620130-42357</t>
  </si>
  <si>
    <t>CA-2014-TC21475140-41989</t>
  </si>
  <si>
    <t>2015-30-31</t>
  </si>
  <si>
    <t>IN-2014-HW149357-41797</t>
  </si>
  <si>
    <t>EG-2012-HG502538-41012</t>
  </si>
  <si>
    <t>ID-2015-HL1504097-42132</t>
  </si>
  <si>
    <t>NI-2013-IG508595-41433</t>
  </si>
  <si>
    <t>SU-2015-JM5250122-42006</t>
  </si>
  <si>
    <t>ES-2014-JK1537048-41957</t>
  </si>
  <si>
    <t>CA-2015-TM21490140-42239</t>
  </si>
  <si>
    <t>IN-2015-JK1562558-42172</t>
  </si>
  <si>
    <t>SA-2013-JP6135110-41439</t>
  </si>
  <si>
    <t>CA-2015-TM21490140-42213</t>
  </si>
  <si>
    <t>IN-2014-KM166607-41783</t>
  </si>
  <si>
    <t>CA-2014-TS21505140-41908</t>
  </si>
  <si>
    <t>CA-2015-TS21505140-42316</t>
  </si>
  <si>
    <t>CA-2015-TS21505140-42189</t>
  </si>
  <si>
    <t>MO-2014-LC696086-41660</t>
  </si>
  <si>
    <t>ES-2012-LM1706584-41138</t>
  </si>
  <si>
    <t>CA-2015-TS21505140-42266</t>
  </si>
  <si>
    <t>CA-2015-TS21505140-42358</t>
  </si>
  <si>
    <t>IN-2015-MJ1774027-42060</t>
  </si>
  <si>
    <t>CA-2012-TS21505140-41262</t>
  </si>
  <si>
    <t>IR-2014-MK816060-41873</t>
  </si>
  <si>
    <t>IT-2013-MV18190124-41454</t>
  </si>
  <si>
    <t>ID-2015-MG1820592-42343</t>
  </si>
  <si>
    <t>KZ-2014-NP832568-41907</t>
  </si>
  <si>
    <t>ES-2014-PO1886545-41971</t>
  </si>
  <si>
    <t>ES-2013-PL18925139-41410</t>
  </si>
  <si>
    <t>09/26/2014</t>
  </si>
  <si>
    <t>NI-2015-PB921095-42052</t>
  </si>
  <si>
    <t>TU-2013-RH9510134-41403</t>
  </si>
  <si>
    <t>TU-2014-RD9660134-41868</t>
  </si>
  <si>
    <t>ES-2012-SM2090545-41206</t>
  </si>
  <si>
    <t>GH-2013-TS1116049-41502</t>
  </si>
  <si>
    <t>ES-2012-TB21190139-40992</t>
  </si>
  <si>
    <t>ES-2015-TM21490139-42223</t>
  </si>
  <si>
    <t>IN-2012-TS2150559-40990</t>
  </si>
  <si>
    <t>US-2013-TB21520140-41534</t>
  </si>
  <si>
    <t>CA-2012-TB21520140-41202</t>
  </si>
  <si>
    <t>MX-2013-MS178305-41487</t>
  </si>
  <si>
    <t>MX-2014-CP1234018-41804</t>
  </si>
  <si>
    <t>US-2015-JF1549082-42304</t>
  </si>
  <si>
    <t>US-2013-LH1690018-41520</t>
  </si>
  <si>
    <t>US-2015-TT2146036-42276</t>
  </si>
  <si>
    <t>US-2013-TH2155054-41578</t>
  </si>
  <si>
    <t>MX-2014-CJ118755-41783</t>
  </si>
  <si>
    <t>MX-2014-JB1600028-41681</t>
  </si>
  <si>
    <t>US-2015-TT2126518-42163</t>
  </si>
  <si>
    <t>MX-2012-MC1813082-41227</t>
  </si>
  <si>
    <t>MX-2013-NS1850536-41419</t>
  </si>
  <si>
    <t>MX-2015-NF1859536-42358</t>
  </si>
  <si>
    <t>US-2014-TB2135555-41860</t>
  </si>
  <si>
    <t>MX-2013-AG1039018-41636</t>
  </si>
  <si>
    <t>MX-2012-EB1397551-41112</t>
  </si>
  <si>
    <t>MX-2014-DV1304582-41866</t>
  </si>
  <si>
    <t>US-2014-MO1750018-41720</t>
  </si>
  <si>
    <t>MX-2013-TS2161031-41431</t>
  </si>
  <si>
    <t>TU-2013-AR510134-41457</t>
  </si>
  <si>
    <t>NI-2013-AJ78095-41413</t>
  </si>
  <si>
    <t>TZ-2015-AF870129-42259</t>
  </si>
  <si>
    <t>MO-2012-BF108068-41207</t>
  </si>
  <si>
    <t>IT-2015-BD1163591-42349</t>
  </si>
  <si>
    <t>NI-2014-BD163595-41695</t>
  </si>
  <si>
    <t>IR-2014-BS166560-41793</t>
  </si>
  <si>
    <t>CA-2012-TB21520140-41268</t>
  </si>
  <si>
    <t>TZ-2015-CM2115129-42349</t>
  </si>
  <si>
    <t>NI-2015-CM223595-42318</t>
  </si>
  <si>
    <t>ES-2015-CA1226545-42318</t>
  </si>
  <si>
    <t>CA-2013-TB21520140-41543</t>
  </si>
  <si>
    <t>ES-2015-CB1253545-42229</t>
  </si>
  <si>
    <t xml:space="preserve"> 2015-08-13 </t>
  </si>
  <si>
    <t>TU-2015-CL2565134-42327</t>
  </si>
  <si>
    <t>CA-2012-TB21520140-41198</t>
  </si>
  <si>
    <t>NI-2014-DL292595-41653</t>
  </si>
  <si>
    <t>IR-2013-DW319560-41306</t>
  </si>
  <si>
    <t>IN-2015-DB1327059-42336</t>
  </si>
  <si>
    <t>CG-2012-DA345033-41002</t>
  </si>
  <si>
    <t>CA-2015-TB21520140-42209</t>
  </si>
  <si>
    <t>NI-2015-DW354095-42315</t>
  </si>
  <si>
    <t>SU-2015-DB3555122-42364</t>
  </si>
  <si>
    <t>ES-2014-EM13810139-41725</t>
  </si>
  <si>
    <t>NI-2014-EB411095-41950</t>
  </si>
  <si>
    <t>SO-2013-EH4125116-41534</t>
  </si>
  <si>
    <t>TU-2015-EM4140134-42276</t>
  </si>
  <si>
    <t>MX-2014-FP1432082-41996</t>
  </si>
  <si>
    <t>CA-2013-TB21520140-41566</t>
  </si>
  <si>
    <t>ES-2015-GT1471048-42300</t>
  </si>
  <si>
    <t>2015-10-32</t>
  </si>
  <si>
    <t>TU-2013-HR4830134-41482</t>
  </si>
  <si>
    <t>IN-2015-JH1543078-42363</t>
  </si>
  <si>
    <t>CA-2015-TB21520140-42262</t>
  </si>
  <si>
    <t>IS-2014-JF556563-41917#</t>
  </si>
  <si>
    <t>TZ-2014-JJ5760129-41878</t>
  </si>
  <si>
    <t>MX-2013-KB1640518-41530</t>
  </si>
  <si>
    <t>NI-2012-KT648095-41026</t>
  </si>
  <si>
    <t>IN-2013-KH166907-41437</t>
  </si>
  <si>
    <t>ID-2014-LB1673559-41797</t>
  </si>
  <si>
    <t xml:space="preserve"> 2014-02-04 </t>
  </si>
  <si>
    <t>CA-2014-TC21535140-41840</t>
  </si>
  <si>
    <t>CA-2014-TC21535140-41962</t>
  </si>
  <si>
    <t>ID-2015-LS1694559-42149</t>
  </si>
  <si>
    <t>TU-2015-LO7170134-42271</t>
  </si>
  <si>
    <t>NI-2015-MC757595-42354</t>
  </si>
  <si>
    <t>IN-2013-MG1768011-41502</t>
  </si>
  <si>
    <t xml:space="preserve"> 2013-08-16 </t>
  </si>
  <si>
    <t>CA-2013-TC21535140-41536</t>
  </si>
  <si>
    <t>CA-2015-TC21535140-42346</t>
  </si>
  <si>
    <t>NI-2014-MM805595-41730</t>
  </si>
  <si>
    <t>US-2013-TC21535140-41429</t>
  </si>
  <si>
    <t>CA-2012-TC21535140-41215</t>
  </si>
  <si>
    <t>ES-2014-NC1862545-41839</t>
  </si>
  <si>
    <t>GG-2014-NP867047-41649</t>
  </si>
  <si>
    <t>IR-2015-PN877560-42316</t>
  </si>
  <si>
    <t>TU-2012-PM8940134-41130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</si>
  <si>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</si>
  <si>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</si>
  <si>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</si>
  <si>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</si>
  <si>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</si>
  <si>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EG-2014-RD990038-41868</t>
  </si>
  <si>
    <t>NI-2015-SH997595-42305</t>
  </si>
  <si>
    <t>RS-2014-SM10005108-41651</t>
  </si>
  <si>
    <t>TU-2014-SC10020134-41901</t>
  </si>
  <si>
    <t>IT-2012-SF2006548-41201</t>
  </si>
  <si>
    <t>ES-2014-SC20095139-41879</t>
  </si>
  <si>
    <t>CA-2013-TH21550140-41410</t>
  </si>
  <si>
    <t>UP-2013-SJ10125137-41504</t>
  </si>
  <si>
    <t>TU-2015-SB10170134-42256</t>
  </si>
  <si>
    <t>NI-2014-SW1045595-41691</t>
  </si>
  <si>
    <t>NI-2012-SN1056095-41065</t>
  </si>
  <si>
    <t>IN-2014-SP2062058-41782</t>
  </si>
  <si>
    <t>MO-2014-TC1114586-41790</t>
  </si>
  <si>
    <t>NI-2012-TS1137095-41187</t>
  </si>
  <si>
    <t>SA-2015-TM11490110-42314</t>
  </si>
  <si>
    <t>ES-2014-VP21730139-41892</t>
  </si>
  <si>
    <t>ID-2015-VG217907-42219</t>
  </si>
  <si>
    <t>MX-2015-BE1133531-42179</t>
  </si>
  <si>
    <t>US-2015-MN1793518-42250</t>
  </si>
  <si>
    <t>US-2015-RR1952598-42069</t>
  </si>
  <si>
    <t>US-2015-SS208755-42204</t>
  </si>
  <si>
    <t xml:space="preserve"> 2014-05-27 </t>
  </si>
  <si>
    <t>MX-2014-JD1601551-41842</t>
  </si>
  <si>
    <t>MX-2012-ME1732018-41164</t>
  </si>
  <si>
    <t>US-2013-MH1811598-41535</t>
  </si>
  <si>
    <t>MX-2015-GM1450018-42136</t>
  </si>
  <si>
    <t>MX-2014-DC1328518-41751</t>
  </si>
  <si>
    <t>MX-2014-ML1804093-41935</t>
  </si>
  <si>
    <t>MX-2014-GT1471031-41787</t>
  </si>
  <si>
    <t>MX-2015-KH1636018-42322</t>
  </si>
  <si>
    <t>MX-2014-TB2117531-41814</t>
  </si>
  <si>
    <t>US-2013-DR1288018-41578</t>
  </si>
  <si>
    <t>ZA-2013-AB10060147-41509</t>
  </si>
  <si>
    <t>CA-2015-TH21550140-42238</t>
  </si>
  <si>
    <t>ES-2015-AS1024064-42297</t>
  </si>
  <si>
    <t>NG-2014-AY55594-41978</t>
  </si>
  <si>
    <t>IN-2012-AC1066027-41187</t>
  </si>
  <si>
    <t>CA-2012-TH21550140-41003</t>
  </si>
  <si>
    <t>CA-2013-TH21550140-41478</t>
  </si>
  <si>
    <t>TU-2014-BP1050134-41823</t>
  </si>
  <si>
    <t>TU-2015-BT1440134-42276</t>
  </si>
  <si>
    <t>IN-2015-BD1156058-42325</t>
  </si>
  <si>
    <t>ES-2012-BS1159045-41020</t>
  </si>
  <si>
    <t>CA-2014-TH1155023-41907</t>
  </si>
  <si>
    <t>ES-2013-BD116208-41521</t>
  </si>
  <si>
    <t>IT-2014-BS1166562-41864</t>
  </si>
  <si>
    <t>CA-2015-TH21550140-42182</t>
  </si>
  <si>
    <t>ES-2015-CH1207045-42173</t>
  </si>
  <si>
    <t>ES-2014-CS1246048-41867</t>
  </si>
  <si>
    <t>CA-2014-TP21565140-41948</t>
  </si>
  <si>
    <t>TU-2012-DS3030134-41219</t>
  </si>
  <si>
    <t>TU-2013-DF3135134-41444</t>
  </si>
  <si>
    <t>TU-2015-DK3150134-42024</t>
  </si>
  <si>
    <t>CA-2014-TP21565140-41948#</t>
  </si>
  <si>
    <t>ES-2015-FM14215120-42220</t>
  </si>
  <si>
    <t>KZ-2015-FM438068-42178</t>
  </si>
  <si>
    <t>CG-2015-GZ447033-42220</t>
  </si>
  <si>
    <t>TU-2015-GA4725134-42299</t>
  </si>
  <si>
    <t>RS-2014-HE4800108-41863</t>
  </si>
  <si>
    <t>AU-2012-JL51308-41118</t>
  </si>
  <si>
    <t>US-2015-TP21565140-42019</t>
  </si>
  <si>
    <t>KZ-2012-JM553568-41023</t>
  </si>
  <si>
    <t>CA-2013-TP21565140-41334</t>
  </si>
  <si>
    <t>IZ-2013-JE571561-41572</t>
  </si>
  <si>
    <t>ES-2015-JD1589545-42287</t>
  </si>
  <si>
    <t>CA-2014-TP21565140-41916</t>
  </si>
  <si>
    <t>ID-2014-JH1618059-41969</t>
  </si>
  <si>
    <t>KZ-2015-KC625568-42217</t>
  </si>
  <si>
    <t>ES-2013-KL165558-41285</t>
  </si>
  <si>
    <t>EG-2012-KW657038-40947</t>
  </si>
  <si>
    <t>ES-2015-LW16825139-42218</t>
  </si>
  <si>
    <t>ZA-2014-LS6945147-41672</t>
  </si>
  <si>
    <t>CA-2012-TZ21580140-41223</t>
  </si>
  <si>
    <t>US-2014-TZ21580140-41692</t>
  </si>
  <si>
    <t>IZ-2015-MS771061-42088</t>
  </si>
  <si>
    <t>IN-2013-MF1825027-41623</t>
  </si>
  <si>
    <t>ID-2015-NP187007-42167</t>
  </si>
  <si>
    <t>EG-2015-PC874538-42312</t>
  </si>
  <si>
    <t>ID-2013-RM193757-41429</t>
  </si>
  <si>
    <t>CA-2013-TZ21580140-41612</t>
  </si>
  <si>
    <t>IN-2012-RB1964559-41271</t>
  </si>
  <si>
    <t>ES-2015-RF19735139-42188</t>
  </si>
  <si>
    <t>IR-2013-RD993060-41608</t>
  </si>
  <si>
    <t>NI-2014-SC1009595-41732</t>
  </si>
  <si>
    <t>CA-2015-TZ21580140-42334</t>
  </si>
  <si>
    <t>IN-2012-SB20290144-41087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</si>
  <si>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</si>
  <si>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</si>
  <si>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</si>
  <si>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</si>
  <si>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</si>
  <si>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</si>
  <si>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</si>
  <si>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>IT-2014-VD21670139-41999</t>
  </si>
  <si>
    <t xml:space="preserve"> US-2015-TS2137055-42173 </t>
  </si>
  <si>
    <t>MX-2015-JM1558018-42250</t>
  </si>
  <si>
    <t>US-2015-AH1021036-42117</t>
  </si>
  <si>
    <t>US-2015-TG216405-42343</t>
  </si>
  <si>
    <t>MX-2014-JJ1544582-41969</t>
  </si>
  <si>
    <t>US-2012-PO1919518-41185#</t>
  </si>
  <si>
    <t>US-2014-DP13000184-1909</t>
  </si>
  <si>
    <t>MX-2012-LH1675039-41112</t>
  </si>
  <si>
    <t>US-2012-TB21595140-40958#</t>
  </si>
  <si>
    <t>IN-2015-AS1022527-42013</t>
  </si>
  <si>
    <t>JO-2013-AG30067-41629</t>
  </si>
  <si>
    <t>ID-2012-AG10330102-41240</t>
  </si>
  <si>
    <t>TU-2015-AA375134-42116</t>
  </si>
  <si>
    <t>SU-2014-AJ795122-41906</t>
  </si>
  <si>
    <t>CA-2015-TB21595140-42084</t>
  </si>
  <si>
    <t>NI-2013-BF97595-41303</t>
  </si>
  <si>
    <t xml:space="preserve"> CA-2014-TS21610140-41900 </t>
  </si>
  <si>
    <t>SO-2012-CS1860116-41258</t>
  </si>
  <si>
    <t>CA-2012-TS21610140-41136</t>
  </si>
  <si>
    <t>US-2015-TS21610140-42314</t>
  </si>
  <si>
    <t>CA-2015-TS21610140-42291</t>
  </si>
  <si>
    <t>ES-2015-DK1283534-42192</t>
  </si>
  <si>
    <t>IR-2012-DB306060-41270</t>
  </si>
  <si>
    <t>NI-2013-DG330095-41616</t>
  </si>
  <si>
    <t>NI-2015-DW358595-42173</t>
  </si>
  <si>
    <t>NI-2015-EL373595-42279</t>
  </si>
  <si>
    <t>ES-2015-EN1378045-42024</t>
  </si>
  <si>
    <t>ID-2014-EP13915102-41990</t>
  </si>
  <si>
    <t>IN-2012-EC140507-41174</t>
  </si>
  <si>
    <t>ES-2012-FM1421548-40933</t>
  </si>
  <si>
    <t>IN-2014-FW1439559-41836</t>
  </si>
  <si>
    <t>ES-2015-GM14695139-42025</t>
  </si>
  <si>
    <t>SF-2014-HD4785117-41832</t>
  </si>
  <si>
    <t xml:space="preserve"> 2014-07-12 </t>
  </si>
  <si>
    <t>CA-2014-TS21610140-41892</t>
  </si>
  <si>
    <t>IT-2012-HF1499545-40936</t>
  </si>
  <si>
    <t>TU-2013-IM5070134-41440</t>
  </si>
  <si>
    <t>CA-2015-TS21610140-42168</t>
  </si>
  <si>
    <t>IN-2015-JM156557-42154</t>
  </si>
  <si>
    <t>ID-2013-JD1601559-41607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</si>
  <si>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</si>
  <si>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</si>
  <si>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</si>
  <si>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</si>
  <si>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</si>
  <si>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</si>
  <si>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ES-2012-MH1729048-41214</t>
  </si>
  <si>
    <t>IN-2013-MZ173357-41577</t>
  </si>
  <si>
    <t>IT-2014-MA17560124-41675</t>
  </si>
  <si>
    <t>ID-2012-MS1798059-41234</t>
  </si>
  <si>
    <t>CA-2013-TB21625140-41572</t>
  </si>
  <si>
    <t>CA-2012-TB21625140-41126</t>
  </si>
  <si>
    <t>CA-2013-TB21625140-41422</t>
  </si>
  <si>
    <t>NI-2015-MG814595-42088</t>
  </si>
  <si>
    <t>MK-2013-NF847576-41510</t>
  </si>
  <si>
    <t>IN-2015-NH1861059-42349</t>
  </si>
  <si>
    <t>ES-2013-PJ19015139-41536</t>
  </si>
  <si>
    <t>CA-2014-TB21625140-41768</t>
  </si>
  <si>
    <t>SF-2015-RS9420117-42118</t>
  </si>
  <si>
    <t>CA-2013-TB21265140-41639</t>
  </si>
  <si>
    <t>NI-2014-SC1030595-41866</t>
  </si>
  <si>
    <t>ES-2015-SA208308-42201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</si>
  <si>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</si>
  <si>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</si>
  <si>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</si>
  <si>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</si>
  <si>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</si>
  <si>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</si>
  <si>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</si>
  <si>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</si>
  <si>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MX-2014-SW2075528-41901</t>
  </si>
  <si>
    <t>US-2012-BB1099055-41079</t>
  </si>
  <si>
    <t>MX-2015-SE2011031-42132</t>
  </si>
  <si>
    <t>MX-2012-MS1753051-41208</t>
  </si>
  <si>
    <t xml:space="preserve"> 2012-10-26 </t>
  </si>
  <si>
    <t>US-2013-FM1421518-41321</t>
  </si>
  <si>
    <t>MX-2015-AG1030098-42120</t>
  </si>
  <si>
    <t>MX-2014-EM1406593-41702</t>
  </si>
  <si>
    <t>CA-2015-TG1164023-42339#</t>
  </si>
  <si>
    <t>ES-2014-AR1040534-41906</t>
  </si>
  <si>
    <t>NI-2012-AA64595-41247</t>
  </si>
  <si>
    <t>CA-2015-TG21640140-42255</t>
  </si>
  <si>
    <t>TU-2012-AJ960134-41194</t>
  </si>
  <si>
    <t>IZ-2014-BD132061-41852</t>
  </si>
  <si>
    <t>CA-2013-TG21640140-41535</t>
  </si>
  <si>
    <t>SA-2012-CM2385110-41250</t>
  </si>
  <si>
    <t>MX-2012-CM1244582-41077</t>
  </si>
  <si>
    <t>TU-2013-CR2730134-41324</t>
  </si>
  <si>
    <t>BN-2014-CY274515-41877</t>
  </si>
  <si>
    <t>IZ-2014-DM301561-42004</t>
  </si>
  <si>
    <t>TU-2014-EM4065134-41891</t>
  </si>
  <si>
    <t>TU-2014-HM4980134-41854</t>
  </si>
  <si>
    <t>TU-2015-JE5745134-42175</t>
  </si>
  <si>
    <t>LY-2015-MS736574-42145</t>
  </si>
  <si>
    <t>CA-2015-TS21655140-42007</t>
  </si>
  <si>
    <t>CA-2013-TS21655140-41310</t>
  </si>
  <si>
    <t>IN-2015-MM1792058-42299</t>
  </si>
  <si>
    <t>CA-2014-TS21655140-41999</t>
  </si>
  <si>
    <t>CA-2015-TS21655140-42131</t>
  </si>
  <si>
    <t>CA-2013-TS21655140-41389</t>
  </si>
  <si>
    <t>MX-2013-TW2102582-41587</t>
  </si>
  <si>
    <t>IN-2014-AC1061558-41808</t>
  </si>
  <si>
    <t>IN-2015-BP1123027-42263</t>
  </si>
  <si>
    <t>ES-2015-BT1139545-42341</t>
  </si>
  <si>
    <t>US-2013-CD1198055-41473</t>
  </si>
  <si>
    <t>CA-2013-TS26155140-41389</t>
  </si>
  <si>
    <t>IN-2012-CC1214592-41142</t>
  </si>
  <si>
    <t>NI-2015-CV229595-42259</t>
  </si>
  <si>
    <t>IN-2015-DR129407-42207</t>
  </si>
  <si>
    <t>NI-2012-DV304595-41121</t>
  </si>
  <si>
    <t>KG-2015-DB327070-42321</t>
  </si>
  <si>
    <t>IN-2012-Dl13600130-41159</t>
  </si>
  <si>
    <t>ES-2015-ER1385545-42062</t>
  </si>
  <si>
    <t>NI-2015-EB411095-42312</t>
  </si>
  <si>
    <t>ES-2015-GD1459048-42026</t>
  </si>
  <si>
    <t xml:space="preserve"> 2015-01-22 </t>
  </si>
  <si>
    <t>EG-2014-JF556538-41949</t>
  </si>
  <si>
    <t>IZ-2014-JH618061-41741</t>
  </si>
  <si>
    <t>ID-2014-KH1633059-41730</t>
  </si>
  <si>
    <t>IN-2015-LW1682527-42261</t>
  </si>
  <si>
    <t>IT-2015-MH1744048-42325</t>
  </si>
  <si>
    <t>CA-2012-VD21670140-41124</t>
  </si>
  <si>
    <t>CA-2013-VD21670140-41579</t>
  </si>
  <si>
    <t>ID-2012-NB1858092-41241</t>
  </si>
  <si>
    <t>IN-2013-PB19150130-41599</t>
  </si>
  <si>
    <t xml:space="preserve"> 2013-11-21 </t>
  </si>
  <si>
    <t>CA-2013-VD21670140-41583</t>
  </si>
  <si>
    <t>NI-2015-RL961595-42104</t>
  </si>
  <si>
    <t>TU-2013-RO9780134-41364</t>
  </si>
  <si>
    <t>UP-2012-RD9900137-40968</t>
  </si>
  <si>
    <t>IN-2014-SF2006558-41773</t>
  </si>
  <si>
    <t>ES-2013-SC20770139-41391</t>
  </si>
  <si>
    <t>AU-2013-SV108158-41629</t>
  </si>
  <si>
    <t>ES-2013-TS210858-41392</t>
  </si>
  <si>
    <t>IN-2012-TH211151-41003</t>
  </si>
  <si>
    <t>TU-2015-TP11130134-42077</t>
  </si>
  <si>
    <t>ES-2014-TS2137045-41866</t>
  </si>
  <si>
    <t>TU-2015-TB11520134-42263</t>
  </si>
  <si>
    <t>US-2013-VD21670140-41332</t>
  </si>
  <si>
    <t>CA-2014-VD21670140-41788</t>
  </si>
  <si>
    <t>MX-2015-AM1036018-42273</t>
  </si>
  <si>
    <t>MX-2015-JG1531082-42109</t>
  </si>
  <si>
    <t>MX-2014-TN2104028-41672</t>
  </si>
  <si>
    <t>US-2013-DJ134205-41285</t>
  </si>
  <si>
    <t>MX-2014-RH1949582-41976</t>
  </si>
  <si>
    <t>US-2014-SC2005018-41783</t>
  </si>
  <si>
    <t>MX-2012-CA1196582-41010</t>
  </si>
  <si>
    <t>MX-2012-SH2039582-41124</t>
  </si>
  <si>
    <t>MX-2014-DP1300018-41909</t>
  </si>
  <si>
    <t>MX-2012-LP1709551-41116</t>
  </si>
  <si>
    <t>MX-2014-MS1771039-41746</t>
  </si>
  <si>
    <t>MX-2014-JG1531031-41780</t>
  </si>
  <si>
    <t>MX-2013-DM1295531-41386</t>
  </si>
  <si>
    <t>US-2014-MA1756055-41949</t>
  </si>
  <si>
    <t>MX-2012-PM1894031-41208</t>
  </si>
  <si>
    <t>US-2014-CM1216055-41935</t>
  </si>
  <si>
    <t>US-2014-GK14620101-41744</t>
  </si>
  <si>
    <t>MX-2014-SS2041082-41912</t>
  </si>
  <si>
    <t xml:space="preserve"> TU-2015-AB10060134-42236 </t>
  </si>
  <si>
    <t>TU-2015-AD180134-42364</t>
  </si>
  <si>
    <t>EN-2014-AH19542-41663</t>
  </si>
  <si>
    <t>ES-2015-AS1024014-42073</t>
  </si>
  <si>
    <t>ID-2015-AH1058559-42182</t>
  </si>
  <si>
    <t>ID-2013-BF1100592-41471</t>
  </si>
  <si>
    <t>ID-2015-CM1183097-42019</t>
  </si>
  <si>
    <t>SA-2013-CC2220110-41594</t>
  </si>
  <si>
    <t>TU-2015-CR2820134-42129</t>
  </si>
  <si>
    <t>NI-2012-DB312095-41181</t>
  </si>
  <si>
    <t>ID-2013-DF1313592-41513</t>
  </si>
  <si>
    <t>US-2014-VM21685140-41736</t>
  </si>
  <si>
    <t>ES-2014-DB1336045-41989</t>
  </si>
  <si>
    <t>US-2015-VM21685140-42080</t>
  </si>
  <si>
    <t>CA-2014-VM21685140-41891</t>
  </si>
  <si>
    <t>CM-2015-GM444022-42308</t>
  </si>
  <si>
    <t>CA-2013-VM21685140-41579</t>
  </si>
  <si>
    <t>EG-2014-GB457538-41951</t>
  </si>
  <si>
    <t>CA-2012-VM21685140-41005</t>
  </si>
  <si>
    <t>IN-2015-JF1519027-42129</t>
  </si>
  <si>
    <t>ES-2014-JG1580564-41962</t>
  </si>
  <si>
    <t>ID-2013-JP1613559-41412</t>
  </si>
  <si>
    <t>CA-2015-VM21685140-42202</t>
  </si>
  <si>
    <t>CA-2013-VT21700140-41369</t>
  </si>
  <si>
    <t>ID-2015-LC1693097-42264</t>
  </si>
  <si>
    <t>IN-2013-MM172607-41438</t>
  </si>
  <si>
    <t xml:space="preserve"> 2013-06-13 </t>
  </si>
  <si>
    <t>IN-2015-MH1744027-42334</t>
  </si>
  <si>
    <t>CA-2012-VT21700140-41065</t>
  </si>
  <si>
    <t>BO-2015-MS798013-42091</t>
  </si>
  <si>
    <t>ID-2015-MC181007-42252</t>
  </si>
  <si>
    <t>ES-2015-MW18235139-42173</t>
  </si>
  <si>
    <t>PL-2013-MF8250103-41535</t>
  </si>
  <si>
    <t>NI-2014-RE945095-41991</t>
  </si>
  <si>
    <t>SA-2015-RE9450110-42168</t>
  </si>
  <si>
    <t>SA-2014-SJ10125110-41944#</t>
  </si>
  <si>
    <t>NI-2013-SP1065095-41430</t>
  </si>
  <si>
    <t>CA-2012-VF21715140-40968</t>
  </si>
  <si>
    <t>ID-2015-TP21130130-42221</t>
  </si>
  <si>
    <t>TZ-2015-TB11175129-42153</t>
  </si>
  <si>
    <t>CA-2015-VF21715140-42194</t>
  </si>
  <si>
    <t>NI-2015-TB1135595-42256</t>
  </si>
  <si>
    <t>ID-2013-TC21535130-41552</t>
  </si>
  <si>
    <t>CG-2012-TH1155033-40964</t>
  </si>
  <si>
    <t>US-2014-GK1462055-41898</t>
  </si>
  <si>
    <t>MX-2015-CK1232531-42145</t>
  </si>
  <si>
    <t>MX-2015-RD1909036-42337</t>
  </si>
  <si>
    <t>MX-2014-DD1357082-41803</t>
  </si>
  <si>
    <t>MX-2013-MO1750018-41442</t>
  </si>
  <si>
    <t>MX-2015-PB1910528-42231</t>
  </si>
  <si>
    <t>MX-2013-AA1037582-41367</t>
  </si>
  <si>
    <t>MX-2015-CC1210082-42318</t>
  </si>
  <si>
    <t>03/22/2014</t>
  </si>
  <si>
    <t>US-2013-EM1381036-41459</t>
  </si>
  <si>
    <t>MX-2013-YC2189518-41368</t>
  </si>
  <si>
    <t>MX-2014-AW1084082-41942</t>
  </si>
  <si>
    <t>CA-2015-VF21715140-42356</t>
  </si>
  <si>
    <t>ZA-2015-AP720147-42264</t>
  </si>
  <si>
    <t>MZ-2015-AZ75087-42179</t>
  </si>
  <si>
    <t>ES-2014-BP1105048-41774</t>
  </si>
  <si>
    <t>UG-2014-BP1185136-41870</t>
  </si>
  <si>
    <t>CA-2012-VF21715140-41114</t>
  </si>
  <si>
    <t>TU-2015-BB1545134-42216</t>
  </si>
  <si>
    <t>CA-2015-VF21715140-42147</t>
  </si>
  <si>
    <t>IN-2014-Co1264066-41833</t>
  </si>
  <si>
    <t>NI-2014-DV304595-41739</t>
  </si>
  <si>
    <t>IZ-2015-DB306061-42089</t>
  </si>
  <si>
    <t>NI-2012-DP316595-40938</t>
  </si>
  <si>
    <t>NI-2015-DO343595-42333</t>
  </si>
  <si>
    <t>IT-2015-DO13645139-42026</t>
  </si>
  <si>
    <t>KZ-2013-FG426068-41426</t>
  </si>
  <si>
    <t>CA-2015-VP21730140-42339</t>
  </si>
  <si>
    <t>CA-2015-VP21730140-42186</t>
  </si>
  <si>
    <t>NI-2015-JF529595-42306</t>
  </si>
  <si>
    <t>SF-2015-JH5430117-42293</t>
  </si>
  <si>
    <t>NI-2012-JM558095-41270</t>
  </si>
  <si>
    <t>CA-2013-VP21730140-41460</t>
  </si>
  <si>
    <t>CA-2014-VB21745140-41941</t>
  </si>
  <si>
    <t>IN-2013-MH1729058-41576</t>
  </si>
  <si>
    <t>CA-2015-VB21745140-42072</t>
  </si>
  <si>
    <t>CA-2013-VB21745140-41601</t>
  </si>
  <si>
    <t>ID-2015-MS17770118-42171</t>
  </si>
  <si>
    <t>KZ-2012-MM805568-41109</t>
  </si>
  <si>
    <t>TX-2013-MK8160135-41276</t>
  </si>
  <si>
    <t>IN-2014-NW1840027-41872</t>
  </si>
  <si>
    <t>UZ-2015-NM8520142-42211</t>
  </si>
  <si>
    <t>ES-2015-ON1871548-42318</t>
  </si>
  <si>
    <t>CA-2014-VB21745140-41971</t>
  </si>
  <si>
    <t>IT-2012-RB1957091-41240</t>
  </si>
  <si>
    <t>CA-2013-VB21745140-41472</t>
  </si>
  <si>
    <t>IN-2015-SC2030558-42283#</t>
  </si>
  <si>
    <t>NI-2012-SH1039595-41129</t>
  </si>
  <si>
    <t>NI-2015-SP1062095-42230</t>
  </si>
  <si>
    <t>ES-2013-SC2072548-41454</t>
  </si>
  <si>
    <t>CA-2015-VB21745140-42315</t>
  </si>
  <si>
    <t>CA-2013-VB217451404-1601</t>
  </si>
  <si>
    <t>NI-2015-TC1098095-42033</t>
  </si>
  <si>
    <t>CA-2013-VP21760140-41423</t>
  </si>
  <si>
    <t>NI-2013-VD1167095-41331</t>
  </si>
  <si>
    <t>KG-2013-VM1168570-41383</t>
  </si>
  <si>
    <t>US-2012-CC1222018-41202</t>
  </si>
  <si>
    <t>MX-2015-TC2129539-42228</t>
  </si>
  <si>
    <t>MX-2013-SC2030593-41571</t>
  </si>
  <si>
    <t>US-2015-SS20410143-42248</t>
  </si>
  <si>
    <t>MX-2015-BT1148551-42272</t>
  </si>
  <si>
    <t>US-2013-HD1478555-41565</t>
  </si>
  <si>
    <t>MX-2014-MC1742582-41902</t>
  </si>
  <si>
    <t>MX-2012-TB2128028-41062</t>
  </si>
  <si>
    <t>US-2013-AG1033054-41559</t>
  </si>
  <si>
    <t>MX-2012-HK1489039-41089</t>
  </si>
  <si>
    <t>US-2015-LR16915101-42180</t>
  </si>
  <si>
    <t>MX-2015-SC2057582-42117</t>
  </si>
  <si>
    <t>MX-2013-KM1637593-41636</t>
  </si>
  <si>
    <t>US-2012-PO1919518-41185</t>
  </si>
  <si>
    <t>MX-2013-RD1993031-41426</t>
  </si>
  <si>
    <t>CA-2015-VP21760140-42294</t>
  </si>
  <si>
    <t>CA-2013-VP21760140-41593</t>
  </si>
  <si>
    <t>TU-2015-AR345134-42228</t>
  </si>
  <si>
    <t>TU-2015-AZ750134-42132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</si>
  <si>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</si>
  <si>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</si>
  <si>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</si>
  <si>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</si>
  <si>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</si>
  <si>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UG-2015-CM2655136-42319</t>
  </si>
  <si>
    <t>IN-2015-DK12985144-42112</t>
  </si>
  <si>
    <t>ID-2012-DJ1363059-41228</t>
  </si>
  <si>
    <t>ZA-2013-DN3690147-41429</t>
  </si>
  <si>
    <t>CA-2012-VP21760140-41251</t>
  </si>
  <si>
    <t>BO-2012-ES402013-41147</t>
  </si>
  <si>
    <t>TU-2015-FM4215134-42273</t>
  </si>
  <si>
    <t>TU-2015-JO5145134-42364</t>
  </si>
  <si>
    <t>TU-2015-JE5475134-42284</t>
  </si>
  <si>
    <t>CA-2015-VW21775140-42341</t>
  </si>
  <si>
    <t>IN-2014-JH1582027-41986</t>
  </si>
  <si>
    <t>EG-2015-JH582038-42252</t>
  </si>
  <si>
    <t>TU-2014-JA5970134-41856</t>
  </si>
  <si>
    <t>CA-2014-VW21775140-41934</t>
  </si>
  <si>
    <t>CA-2013-VW21775140-41275</t>
  </si>
  <si>
    <t>SF-2014-KE6420117-41801</t>
  </si>
  <si>
    <t>SA-2012-LC6870110-41121</t>
  </si>
  <si>
    <t>CA-2015-VW21775140-42326</t>
  </si>
  <si>
    <t>IT-2014-LT1711091-41803</t>
  </si>
  <si>
    <t>ID-2015-LS1720059-42308</t>
  </si>
  <si>
    <t>IT-2014-MZ1751545-41781</t>
  </si>
  <si>
    <t>CA-2014-VW21775140-41937</t>
  </si>
  <si>
    <t>2012-12-61</t>
  </si>
  <si>
    <t>ID-2013-PC1874597-41559</t>
  </si>
  <si>
    <t>IN-2012-PN1877527-41129</t>
  </si>
  <si>
    <t>NI-2015-PB915095-42007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</si>
  <si>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</si>
  <si>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</si>
  <si>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</si>
  <si>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</si>
  <si>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</si>
  <si>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UZ-2012-RS9420142-41193</t>
  </si>
  <si>
    <t>NI-2015-RE945095-42274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</si>
  <si>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</si>
  <si>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</si>
  <si>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</si>
  <si>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</si>
  <si>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</si>
  <si>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</si>
  <si>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IN-2012-TB213557-41066</t>
  </si>
  <si>
    <t>CA-2014-VG21790140-41858</t>
  </si>
  <si>
    <t>IN-2013-TH2155027-41409</t>
  </si>
  <si>
    <t>NI-2014-VT1170095-41908</t>
  </si>
  <si>
    <t>MX-2013-AF1087051-41489</t>
  </si>
  <si>
    <t>US-2015-SG2008054-42366</t>
  </si>
  <si>
    <t>US-2015-DC12850101-42159</t>
  </si>
  <si>
    <t>US-2015-TT2146018-42276</t>
  </si>
  <si>
    <t>US-2014-BP1129098-41919</t>
  </si>
  <si>
    <t>MX-2015-BT1153098-42215</t>
  </si>
  <si>
    <t>MX-2015-AH1021036-42301</t>
  </si>
  <si>
    <t>MX-2015-FW143955-42306</t>
  </si>
  <si>
    <t>US-2014-GA1451555-41935</t>
  </si>
  <si>
    <t>US-2013-BE1145536-41544</t>
  </si>
  <si>
    <t>US-2015-PL18925101-42311</t>
  </si>
  <si>
    <t>MX-2014-KH1669031-41929</t>
  </si>
  <si>
    <t>US-2015-PS1904598-42349</t>
  </si>
  <si>
    <t>MX-2013-AT1073518-41632</t>
  </si>
  <si>
    <t>US-2015-MM1828098-42357</t>
  </si>
  <si>
    <t>MX-2015-RM1975082-42351</t>
  </si>
  <si>
    <t>CA-2015-VG21790140-42194</t>
  </si>
  <si>
    <t>CA-2012-VG21790140-41128</t>
  </si>
  <si>
    <t>TU-2014-AR825134-41807</t>
  </si>
  <si>
    <t>EG-2013-AJ96038-41616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</si>
  <si>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</si>
  <si>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</si>
  <si>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</si>
  <si>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</si>
  <si>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</si>
  <si>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</si>
  <si>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</si>
  <si>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</si>
  <si>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ES-2015-DC1285045-42111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</si>
  <si>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</si>
  <si>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</si>
  <si>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</si>
  <si>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</si>
  <si>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</si>
  <si>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NI-2013-EB387095-41352</t>
  </si>
  <si>
    <t>AE-2014-EB4110138-41926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</si>
  <si>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</si>
  <si>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</si>
  <si>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</si>
  <si>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</si>
  <si>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</si>
  <si>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</si>
  <si>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</si>
  <si>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TZ-2015-KH6690129-42131</t>
  </si>
  <si>
    <t>CA-2014-VM21835140-41805</t>
  </si>
  <si>
    <t>IR-2013-LC687060-41585</t>
  </si>
  <si>
    <t>ID-2015-MG1789099-42151</t>
  </si>
  <si>
    <t>CA-2015-VM1183523-42361</t>
  </si>
  <si>
    <t xml:space="preserve"> US-2013-ML1804018-41479 </t>
  </si>
  <si>
    <t>GB-2015-ML804046-42325</t>
  </si>
  <si>
    <t>SA-2012-MH8115110-41178</t>
  </si>
  <si>
    <t>NI-2013-MW822095-41431</t>
  </si>
  <si>
    <t>US-2015-VM21835140-42252</t>
  </si>
  <si>
    <t>US-2012-VM21835140-40989</t>
  </si>
  <si>
    <t>03/21/2012</t>
  </si>
  <si>
    <t>IR-2012-NB865560-41128</t>
  </si>
  <si>
    <t>ES-2015-NP1867048-42178</t>
  </si>
  <si>
    <t>UP-2013-ON8715137-41287</t>
  </si>
  <si>
    <t>CA-2015-WB21850140-42185</t>
  </si>
  <si>
    <t>ML-2014-RK930079-42003</t>
  </si>
  <si>
    <t>IT-2015-RS19420139-42087</t>
  </si>
  <si>
    <t>TU-2014-RR9525134-41878</t>
  </si>
  <si>
    <t>CA-2014-WB21850140-41985</t>
  </si>
  <si>
    <t>IN-2014-RA1991527-41782</t>
  </si>
  <si>
    <t>IR-2014-RA991560-41782</t>
  </si>
  <si>
    <t>NI-2015-SF1006595-42035</t>
  </si>
  <si>
    <t>IV-2012-SL1015529-41212</t>
  </si>
  <si>
    <t>PL-2014-SC10680103-41659</t>
  </si>
  <si>
    <t>US-2013-WB21850140-41496</t>
  </si>
  <si>
    <t>TU-2015-SC10770134-42185</t>
  </si>
  <si>
    <t>ES-2014-SC2084548-41771</t>
  </si>
  <si>
    <t>CA-2012-WB21850140-41216</t>
  </si>
  <si>
    <t>NI-2013-SV1093595-41542</t>
  </si>
  <si>
    <t>RS-2015-TB11250108-42040</t>
  </si>
  <si>
    <t>IN-2015-VT2170059-42281</t>
  </si>
  <si>
    <t>MX-2015-DB1355518-42171</t>
  </si>
  <si>
    <t>US-2013-KT1646555-41538</t>
  </si>
  <si>
    <t>MX-2014-TB2125018-41812</t>
  </si>
  <si>
    <t>US-2014-SC2005055-41783</t>
  </si>
  <si>
    <t>SF-2013-AS10045117-41593</t>
  </si>
  <si>
    <t>IN-2014-AC10420130-41874</t>
  </si>
  <si>
    <t>ZA-2015-BS1380147-42087</t>
  </si>
  <si>
    <t>PL-2012-BD1560103-41254</t>
  </si>
  <si>
    <t>ZA-2014-CK2325147-41830</t>
  </si>
  <si>
    <t>ES-2015-DR12940120-42279</t>
  </si>
  <si>
    <t xml:space="preserve"> 2015-10-02 </t>
  </si>
  <si>
    <t>IR-2013-DB297060-41639</t>
  </si>
  <si>
    <t>IS-2013-DV304563-41427</t>
  </si>
  <si>
    <t>UP-2015-DP3390137-42357</t>
  </si>
  <si>
    <t>IZ-2014-DJ351061-41951</t>
  </si>
  <si>
    <t>IN-2014-EM1381092-41892</t>
  </si>
  <si>
    <t>IN-2014-EB139307-41914</t>
  </si>
  <si>
    <t>ES-2012-EM1396064-40919</t>
  </si>
  <si>
    <t>SA-2012-EH4125110-41153</t>
  </si>
  <si>
    <t>BU-2012-HR477019-41114</t>
  </si>
  <si>
    <t>CA-2013-WB21850140-41608</t>
  </si>
  <si>
    <t>ES-2015-IM1505545-42063</t>
  </si>
  <si>
    <t>02/28/2015</t>
  </si>
  <si>
    <t>ES-2015-IG1508545-42032#</t>
  </si>
  <si>
    <t>IR-2015-JB540060-42287</t>
  </si>
  <si>
    <t>IT-2014-JS1559548-41665</t>
  </si>
  <si>
    <t>MO-2013-JH591086-41620</t>
  </si>
  <si>
    <t>ES-2012-JD1606045-40961</t>
  </si>
  <si>
    <t>US-2015-WB21850140-42349</t>
  </si>
  <si>
    <t>CG-2013-JD606033-41502</t>
  </si>
  <si>
    <t>IN-2013-JW1607558-41444</t>
  </si>
  <si>
    <t>TU-2012-KH6690134-41073</t>
  </si>
  <si>
    <t>TU-2012-LB6795134-41034</t>
  </si>
  <si>
    <t>TU-2015-LC6960134-42178</t>
  </si>
  <si>
    <t>ZA-2015-LR7035146-42228</t>
  </si>
  <si>
    <t>ES-2015-LP17080120-42042</t>
  </si>
  <si>
    <t>ID-2012-LO1717092-41034</t>
  </si>
  <si>
    <t>ZA-2014-ND8460147-41670</t>
  </si>
  <si>
    <t>IN-2013-RE1940527-41488</t>
  </si>
  <si>
    <t>NI-2012-RH951095-41086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</si>
  <si>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</si>
  <si>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</si>
  <si>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</si>
  <si>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</si>
  <si>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</si>
  <si>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IN-2015-SJ202157-42007</t>
  </si>
  <si>
    <t>RS-2015-SB10290108-42082</t>
  </si>
  <si>
    <t>TU-2015-SW10350134-42024</t>
  </si>
  <si>
    <t>IN-2012-SC2077058-41256</t>
  </si>
  <si>
    <t>CA-2014-WB21850140-41923</t>
  </si>
  <si>
    <t>CA-2012-WB21850140-41262</t>
  </si>
  <si>
    <t>NI-2015-TA1138595-42326</t>
  </si>
  <si>
    <t>MX-2012-KM1672018-41242</t>
  </si>
  <si>
    <t>MX-2015-CS1213018-42285</t>
  </si>
  <si>
    <t>MX-2013-DD1357018-41576</t>
  </si>
  <si>
    <t>MX-2013-BF1121531-41537</t>
  </si>
  <si>
    <t>MX-2013-AB1025518-41637</t>
  </si>
  <si>
    <t>US-2013-SJ2021582-41543</t>
  </si>
  <si>
    <t>MX-2012-BS11380143-41206</t>
  </si>
  <si>
    <t>US-2012-CK123255-41081</t>
  </si>
  <si>
    <t>MX-2014-PA1906036-41671</t>
  </si>
  <si>
    <t>US-2012-KT1646518-41017</t>
  </si>
  <si>
    <t>US-2015-SJ202155-42287</t>
  </si>
  <si>
    <t>MX-2015-AA1064593-42306</t>
  </si>
  <si>
    <t>MX-2015-BT1153082-42311</t>
  </si>
  <si>
    <t>IN-2013-AD101807-41552</t>
  </si>
  <si>
    <t>ID-2013-AC10420102-41555</t>
  </si>
  <si>
    <t>ES-2012-AG1049564-41254</t>
  </si>
  <si>
    <t>CA-2015-WB21850140-42320</t>
  </si>
  <si>
    <t>CG-2015-BT144033-42067</t>
  </si>
  <si>
    <t>IN-2014-BT116807-41764</t>
  </si>
  <si>
    <t>NI-2014-CM183095-41796</t>
  </si>
  <si>
    <t>CA-2014-WB21850140-41654#</t>
  </si>
  <si>
    <t>SU-2012-CS2460122-41121</t>
  </si>
  <si>
    <t>SF-2012-CC2685117-41263</t>
  </si>
  <si>
    <t>NI-2015-CR273095-42364</t>
  </si>
  <si>
    <t>IN-2015-DV1304559-42321</t>
  </si>
  <si>
    <t>CA-2012-WB21851040-41262</t>
  </si>
  <si>
    <t>IT-2013-DB1361548-41434</t>
  </si>
  <si>
    <t xml:space="preserve"> 2013-06-09 </t>
  </si>
  <si>
    <t>AG-2014-ES40803-41948#</t>
  </si>
  <si>
    <t>SA-2015-EJ4155110-42139</t>
  </si>
  <si>
    <t>IT-2013-GG1465045-41475</t>
  </si>
  <si>
    <t>IN-2014-HE1480059-41811</t>
  </si>
  <si>
    <t>ID-2014-HE14800130-41955</t>
  </si>
  <si>
    <t>IT-2013-HG1484591-41348</t>
  </si>
  <si>
    <t>RS-2012-HJ4875108-41164</t>
  </si>
  <si>
    <t>IN-2013-JD1579027-41355</t>
  </si>
  <si>
    <t>IT-2013-JK16090124-41434</t>
  </si>
  <si>
    <t>CA-2012-XP21865140-41179</t>
  </si>
  <si>
    <t>CA-2014-XP21865140-41878</t>
  </si>
  <si>
    <t>CA-2014-XP21865140-41947</t>
  </si>
  <si>
    <t>US-2013-KH1663082-41588</t>
  </si>
  <si>
    <t>RO-2012-LC6870107-41132</t>
  </si>
  <si>
    <t>IT-2014-LF1718562-41902</t>
  </si>
  <si>
    <t>KZ-2014-MS735068-41711</t>
  </si>
  <si>
    <t>CA-2015-XP21865140-42326</t>
  </si>
  <si>
    <t>NI-2015-MK790595-42144</t>
  </si>
  <si>
    <t>TU-2014-MN7935134-41682</t>
  </si>
  <si>
    <t>CA-2012-XP21865140-40929</t>
  </si>
  <si>
    <t>ID-2012-NG1843059-41219</t>
  </si>
  <si>
    <t>MO-2014-PG889586-41664</t>
  </si>
  <si>
    <t>CG-2014-PK907533-41875</t>
  </si>
  <si>
    <t>RO-2012-PB9210107-41131</t>
  </si>
  <si>
    <t>NI-2015-RA928595-42115</t>
  </si>
  <si>
    <t>US-2015-XP21865140-42323</t>
  </si>
  <si>
    <t>ID-2012-RS194207-41142</t>
  </si>
  <si>
    <t>ID-2015-RB1943559-42301</t>
  </si>
  <si>
    <t>ID-2012-SG2008059-41172</t>
  </si>
  <si>
    <t>LH-2012-SW1027575-41012</t>
  </si>
  <si>
    <t>US-2015-XP21865140-42287</t>
  </si>
  <si>
    <t>ES-2013-TC2129545-41611</t>
  </si>
  <si>
    <t>CA-2013-XP21865140-41620</t>
  </si>
  <si>
    <t>US-2014-GB1457598-42003</t>
  </si>
  <si>
    <t>MX-2015-HD1478582-42270</t>
  </si>
  <si>
    <t>MX-2012-MG1787582-41237</t>
  </si>
  <si>
    <t>MX-2013-DK1337582-41530</t>
  </si>
  <si>
    <t>MX-2013-HG1502593-41532</t>
  </si>
  <si>
    <t>MX-2013-JK1520582-41520</t>
  </si>
  <si>
    <t>MX-2014-MC1760593-41975</t>
  </si>
  <si>
    <t>US-2012-CC1222055-40970</t>
  </si>
  <si>
    <t>MX-2012-RP1939082-41257</t>
  </si>
  <si>
    <t>CA-2014-XP21865140-41945</t>
  </si>
  <si>
    <t>IR-2012-AR82560-41024</t>
  </si>
  <si>
    <t>ID-2015-BE11455102-42077</t>
  </si>
  <si>
    <t>UP-2014-BM1575137-41905</t>
  </si>
  <si>
    <t>HU-2014-CH207057-41871</t>
  </si>
  <si>
    <t>IN-2015-CM122357-42171</t>
  </si>
  <si>
    <t>ES-2013-CA1231045-41303</t>
  </si>
  <si>
    <t>AG-2013-CC24303-41517</t>
  </si>
  <si>
    <t>IR-2012-CM265560-41126</t>
  </si>
  <si>
    <t>ZA-2012-DC2850146-41136</t>
  </si>
  <si>
    <t xml:space="preserve"> 2012-08-15 </t>
  </si>
  <si>
    <t>CA-2012-XP21865140-41187</t>
  </si>
  <si>
    <t>ID-2013-DV1346559-41361</t>
  </si>
  <si>
    <t>ID-2014-EJ137207-41741</t>
  </si>
  <si>
    <t>ZA-2013-EM3810147-41525</t>
  </si>
  <si>
    <t>CA-2015-XP21865140-42284</t>
  </si>
  <si>
    <t>IN-2013-JW152207-41355</t>
  </si>
  <si>
    <t>NI-2013-JF535595-41509</t>
  </si>
  <si>
    <t>ZA-2015-JC5775147-42356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</si>
  <si>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</si>
  <si>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</si>
  <si>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</si>
  <si>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</si>
  <si>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</si>
  <si>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IN-2014-LM1706566-41893</t>
  </si>
  <si>
    <t>ES-2013-ML1741048-41493</t>
  </si>
  <si>
    <t>NI-2013-MZ751595-41356</t>
  </si>
  <si>
    <t>ES-2012-MF1766545-41257</t>
  </si>
  <si>
    <t>IT-2014-MB1808545-41783</t>
  </si>
  <si>
    <t>CA-2013-YS21880140-41480</t>
  </si>
  <si>
    <t>ES-2013-HR1960045-41446</t>
  </si>
  <si>
    <t>MO-2012-RS987086-41062</t>
  </si>
  <si>
    <t>MG-2013-SS1014084-41503</t>
  </si>
  <si>
    <t>ID-2012-SH2039592-41224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</si>
  <si>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</si>
  <si>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</si>
  <si>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</si>
  <si>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</si>
  <si>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</si>
  <si>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</si>
  <si>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</si>
  <si>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</si>
  <si>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</si>
  <si>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MX-2013-DW1348018-41571</t>
  </si>
  <si>
    <t>US-2014-KM1637555-41952</t>
  </si>
  <si>
    <t>US-2013-KW1657018-41562</t>
  </si>
  <si>
    <t>MX-2014-TD2099582-41914</t>
  </si>
  <si>
    <t>US-2013-PC1874555-41427</t>
  </si>
  <si>
    <t>US-2013-TS2120536-41444</t>
  </si>
  <si>
    <t>MX-2015-JD1601582-42154</t>
  </si>
  <si>
    <t>MX-2015-SA2083082-42190</t>
  </si>
  <si>
    <t>US-2014-AS10225143-41793</t>
  </si>
  <si>
    <t>MX-2013-DS1318082-41431</t>
  </si>
  <si>
    <t>US-2014-RS1987018-41958</t>
  </si>
  <si>
    <t>MX-2013-BN1151531-41552</t>
  </si>
  <si>
    <t>IN-2014-AS1013558-41817</t>
  </si>
  <si>
    <t>NI-2015-AS22595-42350</t>
  </si>
  <si>
    <t>UP-2015-AR510137-42106</t>
  </si>
  <si>
    <t>IN-2013-AR1057058-41441</t>
  </si>
  <si>
    <t>IN-2015-AF1087058-42111</t>
  </si>
  <si>
    <t>ID-2014-BP1115559-41849</t>
  </si>
  <si>
    <t>ID-2041-BD116207-41791</t>
  </si>
  <si>
    <t>IN-2013-CA1196527-41615</t>
  </si>
  <si>
    <t>IN-2013-CC1261027-41286</t>
  </si>
  <si>
    <t>CA-2013-YC21895140-41590</t>
  </si>
  <si>
    <t>KZ-2012-DF313568-41077</t>
  </si>
  <si>
    <t>MO-2015-DL331586-42322</t>
  </si>
  <si>
    <t>CA-2012-ZC21910140-41194</t>
  </si>
  <si>
    <t>CA-2013-ZC21910140-41530</t>
  </si>
  <si>
    <t>ES-2015-GB1457591-42284</t>
  </si>
  <si>
    <t>CA-2013-ZC21910140-41377</t>
  </si>
  <si>
    <t>ES-2014-GM14695139-41835</t>
  </si>
  <si>
    <t>ES-2015-HZ149508-42192</t>
  </si>
  <si>
    <t>GG-2012-JF549047-40975</t>
  </si>
  <si>
    <t>IN-2014-JH1582097-41655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</si>
  <si>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</si>
  <si>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</si>
  <si>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</si>
  <si>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</si>
  <si>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</si>
  <si>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</si>
  <si>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</si>
  <si>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MO-2015-MZ733586-42059</t>
  </si>
  <si>
    <t>US-2015-ZC21910140-42175</t>
  </si>
  <si>
    <t>NI-2014-MP796595-41916</t>
  </si>
  <si>
    <t>US-2014-ZC21910140-41719</t>
  </si>
  <si>
    <t>MX-2013-MG1820518-41447</t>
  </si>
  <si>
    <t>ZA-2015-NG8430147-42332</t>
  </si>
  <si>
    <t>TU-2014-ON8715134-41910</t>
  </si>
  <si>
    <t>ID-2015-PC19000102-42348</t>
  </si>
  <si>
    <t>IR-2014-PF912060-41727</t>
  </si>
  <si>
    <t>GH-2014-PB915049-41807</t>
  </si>
  <si>
    <t>ID-2012-RR1952559-40979</t>
  </si>
  <si>
    <t>CA-2012-ZC21910140-41271</t>
  </si>
  <si>
    <t>CA-2015-ZC21910140-42136</t>
  </si>
  <si>
    <t>TU-2015-TB11520134-42351</t>
  </si>
  <si>
    <t>US-2013-SV209355-41601</t>
  </si>
  <si>
    <t>US-2012-MH1811555-41126</t>
  </si>
  <si>
    <t>NI-2013-AA64595-41434</t>
  </si>
  <si>
    <t>ES-2013-AZ1075045-41287</t>
  </si>
  <si>
    <t>TU-2013-CR2730134-41597</t>
  </si>
  <si>
    <t>CA-2015-ZC21910140-42315</t>
  </si>
  <si>
    <t>IN-2015-EJ13720118-42320</t>
  </si>
  <si>
    <t>US-2014-GK1462036-41989</t>
  </si>
  <si>
    <t>NI-2015-JR570095-42356</t>
  </si>
  <si>
    <t>KZ-2012-LS723068-41261</t>
  </si>
  <si>
    <t>IN-2012-MV1748597-41215</t>
  </si>
  <si>
    <t>EG-2014-PM894038-41846</t>
  </si>
  <si>
    <t xml:space="preserve"> 2014-07-26 </t>
  </si>
  <si>
    <t>IN-2014-RE194507-41846</t>
  </si>
  <si>
    <t>CA-2013-ZC21910140-41545</t>
  </si>
  <si>
    <t>MX-2015-BG1169518-42360</t>
  </si>
  <si>
    <t>CA-2015-ZC21910140-42167</t>
  </si>
  <si>
    <t>RS-2015-DP3000108-42355</t>
  </si>
  <si>
    <t>ID-2014-JF15355118-41870</t>
  </si>
  <si>
    <t>ID-2015-JE1561097-42193</t>
  </si>
  <si>
    <t>ES-2015-MM17920139-42147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</si>
  <si>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</si>
  <si>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</si>
  <si>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</si>
  <si>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</si>
  <si>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</si>
  <si>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</si>
  <si>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</si>
  <si>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ES-2012-MM18055139-41038</t>
  </si>
  <si>
    <t>ES-2015-NM1852045-42221</t>
  </si>
  <si>
    <t xml:space="preserve"> MX-2015-SL2015518-42258 </t>
  </si>
  <si>
    <t>ZA-2012-AS285147-40988</t>
  </si>
  <si>
    <t>NI-2012-PO886595-41159</t>
  </si>
  <si>
    <t>MX-2015-HG1502518-42164</t>
  </si>
  <si>
    <t>IN-2015-DB132707-42221</t>
  </si>
  <si>
    <t>IN-2015-KH1633058-42154</t>
  </si>
  <si>
    <t>IN-2015-KE1642066-42174</t>
  </si>
  <si>
    <t>US-2014-ZD21925140-41765</t>
  </si>
  <si>
    <t>MX-2013-RB1979518-41322</t>
  </si>
  <si>
    <t>MX-2013-MC1810093-41416</t>
  </si>
  <si>
    <t>Order Type</t>
  </si>
  <si>
    <t>Cleaned Names</t>
  </si>
  <si>
    <t>Short Country Code</t>
  </si>
  <si>
    <t>Extract Middle Code</t>
  </si>
  <si>
    <t>Priority Caps</t>
  </si>
  <si>
    <t>Small Case Categories</t>
  </si>
  <si>
    <t xml:space="preserve"> Numeric Order Code</t>
  </si>
  <si>
    <t>Order Code</t>
  </si>
  <si>
    <t>Country Code</t>
  </si>
  <si>
    <t>Order ID3</t>
  </si>
  <si>
    <t>Order Code2</t>
  </si>
  <si>
    <t>ID Number</t>
  </si>
  <si>
    <t>Trimmed Order ID</t>
  </si>
  <si>
    <t>Order Year</t>
  </si>
  <si>
    <t>Order Month</t>
  </si>
  <si>
    <t>Order Weekday</t>
  </si>
  <si>
    <t>Shipping Duration</t>
  </si>
  <si>
    <t>Cleaned Sales</t>
  </si>
  <si>
    <t>Month Name</t>
  </si>
  <si>
    <t>Normal Order</t>
  </si>
  <si>
    <t>JM156557</t>
  </si>
  <si>
    <t>IN</t>
  </si>
  <si>
    <t>Mini Report: Key Performance Patterns</t>
  </si>
  <si>
    <t>AB10015140</t>
  </si>
  <si>
    <t>CA</t>
  </si>
  <si>
    <t>1️⃣ Top 5 Performers (Highest Sales)</t>
  </si>
  <si>
    <t>Rank</t>
  </si>
  <si>
    <t>Sales (₹)</t>
  </si>
  <si>
    <t>NP1832582</t>
  </si>
  <si>
    <t>US</t>
  </si>
  <si>
    <t>Mean(Average):</t>
  </si>
  <si>
    <t>Top 1</t>
  </si>
  <si>
    <t>₹9,892.74</t>
  </si>
  <si>
    <t>DP131057</t>
  </si>
  <si>
    <t>Median:</t>
  </si>
  <si>
    <t>Top 2</t>
  </si>
  <si>
    <t>₹5,785.02</t>
  </si>
  <si>
    <t>AH10030140</t>
  </si>
  <si>
    <t>Standard Devition:</t>
  </si>
  <si>
    <t>Top 3</t>
  </si>
  <si>
    <t>₹5,751.54</t>
  </si>
  <si>
    <t>DL128657</t>
  </si>
  <si>
    <t>Top 4</t>
  </si>
  <si>
    <t>₹5,737.50</t>
  </si>
  <si>
    <t>EB1384045</t>
  </si>
  <si>
    <t>IT</t>
  </si>
  <si>
    <t>Top 5</t>
  </si>
  <si>
    <t>₹5,667.87</t>
  </si>
  <si>
    <t>SG2047058</t>
  </si>
  <si>
    <t>GP1474058</t>
  </si>
  <si>
    <t>DK13090120</t>
  </si>
  <si>
    <t>2️⃣ Bottom 5 Performers (Lowest Sales)</t>
  </si>
  <si>
    <t>EM1420082</t>
  </si>
  <si>
    <t>MX</t>
  </si>
  <si>
    <t>JH158207</t>
  </si>
  <si>
    <t>AB25586</t>
  </si>
  <si>
    <t>MO</t>
  </si>
  <si>
    <t>Bottom 1</t>
  </si>
  <si>
    <t>₹2.22</t>
  </si>
  <si>
    <t>GP1474085</t>
  </si>
  <si>
    <t>Bottom 2</t>
  </si>
  <si>
    <t>₹3.05</t>
  </si>
  <si>
    <t>AS10045140</t>
  </si>
  <si>
    <t>Bottom 3</t>
  </si>
  <si>
    <t>₹3.36</t>
  </si>
  <si>
    <t>LC168857</t>
  </si>
  <si>
    <t>Bottom 4</t>
  </si>
  <si>
    <t>₹3.44</t>
  </si>
  <si>
    <t>Bottom 5</t>
  </si>
  <si>
    <t>₹3.69</t>
  </si>
  <si>
    <t>VS2182027</t>
  </si>
  <si>
    <t>AB10060140</t>
  </si>
  <si>
    <t>JK153257</t>
  </si>
  <si>
    <t>ID</t>
  </si>
  <si>
    <t>DW1354078</t>
  </si>
  <si>
    <t>LH1702027</t>
  </si>
  <si>
    <t>RF197357</t>
  </si>
  <si>
    <t>JH1582048</t>
  </si>
  <si>
    <t>ES</t>
  </si>
  <si>
    <t>41306#</t>
  </si>
  <si>
    <t xml:space="preserve"> US</t>
  </si>
  <si>
    <t>BE1133582</t>
  </si>
  <si>
    <t>RL196157</t>
  </si>
  <si>
    <t>BW1111027</t>
  </si>
  <si>
    <t>JM1558082</t>
  </si>
  <si>
    <t>AH10075140</t>
  </si>
  <si>
    <t>AG1033059</t>
  </si>
  <si>
    <t>NF1847548</t>
  </si>
  <si>
    <t>NM1844527</t>
  </si>
  <si>
    <t>KB1658527</t>
  </si>
  <si>
    <t>41488#</t>
  </si>
  <si>
    <t>LH1715545</t>
  </si>
  <si>
    <t>AH1007523</t>
  </si>
  <si>
    <t>SC20305120</t>
  </si>
  <si>
    <t>BG1174078</t>
  </si>
  <si>
    <t>AP1072058</t>
  </si>
  <si>
    <t>TW2102545</t>
  </si>
  <si>
    <t>RB1933045</t>
  </si>
  <si>
    <t>AB10060117</t>
  </si>
  <si>
    <t>SF</t>
  </si>
  <si>
    <t>JL58359</t>
  </si>
  <si>
    <t>AJ</t>
  </si>
  <si>
    <t>CM1265545</t>
  </si>
  <si>
    <t>JL1517518</t>
  </si>
  <si>
    <t>CS1246093</t>
  </si>
  <si>
    <t>HA1492027</t>
  </si>
  <si>
    <t>BH1171048</t>
  </si>
  <si>
    <t>SC208458</t>
  </si>
  <si>
    <t>TM2149031</t>
  </si>
  <si>
    <t>BM1178582</t>
  </si>
  <si>
    <t>AS10090140</t>
  </si>
  <si>
    <t>CC1210082</t>
  </si>
  <si>
    <t>MV8190117</t>
  </si>
  <si>
    <t>FM1421551</t>
  </si>
  <si>
    <t>KD1649527</t>
  </si>
  <si>
    <t>EM1382566</t>
  </si>
  <si>
    <t>CA1231045</t>
  </si>
  <si>
    <t>PK190757</t>
  </si>
  <si>
    <t>SJ2050045</t>
  </si>
  <si>
    <t>BG1103544</t>
  </si>
  <si>
    <t>HW1493545</t>
  </si>
  <si>
    <t>VG2180527</t>
  </si>
  <si>
    <t>JD606049</t>
  </si>
  <si>
    <t>GH</t>
  </si>
  <si>
    <t>MG17680144</t>
  </si>
  <si>
    <t>CD1228058</t>
  </si>
  <si>
    <t>BN11470130</t>
  </si>
  <si>
    <t>EM1406548</t>
  </si>
  <si>
    <t>CK1220564</t>
  </si>
  <si>
    <t>CC2550137</t>
  </si>
  <si>
    <t>UP</t>
  </si>
  <si>
    <t>MS17830139</t>
  </si>
  <si>
    <t>GT14710120</t>
  </si>
  <si>
    <t>JC157757</t>
  </si>
  <si>
    <t>MG1820558</t>
  </si>
  <si>
    <t>PB1880593</t>
  </si>
  <si>
    <t>BP123022</t>
  </si>
  <si>
    <t>CM</t>
  </si>
  <si>
    <t>41173#</t>
  </si>
  <si>
    <t>DB3360146</t>
  </si>
  <si>
    <t>ZA</t>
  </si>
  <si>
    <t>NF1847527</t>
  </si>
  <si>
    <t>LC1705092</t>
  </si>
  <si>
    <t>RA1988527</t>
  </si>
  <si>
    <t>AB10105140</t>
  </si>
  <si>
    <t>EM1396058</t>
  </si>
  <si>
    <t>SV2078545</t>
  </si>
  <si>
    <t>CS121307</t>
  </si>
  <si>
    <t>MG768060</t>
  </si>
  <si>
    <t>IR</t>
  </si>
  <si>
    <t>CC1247558</t>
  </si>
  <si>
    <t>SL2015582</t>
  </si>
  <si>
    <t>NC834073</t>
  </si>
  <si>
    <t>LI</t>
  </si>
  <si>
    <t>PS1897028</t>
  </si>
  <si>
    <t>CB2025103</t>
  </si>
  <si>
    <t>PL</t>
  </si>
  <si>
    <t>SC200507</t>
  </si>
  <si>
    <t>AM10705125</t>
  </si>
  <si>
    <t>TC21295130</t>
  </si>
  <si>
    <t>NF1838511</t>
  </si>
  <si>
    <t>AS10090139</t>
  </si>
  <si>
    <t>LT1676558</t>
  </si>
  <si>
    <t>BP11230120</t>
  </si>
  <si>
    <t>DM1352558</t>
  </si>
  <si>
    <t>TS2134018</t>
  </si>
  <si>
    <t>JB1540051</t>
  </si>
  <si>
    <t>SF2020039</t>
  </si>
  <si>
    <t>KH16510102</t>
  </si>
  <si>
    <t>42052#</t>
  </si>
  <si>
    <t>DL1333058</t>
  </si>
  <si>
    <t>SV2093527</t>
  </si>
  <si>
    <t>JE1561058</t>
  </si>
  <si>
    <t>GH1442527</t>
  </si>
  <si>
    <t>SW2027558</t>
  </si>
  <si>
    <t>PM913560</t>
  </si>
  <si>
    <t>SC2084527</t>
  </si>
  <si>
    <t>CR1273028</t>
  </si>
  <si>
    <t>AH100308</t>
  </si>
  <si>
    <t>AG6758</t>
  </si>
  <si>
    <t>AU</t>
  </si>
  <si>
    <t>SW2075545</t>
  </si>
  <si>
    <t>MP18175144</t>
  </si>
  <si>
    <t>MC7275137</t>
  </si>
  <si>
    <t>AB10523</t>
  </si>
  <si>
    <t>EJ13720113</t>
  </si>
  <si>
    <t>AH10120140</t>
  </si>
  <si>
    <t>RB19330120</t>
  </si>
  <si>
    <t>LW1682558</t>
  </si>
  <si>
    <t>MY1829593</t>
  </si>
  <si>
    <t>BS1166545</t>
  </si>
  <si>
    <t>JK5730108</t>
  </si>
  <si>
    <t>RS</t>
  </si>
  <si>
    <t>HZ1495045</t>
  </si>
  <si>
    <t>TC2114582</t>
  </si>
  <si>
    <t>DG1330082</t>
  </si>
  <si>
    <t>Dl1360045</t>
  </si>
  <si>
    <t>JR1567048</t>
  </si>
  <si>
    <t>FM1429065</t>
  </si>
  <si>
    <t>CK1259592</t>
  </si>
  <si>
    <t>GM1444027</t>
  </si>
  <si>
    <t>MM1726027</t>
  </si>
  <si>
    <t>ME17320139</t>
  </si>
  <si>
    <t>PC1900078</t>
  </si>
  <si>
    <t>DK337533</t>
  </si>
  <si>
    <t>CG</t>
  </si>
  <si>
    <t>AH100757</t>
  </si>
  <si>
    <t xml:space="preserve"> ID</t>
  </si>
  <si>
    <t>VS218207</t>
  </si>
  <si>
    <t>JR1567027</t>
  </si>
  <si>
    <t>AS10135140</t>
  </si>
  <si>
    <t>EB13930139</t>
  </si>
  <si>
    <t>MV1748545</t>
  </si>
  <si>
    <t>AB10150140</t>
  </si>
  <si>
    <t>AH1021018</t>
  </si>
  <si>
    <t>TS21610139</t>
  </si>
  <si>
    <t>LC1705051</t>
  </si>
  <si>
    <t>SH2063548</t>
  </si>
  <si>
    <t>DR1294058</t>
  </si>
  <si>
    <t>IM5055106</t>
  </si>
  <si>
    <t>CF</t>
  </si>
  <si>
    <t>DK1298539</t>
  </si>
  <si>
    <t xml:space="preserve"> MX</t>
  </si>
  <si>
    <t>RW1954096</t>
  </si>
  <si>
    <t>EH418561</t>
  </si>
  <si>
    <t>IZ</t>
  </si>
  <si>
    <t>ML1739559</t>
  </si>
  <si>
    <t>KN164507</t>
  </si>
  <si>
    <t>CK1276045</t>
  </si>
  <si>
    <t>PB192107</t>
  </si>
  <si>
    <t>AA1048031</t>
  </si>
  <si>
    <t>RO97803</t>
  </si>
  <si>
    <t>AG</t>
  </si>
  <si>
    <t>AB10165140</t>
  </si>
  <si>
    <t>MR175457</t>
  </si>
  <si>
    <t>AH1046593</t>
  </si>
  <si>
    <t>MW8220110</t>
  </si>
  <si>
    <t>SA</t>
  </si>
  <si>
    <t>AH21038</t>
  </si>
  <si>
    <t>EG</t>
  </si>
  <si>
    <t>ML1741027</t>
  </si>
  <si>
    <t>MC7575110</t>
  </si>
  <si>
    <t>SW2027564</t>
  </si>
  <si>
    <t>PS18970118</t>
  </si>
  <si>
    <t>QJ1925564</t>
  </si>
  <si>
    <t xml:space="preserve"> ES</t>
  </si>
  <si>
    <t>CS118608</t>
  </si>
  <si>
    <t>MT1807045</t>
  </si>
  <si>
    <t>AB60042</t>
  </si>
  <si>
    <t>EN</t>
  </si>
  <si>
    <t>PS189707</t>
  </si>
  <si>
    <t>EB13975139</t>
  </si>
  <si>
    <t>AF1087018</t>
  </si>
  <si>
    <t>CC1268558</t>
  </si>
  <si>
    <t>LC1688582</t>
  </si>
  <si>
    <t>SW2035059</t>
  </si>
  <si>
    <t>CS1184527</t>
  </si>
  <si>
    <t>CR1273018</t>
  </si>
  <si>
    <t>SW207557</t>
  </si>
  <si>
    <t>MH744033</t>
  </si>
  <si>
    <t>MC1784558</t>
  </si>
  <si>
    <t>PW19030139</t>
  </si>
  <si>
    <t>AD10180140</t>
  </si>
  <si>
    <t>TB2119058</t>
  </si>
  <si>
    <t>KD1627059</t>
  </si>
  <si>
    <t>AH1003082</t>
  </si>
  <si>
    <t>VP21760120</t>
  </si>
  <si>
    <t>LR1691558</t>
  </si>
  <si>
    <t>HD1478527</t>
  </si>
  <si>
    <t>TP2113027</t>
  </si>
  <si>
    <t>JL1523536</t>
  </si>
  <si>
    <t>RK1930018</t>
  </si>
  <si>
    <t>CC1267064</t>
  </si>
  <si>
    <t xml:space="preserve"> CA</t>
  </si>
  <si>
    <t>PS1904518</t>
  </si>
  <si>
    <t>BT11391539</t>
  </si>
  <si>
    <t>MG1820518</t>
  </si>
  <si>
    <t>NW1840082</t>
  </si>
  <si>
    <t>AH10195140</t>
  </si>
  <si>
    <t>AG27032</t>
  </si>
  <si>
    <t>EZ</t>
  </si>
  <si>
    <t>FM1421545</t>
  </si>
  <si>
    <t>NL1831027</t>
  </si>
  <si>
    <t>BD116057</t>
  </si>
  <si>
    <t>SC2057582</t>
  </si>
  <si>
    <t>AH10210140</t>
  </si>
  <si>
    <t>BS1136518</t>
  </si>
  <si>
    <t>KM672060</t>
  </si>
  <si>
    <t>BF1097527</t>
  </si>
  <si>
    <t>MM1805548</t>
  </si>
  <si>
    <t>NC8415137</t>
  </si>
  <si>
    <t>GR1456096</t>
  </si>
  <si>
    <t>AY10555139</t>
  </si>
  <si>
    <t>CP1234036</t>
  </si>
  <si>
    <t>MP1747093</t>
  </si>
  <si>
    <t>PJ19015139</t>
  </si>
  <si>
    <t>NC1841593</t>
  </si>
  <si>
    <t>LW1682545</t>
  </si>
  <si>
    <t>CS1184516</t>
  </si>
  <si>
    <t>KC1667548</t>
  </si>
  <si>
    <t>PN1877527</t>
  </si>
  <si>
    <t>EH1412578</t>
  </si>
  <si>
    <t>AG1090045</t>
  </si>
  <si>
    <t>BH1171039</t>
  </si>
  <si>
    <t>SC2080058</t>
  </si>
  <si>
    <t>AP1091527</t>
  </si>
  <si>
    <t>MP1817545</t>
  </si>
  <si>
    <t>TT114602</t>
  </si>
  <si>
    <t>AL</t>
  </si>
  <si>
    <t>RR1952527</t>
  </si>
  <si>
    <t>TR11325129</t>
  </si>
  <si>
    <t>TZ</t>
  </si>
  <si>
    <t>SC2044082</t>
  </si>
  <si>
    <t>BE11335139</t>
  </si>
  <si>
    <t>JB15925484</t>
  </si>
  <si>
    <t>TW21025139</t>
  </si>
  <si>
    <t>LR1691544</t>
  </si>
  <si>
    <t>AS10225140</t>
  </si>
  <si>
    <t>FO1430545</t>
  </si>
  <si>
    <t>RP19855130</t>
  </si>
  <si>
    <t>CR127307</t>
  </si>
  <si>
    <t>PF1912027</t>
  </si>
  <si>
    <t>RH9555129</t>
  </si>
  <si>
    <t>JK1532527</t>
  </si>
  <si>
    <t>VD2167039</t>
  </si>
  <si>
    <t>BS1136545</t>
  </si>
  <si>
    <t>AH1003014</t>
  </si>
  <si>
    <t>AH1003033</t>
  </si>
  <si>
    <t>JB1600059</t>
  </si>
  <si>
    <t>BF1100558</t>
  </si>
  <si>
    <t>VG2180558</t>
  </si>
  <si>
    <t>GT14710139</t>
  </si>
  <si>
    <t>ZC2191048</t>
  </si>
  <si>
    <t>JH15820141</t>
  </si>
  <si>
    <t>TG1164060</t>
  </si>
  <si>
    <t>MW182207</t>
  </si>
  <si>
    <t>MS1798048</t>
  </si>
  <si>
    <t>DB1340527</t>
  </si>
  <si>
    <t>AS1022527</t>
  </si>
  <si>
    <t>ST2053093</t>
  </si>
  <si>
    <t>SZ2003527</t>
  </si>
  <si>
    <t>DP310586</t>
  </si>
  <si>
    <t>BK1126011</t>
  </si>
  <si>
    <t>SC20695102</t>
  </si>
  <si>
    <t>NZ185657</t>
  </si>
  <si>
    <t>PM1984045</t>
  </si>
  <si>
    <t>MZ1733545</t>
  </si>
  <si>
    <t>RW195407</t>
  </si>
  <si>
    <t>DB130607</t>
  </si>
  <si>
    <t>VM2168591</t>
  </si>
  <si>
    <t>DM1352548</t>
  </si>
  <si>
    <t>ON1871545</t>
  </si>
  <si>
    <t>CM121157</t>
  </si>
  <si>
    <t>RP1927045</t>
  </si>
  <si>
    <t>GM1444037</t>
  </si>
  <si>
    <t>42265#</t>
  </si>
  <si>
    <t>JK1612059</t>
  </si>
  <si>
    <t>EM14200130</t>
  </si>
  <si>
    <t>PM1894059</t>
  </si>
  <si>
    <t>PV1898518</t>
  </si>
  <si>
    <t>SM10005116</t>
  </si>
  <si>
    <t>SO</t>
  </si>
  <si>
    <t>KH1633059</t>
  </si>
  <si>
    <t>CR126257</t>
  </si>
  <si>
    <t>DB1306048</t>
  </si>
  <si>
    <t>DM1295551</t>
  </si>
  <si>
    <t>SO2033527</t>
  </si>
  <si>
    <t>LC7050110</t>
  </si>
  <si>
    <t>AD1018059</t>
  </si>
  <si>
    <t>BP11155139</t>
  </si>
  <si>
    <t>JF15295120</t>
  </si>
  <si>
    <t>DJ3510137</t>
  </si>
  <si>
    <t>MF1825045</t>
  </si>
  <si>
    <t>EH1412545</t>
  </si>
  <si>
    <t>AM10360139</t>
  </si>
  <si>
    <t>DR129407</t>
  </si>
  <si>
    <t>NB1865548</t>
  </si>
  <si>
    <t>LH1675036</t>
  </si>
  <si>
    <t>DK1309027</t>
  </si>
  <si>
    <t>EB13840139</t>
  </si>
  <si>
    <t>MS17770139</t>
  </si>
  <si>
    <t>JC610575</t>
  </si>
  <si>
    <t>LH</t>
  </si>
  <si>
    <t>GB145307</t>
  </si>
  <si>
    <t>JH161805</t>
  </si>
  <si>
    <t>DK1289559</t>
  </si>
  <si>
    <t>KD1627018</t>
  </si>
  <si>
    <t>HL150407</t>
  </si>
  <si>
    <t>CT1199566</t>
  </si>
  <si>
    <t>GR456072</t>
  </si>
  <si>
    <t>LT</t>
  </si>
  <si>
    <t>SG10605107</t>
  </si>
  <si>
    <t>RO</t>
  </si>
  <si>
    <t>FH1436582</t>
  </si>
  <si>
    <t>JW5220111</t>
  </si>
  <si>
    <t>SG</t>
  </si>
  <si>
    <t>RD1993092</t>
  </si>
  <si>
    <t>CS12175130</t>
  </si>
  <si>
    <t>JD16060120</t>
  </si>
  <si>
    <t>TS212057</t>
  </si>
  <si>
    <t>PS1876059</t>
  </si>
  <si>
    <t>CA1277558</t>
  </si>
  <si>
    <t>CD1279048</t>
  </si>
  <si>
    <t>KB1660058</t>
  </si>
  <si>
    <t>MG1769564</t>
  </si>
  <si>
    <t>BP11290113</t>
  </si>
  <si>
    <t>BS1180059</t>
  </si>
  <si>
    <t>DV1346539</t>
  </si>
  <si>
    <t>DB3660107</t>
  </si>
  <si>
    <t>KB1631578</t>
  </si>
  <si>
    <t>CS121757</t>
  </si>
  <si>
    <t>41473#</t>
  </si>
  <si>
    <t>DM1295545</t>
  </si>
  <si>
    <t>CC1261048</t>
  </si>
  <si>
    <t>TG2164014</t>
  </si>
  <si>
    <t>SN2056097</t>
  </si>
  <si>
    <t>CC125507</t>
  </si>
  <si>
    <t>SV2078559</t>
  </si>
  <si>
    <t>AS1028558</t>
  </si>
  <si>
    <t>DB1306027</t>
  </si>
  <si>
    <t>JW522087</t>
  </si>
  <si>
    <t>MZ</t>
  </si>
  <si>
    <t>LH1690018</t>
  </si>
  <si>
    <t>BT1153058</t>
  </si>
  <si>
    <t>SJ2021582</t>
  </si>
  <si>
    <t>DK1315048</t>
  </si>
  <si>
    <t>RW9540117</t>
  </si>
  <si>
    <t>CJ1201027</t>
  </si>
  <si>
    <t>BB1154548</t>
  </si>
  <si>
    <t>SP20920130</t>
  </si>
  <si>
    <t>NZ1856558</t>
  </si>
  <si>
    <t>41398#</t>
  </si>
  <si>
    <t>BS1138059</t>
  </si>
  <si>
    <t>EL137357</t>
  </si>
  <si>
    <t>FH1427559</t>
  </si>
  <si>
    <t>TS1143085</t>
  </si>
  <si>
    <t>MW</t>
  </si>
  <si>
    <t>CM1181597</t>
  </si>
  <si>
    <t>KN670560</t>
  </si>
  <si>
    <t>GM1444091</t>
  </si>
  <si>
    <t>JF1529531</t>
  </si>
  <si>
    <t>MD178607</t>
  </si>
  <si>
    <t>JM1586582</t>
  </si>
  <si>
    <t>JK1609058</t>
  </si>
  <si>
    <t>SM2032036</t>
  </si>
  <si>
    <t>DH367577</t>
  </si>
  <si>
    <t>MA</t>
  </si>
  <si>
    <t>JM1586597</t>
  </si>
  <si>
    <t>CM1211564</t>
  </si>
  <si>
    <t>AG1049527</t>
  </si>
  <si>
    <t>AG1090082</t>
  </si>
  <si>
    <t xml:space="preserve"> IT</t>
  </si>
  <si>
    <t>MS1736539</t>
  </si>
  <si>
    <t>SB2017027</t>
  </si>
  <si>
    <t>BC1112592</t>
  </si>
  <si>
    <t>NF1859527</t>
  </si>
  <si>
    <t>RD19585120</t>
  </si>
  <si>
    <t>MD7860137</t>
  </si>
  <si>
    <t>CC1214548</t>
  </si>
  <si>
    <t>XP2186539</t>
  </si>
  <si>
    <t>ML1741031</t>
  </si>
  <si>
    <t>QJ1925527</t>
  </si>
  <si>
    <t>CP2085117</t>
  </si>
  <si>
    <t>EH14005120</t>
  </si>
  <si>
    <t>JR1570058</t>
  </si>
  <si>
    <t>PL1892588</t>
  </si>
  <si>
    <t>SC2009545</t>
  </si>
  <si>
    <t>GP474086</t>
  </si>
  <si>
    <t>CM1216027</t>
  </si>
  <si>
    <t>DL129257</t>
  </si>
  <si>
    <t>CM1183045</t>
  </si>
  <si>
    <t>CS1249082</t>
  </si>
  <si>
    <t>MC1763536</t>
  </si>
  <si>
    <t>VT2170018</t>
  </si>
  <si>
    <t>CD1192027</t>
  </si>
  <si>
    <t>TA21385102</t>
  </si>
  <si>
    <t>DJ88887148</t>
  </si>
  <si>
    <t>AR1051064</t>
  </si>
  <si>
    <t>JH1591066</t>
  </si>
  <si>
    <t>CM12235139</t>
  </si>
  <si>
    <t>NM18520120</t>
  </si>
  <si>
    <t>CL1189018</t>
  </si>
  <si>
    <t>CA12265139</t>
  </si>
  <si>
    <t>AS13523</t>
  </si>
  <si>
    <t>FM1421564</t>
  </si>
  <si>
    <t>PO1919527</t>
  </si>
  <si>
    <t>KD1634558</t>
  </si>
  <si>
    <t>DJ1342045</t>
  </si>
  <si>
    <t>HH5010129</t>
  </si>
  <si>
    <t>NF1838582</t>
  </si>
  <si>
    <t>AF1087048</t>
  </si>
  <si>
    <t>AS285108</t>
  </si>
  <si>
    <t>MB730533</t>
  </si>
  <si>
    <t>AB16523</t>
  </si>
  <si>
    <t>AG52560</t>
  </si>
  <si>
    <t>FC142457</t>
  </si>
  <si>
    <t>TH212357</t>
  </si>
  <si>
    <t>TW2102527</t>
  </si>
  <si>
    <t>LT7110117</t>
  </si>
  <si>
    <t>KN16390139</t>
  </si>
  <si>
    <t>HD1478548</t>
  </si>
  <si>
    <t>BE114557</t>
  </si>
  <si>
    <t>CR1282051</t>
  </si>
  <si>
    <t>HM14860125</t>
  </si>
  <si>
    <t>CM1219045</t>
  </si>
  <si>
    <t>SB2018518</t>
  </si>
  <si>
    <t>JF15415139</t>
  </si>
  <si>
    <t>MT807095</t>
  </si>
  <si>
    <t>NI</t>
  </si>
  <si>
    <t>ES14020120</t>
  </si>
  <si>
    <t>EH4125134</t>
  </si>
  <si>
    <t>TU</t>
  </si>
  <si>
    <t>IM1507059</t>
  </si>
  <si>
    <t>DA1345055</t>
  </si>
  <si>
    <t>DB1306045</t>
  </si>
  <si>
    <t>TC2098045</t>
  </si>
  <si>
    <t>CM1830117</t>
  </si>
  <si>
    <t>MO1780051</t>
  </si>
  <si>
    <t>HG1496597</t>
  </si>
  <si>
    <t>DC1328551</t>
  </si>
  <si>
    <t>TH21235125</t>
  </si>
  <si>
    <t>JK15370100</t>
  </si>
  <si>
    <t>CH207060</t>
  </si>
  <si>
    <t>DO1343558</t>
  </si>
  <si>
    <t>SG2089051</t>
  </si>
  <si>
    <t>TC11145108</t>
  </si>
  <si>
    <t>DM1334558</t>
  </si>
  <si>
    <t>BG1103564</t>
  </si>
  <si>
    <t>MG1789097</t>
  </si>
  <si>
    <t>MM1726078</t>
  </si>
  <si>
    <t>CC1237011</t>
  </si>
  <si>
    <t>CB1202559</t>
  </si>
  <si>
    <t>SJ2050051</t>
  </si>
  <si>
    <t>MC1784545</t>
  </si>
  <si>
    <t>VG217905</t>
  </si>
  <si>
    <t>41800#</t>
  </si>
  <si>
    <t>SS2041045</t>
  </si>
  <si>
    <t>41992#</t>
  </si>
  <si>
    <t>AH19523</t>
  </si>
  <si>
    <t>AG1052582</t>
  </si>
  <si>
    <t>AB1001545</t>
  </si>
  <si>
    <t>DO343515</t>
  </si>
  <si>
    <t>BN</t>
  </si>
  <si>
    <t>NS1850582</t>
  </si>
  <si>
    <t>TS2143045</t>
  </si>
  <si>
    <t>AZ1075093</t>
  </si>
  <si>
    <t>SP2086045</t>
  </si>
  <si>
    <t>KM162257</t>
  </si>
  <si>
    <t>BV11245120</t>
  </si>
  <si>
    <t>KB1658548</t>
  </si>
  <si>
    <t>EM1414058</t>
  </si>
  <si>
    <t>CM1211578</t>
  </si>
  <si>
    <t>AB10150139</t>
  </si>
  <si>
    <t>AS28560</t>
  </si>
  <si>
    <t>I</t>
  </si>
  <si>
    <t>R2014</t>
  </si>
  <si>
    <t>SV208157</t>
  </si>
  <si>
    <t>PS1876048</t>
  </si>
  <si>
    <t>CG1204092</t>
  </si>
  <si>
    <t>CR12580144</t>
  </si>
  <si>
    <t>DC1328582</t>
  </si>
  <si>
    <t>JE1574531</t>
  </si>
  <si>
    <t>LS1720080</t>
  </si>
  <si>
    <t>JF1541527</t>
  </si>
  <si>
    <t>Average of Sales</t>
  </si>
  <si>
    <t>(blank)</t>
  </si>
  <si>
    <t>Grand Total</t>
  </si>
  <si>
    <t>Count of Sales</t>
  </si>
  <si>
    <t>Feb</t>
  </si>
  <si>
    <t>Mar</t>
  </si>
  <si>
    <t>Aug</t>
  </si>
  <si>
    <t>Sep</t>
  </si>
  <si>
    <t>Oct</t>
  </si>
  <si>
    <t>Nov</t>
  </si>
  <si>
    <t>Dec</t>
  </si>
  <si>
    <t>Insights</t>
  </si>
  <si>
    <t>Descriptive Analysis :</t>
  </si>
  <si>
    <t>"Summarized historical monthly sales data using pivot tables to identify peak and low revenue months across categories."</t>
  </si>
  <si>
    <t>Diagnostic Analysis :</t>
  </si>
  <si>
    <t>"Analyzed categorical performance to determine why sales peaked in specific months due to higher category demand."</t>
  </si>
  <si>
    <t>Predictive Analysis  / Forecast:</t>
  </si>
  <si>
    <t>"Applied trendlines on the pivot chart to project future sales direction and estimate expected growth for upcoming months."</t>
  </si>
  <si>
    <t>Prescriptive Analysis :</t>
  </si>
  <si>
    <t>"Recommended increasing inventory stock ahead of peak sales months based on historical and forecasted trend patterns."</t>
  </si>
  <si>
    <r>
      <t>Pivot chart linkage - dynamic trend chart generation:</t>
    </r>
    <r>
      <rPr>
        <sz val="14"/>
        <color theme="1"/>
        <rFont val="Aptos Narrow"/>
        <family val="2"/>
        <scheme val="minor"/>
      </rPr>
      <t xml:space="preserve"> Created a linked pivot line chart based on monthly sales data to track performance trends.</t>
    </r>
  </si>
  <si>
    <r>
      <t>Forecast trendline integration - predictive modeling:</t>
    </r>
    <r>
      <rPr>
        <sz val="14"/>
        <color theme="1"/>
        <rFont val="Aptos Narrow"/>
        <family val="2"/>
        <scheme val="minor"/>
      </rPr>
      <t xml:space="preserve"> Added a linear forecast trendline to the pivot chart to project sales trajectory for future periods.</t>
    </r>
  </si>
  <si>
    <r>
      <t>Four tier analytics reporting - insight framework application:</t>
    </r>
    <r>
      <rPr>
        <sz val="14"/>
        <color theme="1"/>
        <rFont val="Aptos Narrow"/>
        <family val="2"/>
        <scheme val="minor"/>
      </rPr>
      <t xml:space="preserve"> Documented descriptive, diagnostic, predictive, and prescriptive analysis based on chart findings.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</si>
</sst>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409]d\-mmm\-yyyy;@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0000"/>
      <name val="Aptos Narrow"/>
      <charset val="1"/>
    </font>
    <font>
      <b/>
      <sz val="12"/>
      <color theme="0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2"/>
      <color rgb="FF1F1F1F"/>
      <name val="Google Sans Text"/>
      <family val="2"/>
      <charset val="1"/>
    </font>
    <font>
      <sz val="12"/>
      <color rgb="FF1F1F1F"/>
      <name val="Google Sans Text"/>
      <family val="2"/>
      <charset val="1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2" fontId="18" fillId="35" borderId="10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0" fontId="19" fillId="35" borderId="10" xfId="0" applyFont="1" applyFill="1" applyBorder="1"/>
    <xf numFmtId="0" fontId="18" fillId="35" borderId="10" xfId="0" applyFont="1" applyFill="1" applyBorder="1" applyAlignment="1">
      <alignment horizontal="center"/>
    </xf>
    <xf numFmtId="22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/>
    <xf numFmtId="0" fontId="18" fillId="0" borderId="10" xfId="0" applyFont="1" applyBorder="1" applyAlignment="1">
      <alignment horizontal="center"/>
    </xf>
    <xf numFmtId="14" fontId="18" fillId="35" borderId="10" xfId="0" applyNumberFormat="1" applyFont="1" applyFill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9" fontId="18" fillId="35" borderId="10" xfId="42" applyNumberFormat="1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9" fontId="18" fillId="0" borderId="10" xfId="42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20" fillId="33" borderId="16" xfId="0" applyFont="1" applyFill="1" applyBorder="1" applyAlignment="1">
      <alignment horizontal="center" vertical="center"/>
    </xf>
    <xf numFmtId="0" fontId="20" fillId="33" borderId="0" xfId="0" applyFont="1" applyFill="1" applyBorder="1" applyAlignment="1">
      <alignment horizontal="center" vertical="center"/>
    </xf>
    <xf numFmtId="0" fontId="20" fillId="34" borderId="0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/>
    </xf>
    <xf numFmtId="1" fontId="20" fillId="34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36" borderId="12" xfId="0" applyFont="1" applyFill="1" applyBorder="1"/>
    <xf numFmtId="0" fontId="17" fillId="36" borderId="13" xfId="0" applyFont="1" applyFill="1" applyBorder="1"/>
    <xf numFmtId="0" fontId="17" fillId="36" borderId="15" xfId="0" applyFont="1" applyFill="1" applyBorder="1"/>
    <xf numFmtId="0" fontId="17" fillId="36" borderId="0" xfId="0" applyFont="1" applyFill="1"/>
    <xf numFmtId="1" fontId="17" fillId="36" borderId="0" xfId="0" applyNumberFormat="1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22" fillId="33" borderId="0" xfId="0" applyFont="1" applyFill="1" applyBorder="1" applyAlignment="1">
      <alignment horizontal="center" vertical="center"/>
    </xf>
    <xf numFmtId="0" fontId="23" fillId="0" borderId="0" xfId="0" applyFont="1"/>
    <xf numFmtId="164" fontId="23" fillId="0" borderId="0" xfId="0" applyNumberFormat="1" applyFont="1"/>
    <xf numFmtId="0" fontId="25" fillId="37" borderId="0" xfId="0" applyFont="1" applyFill="1"/>
    <xf numFmtId="164" fontId="25" fillId="37" borderId="0" xfId="0" applyNumberFormat="1" applyFont="1" applyFill="1"/>
    <xf numFmtId="0" fontId="19" fillId="0" borderId="0" xfId="0" applyFont="1"/>
    <xf numFmtId="0" fontId="28" fillId="0" borderId="0" xfId="0" applyFont="1"/>
    <xf numFmtId="0" fontId="29" fillId="0" borderId="0" xfId="0" applyFont="1"/>
    <xf numFmtId="0" fontId="24" fillId="0" borderId="0" xfId="0" applyFont="1"/>
    <xf numFmtId="0" fontId="16" fillId="0" borderId="0" xfId="0" applyFont="1"/>
    <xf numFmtId="0" fontId="26" fillId="38" borderId="18" xfId="0" applyFont="1" applyFill="1" applyBorder="1" applyAlignment="1">
      <alignment readingOrder="1"/>
    </xf>
    <xf numFmtId="0" fontId="27" fillId="38" borderId="18" xfId="0" applyFont="1" applyFill="1" applyBorder="1" applyAlignment="1">
      <alignment readingOrder="1"/>
    </xf>
    <xf numFmtId="0" fontId="26" fillId="39" borderId="18" xfId="0" applyFont="1" applyFill="1" applyBorder="1" applyAlignment="1">
      <alignment readingOrder="1"/>
    </xf>
    <xf numFmtId="0" fontId="27" fillId="39" borderId="18" xfId="0" applyFont="1" applyFill="1" applyBorder="1" applyAlignment="1">
      <alignment readingOrder="1"/>
    </xf>
    <xf numFmtId="14" fontId="0" fillId="0" borderId="0" xfId="0" applyNumberFormat="1" applyAlignment="1">
      <alignment horizontal="center"/>
    </xf>
    <xf numFmtId="0" fontId="18" fillId="35" borderId="13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33" borderId="19" xfId="0" applyFont="1" applyFill="1" applyBorder="1" applyAlignment="1">
      <alignment horizontal="center" vertical="center"/>
    </xf>
    <xf numFmtId="14" fontId="20" fillId="33" borderId="19" xfId="0" applyNumberFormat="1" applyFont="1" applyFill="1" applyBorder="1" applyAlignment="1">
      <alignment horizontal="center" vertical="center"/>
    </xf>
    <xf numFmtId="0" fontId="20" fillId="34" borderId="19" xfId="0" applyFont="1" applyFill="1" applyBorder="1" applyAlignment="1">
      <alignment horizontal="center" vertical="center"/>
    </xf>
    <xf numFmtId="0" fontId="20" fillId="34" borderId="20" xfId="0" applyFont="1" applyFill="1" applyBorder="1" applyAlignment="1">
      <alignment horizontal="center" vertical="center"/>
    </xf>
    <xf numFmtId="0" fontId="13" fillId="40" borderId="19" xfId="0" applyFont="1" applyFill="1" applyBorder="1"/>
    <xf numFmtId="0" fontId="20" fillId="33" borderId="21" xfId="0" applyFont="1" applyFill="1" applyBorder="1" applyAlignment="1">
      <alignment horizontal="center" vertical="center"/>
    </xf>
    <xf numFmtId="1" fontId="20" fillId="34" borderId="19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23" fillId="0" borderId="0" xfId="0" applyNumberFormat="1" applyFont="1"/>
    <xf numFmtId="0" fontId="0" fillId="0" borderId="0" xfId="0" pivotButton="1"/>
    <xf numFmtId="165" fontId="20" fillId="33" borderId="0" xfId="0" applyNumberFormat="1" applyFont="1" applyFill="1" applyBorder="1" applyAlignment="1">
      <alignment horizontal="center" vertical="center"/>
    </xf>
    <xf numFmtId="165" fontId="18" fillId="35" borderId="10" xfId="0" applyNumberFormat="1" applyFont="1" applyFill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5" fontId="17" fillId="36" borderId="13" xfId="0" applyNumberFormat="1" applyFont="1" applyFill="1" applyBorder="1"/>
    <xf numFmtId="165" fontId="17" fillId="36" borderId="0" xfId="0" applyNumberFormat="1" applyFont="1" applyFill="1"/>
    <xf numFmtId="165" fontId="0" fillId="0" borderId="0" xfId="0" applyNumberFormat="1"/>
    <xf numFmtId="0" fontId="0" fillId="0" borderId="0" xfId="0" applyNumberFormat="1" applyAlignment="1">
      <alignment horizontal="center"/>
    </xf>
    <xf numFmtId="0" fontId="23" fillId="0" borderId="0" xfId="0" applyNumberFormat="1" applyFont="1" applyAlignment="1">
      <alignment horizontal="center"/>
    </xf>
    <xf numFmtId="0" fontId="0" fillId="36" borderId="0" xfId="0" applyFill="1"/>
    <xf numFmtId="0" fontId="0" fillId="36" borderId="0" xfId="0" applyNumberFormat="1" applyFill="1"/>
    <xf numFmtId="0" fontId="0" fillId="36" borderId="0" xfId="0" applyNumberFormat="1" applyFill="1" applyAlignment="1">
      <alignment horizontal="center"/>
    </xf>
    <xf numFmtId="0" fontId="30" fillId="0" borderId="0" xfId="0" applyFont="1"/>
    <xf numFmtId="0" fontId="31" fillId="0" borderId="0" xfId="0" applyFont="1"/>
    <xf numFmtId="0" fontId="32" fillId="41" borderId="0" xfId="0" applyFont="1" applyFill="1"/>
    <xf numFmtId="0" fontId="33" fillId="42" borderId="0" xfId="0" applyFont="1" applyFill="1"/>
    <xf numFmtId="0" fontId="34" fillId="42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/>
    </dxf>
    <dxf>
      <alignment horizontal="center"/>
    </dxf>
    <dxf>
      <numFmt numFmtId="1" formatCode="0"/>
      <alignment horizontal="center"/>
    </dxf>
    <dxf>
      <alignment horizontal="center"/>
    </dxf>
    <dxf>
      <numFmt numFmtId="0" formatCode="General"/>
    </dxf>
    <dxf>
      <numFmt numFmtId="165" formatCode="[$-409]d\-mmm\-yyyy;@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06/relationships/rdRichValue" Target="richData/rdrichvalu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10" Type="http://schemas.openxmlformats.org/officeDocument/2006/relationships/styles" Target="style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- Commerce task 15 - Pivot Table (part 2).xlsx]Sales 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&amp; Forecast</a:t>
            </a:r>
          </a:p>
        </c:rich>
      </c:tx>
      <c:overlay val="0"/>
      <c:spPr>
        <a:solidFill>
          <a:srgbClr val="C0E6F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'Sales Pivot table'!$A$4:$A$11</c:f>
              <c:strCache>
                <c:ptCount val="7"/>
                <c:pt idx="0">
                  <c:v>Feb</c:v>
                </c:pt>
                <c:pt idx="1">
                  <c:v>Mar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'Sales Pivot table'!$B$4:$B$11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83</c:v>
                </c:pt>
                <c:pt idx="3">
                  <c:v>117</c:v>
                </c:pt>
                <c:pt idx="4">
                  <c:v>144</c:v>
                </c:pt>
                <c:pt idx="5">
                  <c:v>207</c:v>
                </c:pt>
                <c:pt idx="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BF-4933-BE67-C24E22F65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933255"/>
        <c:axId val="738972167"/>
      </c:lineChart>
      <c:catAx>
        <c:axId val="738933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72167"/>
        <c:crosses val="autoZero"/>
        <c:auto val="1"/>
        <c:lblAlgn val="ctr"/>
        <c:lblOffset val="100"/>
        <c:noMultiLvlLbl val="0"/>
      </c:catAx>
      <c:valAx>
        <c:axId val="738972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33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1</xdr:row>
      <xdr:rowOff>76200</xdr:rowOff>
    </xdr:from>
    <xdr:to>
      <xdr:col>10</xdr:col>
      <xdr:colOff>95250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37D93-81EB-998B-C00B-6F824F73F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ok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Excel Services" refreshedDate="46229.793853240742" createdVersion="8" refreshedVersion="8" minRefreshableVersion="3" recordCount="878" xr:uid="{A0AE621B-82C0-4CE4-8915-73DF743FF3FC}">
  <cacheSource type="worksheet">
    <worksheetSource name="SalesData"/>
  </cacheSource>
  <cacheFields count="32">
    <cacheField name="Order ID" numFmtId="0">
      <sharedItems containsBlank="1"/>
    </cacheField>
    <cacheField name="Order Date" numFmtId="165">
      <sharedItems containsDate="1" containsBlank="1" containsMixedTypes="1" minDate="2012-01-08T00:00:00" maxDate="2103-02-27T00:00:00"/>
    </cacheField>
    <cacheField name="Ship Date" numFmtId="0">
      <sharedItems containsDate="1" containsBlank="1" containsMixedTypes="1" minDate="2012-01-12T00:00:00" maxDate="2103-08-05T00:00:00"/>
    </cacheField>
    <cacheField name="Customer Name" numFmtId="0">
      <sharedItems containsBlank="1"/>
    </cacheField>
    <cacheField name="Country" numFmtId="0">
      <sharedItems containsBlank="1"/>
    </cacheField>
    <cacheField name="Region" numFmtId="0">
      <sharedItems containsBlank="1" count="34">
        <s v="Oceania"/>
        <s v="Central US"/>
        <s v="Western US"/>
        <s v="Central America"/>
        <s v="Western Europe"/>
        <s v="Southern Asia"/>
        <s v="Southern Europe"/>
        <s v="North Africa"/>
        <s v="Southern US"/>
        <s v="Eastern Asia"/>
        <s v="Eastern US"/>
        <s v="Southeastern Asia"/>
        <s v="Canaad"/>
        <s v="Southern Africa"/>
        <s v="Western Asia"/>
        <s v="South America"/>
        <s v="Caribbean"/>
        <s v="SouthernU S"/>
        <s v="Central SU"/>
        <s v="Northern Europe"/>
        <s v="Western Africa"/>
        <s v="Eastern Europe"/>
        <s v="Central Africa"/>
        <s v="Eastern Africa"/>
        <s v=" Southern Asia "/>
        <s v="Canada"/>
        <s v="SOUTHA MERICA"/>
        <s v="Wetsern US"/>
        <s v=" Northern Europe "/>
        <s v="Cnetral US"/>
        <s v="Southern Aisa"/>
        <s v=" Central America "/>
        <s v="Suothern Asia"/>
        <m/>
      </sharedItems>
    </cacheField>
    <cacheField name="Category" numFmtId="0">
      <sharedItems containsBlank="1"/>
    </cacheField>
    <cacheField name="Sub-Category" numFmtId="0">
      <sharedItems containsBlank="1"/>
    </cacheField>
    <cacheField name="Sales" numFmtId="0">
      <sharedItems containsBlank="1" containsMixedTypes="1" containsNumber="1" minValue="2.2200000000000002" maxValue="9892.74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2.7619086270447899"/>
    </cacheField>
    <cacheField name="Profit" numFmtId="0">
      <sharedItems containsString="0" containsBlank="1" containsNumber="1" minValue="-3009.4349999999999" maxValue="9054.2758390963409"/>
    </cacheField>
    <cacheField name="Order Priority" numFmtId="0">
      <sharedItems containsBlank="1"/>
    </cacheField>
    <cacheField name="Order Type" numFmtId="0">
      <sharedItems containsBlank="1"/>
    </cacheField>
    <cacheField name="Cleaned Names" numFmtId="0">
      <sharedItems containsBlank="1"/>
    </cacheField>
    <cacheField name="Short Country Code" numFmtId="0">
      <sharedItems containsBlank="1"/>
    </cacheField>
    <cacheField name="Extract Middle Code" numFmtId="0">
      <sharedItems containsBlank="1"/>
    </cacheField>
    <cacheField name="Priority Caps" numFmtId="0">
      <sharedItems containsBlank="1"/>
    </cacheField>
    <cacheField name="Small Case Categories" numFmtId="0">
      <sharedItems containsBlank="1"/>
    </cacheField>
    <cacheField name=" Numeric Order Code" numFmtId="0">
      <sharedItems containsBlank="1"/>
    </cacheField>
    <cacheField name="Order Code" numFmtId="0">
      <sharedItems containsBlank="1"/>
    </cacheField>
    <cacheField name="Country Code" numFmtId="0">
      <sharedItems containsBlank="1"/>
    </cacheField>
    <cacheField name="Order ID3" numFmtId="1">
      <sharedItems containsBlank="1" containsMixedTypes="1" containsNumber="1" containsInteger="1" minValue="2012" maxValue="2015"/>
    </cacheField>
    <cacheField name="Order Code2" numFmtId="0">
      <sharedItems containsBlank="1"/>
    </cacheField>
    <cacheField name="ID Number" numFmtId="0">
      <sharedItems containsBlank="1" containsMixedTypes="1" containsNumber="1" containsInteger="1" minValue="1789" maxValue="47197"/>
    </cacheField>
    <cacheField name="Trimmed Order ID" numFmtId="0">
      <sharedItems containsBlank="1"/>
    </cacheField>
    <cacheField name="Order Year" numFmtId="0">
      <sharedItems containsString="0" containsBlank="1" containsNumber="1" containsInteger="1" minValue="0" maxValue="2103"/>
    </cacheField>
    <cacheField name="Order Month" numFmtId="0">
      <sharedItems containsString="0" containsBlank="1" containsNumber="1" containsInteger="1" minValue="0" maxValue="12"/>
    </cacheField>
    <cacheField name="Order Weekday" numFmtId="0">
      <sharedItems containsString="0" containsBlank="1" containsNumber="1" containsInteger="1" minValue="0" maxValue="7"/>
    </cacheField>
    <cacheField name="Shipping Duration" numFmtId="0">
      <sharedItems containsString="0" containsBlank="1" containsNumber="1" containsInteger="1" minValue="-32865" maxValue="32873"/>
    </cacheField>
    <cacheField name="Cleaned Sales" numFmtId="0">
      <sharedItems containsBlank="1" containsMixedTypes="1" containsNumber="1" minValue="0" maxValue="9892.74"/>
    </cacheField>
    <cacheField name="Month Name" numFmtId="0">
      <sharedItems containsBlank="1" count="8">
        <s v="Oct"/>
        <s v="Aug"/>
        <s v="Nov"/>
        <s v="Dec"/>
        <s v="Sep"/>
        <s v="Feb"/>
        <s v="Mar"/>
        <m/>
      </sharedItems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A0AE621B-82C0-4CE4-8915-73DF743FF3FC}" pivotIgnoreInvalidCache="1" r:id="rId1"/>
    </ext>
  </extLst>
</pivotCacheDefinition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8">
  <r>
    <s v="IN-2014-JM156557-41818"/>
    <d v="2014-06-28T00:00:00"/>
    <d v="2014-07-01T00:00:00"/>
    <s v="Jim Mitchum"/>
    <s v="Australia"/>
    <x v="0"/>
    <s v="Technology"/>
    <s v="Phones"/>
    <n v="2862.6750000000002"/>
    <n v="5"/>
    <n v="0.1"/>
    <n v="763.27499999999998"/>
    <s v="Critical"/>
    <s v="Normal Order"/>
    <s v="Jim Mitchum"/>
    <s v="IN"/>
    <s v="2014"/>
    <s v="CRITICAL"/>
    <s v="technology"/>
    <s v="41818"/>
    <s v="JM156557"/>
    <s v="IN"/>
    <n v="2014"/>
    <s v="JM156557"/>
    <n v="41818"/>
    <s v="IN-2014-JM156557-41818"/>
    <n v="2014"/>
    <n v="6"/>
    <n v="7"/>
    <n v="3"/>
    <n v="2862.6750000000002"/>
    <x v="0"/>
  </r>
  <r>
    <s v="CA-2014-AB10015140-41954"/>
    <d v="2014-11-11T00:00:00"/>
    <d v="2014-11-13T00:00:00"/>
    <s v="Aaron Bergman"/>
    <s v="United States"/>
    <x v="1"/>
    <s v="Furniture"/>
    <s v="Chairs"/>
    <n v="341.96"/>
    <n v="2"/>
    <n v="0"/>
    <n v="54.7135999999999"/>
    <s v="High"/>
    <s v="Normal Order"/>
    <s v="Aaron Bergman"/>
    <s v="CA"/>
    <s v="2014"/>
    <s v="HIGH"/>
    <s v="furniture"/>
    <s v="41954"/>
    <s v="AB10015140"/>
    <s v="CA"/>
    <n v="2014"/>
    <s v="AB10015140"/>
    <n v="41954"/>
    <s v="CA-2014-AB10015140-41954"/>
    <n v="2014"/>
    <n v="11"/>
    <n v="3"/>
    <n v="2"/>
    <n v="341.96"/>
    <x v="0"/>
  </r>
  <r>
    <s v="CA-2012-AB10015140-40958"/>
    <d v="2012-02-19T00:00:00"/>
    <d v="2012-02-25T00:00:00"/>
    <s v="Aaron Bergman"/>
    <s v="United States"/>
    <x v="1"/>
    <s v="Office Supplies"/>
    <s v="Appliances"/>
    <n v="12.624000000000001"/>
    <n v="2"/>
    <n v="0.2"/>
    <n v="-2.5247999999999999"/>
    <s v="Low"/>
    <s v="Normal Order"/>
    <s v="Aaron Bergman"/>
    <s v="CA"/>
    <s v="2012"/>
    <s v="LOW"/>
    <s v="office supplies"/>
    <s v="40958"/>
    <s v="AB10015140"/>
    <s v="CA"/>
    <n v="2012"/>
    <s v="AB10015140"/>
    <n v="40958"/>
    <s v="CA-2012-AB10015140-40958"/>
    <n v="2012"/>
    <n v="2"/>
    <n v="1"/>
    <n v="6"/>
    <n v="12.624000000000001"/>
    <x v="1"/>
  </r>
  <r>
    <s v="CA-2012-AB10015140-40974"/>
    <d v="2012-03-06T00:00:00"/>
    <d v="2012-03-07T00:00:00"/>
    <s v="Aaron Bergman"/>
    <s v="United States"/>
    <x v="2"/>
    <s v="Office Supplies"/>
    <s v="Appliances"/>
    <n v="242.94"/>
    <n v="3"/>
    <n v="0"/>
    <n v="4.8588000000000102"/>
    <s v="High"/>
    <s v="Normal Order"/>
    <s v="Aaron Bergman"/>
    <s v="CA"/>
    <s v="2012"/>
    <s v="HIGH"/>
    <s v="office supplies"/>
    <s v="40974"/>
    <s v="AB10015140"/>
    <s v="CA"/>
    <n v="2012"/>
    <s v="AB10015140"/>
    <n v="40974"/>
    <s v="CA-2012-AB10015140-40974"/>
    <n v="2012"/>
    <n v="3"/>
    <n v="3"/>
    <n v="1"/>
    <n v="242.94"/>
    <x v="1"/>
  </r>
  <r>
    <s v="US-2015-NP1832582-42216"/>
    <d v="2015-07-31T00:00:00"/>
    <d v="2015-08-01T00:00:00"/>
    <s v="Naresj Patel"/>
    <s v="Mexico"/>
    <x v="3"/>
    <s v="Technology"/>
    <s v="Chairs"/>
    <n v="1713.84"/>
    <n v="4"/>
    <n v="0"/>
    <n v="445.52"/>
    <s v="Critical"/>
    <s v="Normal Order"/>
    <s v="Naresj Patel"/>
    <s v="US"/>
    <s v="2015"/>
    <s v="CRITICAL"/>
    <s v="technology"/>
    <s v="42216"/>
    <s v="NP1832582"/>
    <s v="US"/>
    <n v="2015"/>
    <s v="NP1832582"/>
    <n v="42216"/>
    <s v="US-2015-NP1832582-42216"/>
    <n v="2015"/>
    <n v="7"/>
    <n v="6"/>
    <n v="1"/>
    <n v="1713.84"/>
    <x v="2"/>
  </r>
  <r>
    <s v="IN-2012-DP131057-41215"/>
    <s v="32/13/2020"/>
    <d v="2012-11-04T00:00:00"/>
    <s v="Dave Poirier"/>
    <s v="Australia"/>
    <x v="0"/>
    <s v="Office Supplies"/>
    <s v="Machines"/>
    <n v="2526.9299999999998"/>
    <n v="5"/>
    <n v="0.1"/>
    <n v="561.48"/>
    <s v="Critical"/>
    <s v="Normal Order"/>
    <s v="Dave Poirier"/>
    <s v="IN"/>
    <s v="2012"/>
    <s v="CRITICAL"/>
    <s v="office supplies"/>
    <s v="41215"/>
    <s v="DP131057"/>
    <s v="IN"/>
    <n v="2012"/>
    <s v="DP131057"/>
    <n v="41215"/>
    <s v="IN-2012-DP131057-41215"/>
    <n v="0"/>
    <n v="0"/>
    <n v="0"/>
    <n v="0"/>
    <n v="2526.9299999999998"/>
    <x v="3"/>
  </r>
  <r>
    <s v="CA-2013-AH10030140-41635"/>
    <d v="2013-12-27T00:00:00"/>
    <d v="2013-12-31T00:00:00"/>
    <s v="Aaron Hawkins"/>
    <s v="United States"/>
    <x v="2"/>
    <s v="Office Supplies"/>
    <s v="Chairs"/>
    <n v="323.10000000000002"/>
    <n v="2"/>
    <n v="0"/>
    <n v="61.389000000000003"/>
    <s v="Medium"/>
    <s v="Normal Order"/>
    <s v="Aaron Hawkins"/>
    <s v="CA"/>
    <s v="2013"/>
    <s v="MEDIUM"/>
    <s v="office supplies"/>
    <s v="41635"/>
    <s v="AH10030140"/>
    <s v="CA"/>
    <n v="2013"/>
    <s v="AH10030140"/>
    <n v="41635"/>
    <s v="CA-2013-AH10030140-41635"/>
    <n v="2013"/>
    <n v="12"/>
    <n v="6"/>
    <n v="4"/>
    <n v="323.10000000000002"/>
    <x v="4"/>
  </r>
  <r>
    <s v="IN-2012-DL128657-40918"/>
    <d v="2012-01-10T00:00:00"/>
    <d v="2012-11-01T00:00:00"/>
    <s v="Dan Lawera"/>
    <s v="Australia"/>
    <x v="0"/>
    <s v="Technology"/>
    <s v="Machines"/>
    <n v="2875.0949999999998"/>
    <n v="5"/>
    <n v="0.1"/>
    <n v="511.094999999999"/>
    <s v="Medium"/>
    <s v="Normal Order"/>
    <s v="Dan Lawera"/>
    <s v="IN"/>
    <s v="2012"/>
    <s v="MEDIUM"/>
    <s v="technology"/>
    <s v="40918"/>
    <s v="DL128657"/>
    <s v="IN"/>
    <n v="2012"/>
    <s v="DL128657"/>
    <n v="40918"/>
    <s v="IN-2012-DL128657-40918"/>
    <n v="2012"/>
    <n v="1"/>
    <n v="3"/>
    <n v="296"/>
    <n v="2875.0949999999998"/>
    <x v="1"/>
  </r>
  <r>
    <s v="IT-2014-EB1384045-41706"/>
    <d v="2014-03-08T00:00:00"/>
    <d v="2014-08-03T00:00:00"/>
    <s v="Elli sBallard"/>
    <s v="France"/>
    <x v="4"/>
    <s v="Furniture"/>
    <s v="Appliances"/>
    <n v="2092.49999999999"/>
    <n v="5"/>
    <n v="0.1"/>
    <n v="720.74999999999898"/>
    <s v="Critical"/>
    <s v="Normal Order"/>
    <s v="Elli Sballard"/>
    <s v="IT"/>
    <s v="2014"/>
    <s v="CRITICAL"/>
    <s v="furniture"/>
    <s v="41706"/>
    <s v="EB1384045"/>
    <s v="IT"/>
    <n v="2014"/>
    <s v="EB1384045"/>
    <n v="41706"/>
    <s v="IT-2014-EB1384045-41706"/>
    <n v="2014"/>
    <n v="3"/>
    <n v="7"/>
    <n v="148"/>
    <n v="2092.49999999999"/>
    <x v="0"/>
  </r>
  <r>
    <s v="IN-2013-SG2047058-41424"/>
    <d v="2013-05-30T00:00:00"/>
    <d v="2013-05-31T00:00:00"/>
    <s v=" Sheri Gordon "/>
    <s v="India"/>
    <x v="5"/>
    <s v="Technology"/>
    <s v="Bookcases"/>
    <n v="1526.52"/>
    <n v="4"/>
    <n v="0"/>
    <n v="732.72"/>
    <s v="Critical"/>
    <s v="Normal Order"/>
    <s v=" Sheri Gordon "/>
    <s v="IN"/>
    <s v="2013"/>
    <s v="CRITICAL"/>
    <s v="technology"/>
    <s v="41424"/>
    <s v="SG2047058"/>
    <s v="IN"/>
    <n v="2013"/>
    <s v="SG2047058"/>
    <n v="41424"/>
    <s v="IN-2013-SG2047058-41424"/>
    <n v="2013"/>
    <n v="5"/>
    <n v="5"/>
    <n v="1"/>
    <n v="1526.52"/>
    <x v="4"/>
  </r>
  <r>
    <s v="IN-2013-GP1474058-41419"/>
    <d v="2013-05-25T00:00:00"/>
    <d v="2013-05-28T00:00:00"/>
    <s v="Guy Phonely"/>
    <s v="India"/>
    <x v="5"/>
    <s v=" Furniture "/>
    <s v="Copiers"/>
    <n v="1745.34"/>
    <n v="2"/>
    <n v="0"/>
    <n v="226.86"/>
    <s v="Critical"/>
    <s v="Normal Order"/>
    <s v="Guy Phonely"/>
    <s v="IN"/>
    <s v="2013"/>
    <s v="CRITICAL"/>
    <s v=" furniture "/>
    <s v="41419"/>
    <s v="GP1474058"/>
    <s v="IN"/>
    <n v="2013"/>
    <s v="GP1474058"/>
    <n v="41419"/>
    <s v="IN-2013-GP1474058-41419"/>
    <n v="2013"/>
    <n v="5"/>
    <n v="7"/>
    <n v="3"/>
    <n v="1745.34"/>
    <x v="4"/>
  </r>
  <r>
    <s v="IT-2015-DK13090120-42345"/>
    <d v="2015-12-07T00:00:00"/>
    <d v="2015-08-12T00:00:00"/>
    <s v="Dave Kipp"/>
    <s v="Spain"/>
    <x v="6"/>
    <s v="Furniture"/>
    <s v="Chairs"/>
    <n v="2188.0500000000002"/>
    <n v="5"/>
    <n v="0"/>
    <n v="1050.1500000000001"/>
    <s v="High"/>
    <s v="Normal Order"/>
    <s v="Dave Kipp"/>
    <s v="IT"/>
    <s v="2015"/>
    <s v="HIGH"/>
    <s v="furniture"/>
    <s v="42345"/>
    <s v="DK13090120"/>
    <s v="IT"/>
    <n v="2015"/>
    <s v="DK13090120"/>
    <n v="42345"/>
    <s v="IT-2015-DK13090120-42345"/>
    <n v="2015"/>
    <n v="12"/>
    <n v="2"/>
    <n v="-117"/>
    <n v="2188.0500000000002"/>
    <x v="2"/>
  </r>
  <r>
    <s v="MX-2015-EM1420082-42328"/>
    <d v="2015-11-20T00:00:00"/>
    <d v="2015-11-20T00:00:00"/>
    <s v="Evan Minnotte"/>
    <s v="Mexico"/>
    <x v="3"/>
    <s v="Technology"/>
    <s v="Bookcases"/>
    <n v="1704"/>
    <n v="4"/>
    <n v="0"/>
    <n v="119.28"/>
    <s v="Critical"/>
    <s v="Normal Order"/>
    <s v="Evan Minnotte"/>
    <s v="MX"/>
    <s v="2015"/>
    <s v="CRITICAL"/>
    <s v="technology"/>
    <s v="42328"/>
    <s v="EM1420082"/>
    <s v="MX"/>
    <n v="2015"/>
    <s v="EM1420082"/>
    <n v="42328"/>
    <s v="MX-2015-EM1420082-42328"/>
    <n v="2015"/>
    <n v="11"/>
    <n v="6"/>
    <n v="0"/>
    <n v="1704"/>
    <x v="2"/>
  </r>
  <r>
    <s v="IN-2015-JH158207-42140"/>
    <d v="2015-05-16T00:00:00"/>
    <d v="2015-05-18T00:00:00"/>
    <s v="John Huston"/>
    <s v="Australia"/>
    <x v="0"/>
    <s v="Technology"/>
    <s v="Tables"/>
    <n v="2863.35"/>
    <n v="5"/>
    <n v="0.1"/>
    <n v="858.9"/>
    <s v="Critiacl"/>
    <s v="Normal Order"/>
    <s v="John Huston"/>
    <s v="IN"/>
    <s v="2015"/>
    <s v="CRITIACL"/>
    <s v="technology"/>
    <s v="42140"/>
    <s v="JH158207"/>
    <s v="IN"/>
    <n v="2015"/>
    <s v="JH158207"/>
    <n v="42140"/>
    <s v="IN-2015-JH158207-42140"/>
    <n v="2015"/>
    <n v="5"/>
    <n v="7"/>
    <n v="2"/>
    <n v="2863.35"/>
    <x v="2"/>
  </r>
  <r>
    <s v="MO-2014-AB25586-41966"/>
    <d v="2014-11-23T00:00:00"/>
    <d v="2014-11-23T00:00:00"/>
    <s v="Alejandro Ballentine"/>
    <s v="Morocco"/>
    <x v="7"/>
    <s v="Office Supplies"/>
    <s v="Phones"/>
    <n v="2266.44"/>
    <n v="4"/>
    <n v="0"/>
    <n v="113.28"/>
    <s v="Medium"/>
    <s v="Normal Order"/>
    <s v="Alejandro Ballentine"/>
    <s v="MO"/>
    <s v="2014"/>
    <s v="MEDIUM"/>
    <s v="office supplies"/>
    <s v="41966"/>
    <s v="AB25586"/>
    <s v="MO"/>
    <n v="2014"/>
    <s v="AB25586"/>
    <n v="41966"/>
    <s v="MO-2014-AB25586-41966"/>
    <n v="2014"/>
    <n v="11"/>
    <n v="1"/>
    <n v="0"/>
    <n v="2266.44"/>
    <x v="0"/>
  </r>
  <r>
    <s v="IN-2013-GP1474085-41419"/>
    <d v="2013-05-25T00:00:00"/>
    <d v="2013-05-28T00:00:00"/>
    <s v="Guy Phonely"/>
    <s v="India"/>
    <x v="5"/>
    <s v="Technology"/>
    <s v="Bookcases"/>
    <n v="1916.73"/>
    <n v="3"/>
    <n v="0"/>
    <n v="498.32999999999902"/>
    <s v="Critical"/>
    <s v="Normal Order"/>
    <s v="Guy Phonely"/>
    <s v="IN"/>
    <s v="2013"/>
    <s v="CRITICAL"/>
    <s v="technology"/>
    <s v="41419"/>
    <s v="GP1474085"/>
    <s v="IN"/>
    <n v="2013"/>
    <s v="GP1474085"/>
    <n v="41419"/>
    <s v="IN-2013-GP1474085-41419"/>
    <n v="2013"/>
    <n v="5"/>
    <n v="7"/>
    <n v="3"/>
    <n v="1916.73"/>
    <x v="4"/>
  </r>
  <r>
    <s v="CA-2015-AS10045140-42281"/>
    <d v="2015-10-04T00:00:00"/>
    <d v="2015-10-09T00:00:00"/>
    <s v="Aaron Smayling"/>
    <s v="United States"/>
    <x v="2"/>
    <s v="Furniture"/>
    <s v="Copiers"/>
    <n v="171.28800000000001"/>
    <n v="3"/>
    <n v="1.4339994914666701"/>
    <n v="-6.4233000000000198"/>
    <s v="Medium"/>
    <s v="Normal Order"/>
    <s v="Aaron Smayling"/>
    <s v="CA"/>
    <s v="2015"/>
    <s v="MEDIUM"/>
    <s v="furniture"/>
    <s v="42281"/>
    <s v="AS10045140"/>
    <s v="CA"/>
    <n v="2015"/>
    <s v="AS10045140"/>
    <n v="42281"/>
    <s v="CA-2015-AS10045140-42281"/>
    <n v="2015"/>
    <n v="10"/>
    <n v="1"/>
    <n v="5"/>
    <n v="171.28800000000001"/>
    <x v="2"/>
  </r>
  <r>
    <s v="IN-2014-LC168857-41747"/>
    <d v="2014-04-18T00:00:00"/>
    <d v="2014-04-19T00:00:00"/>
    <s v="Lena Creighton"/>
    <s v="Australia"/>
    <x v="0"/>
    <s v="Technology"/>
    <s v="Phones"/>
    <n v="1601.64"/>
    <n v="5"/>
    <n v="0.1"/>
    <n v="587.18999999999903"/>
    <s v="Critical"/>
    <s v="Normal Order"/>
    <s v="Lena Creighton"/>
    <s v="IN"/>
    <s v="2014"/>
    <s v="CRITICAL"/>
    <s v="technology"/>
    <s v="41747"/>
    <s v="LC168857"/>
    <s v="IN"/>
    <n v="2014"/>
    <s v="LC168857"/>
    <n v="41747"/>
    <s v="IN-2014-LC168857-41747"/>
    <n v="2014"/>
    <n v="4"/>
    <n v="6"/>
    <n v="1"/>
    <n v="1601.64"/>
    <x v="0"/>
  </r>
  <r>
    <s v="CA-2015-AS10045140-42007"/>
    <d v="2015-01-03T00:00:00"/>
    <d v="2015-01-05T00:00:00"/>
    <s v="Aaron Smayling"/>
    <s v="United States"/>
    <x v="8"/>
    <s v="Office Supplies"/>
    <s v="Machines"/>
    <n v="15.66"/>
    <n v="5"/>
    <n v="0.7"/>
    <n v="-12.527999999999899"/>
    <s v="High"/>
    <s v="Normal Order"/>
    <s v="Aaron Smayling"/>
    <s v="CA"/>
    <s v="2015"/>
    <s v="HIGH"/>
    <s v="office supplies"/>
    <s v="42007"/>
    <s v="AS10045140"/>
    <s v="CA"/>
    <n v="2015"/>
    <s v="AS10045140"/>
    <n v="42007"/>
    <s v="CA-2015-AS10045140-42007"/>
    <n v="2015"/>
    <n v="1"/>
    <n v="7"/>
    <n v="2"/>
    <n v="15.66"/>
    <x v="2"/>
  </r>
  <r>
    <s v="IN-2014-VS2182027-41790"/>
    <d v="2014-05-31T00:00:00"/>
    <d v="2014-06-02T00:00:00"/>
    <s v="Vivek Sundaresam"/>
    <s v="China"/>
    <x v="9"/>
    <s v="Furniture"/>
    <s v="Storage"/>
    <n v="1455.12"/>
    <n v="4"/>
    <n v="0"/>
    <n v="116.399999999999"/>
    <s v="Critical"/>
    <s v="Normal Order"/>
    <s v="Vivek Sundaresam"/>
    <s v="IN"/>
    <s v="2014"/>
    <s v="CRITICAL"/>
    <s v="furniture"/>
    <s v="41790"/>
    <s v="VS2182027"/>
    <s v="IN"/>
    <n v="2014"/>
    <s v="VS2182027"/>
    <n v="41790"/>
    <s v="IN-2014-VS2182027-41790"/>
    <n v="2014"/>
    <n v="5"/>
    <n v="7"/>
    <n v="2"/>
    <n v="1455.12"/>
    <x v="0"/>
  </r>
  <r>
    <s v="CA-2014-AB10060140-41884"/>
    <d v="2014-09-02T00:00:00"/>
    <d v="2014-09-04T00:00:00"/>
    <s v="Adam Bellavance"/>
    <s v="United States"/>
    <x v="10"/>
    <s v="Office Supplies"/>
    <s v="Copiers"/>
    <s v="missing"/>
    <n v="4"/>
    <n v="0.2"/>
    <n v="1415.4295999999899"/>
    <s v="Critical"/>
    <s v="Normal Order"/>
    <s v="Adam Bellavance"/>
    <s v="CA"/>
    <s v="2014"/>
    <s v="CRITICAL"/>
    <s v="office supplies"/>
    <s v="41884"/>
    <s v="AB10060140"/>
    <s v="CA"/>
    <n v="2014"/>
    <s v="AB10060140"/>
    <n v="41884"/>
    <s v="CA-2014-AB10060140-41884"/>
    <n v="2014"/>
    <n v="9"/>
    <n v="3"/>
    <n v="2"/>
    <n v="0"/>
    <x v="0"/>
  </r>
  <r>
    <s v="ID-2014-JK153257-41984"/>
    <d v="2014-12-11T00:00:00"/>
    <d v="2014-12-14T00:00:00"/>
    <s v="Jason Klamczynski"/>
    <s v="Australia"/>
    <x v="0"/>
    <s v="Technology"/>
    <s v="Machines"/>
    <n v="1695.87"/>
    <n v="5"/>
    <n v="0.1"/>
    <n v="-37.83"/>
    <s v="Critical"/>
    <s v="Normal Order"/>
    <s v="Jason Klamczynski"/>
    <s v="ID"/>
    <s v="2014"/>
    <s v="CRITICAL"/>
    <s v="technology"/>
    <s v="41984"/>
    <s v="JK153257"/>
    <s v="ID"/>
    <n v="2014"/>
    <s v="JK153257"/>
    <n v="41984"/>
    <s v="ID-2014-JK153257-41984"/>
    <n v="2014"/>
    <n v="12"/>
    <n v="5"/>
    <n v="3"/>
    <n v="1695.87"/>
    <x v="0"/>
  </r>
  <r>
    <s v="IN-2015-DW1354078-42357"/>
    <d v="2015-12-19T00:00:00"/>
    <d v="2015-12-20T00:00:00"/>
    <s v="Don Weiss"/>
    <s v="malaysia"/>
    <x v="11"/>
    <s v="Technology"/>
    <s v="Copiers"/>
    <n v="1954.17"/>
    <n v="3"/>
    <n v="0"/>
    <n v="312.659999999999"/>
    <s v="Critical"/>
    <s v="Normal Order"/>
    <s v="Don Weiss"/>
    <s v="IN"/>
    <s v="2015"/>
    <s v="CRITICAL"/>
    <s v="technology"/>
    <s v="42357"/>
    <s v="DW1354078"/>
    <s v="IN"/>
    <n v="2015"/>
    <s v="DW1354078"/>
    <n v="42357"/>
    <s v="IN-2015-DW1354078-42357"/>
    <n v="2015"/>
    <n v="12"/>
    <n v="7"/>
    <n v="1"/>
    <n v="1954.17"/>
    <x v="2"/>
  </r>
  <r>
    <s v="CA-2015-AB10060140-42315"/>
    <d v="2015-11-07T00:00:00"/>
    <d v="2015-11-14T00:00:00"/>
    <s v="Adam Bellavance"/>
    <s v="United States"/>
    <x v="2"/>
    <s v="Furniture"/>
    <s v="Copiers"/>
    <n v="449.56799999999998"/>
    <n v="2"/>
    <n v="0.2"/>
    <n v="-73.0548"/>
    <s v="Low"/>
    <s v="Normal Order"/>
    <s v="Adam Bellavance"/>
    <s v="CA"/>
    <s v="2015"/>
    <s v="LOW"/>
    <s v="furniture"/>
    <s v="42315"/>
    <s v="AB10060140"/>
    <s v="CA"/>
    <n v="2015"/>
    <s v="AB10060140"/>
    <n v="42315"/>
    <s v="CA-2015-AB10060140-42315"/>
    <n v="2015"/>
    <n v="11"/>
    <n v="7"/>
    <n v="7"/>
    <n v="449.56799999999998"/>
    <x v="2"/>
  </r>
  <r>
    <s v="US-2014-AB10060140-41712"/>
    <s v="20140-3-14"/>
    <d v="2014-03-19T00:00:00"/>
    <s v="Adam Bellavance"/>
    <s v="United States"/>
    <x v="8"/>
    <s v="Office Supplies"/>
    <s v="Phones"/>
    <n v="160.32"/>
    <n v="2"/>
    <n v="0"/>
    <n v="291.20200743633302"/>
    <s v="Medium"/>
    <s v="Normal Order"/>
    <s v="Adam Bellavance"/>
    <s v="US"/>
    <s v="2014"/>
    <s v="MEDIUM"/>
    <s v="office supplies"/>
    <s v="41712"/>
    <s v="AB10060140"/>
    <s v="US"/>
    <n v="2014"/>
    <s v="AB10060140"/>
    <n v="41712"/>
    <s v="US-2014-AB10060140-41712"/>
    <n v="0"/>
    <n v="0"/>
    <n v="0"/>
    <n v="0"/>
    <n v="160.32"/>
    <x v="3"/>
  </r>
  <r>
    <s v="CA-2014-AB10060140-41884"/>
    <d v="2014-09-02T00:00:00"/>
    <d v="2014-09-04T00:00:00"/>
    <s v="Adam Bellavance"/>
    <s v="United States"/>
    <x v="10"/>
    <s v="Office Supplies"/>
    <s v="Copiers"/>
    <n v="49.12"/>
    <n v="4"/>
    <n v="0"/>
    <n v="23.086399999999902"/>
    <s v="Critical"/>
    <s v="Normal Order"/>
    <s v="Adam Bellavance"/>
    <s v="CA"/>
    <s v="2014"/>
    <s v="CRITICAL"/>
    <s v="office supplies"/>
    <s v="41884"/>
    <s v="AB10060140"/>
    <s v="CA"/>
    <n v="2014"/>
    <s v="AB10060140"/>
    <n v="41884"/>
    <s v="CA-2014-AB10060140-41884"/>
    <n v="2014"/>
    <n v="9"/>
    <n v="3"/>
    <n v="2"/>
    <n v="49.12"/>
    <x v="0"/>
  </r>
  <r>
    <s v="IN-2013-LH1702027-41572"/>
    <d v="2013-10-25T00:00:00"/>
    <d v="2013-10-28T00:00:00"/>
    <s v="Lisa Hazard"/>
    <s v="China"/>
    <x v="9"/>
    <s v="Technology"/>
    <s v="Appliances"/>
    <n v="1583.7"/>
    <n v="5"/>
    <n v="0"/>
    <n v="174.14999999999901"/>
    <s v="Critical"/>
    <s v="Normal Order"/>
    <s v="Lisa Hazard"/>
    <s v="IN"/>
    <s v="2013"/>
    <s v="CRITICAL"/>
    <s v="technology"/>
    <s v="41572"/>
    <s v="LH1702027"/>
    <s v="IN"/>
    <n v="2013"/>
    <s v="LH1702027"/>
    <n v="41572"/>
    <s v="IN-2013-LH1702027-41572"/>
    <n v="2013"/>
    <n v="10"/>
    <n v="6"/>
    <n v="3"/>
    <n v="1583.7"/>
    <x v="4"/>
  </r>
  <r>
    <s v="US-2014-AB10060140-41712"/>
    <d v="2014-03-14T00:00:00"/>
    <d v="2014-03-19T00:00:00"/>
    <s v="Adam Bellavance"/>
    <s v="United States"/>
    <x v="8"/>
    <s v="Furniture"/>
    <s v="Bookcases"/>
    <n v="127.88"/>
    <n v="2"/>
    <n v="0"/>
    <n v="40.921599999999998"/>
    <s v="Medium"/>
    <s v="Normal Order"/>
    <s v="Adam Bellavance"/>
    <s v="US"/>
    <s v="2014"/>
    <s v="MEDIUM"/>
    <s v="furniture"/>
    <s v="41712"/>
    <s v="AB10060140"/>
    <s v="US"/>
    <n v="2014"/>
    <s v="AB10060140"/>
    <n v="41712"/>
    <s v="US-2014-AB10060140-41712"/>
    <n v="2014"/>
    <n v="3"/>
    <n v="6"/>
    <n v="5"/>
    <n v="127.88"/>
    <x v="0"/>
  </r>
  <r>
    <s v="IN-2014-RF197357-41709"/>
    <d v="2014-03-11T00:00:00"/>
    <d v="2014-03-15T00:00:00"/>
    <s v="Roland Fjeld"/>
    <s v="Australia"/>
    <x v="0"/>
    <s v="Technology"/>
    <s v="Copiers"/>
    <n v="2892.10499999999"/>
    <n v="5"/>
    <n v="0.1"/>
    <n v="160.60499999999999"/>
    <s v="High"/>
    <s v="Normal Order"/>
    <s v="Roland Fjeld"/>
    <s v="IN"/>
    <s v="2014"/>
    <s v="HIGH"/>
    <s v="technology"/>
    <s v="41709"/>
    <s v="RF197357"/>
    <s v="IN"/>
    <n v="2014"/>
    <s v="RF197357"/>
    <n v="41709"/>
    <s v="IN-2014-RF197357-41709"/>
    <n v="2014"/>
    <n v="3"/>
    <n v="3"/>
    <n v="4"/>
    <n v="2892.10499999999"/>
    <x v="0"/>
  </r>
  <r>
    <s v="ES-2013-JH1582048-41306#"/>
    <d v="2013-02-01T00:00:00"/>
    <d v="2013-02-04T00:00:00"/>
    <s v="John Huston"/>
    <s v="Germany"/>
    <x v="4"/>
    <s v="Technology"/>
    <s v="Machines"/>
    <n v="3263.4"/>
    <n v="5"/>
    <n v="0"/>
    <n v="848.4"/>
    <s v="High#"/>
    <s v="Normal Order"/>
    <s v="John Huston"/>
    <s v="ES"/>
    <s v="2013"/>
    <s v="HIGH#"/>
    <s v="technology"/>
    <s v="1306#"/>
    <s v="JH1582048"/>
    <s v="ES"/>
    <n v="2013"/>
    <s v="JH1582048"/>
    <s v="41306#"/>
    <s v="ES-2013-JH1582048-41306#"/>
    <n v="2013"/>
    <n v="2"/>
    <n v="6"/>
    <n v="3"/>
    <n v="3263.4"/>
    <x v="4"/>
  </r>
  <r>
    <s v=" US-2014-AB10060140-41712 "/>
    <d v="2014-03-14T00:00:00"/>
    <d v="2014-03-19T00:00:00"/>
    <s v="Adam Bellavance"/>
    <s v="United States"/>
    <x v="8"/>
    <s v="Office Supplies"/>
    <s v="Phones"/>
    <n v="46"/>
    <n v="4"/>
    <n v="0"/>
    <n v="20.7"/>
    <s v="Medium"/>
    <s v="Normal Order"/>
    <s v="Adam Bellavance"/>
    <s v=" U"/>
    <s v="-201"/>
    <s v="MEDIUM"/>
    <s v="office supplies"/>
    <s v="1712 "/>
    <s v="AB10060140"/>
    <s v=" US"/>
    <n v="2014"/>
    <s v="AB10060140"/>
    <n v="41712"/>
    <s v="US-2014-AB10060140-41712"/>
    <n v="2014"/>
    <n v="3"/>
    <n v="6"/>
    <n v="5"/>
    <n v="46"/>
    <x v="0"/>
  </r>
  <r>
    <s v="CA-2014-AB10060140-41881"/>
    <d v="2014-08-30T00:00:00"/>
    <d v="2014-09-04T00:00:00"/>
    <s v="Adam Bellavance"/>
    <s v="United States"/>
    <x v="10"/>
    <s v="Office Supplies"/>
    <s v="Bookcases"/>
    <n v="27.93"/>
    <n v="3"/>
    <n v="0"/>
    <n v="8.0996999999999897"/>
    <s v="Medium"/>
    <s v="Normal Order"/>
    <s v="Adam Bellavance"/>
    <s v="CA"/>
    <s v="2014"/>
    <s v="MEDIUM"/>
    <s v="office supplies"/>
    <s v="41881"/>
    <s v="AB10060140"/>
    <s v="CA"/>
    <n v="2014"/>
    <s v="AB10060140"/>
    <n v="41881"/>
    <s v="CA-2014-AB10060140-41881"/>
    <n v="2014"/>
    <n v="8"/>
    <n v="7"/>
    <n v="5"/>
    <n v="27.93"/>
    <x v="0"/>
  </r>
  <r>
    <s v="MX-2015-BE1133582-42082"/>
    <d v="2015-03-19T00:00:00"/>
    <d v="2015-03-21T00:00:00"/>
    <s v="Bill Eplett"/>
    <s v="Mexico"/>
    <x v="3"/>
    <s v="Office Supplies"/>
    <s v="Tables"/>
    <n v="1888.7"/>
    <n v="5"/>
    <n v="0"/>
    <n v="887.6"/>
    <s v="High"/>
    <s v="Normal Order"/>
    <s v="Bill Eplett"/>
    <s v="MX"/>
    <s v="2015"/>
    <s v="HIGH"/>
    <s v="office supplies"/>
    <s v="42082"/>
    <s v="BE1133582"/>
    <s v="MX"/>
    <n v="2015"/>
    <s v="BE1133582"/>
    <n v="42082"/>
    <s v="MX-2015-BE1133582-42082"/>
    <n v="2015"/>
    <n v="3"/>
    <n v="5"/>
    <n v="2"/>
    <n v="1888.7"/>
    <x v="2"/>
  </r>
  <r>
    <s v="CA-2013-AB10060140-41535"/>
    <d v="2013-09-18T00:00:00"/>
    <d v="2013-09-24T00:00:00"/>
    <s v="Adam Bellavance"/>
    <s v="United States"/>
    <x v="2"/>
    <s v="Office Supplies"/>
    <s v="Tables"/>
    <n v="18.54"/>
    <n v="2"/>
    <n v="0"/>
    <n v="8.7137999999999902"/>
    <s v="Medium"/>
    <s v="Normal Order"/>
    <s v="Adam Bellavance"/>
    <s v="CA"/>
    <s v="2013"/>
    <s v="MEDIUM"/>
    <s v="office supplies"/>
    <s v="41535"/>
    <s v="AB10060140"/>
    <s v="CA"/>
    <n v="2013"/>
    <s v="AB10060140"/>
    <n v="41535"/>
    <s v="CA-2013-AB10060140-41535"/>
    <n v="2013"/>
    <n v="9"/>
    <n v="4"/>
    <n v="6"/>
    <n v="18.54"/>
    <x v="4"/>
  </r>
  <r>
    <s v="ID-2014-RL196157-41641"/>
    <d v="2014-01-02T00:00:00"/>
    <d v="2014-01-03T00:00:00"/>
    <s v="Rob Lucas"/>
    <s v="Australia"/>
    <x v="0"/>
    <s v="Furniture"/>
    <s v="Phones"/>
    <n v="1637.01"/>
    <n v="5"/>
    <n v="0.1"/>
    <n v="-36.39"/>
    <s v="Medium"/>
    <s v="Normal Order"/>
    <s v="Rob Lucas"/>
    <s v="ID"/>
    <s v="2014"/>
    <s v="MEDIUM"/>
    <s v="furniture"/>
    <s v="41641"/>
    <s v="RL196157"/>
    <s v="ID"/>
    <n v="2014"/>
    <s v="RL196157"/>
    <n v="41641"/>
    <s v="ID-2014-RL196157-41641"/>
    <n v="2014"/>
    <n v="1"/>
    <n v="5"/>
    <n v="1"/>
    <n v="1637.01"/>
    <x v="0"/>
  </r>
  <r>
    <s v="CA-2014-AB10060140-41884"/>
    <d v="2014-09-02T00:00:00"/>
    <d v="2014-09-04T00:00:00"/>
    <s v="Adam Bellavance"/>
    <s v="United States"/>
    <x v="10"/>
    <s v="Office Supplies"/>
    <s v="Phones"/>
    <n v="3.048"/>
    <n v="1"/>
    <n v="0.2"/>
    <n v="1.0668"/>
    <s v="Critical"/>
    <s v="Normal Order"/>
    <s v="Adam Bellavance"/>
    <s v="CA"/>
    <s v="2014"/>
    <s v="CRITICAL"/>
    <s v="office supplies"/>
    <s v="41884"/>
    <s v="AB10060140"/>
    <s v="CA"/>
    <n v="2014"/>
    <s v="AB10060140"/>
    <n v="41884"/>
    <s v="CA-2014-AB10060140-41884"/>
    <n v="2014"/>
    <n v="9"/>
    <n v="3"/>
    <n v="2"/>
    <n v="3.048"/>
    <x v="0"/>
  </r>
  <r>
    <s v="IN-2012-BW1111027-41076"/>
    <d v="2012-06-16T00:00:00"/>
    <d v="2012-06-18T00:00:00"/>
    <s v="Bart Watters"/>
    <s v="China"/>
    <x v="9"/>
    <s v="Furniture"/>
    <s v="Phones"/>
    <n v="3238.3049999999998"/>
    <n v="5"/>
    <n v="0.3"/>
    <n v="-740.29499999999905"/>
    <s v="High"/>
    <s v="Normal Order"/>
    <s v="Bart Watters"/>
    <s v="IN"/>
    <s v="2012"/>
    <s v="HIGH"/>
    <s v="furniture"/>
    <s v="41076"/>
    <s v="BW1111027"/>
    <s v="IN"/>
    <n v="2012"/>
    <s v="BW1111027"/>
    <n v="41076"/>
    <s v="IN-2012-BW1111027-41076"/>
    <n v="2012"/>
    <n v="6"/>
    <n v="7"/>
    <n v="2"/>
    <n v="3238.3049999999998"/>
    <x v="1"/>
  </r>
  <r>
    <s v="MX-2012-JM1558082-41045"/>
    <d v="2012-05-16T00:00:00"/>
    <d v="2012-05-19T00:00:00"/>
    <s v="Jill Matthias"/>
    <s v="Mexico"/>
    <x v="3"/>
    <s v="Technology"/>
    <s v="Tables"/>
    <n v="2124.5"/>
    <n v="5"/>
    <n v="0"/>
    <n v="488.6"/>
    <s v="High"/>
    <s v="Normal Order"/>
    <s v="Jill Matthias"/>
    <s v="MX"/>
    <s v="2012"/>
    <s v="HIGH"/>
    <s v="technology"/>
    <s v="41045"/>
    <s v="JM1558082"/>
    <s v="MX"/>
    <n v="2012"/>
    <s v="JM1558082"/>
    <n v="41045"/>
    <s v="MX-2012-JM1558082-41045"/>
    <n v="2012"/>
    <n v="5"/>
    <n v="4"/>
    <n v="3"/>
    <n v="2124.5"/>
    <x v="1"/>
  </r>
  <r>
    <s v="CA-2015-AB10060140-42314"/>
    <d v="2015-11-06T00:00:00"/>
    <d v="2015-11-08T00:00:00"/>
    <s v="Adam Bellavance"/>
    <s v="United States"/>
    <x v="1"/>
    <s v="Office Supplies"/>
    <s v="Machines"/>
    <n v="4.41"/>
    <n v="1"/>
    <n v="0"/>
    <n v="2.0286"/>
    <s v="High"/>
    <s v="Normal Order"/>
    <s v="Adam Bellavance"/>
    <s v="CA"/>
    <s v="2015"/>
    <s v="HIGH"/>
    <s v="office supplies"/>
    <s v="42314"/>
    <s v="AB10060140"/>
    <s v="CA"/>
    <n v="2015"/>
    <s v="AB10060140"/>
    <n v="42314"/>
    <s v="CA-2015-AB10060140-42314"/>
    <n v="2015"/>
    <n v="11"/>
    <n v="6"/>
    <n v="2"/>
    <n v="4.41"/>
    <x v="2"/>
  </r>
  <r>
    <s v="CA-2015-AH10075140-42301"/>
    <d v="2015-10-24T00:00:00"/>
    <d v="2015-10-25T00:00:00"/>
    <s v="Adam Hart"/>
    <s v="United States"/>
    <x v="10"/>
    <s v="Furniture"/>
    <s v="Chairs"/>
    <n v="637.89599999999996"/>
    <n v="3"/>
    <n v="0.3"/>
    <n v="-127.57919999999901"/>
    <s v="Critical"/>
    <s v="Normal Order"/>
    <s v="Adam Hart"/>
    <s v="CA"/>
    <s v="2015"/>
    <s v="CRITICAL"/>
    <s v="furniture"/>
    <s v="42301"/>
    <s v="AH10075140"/>
    <s v="CA"/>
    <n v="2015"/>
    <s v="AH10075140"/>
    <n v="42301"/>
    <s v="CA-2015-AH10075140-42301"/>
    <n v="2015"/>
    <n v="10"/>
    <n v="7"/>
    <n v="1"/>
    <n v="637.89599999999996"/>
    <x v="2"/>
  </r>
  <r>
    <s v="IN-2015-AG1033059-42197"/>
    <d v="2015-07-12T00:00:00"/>
    <d v="2015-07-14T00:00:00"/>
    <s v="Alex Grayson"/>
    <s v="Indonesia"/>
    <x v="11"/>
    <s v="Office Supplies"/>
    <s v="Tables"/>
    <n v="1722.2831999999901"/>
    <n v="4"/>
    <n v="0.17"/>
    <n v="539.44319999999902"/>
    <s v="Critical"/>
    <s v="Normal Order"/>
    <s v="Alex Grayson"/>
    <s v="IN"/>
    <s v="2015"/>
    <s v="CRITICAL"/>
    <s v="office supplies"/>
    <s v="42197"/>
    <s v="AG1033059"/>
    <s v="IN"/>
    <n v="2015"/>
    <s v="AG1033059"/>
    <n v="42197"/>
    <s v="IN-2015-AG1033059-42197"/>
    <n v="2015"/>
    <n v="7"/>
    <n v="1"/>
    <n v="2"/>
    <n v="1722.2831999999901"/>
    <x v="2"/>
  </r>
  <r>
    <s v="CA-2015-AH10075140-42301"/>
    <s v="20151-0-24"/>
    <d v="2015-10-25T00:00:00"/>
    <s v="dAam Hart"/>
    <s v="United States"/>
    <x v="10"/>
    <s v="Furniture"/>
    <s v="Binders"/>
    <n v="210.68"/>
    <n v="2"/>
    <n v="0"/>
    <n v="50.563199999999902"/>
    <s v="Critical"/>
    <s v="Normal Order"/>
    <s v="Daam Hart"/>
    <s v="CA"/>
    <s v="2015"/>
    <s v="CRITICAL"/>
    <s v="furniture"/>
    <s v="42301"/>
    <s v="AH10075140"/>
    <s v="CA"/>
    <n v="2015"/>
    <s v="AH10075140"/>
    <n v="42301"/>
    <s v="CA-2015-AH10075140-42301"/>
    <n v="0"/>
    <n v="0"/>
    <n v="0"/>
    <n v="0"/>
    <n v="210.68"/>
    <x v="3"/>
  </r>
  <r>
    <s v="ES-2015-NF1847548-42248"/>
    <d v="2015-09-01T00:00:00"/>
    <d v="2015-09-01T00:00:00"/>
    <s v="Neil FranzÃ¶sisch"/>
    <s v="Germany"/>
    <x v="4"/>
    <s v="Office Supplies"/>
    <s v="Appliances"/>
    <n v="1007.424"/>
    <n v="2"/>
    <n v="0.1"/>
    <n v="134.30399999999901"/>
    <s v="Critical"/>
    <s v="Normal Order"/>
    <s v="Neil Franzã¶Sisch"/>
    <s v="ES"/>
    <s v="2015"/>
    <s v="CRITICAL"/>
    <s v="office supplies"/>
    <s v="42248"/>
    <s v="NF1847548"/>
    <s v="ES"/>
    <n v="2015"/>
    <s v="NF1847548"/>
    <n v="42248"/>
    <s v="ES-2015-NF1847548-42248"/>
    <n v="2015"/>
    <n v="9"/>
    <n v="3"/>
    <n v="0"/>
    <n v="1007.424"/>
    <x v="2"/>
  </r>
  <r>
    <s v="CA-2015-AH10075140-42301"/>
    <d v="2015-10-24T00:00:00"/>
    <d v="2015-10-25T00:00:00"/>
    <s v="Adam Hart"/>
    <s v="United States"/>
    <x v="10"/>
    <s v="Furniture"/>
    <s v="Phones"/>
    <n v="240.744"/>
    <n v="4"/>
    <n v="0.3"/>
    <n v="-13.756799999999901"/>
    <s v="Critical"/>
    <s v="Normal Order"/>
    <s v="Adam Hart"/>
    <s v="CA"/>
    <s v="2015"/>
    <s v="CRITICAL"/>
    <s v="furniture"/>
    <s v="42301"/>
    <s v="AH10075140"/>
    <s v="CA"/>
    <n v="2015"/>
    <s v="AH10075140"/>
    <n v="42301"/>
    <s v="CA-2015-AH10075140-42301"/>
    <n v="2015"/>
    <n v="10"/>
    <n v="7"/>
    <n v="1"/>
    <n v="240.744"/>
    <x v="2"/>
  </r>
  <r>
    <s v="IN-2014-NM1844527-41800"/>
    <d v="2014-06-10T00:00:00"/>
    <d v="2014-06-10T00:00:00"/>
    <s v="Nathan aMutz"/>
    <s v="China"/>
    <x v="9"/>
    <s v="Technology"/>
    <s v="Appliances"/>
    <n v="957.599999999999"/>
    <n v="4"/>
    <n v="0"/>
    <n v="0"/>
    <s v=" Critical "/>
    <s v="Normal Order"/>
    <s v="Nathan Amutz"/>
    <s v="IN"/>
    <s v="2014"/>
    <s v=" CRITICAL "/>
    <s v="technology"/>
    <s v="41800"/>
    <s v="NM1844527"/>
    <s v="IN"/>
    <n v="2014"/>
    <s v="NM1844527"/>
    <n v="41800"/>
    <s v="IN-2014-NM1844527-41800"/>
    <n v="2014"/>
    <n v="6"/>
    <n v="3"/>
    <n v="0"/>
    <n v="957.599999999999"/>
    <x v="0"/>
  </r>
  <r>
    <s v="CA-2014-AH10075140-41817"/>
    <d v="2014-06-27T00:00:00"/>
    <d v="2014-06-27T00:00:00"/>
    <s v="Adam Hart"/>
    <s v="United States"/>
    <x v="2"/>
    <s v="Office Supplies"/>
    <s v="Storage"/>
    <s v="missing"/>
    <n v="2"/>
    <n v="0"/>
    <n v="11.585999999999901"/>
    <s v="Critical"/>
    <s v="Normal Order"/>
    <s v="Adam Hart"/>
    <s v="CA"/>
    <s v="2014"/>
    <s v="CRITICAL"/>
    <s v="office supplies"/>
    <s v="41817"/>
    <s v="AH10075140"/>
    <s v="CA"/>
    <n v="2014"/>
    <s v="AH10075140"/>
    <n v="41817"/>
    <s v="CA-2014-AH10075140-41817"/>
    <n v="2014"/>
    <n v="6"/>
    <n v="6"/>
    <n v="0"/>
    <n v="0"/>
    <x v="0"/>
  </r>
  <r>
    <s v="IN-2013-KB1658527-41488#"/>
    <d v="2013-08-02T00:00:00"/>
    <d v="2103-08-04T00:00:00"/>
    <s v="Ken Black"/>
    <s v="China"/>
    <x v="9"/>
    <s v="Technology"/>
    <s v="Phones"/>
    <n v="1521"/>
    <n v="4"/>
    <n v="0"/>
    <n v="0"/>
    <s v="High"/>
    <s v="Normal Order"/>
    <s v="Ken Black"/>
    <s v="IN"/>
    <s v="2013"/>
    <s v="HIGH"/>
    <s v="technology"/>
    <s v="1488#"/>
    <s v="KB1658527"/>
    <s v="IN"/>
    <n v="2013"/>
    <s v="KB1658527"/>
    <s v="41488#"/>
    <s v="IN-2013-KB1658527-41488#"/>
    <n v="2013"/>
    <n v="8"/>
    <n v="6"/>
    <n v="32873"/>
    <n v="1521"/>
    <x v="4"/>
  </r>
  <r>
    <s v="ES-2013-LH1715545-41444"/>
    <d v="2013-06-19T00:00:00"/>
    <d v="2013-06-19T00:00:00"/>
    <s v="Logan Haushalter"/>
    <s v="France"/>
    <x v="4"/>
    <s v="Office Supplies"/>
    <s v="Phones"/>
    <n v="2443.9050000000002"/>
    <n v="5"/>
    <n v="0.1"/>
    <n v="760.30499999999904"/>
    <s v="High"/>
    <s v="Normal Order"/>
    <s v="Logan Haushalter"/>
    <s v="ES"/>
    <s v="2013"/>
    <s v="HIGH"/>
    <s v="office supplies"/>
    <s v="41444"/>
    <s v="LH1715545"/>
    <s v="ES"/>
    <n v="2013"/>
    <s v="LH1715545"/>
    <n v="41444"/>
    <s v="ES-2013-LH1715545-41444"/>
    <n v="2013"/>
    <n v="6"/>
    <n v="4"/>
    <n v="0"/>
    <n v="2443.9050000000002"/>
    <x v="4"/>
  </r>
  <r>
    <s v="CA-2015-AH1007523-42101"/>
    <d v="2015-04-07T00:00:00"/>
    <d v="2015-04-12T00:00:00"/>
    <s v="Adam Hart"/>
    <s v="Canada"/>
    <x v="12"/>
    <s v="Office Supplies"/>
    <s v="Copiers"/>
    <n v="137.31"/>
    <n v="1"/>
    <n v="0"/>
    <n v="54.9"/>
    <s v="High"/>
    <s v="Normal Order"/>
    <s v="Adam Hart"/>
    <s v="CA"/>
    <s v="2015"/>
    <s v="HIGH"/>
    <s v="office supplies"/>
    <s v="42101"/>
    <s v="AH1007523"/>
    <s v="CA"/>
    <n v="2015"/>
    <s v="AH1007523"/>
    <n v="42101"/>
    <s v="CA-2015-AH1007523-42101"/>
    <n v="2015"/>
    <n v="4"/>
    <n v="3"/>
    <n v="5"/>
    <n v="137.31"/>
    <x v="2"/>
  </r>
  <r>
    <s v="ES-2014-SC20305120-41909"/>
    <d v="2014-09-27T00:00:00"/>
    <d v="2014-09-27T00:00:00"/>
    <s v="Sean Christensen"/>
    <s v="Spain"/>
    <x v="6"/>
    <s v="Furniture"/>
    <s v="Storage"/>
    <n v="1091.25"/>
    <n v="3"/>
    <n v="0"/>
    <n v="119.97"/>
    <s v="Critical"/>
    <s v="Normal Order"/>
    <s v="Sean Christensen"/>
    <s v="ES"/>
    <s v="2014"/>
    <s v="CRITICAL"/>
    <s v="furniture"/>
    <s v="41909"/>
    <s v="SC20305120"/>
    <s v="ES"/>
    <n v="2014"/>
    <s v="SC20305120"/>
    <n v="41909"/>
    <s v="ES-2014-SC20305120-41909"/>
    <n v="2014"/>
    <n v="9"/>
    <n v="7"/>
    <n v="0"/>
    <n v="1091.25"/>
    <x v="0"/>
  </r>
  <r>
    <s v="IN-2012-BG1174078-41108"/>
    <d v="2012-07-18T00:00:00"/>
    <d v="2012-07-19T00:00:00"/>
    <s v="Bruce Geld"/>
    <s v="malaysia"/>
    <x v="11"/>
    <s v="Technology"/>
    <s v="Bookcases"/>
    <n v="2555.64"/>
    <n v="4"/>
    <n v="0"/>
    <n v="664.43999999999903"/>
    <s v="High"/>
    <s v="Normal Order"/>
    <s v="Bruce Geld"/>
    <s v="IN"/>
    <s v="2012"/>
    <s v="HIGH"/>
    <s v="technology"/>
    <s v="41108"/>
    <s v="BG1174078"/>
    <s v="IN"/>
    <n v="2012"/>
    <s v="BG1174078"/>
    <n v="41108"/>
    <s v="IN-2012-BG1174078-41108"/>
    <n v="2012"/>
    <n v="7"/>
    <n v="4"/>
    <n v="1"/>
    <n v="2555.64"/>
    <x v="1"/>
  </r>
  <r>
    <s v="IN-2015-AP1072058-42284"/>
    <d v="2015-10-07T00:00:00"/>
    <d v="2015-10-11T00:00:00"/>
    <s v="Anne Pryor"/>
    <s v="India"/>
    <x v="5"/>
    <s v="Technology"/>
    <s v="Copiers"/>
    <n v="2582.16"/>
    <n v="4"/>
    <n v="0"/>
    <n v="361.44"/>
    <s v="High"/>
    <s v="Normal Order"/>
    <s v="Anne Pryor"/>
    <s v="IN"/>
    <s v="2015"/>
    <s v="HIGH"/>
    <s v="technology"/>
    <s v="42284"/>
    <s v="AP1072058"/>
    <s v="IN"/>
    <n v="2015"/>
    <s v="AP1072058"/>
    <n v="42284"/>
    <s v="IN-2015-AP1072058-42284"/>
    <n v="2015"/>
    <n v="10"/>
    <n v="4"/>
    <n v="4"/>
    <n v="2582.16"/>
    <x v="2"/>
  </r>
  <r>
    <s v="IT-2012-TW2102545-41172"/>
    <d v="2012-09-20T00:00:00"/>
    <d v="2012-09-22T00:00:00"/>
    <s v="Tamara Willingham"/>
    <s v="France"/>
    <x v="4"/>
    <s v="Furniture#"/>
    <s v="Appliances"/>
    <n v="1181.547"/>
    <n v="3"/>
    <n v="0.1"/>
    <n v="498.80700000000002"/>
    <s v="Critical"/>
    <s v="Normal Order"/>
    <s v="Tamara Willingham"/>
    <s v="IT"/>
    <s v="2012"/>
    <s v="CRITICAL"/>
    <s v="furniture#"/>
    <s v="41172"/>
    <s v="TW2102545"/>
    <s v="IT"/>
    <n v="2012"/>
    <s v="TW2102545"/>
    <n v="41172"/>
    <s v="IT-2012-TW2102545-41172"/>
    <n v="2012"/>
    <n v="9"/>
    <n v="5"/>
    <n v="2"/>
    <n v="1181.547"/>
    <x v="1"/>
  </r>
  <r>
    <s v="IT-2012-RB1933045-41080"/>
    <d v="2012-06-20T00:00:00"/>
    <d v="2012-06-23T00:00:00"/>
    <s v="Randy Bradley"/>
    <s v="France"/>
    <x v="4"/>
    <s v="Furniture"/>
    <s v="Chairs"/>
    <n v="1696.24799999999"/>
    <n v="4"/>
    <n v="0.1"/>
    <n v="734.928"/>
    <s v="High"/>
    <s v="Normal Order"/>
    <s v="Randy Bradley"/>
    <s v="IT"/>
    <s v="2012"/>
    <s v="HIGH"/>
    <s v="furniture"/>
    <s v="41080"/>
    <s v="RB1933045"/>
    <s v="IT"/>
    <n v="2012"/>
    <s v="RB1933045"/>
    <n v="41080"/>
    <s v="IT-2012-RB1933045-41080"/>
    <n v="2012"/>
    <n v="6"/>
    <n v="4"/>
    <n v="3"/>
    <n v="1696.24799999999"/>
    <x v="1"/>
  </r>
  <r>
    <s v="CA-2015-AH10075140-42273"/>
    <d v="2015-09-26T00:00:00"/>
    <d v="2015-09-29T00:00:00"/>
    <s v="Adam Hart"/>
    <s v="United States"/>
    <x v="10"/>
    <s v="Office_Supplies"/>
    <s v="Bookcases"/>
    <n v="190.89599999999999"/>
    <n v="2"/>
    <n v="0.2"/>
    <n v="-42.951599999999999"/>
    <s v="Medium"/>
    <s v="Normal Order"/>
    <s v="Adam Hart"/>
    <s v="CA"/>
    <s v="2015"/>
    <s v="MEDIUM"/>
    <s v="office_supplies"/>
    <s v="42273"/>
    <s v="AH10075140"/>
    <s v="CA"/>
    <n v="2015"/>
    <s v="AH10075140"/>
    <n v="42273"/>
    <s v="CA-2015-AH10075140-42273"/>
    <n v="2015"/>
    <n v="9"/>
    <n v="7"/>
    <n v="3"/>
    <n v="190.89599999999999"/>
    <x v="2"/>
  </r>
  <r>
    <s v="SF-2015-AB10060117-42334"/>
    <d v="2015-11-26T00:00:00"/>
    <d v="2015-11-29T00:00:00"/>
    <s v="Adam Bellavance"/>
    <s v="South Africa"/>
    <x v="13"/>
    <s v="Office Supplies"/>
    <s v="Copiers"/>
    <n v="1237.56"/>
    <n v="4"/>
    <n v="0"/>
    <n v="606.36"/>
    <s v="Critical"/>
    <s v="Normal Order"/>
    <s v="Adam Bellavance"/>
    <s v="SF"/>
    <s v="2015"/>
    <s v="CRITICAL"/>
    <s v="office supplies"/>
    <s v="42334"/>
    <s v="AB10060117"/>
    <s v="SF"/>
    <n v="2015"/>
    <s v="AB10060117"/>
    <n v="42334"/>
    <s v="SF-2015-AB10060117-42334"/>
    <n v="2015"/>
    <n v="11"/>
    <n v="5"/>
    <n v="3"/>
    <n v="1237.56"/>
    <x v="2"/>
  </r>
  <r>
    <s v="CA-2014-AH10075140-41817"/>
    <d v="2014-06-27T00:00:00"/>
    <d v="2014-06-27T00:00:00"/>
    <s v="Adam Hart"/>
    <s v="United States"/>
    <x v="2"/>
    <s v="Office Supplies"/>
    <s v="Appliances"/>
    <n v="17.899999999999999"/>
    <n v="5"/>
    <n v="0"/>
    <n v="8.9499999999999993"/>
    <s v="Critical"/>
    <s v="Normal Order"/>
    <s v="Adam Hart"/>
    <s v="CA"/>
    <s v="2014"/>
    <s v="CRITICAL"/>
    <s v="office supplies"/>
    <s v="41817"/>
    <s v="AH10075140"/>
    <s v="CA"/>
    <n v="2014"/>
    <s v="AH10075140"/>
    <n v="41817"/>
    <s v="CA-2014-AH10075140-41817"/>
    <n v="2014"/>
    <n v="6"/>
    <n v="6"/>
    <n v="0"/>
    <n v="17.899999999999999"/>
    <x v="0"/>
  </r>
  <r>
    <s v="AJ-2014-JL58359-41662"/>
    <d v="2014-01-23T00:00:00"/>
    <d v="2014-01-27T00:00:00"/>
    <s v="John Lee"/>
    <s v="Azerbaijan"/>
    <x v="14"/>
    <s v="Furniture"/>
    <s v="Machines"/>
    <n v="2058"/>
    <n v="4"/>
    <n v="0"/>
    <n v="946.68"/>
    <s v="High"/>
    <s v="Normal Order"/>
    <s v="John Lee"/>
    <s v="AJ"/>
    <s v="2014"/>
    <s v="HIGH"/>
    <s v="furniture"/>
    <s v="41662"/>
    <s v="JL58359"/>
    <s v="AJ"/>
    <n v="2014"/>
    <s v="JL58359"/>
    <n v="41662"/>
    <s v="AJ-2014-JL58359-41662"/>
    <n v="2014"/>
    <n v="1"/>
    <n v="5"/>
    <n v="4"/>
    <n v="2058"/>
    <x v="0"/>
  </r>
  <r>
    <s v="IT-2012-CM1265545-41218"/>
    <d v="2012-11-05T00:00:00"/>
    <d v="2012-11-07T00:00:00"/>
    <s v="Corinna Mitchell"/>
    <s v="France"/>
    <x v="4"/>
    <s v="Technology"/>
    <s v="Bookcases"/>
    <n v="1320.0074999999999"/>
    <n v="5"/>
    <n v="0.15"/>
    <n v="357.15750000000003"/>
    <s v="Critical"/>
    <s v="Normal Order"/>
    <s v="Corinna Mitchell"/>
    <s v="IT"/>
    <s v="2012"/>
    <s v="CRITICAL"/>
    <s v="technology"/>
    <s v="41218"/>
    <s v="CM1265545"/>
    <s v="IT"/>
    <n v="2012"/>
    <s v="CM1265545"/>
    <n v="41218"/>
    <s v="IT-2012-CM1265545-41218"/>
    <n v="2012"/>
    <n v="11"/>
    <n v="2"/>
    <n v="2"/>
    <n v="1320.0074999999999"/>
    <x v="1"/>
  </r>
  <r>
    <s v="CA-2015-AH10075140-42335"/>
    <d v="2015-11-27T00:00:00"/>
    <d v="2015-01-12T00:00:00"/>
    <s v="Adam Hart"/>
    <s v="United States"/>
    <x v="8"/>
    <s v="Office Supplies"/>
    <s v="Tables"/>
    <n v="12.84"/>
    <n v="3"/>
    <n v="0"/>
    <n v="3.72359999999999"/>
    <s v="Medium"/>
    <s v="Normal Order"/>
    <s v="Adam Hart"/>
    <s v="CA"/>
    <s v="2015"/>
    <s v="MEDIUM"/>
    <s v="office supplies"/>
    <s v="42335"/>
    <s v="AH10075140"/>
    <s v="CA"/>
    <n v="2015"/>
    <s v="AH10075140"/>
    <n v="42335"/>
    <s v="CA-2015-AH10075140-42335"/>
    <n v="2015"/>
    <n v="11"/>
    <n v="6"/>
    <n v="-319"/>
    <n v="12.84"/>
    <x v="2"/>
  </r>
  <r>
    <s v="CA-2015-AH10075140-42301"/>
    <d v="2015-10-24T00:00:00"/>
    <d v="2015-10-25T00:00:00"/>
    <s v="Adam Hart"/>
    <s v="United States"/>
    <x v="10"/>
    <s v="Office Supplies"/>
    <s v="Bookcases"/>
    <n v="2.2200000000000002"/>
    <n v="1"/>
    <n v="0"/>
    <n v="0.66599999999999904"/>
    <s v="Critical"/>
    <s v="Normal Order"/>
    <s v="Adam Hart"/>
    <s v="CA"/>
    <s v="2015"/>
    <s v="CRITICAL"/>
    <s v="office supplies"/>
    <s v="42301"/>
    <s v="AH10075140"/>
    <s v="CA"/>
    <n v="2015"/>
    <s v="AH10075140"/>
    <n v="42301"/>
    <s v="CA-2015-AH10075140-42301"/>
    <n v="2015"/>
    <n v="10"/>
    <n v="7"/>
    <n v="1"/>
    <n v="2.2200000000000002"/>
    <x v="2"/>
  </r>
  <r>
    <s v="MX-2014-JL1517518-41903"/>
    <d v="2014-09-21T00:00:00"/>
    <d v="2014-09-24T00:00:00"/>
    <s v="James Lanier"/>
    <s v="Brazil"/>
    <x v="15"/>
    <s v="Furniture"/>
    <s v="Tables"/>
    <n v="1236.47999999999"/>
    <n v="4"/>
    <n v="0"/>
    <n v="111.28"/>
    <s v="Critical"/>
    <s v="Normal Order"/>
    <s v="James Lanier"/>
    <s v="MX"/>
    <s v="2014"/>
    <s v="CRITICAL"/>
    <s v="furniture"/>
    <s v="41903"/>
    <s v="JL1517518"/>
    <s v="MX"/>
    <n v="2014"/>
    <s v="JL1517518"/>
    <n v="41903"/>
    <s v="MX-2014-JL1517518-41903"/>
    <n v="2014"/>
    <n v="9"/>
    <n v="1"/>
    <n v="3"/>
    <n v="1236.47999999999"/>
    <x v="0"/>
  </r>
  <r>
    <s v="CA-2012-AH10075140-41228"/>
    <s v="32/13/2020"/>
    <d v="2012-11-21T00:00:00"/>
    <s v="Adam Hart"/>
    <s v="United States"/>
    <x v="2"/>
    <s v="Office Supplies"/>
    <s v="Chairs"/>
    <n v="5.22"/>
    <n v="2"/>
    <n v="0"/>
    <n v="2.4011999999999998"/>
    <s v="Medium"/>
    <s v="Normal Order"/>
    <s v="Adam Hart"/>
    <s v="CA"/>
    <s v="2012"/>
    <s v="MEDIUM"/>
    <s v="office supplies"/>
    <s v="41228"/>
    <s v="AH10075140"/>
    <s v="CA"/>
    <n v="2012"/>
    <s v="AH10075140"/>
    <n v="41228"/>
    <s v="CA-2012-AH10075140-41228"/>
    <n v="0"/>
    <n v="0"/>
    <n v="0"/>
    <n v="0"/>
    <n v="5.22"/>
    <x v="3"/>
  </r>
  <r>
    <s v="CA-2015-AH10075140-42273"/>
    <d v="2015-09-26T00:00:00"/>
    <d v="2015-09-29T00:00:00"/>
    <s v="Adam Hart"/>
    <s v="United States"/>
    <x v="10"/>
    <s v="Office Supplies"/>
    <s v="Machines"/>
    <n v="8.5950000000000006"/>
    <n v="5"/>
    <n v="0.7"/>
    <n v="-6.3029999999999999"/>
    <s v="Medium"/>
    <s v="Normal Order"/>
    <s v="Adam Hart"/>
    <s v="CA"/>
    <s v="2015"/>
    <s v="MEDIUM"/>
    <s v="office supplies"/>
    <s v="42273"/>
    <s v="AH10075140"/>
    <s v="CA"/>
    <n v="2015"/>
    <s v="AH10075140"/>
    <n v="42273"/>
    <s v="CA-2015-AH10075140-42273"/>
    <n v="2015"/>
    <n v="9"/>
    <n v="7"/>
    <n v="3"/>
    <n v="8.5950000000000006"/>
    <x v="2"/>
  </r>
  <r>
    <s v="MX-2015-CS1246093-42259"/>
    <d v="2015-09-12T00:00:00"/>
    <d v="2015-09-14T00:00:00"/>
    <s v="Chuck Sachs"/>
    <s v="Nicaragua"/>
    <x v="3"/>
    <s v="Technology"/>
    <s v="Binders"/>
    <n v="2120.5"/>
    <n v="5"/>
    <n v="0"/>
    <n v="106"/>
    <s v="Critical"/>
    <s v="Normal Order"/>
    <s v="Chuck Sachs"/>
    <s v="MX"/>
    <s v="2015"/>
    <s v="CRITICAL"/>
    <s v="technology"/>
    <s v="42259"/>
    <s v="CS1246093"/>
    <s v="MX"/>
    <n v="2015"/>
    <s v="CS1246093"/>
    <n v="42259"/>
    <s v="MX-2015-CS1246093-42259"/>
    <n v="2015"/>
    <n v="9"/>
    <n v="7"/>
    <n v="2"/>
    <n v="2120.5"/>
    <x v="2"/>
  </r>
  <r>
    <s v="IN-2015-HA1492027-42111"/>
    <d v="2015-04-17T00:00:00"/>
    <d v="2015-04-17T00:00:00"/>
    <s v="Helen Andreada"/>
    <s v="China"/>
    <x v="9"/>
    <s v="Technology"/>
    <s v="Appliances"/>
    <n v="1275"/>
    <n v="2"/>
    <n v="0"/>
    <n v="140.22"/>
    <s v="Critical"/>
    <s v="Normal Order"/>
    <s v="Helen Andreada"/>
    <s v="IN"/>
    <s v="2015"/>
    <s v="CRITICAL"/>
    <s v="technology"/>
    <s v="42111"/>
    <s v="HA1492027"/>
    <s v="IN"/>
    <n v="2015"/>
    <s v="HA1492027"/>
    <n v="42111"/>
    <s v="IN-2015-HA1492027-42111"/>
    <n v="2015"/>
    <n v="4"/>
    <n v="6"/>
    <n v="0"/>
    <n v="1275"/>
    <x v="2"/>
  </r>
  <r>
    <s v="ES-2013-BH1171048-41478"/>
    <d v="2013-07-23T00:00:00"/>
    <d v="2013-07-28T00:00:00"/>
    <s v="Brosina Hoffman"/>
    <s v="Germany"/>
    <x v="4"/>
    <s v="Technology"/>
    <s v="Machines"/>
    <n v="2944.08"/>
    <n v="5"/>
    <n v="0.1"/>
    <n v="1112.1300000000001"/>
    <s v="High"/>
    <s v="Normal Order"/>
    <s v="Brosina Hoffman"/>
    <s v="ES"/>
    <s v="2013"/>
    <s v="HIGH"/>
    <s v="technology"/>
    <s v="41478"/>
    <s v="BH1171048"/>
    <s v="ES"/>
    <n v="2013"/>
    <s v="BH1171048"/>
    <n v="41478"/>
    <s v="ES-2013-BH1171048-41478"/>
    <n v="2013"/>
    <n v="7"/>
    <n v="3"/>
    <n v="5"/>
    <n v="2944.08"/>
    <x v="4"/>
  </r>
  <r>
    <s v="ES-2012-SC208458-41070"/>
    <d v="2012-06-10T00:00:00"/>
    <d v="2012-06-13T00:00:00"/>
    <s v="Sung Chung"/>
    <s v="Austria"/>
    <x v="4"/>
    <s v="Furniture"/>
    <s v="Appliances"/>
    <n v="2056.0499999999902"/>
    <n v="5"/>
    <n v="0"/>
    <n v="390.6"/>
    <s v="High"/>
    <s v="Normal Order"/>
    <s v="Sung Chung"/>
    <s v="ES"/>
    <s v="2012"/>
    <s v="HIGH"/>
    <s v="furniture"/>
    <s v="41070"/>
    <s v="SC208458"/>
    <s v="ES"/>
    <n v="2012"/>
    <s v="SC208458"/>
    <n v="41070"/>
    <s v="ES-2012-SC208458-41070"/>
    <n v="2012"/>
    <n v="6"/>
    <n v="1"/>
    <n v="3"/>
    <n v="2056.0499999999902"/>
    <x v="1"/>
  </r>
  <r>
    <s v="MX-2015-TM2149031-42329"/>
    <d v="2015-11-21T00:00:00"/>
    <d v="2015-11-21T00:00:00"/>
    <s v="Tony Molinari"/>
    <s v="Cuba"/>
    <x v="16"/>
    <s v="Technology"/>
    <s v="Chairs"/>
    <n v="1053.6884"/>
    <n v="5"/>
    <n v="2E-3"/>
    <n v="441.28840000000002"/>
    <s v="High"/>
    <s v="Normal Order"/>
    <s v="Tony Molinari"/>
    <s v="MX"/>
    <s v="2015"/>
    <s v="HIGH"/>
    <s v="technology"/>
    <s v="42329"/>
    <s v="TM2149031"/>
    <s v="MX"/>
    <n v="2015"/>
    <s v="TM2149031"/>
    <n v="42329"/>
    <s v="MX-2015-TM2149031-42329"/>
    <n v="2015"/>
    <n v="11"/>
    <n v="7"/>
    <n v="0"/>
    <n v="1053.6884"/>
    <x v="2"/>
  </r>
  <r>
    <s v="MX-2014-BM1178582-41976"/>
    <d v="2014-12-03T00:00:00"/>
    <d v="2014-12-04T00:00:00"/>
    <s v="Bryan Mills"/>
    <s v="Mexico"/>
    <x v="3"/>
    <s v="Technology"/>
    <s v="Appliances"/>
    <n v="1278"/>
    <n v="3"/>
    <n v="0"/>
    <n v="89.46"/>
    <s v="High"/>
    <s v="Normal Order"/>
    <s v="Bryan Mills"/>
    <s v="MX"/>
    <s v="2014"/>
    <s v="HIGH"/>
    <s v="technology"/>
    <s v="41976"/>
    <s v="BM1178582"/>
    <s v="MX"/>
    <n v="2014"/>
    <s v="BM1178582"/>
    <n v="41976"/>
    <s v="MX-2014-BM1178582-41976"/>
    <n v="2014"/>
    <n v="12"/>
    <n v="4"/>
    <n v="1"/>
    <n v="1278"/>
    <x v="0"/>
  </r>
  <r>
    <s v="CA-2015-AS10090140-42264"/>
    <d v="2015-09-17T00:00:00"/>
    <d v="2015-09-19T00:00:00"/>
    <s v="Adam Shillingsburg"/>
    <s v="United States"/>
    <x v="10"/>
    <s v="Office Supplies"/>
    <s v="Phones"/>
    <n v="538.19399999999996"/>
    <n v="2"/>
    <n v="0.7"/>
    <n v="-412.615399999999"/>
    <s v="Critical"/>
    <s v="Normal Order"/>
    <s v="Adam Shillingsburg"/>
    <s v="CA"/>
    <s v="2015"/>
    <s v="CRITICAL"/>
    <s v="office supplies"/>
    <s v="42264"/>
    <s v="AS10090140"/>
    <s v="CA"/>
    <n v="2015"/>
    <s v="AS10090140"/>
    <n v="42264"/>
    <s v="CA-2015-AS10090140-42264"/>
    <n v="2015"/>
    <n v="9"/>
    <n v="5"/>
    <n v="2"/>
    <n v="538.19399999999996"/>
    <x v="2"/>
  </r>
  <r>
    <s v="MX-2015-CC1210082-42245"/>
    <d v="2015-08-29T00:00:00"/>
    <d v="2015-09-02T00:00:00"/>
    <s v="Chad Cunningham"/>
    <s v="Mexico"/>
    <x v="3"/>
    <s v="Technology"/>
    <s v="Copiers"/>
    <n v="2142.3000000000002"/>
    <n v="5"/>
    <n v="0"/>
    <n v="556.9"/>
    <s v="High"/>
    <s v="Normal Order"/>
    <s v="Chad Cunningham"/>
    <s v="MX"/>
    <s v="2015"/>
    <s v="HIGH"/>
    <s v="technology"/>
    <s v="42245"/>
    <s v="CC1210082"/>
    <s v="MX"/>
    <n v="2015"/>
    <s v="CC1210082"/>
    <n v="42245"/>
    <s v="MX-2015-CC1210082-42245"/>
    <n v="2015"/>
    <n v="8"/>
    <n v="7"/>
    <n v="4"/>
    <n v="2142.3000000000002"/>
    <x v="2"/>
  </r>
  <r>
    <s v="SF-2015-MV8190117-42362"/>
    <d v="2015-12-24T00:00:00"/>
    <d v="2015-12-27T00:00:00"/>
    <s v="Mike Vittorini"/>
    <s v="South Africa"/>
    <x v="13"/>
    <s v=" Technology "/>
    <s v="Tables"/>
    <n v="2550"/>
    <n v="4"/>
    <n v="0"/>
    <n v="714"/>
    <s v="Medium"/>
    <s v="Normal Order"/>
    <s v="Mike Vittorini"/>
    <s v="SF"/>
    <s v="2015"/>
    <s v="MEDIUM"/>
    <s v=" technology "/>
    <s v="42362"/>
    <s v="MV8190117"/>
    <s v="SF"/>
    <n v="2015"/>
    <s v="MV8190117"/>
    <n v="42362"/>
    <s v="SF-2015-MV8190117-42362"/>
    <n v="2015"/>
    <n v="12"/>
    <n v="5"/>
    <n v="3"/>
    <n v="2550"/>
    <x v="2"/>
  </r>
  <r>
    <s v="US-2015-FM1421551-42115"/>
    <d v="2015-04-21T00:00:00"/>
    <d v="2015-04-23T00:00:00"/>
    <s v="Filia McAdams"/>
    <s v="Guatemala"/>
    <x v="3"/>
    <s v="Technology"/>
    <s v="Chairs"/>
    <n v="1058.2791999999999"/>
    <n v="5"/>
    <n v="2E-3"/>
    <n v="-2.1208"/>
    <s v="Critical"/>
    <s v="Normal Order"/>
    <s v="Filia Mcadams"/>
    <s v="US"/>
    <s v="2015"/>
    <s v="CRITICAL"/>
    <s v="technology"/>
    <s v="42115"/>
    <s v="FM1421551"/>
    <s v="US"/>
    <n v="2015"/>
    <s v="FM1421551"/>
    <n v="42115"/>
    <s v="US-2015-FM1421551-42115"/>
    <n v="2015"/>
    <n v="4"/>
    <n v="3"/>
    <n v="2"/>
    <n v="1058.2791999999999"/>
    <x v="2"/>
  </r>
  <r>
    <s v="ES-2015-NF1847548-42248"/>
    <d v="2015-09-01T00:00:00"/>
    <d v="2015-09-01T00:00:00"/>
    <s v="Neil FranzÃ¶sisch"/>
    <s v="Germnay"/>
    <x v="4"/>
    <s v="Technology"/>
    <s v="Storage"/>
    <n v="1599.9"/>
    <n v="5"/>
    <n v="0"/>
    <n v="719.85"/>
    <s v="Critical"/>
    <s v="Normal Order"/>
    <s v="Neil Franzã¶Sisch"/>
    <s v="ES"/>
    <s v="2015"/>
    <s v="CRITICAL"/>
    <s v="technology"/>
    <s v="42248"/>
    <s v="NF1847548"/>
    <s v="ES"/>
    <n v="2015"/>
    <s v="NF1847548"/>
    <n v="42248"/>
    <s v="ES-2015-NF1847548-42248"/>
    <n v="2015"/>
    <n v="9"/>
    <n v="3"/>
    <n v="0"/>
    <n v="1599.9"/>
    <x v="2"/>
  </r>
  <r>
    <s v="IN-2015-KD1649527-42175"/>
    <d v="2015-06-20T00:00:00"/>
    <d v="2015-06-26T00:00:00"/>
    <s v="Keith Dawkins"/>
    <s v="China"/>
    <x v="9"/>
    <s v="Furniture"/>
    <s v="Appliances"/>
    <n v="2063.4"/>
    <n v="5"/>
    <n v="0"/>
    <n v="123.75"/>
    <s v="Low"/>
    <s v="Normal Order"/>
    <s v="Keith Dawkins"/>
    <s v="IN"/>
    <s v="2015"/>
    <s v="LOW"/>
    <s v="furniture"/>
    <s v="42175"/>
    <s v="KD1649527"/>
    <s v="IN"/>
    <n v="2015"/>
    <s v="KD1649527"/>
    <n v="42175"/>
    <s v="IN-2015-KD1649527-42175"/>
    <n v="2015"/>
    <n v="6"/>
    <n v="7"/>
    <n v="6"/>
    <n v="2063.4"/>
    <x v="2"/>
  </r>
  <r>
    <s v="MX-2015-CS1246093-42259"/>
    <d v="2015-09-12T00:00:00"/>
    <d v="2015-09-14T00:00:00"/>
    <s v="Chuck Sachs"/>
    <s v="Nicaragua"/>
    <x v="3"/>
    <s v="Technology"/>
    <s v="Storage"/>
    <n v="848.32"/>
    <n v="2"/>
    <n v="0"/>
    <n v="110.28"/>
    <s v="Critical"/>
    <s v="Normal Order"/>
    <s v="Chuck Sachs"/>
    <s v="MX"/>
    <s v="2015"/>
    <s v="CRITICAL"/>
    <s v="technology"/>
    <s v="42259"/>
    <s v="CS1246093"/>
    <s v="MX"/>
    <n v="2015"/>
    <s v="CS1246093"/>
    <n v="42259"/>
    <s v="MX-2015-CS1246093-42259"/>
    <n v="2015"/>
    <n v="9"/>
    <n v="7"/>
    <n v="2"/>
    <n v="848.32"/>
    <x v="2"/>
  </r>
  <r>
    <s v="CA-2015-AS10090140-42264"/>
    <d v="2015-09-17T00:00:00"/>
    <s v="20150-9-19"/>
    <s v="Adam Shillingsburg"/>
    <s v="United States#"/>
    <x v="10"/>
    <s v="Furniture"/>
    <s v="Chairs"/>
    <n v="22.512"/>
    <n v="3"/>
    <n v="0.2"/>
    <n v="2.2511999999999999"/>
    <s v="Critical"/>
    <s v="Normal Order"/>
    <s v="Adam Shillingsburg"/>
    <s v="CA"/>
    <s v="2015"/>
    <s v="CRITICAL"/>
    <s v="furniture"/>
    <s v="42264"/>
    <s v="AS10090140"/>
    <s v="CA"/>
    <n v="2015"/>
    <s v="AS10090140"/>
    <n v="42264"/>
    <s v="CA-2015-AS10090140-42264"/>
    <n v="2015"/>
    <n v="9"/>
    <n v="5"/>
    <n v="0"/>
    <n v="22.512"/>
    <x v="2"/>
  </r>
  <r>
    <s v="IN-2014-EM1382566-41850"/>
    <d v="2014-07-30T00:00:00"/>
    <d v="2014-07-30T00:00:00"/>
    <s v="Elizabeth Moffitt"/>
    <s v="Japan"/>
    <x v="9"/>
    <s v="Technology#"/>
    <s v="Bookcases"/>
    <n v="959.76"/>
    <n v="3"/>
    <n v="0"/>
    <n v="460.62"/>
    <s v="Critical"/>
    <s v="Normal Order"/>
    <s v="Elizabeth Moffitt"/>
    <s v="IN"/>
    <s v="2014"/>
    <s v="CRITICAL"/>
    <s v="technology#"/>
    <s v="41850"/>
    <s v="EM1382566"/>
    <s v="IN"/>
    <n v="2014"/>
    <s v="EM1382566"/>
    <n v="41850"/>
    <s v="IN-2014-EM1382566-41850"/>
    <n v="2014"/>
    <n v="7"/>
    <n v="4"/>
    <n v="0"/>
    <n v="959.76"/>
    <x v="0"/>
  </r>
  <r>
    <s v="US-2015-AS10090140-42341"/>
    <d v="2015-12-03T00:00:00"/>
    <d v="2015-12-06T00:00:00"/>
    <s v="Adam Shillingsburg"/>
    <s v="United States"/>
    <x v="17"/>
    <s v="Office Supplies"/>
    <s v="Copiers"/>
    <n v="34.65"/>
    <n v="3"/>
    <n v="0"/>
    <n v="72.253413101131102"/>
    <s v="Medium"/>
    <s v="Normal Order"/>
    <s v="Adam Shillingsburg"/>
    <s v="US"/>
    <s v="2015"/>
    <s v="MEDIUM"/>
    <s v="office supplies"/>
    <s v="42341"/>
    <s v="AS10090140"/>
    <s v="US"/>
    <n v="2015"/>
    <s v="AS10090140"/>
    <n v="42341"/>
    <s v="US-2015-AS10090140-42341"/>
    <n v="2015"/>
    <n v="12"/>
    <n v="5"/>
    <n v="3"/>
    <n v="34.65"/>
    <x v="2"/>
  </r>
  <r>
    <s v="IT-2015-CA1231045-42223"/>
    <d v="2015-08-07T00:00:00"/>
    <d v="2015-08-09T00:00:00"/>
    <s v="Christine Abelman"/>
    <s v="France"/>
    <x v="4"/>
    <s v="Technology"/>
    <s v="Bookcases"/>
    <n v="1625.2425000000001"/>
    <n v="3"/>
    <n v="0.15"/>
    <n v="-76.567499999999995"/>
    <s v="Critical"/>
    <s v="Normal Order"/>
    <s v="Christine Abelman"/>
    <s v="IT"/>
    <s v="2015"/>
    <s v="CRITICAL"/>
    <s v="technology"/>
    <s v="42223"/>
    <s v="CA1231045"/>
    <s v="IT"/>
    <n v="2015"/>
    <s v="CA1231045"/>
    <n v="42223"/>
    <s v="IT-2015-CA1231045-42223"/>
    <n v="2015"/>
    <n v="8"/>
    <n v="6"/>
    <n v="2"/>
    <n v="1625.2425000000001"/>
    <x v="2"/>
  </r>
  <r>
    <s v="CA-2015-AS10090140-42096"/>
    <d v="2015-02-04T00:00:00"/>
    <d v="2015-04-05T00:00:00"/>
    <s v="Adam Shillingsburg"/>
    <s v="United States"/>
    <x v="1"/>
    <s v="Office Supplies"/>
    <s v="Storage"/>
    <n v="28.4"/>
    <n v="5"/>
    <n v="0"/>
    <n v="13.3479999999999"/>
    <s v="High"/>
    <s v="Normal Order"/>
    <s v="Adam Shillingsburg"/>
    <s v="CA"/>
    <s v="2015"/>
    <s v="HIGH"/>
    <s v="office supplies"/>
    <s v="42096"/>
    <s v="AS10090140"/>
    <s v="CA"/>
    <n v="2015"/>
    <s v="AS10090140"/>
    <n v="42096"/>
    <s v="CA-2015-AS10090140-42096"/>
    <n v="2015"/>
    <n v="2"/>
    <n v="4"/>
    <n v="60"/>
    <n v="28.4"/>
    <x v="2"/>
  </r>
  <r>
    <s v="CA-2012-AS10090140-41266"/>
    <d v="2012-12-23T00:00:00"/>
    <d v="2012-12-25T00:00:00"/>
    <s v="Adam Shillingsburg"/>
    <s v="United States"/>
    <x v="2"/>
    <s v="Office Supplies"/>
    <s v="Accessories"/>
    <n v="13.97"/>
    <n v="1"/>
    <n v="0"/>
    <n v="3.6322000000000001"/>
    <s v="High"/>
    <s v="Normal Order"/>
    <s v="Adam Shillingsburg"/>
    <s v="CA"/>
    <s v="2012"/>
    <s v="HIGH"/>
    <s v="office supplies"/>
    <s v="41266"/>
    <s v="AS10090140"/>
    <s v="CA"/>
    <n v="2012"/>
    <s v="AS10090140"/>
    <n v="41266"/>
    <s v="CA-2012-AS10090140-41266"/>
    <n v="2012"/>
    <n v="12"/>
    <n v="1"/>
    <n v="2"/>
    <n v="13.97"/>
    <x v="1"/>
  </r>
  <r>
    <s v="CA-2013-AS10090140-41587"/>
    <d v="2013-11-09T00:00:00"/>
    <d v="2013-11-13T00:00:00"/>
    <s v="Adam Shillingsburg"/>
    <s v="United States"/>
    <x v="18"/>
    <s v="Office Supplies"/>
    <s v="Tables"/>
    <n v="26.22"/>
    <n v="3"/>
    <n v="0"/>
    <n v="12.323399999999999"/>
    <s v="Medium"/>
    <s v="Normal Order"/>
    <s v="Adam Shillingsburg"/>
    <s v="CA"/>
    <s v="2013"/>
    <s v="MEDIUM"/>
    <s v="office supplies"/>
    <s v="41587"/>
    <s v="AS10090140"/>
    <s v="CA"/>
    <n v="2013"/>
    <s v="AS10090140"/>
    <n v="41587"/>
    <s v="CA-2013-AS10090140-41587"/>
    <n v="2013"/>
    <n v="11"/>
    <n v="7"/>
    <n v="4"/>
    <n v="26.22"/>
    <x v="4"/>
  </r>
  <r>
    <s v="CA-2014-AS10090140-41812"/>
    <d v="2014-06-22T00:00:00"/>
    <d v="2014-06-27T00:00:00"/>
    <s v="Adam Shillingsburg"/>
    <s v="United States"/>
    <x v="10"/>
    <s v="Office Supplies"/>
    <s v="Bookcases"/>
    <n v="36.56"/>
    <n v="5"/>
    <n v="0.2"/>
    <n v="12.795999999999999"/>
    <s v="High"/>
    <s v="Normal Order"/>
    <s v="Adam Shillingsburg"/>
    <s v="CA"/>
    <s v="2014"/>
    <s v="HIGH"/>
    <s v="office supplies"/>
    <s v="41812"/>
    <s v="AS10090140"/>
    <s v="CA"/>
    <n v="2014"/>
    <s v="AS10090140"/>
    <n v="41812"/>
    <s v="CA-2014-AS10090140-41812"/>
    <n v="2014"/>
    <n v="6"/>
    <n v="1"/>
    <n v="5"/>
    <n v="36.56"/>
    <x v="0"/>
  </r>
  <r>
    <s v="CA-2014-AS10090140-41762"/>
    <d v="2014-05-03T00:00:00"/>
    <d v="2014-05-07T00:00:00"/>
    <s v="Adam Shillingsburg"/>
    <s v="United States"/>
    <x v="1"/>
    <s v="Office Supplies"/>
    <s v="Appliances"/>
    <n v="18.936"/>
    <n v="3"/>
    <n v="0.2"/>
    <n v="-3.7871999999999999"/>
    <s v="Medium"/>
    <s v="Normal Order"/>
    <s v="Adam Shillingsburg"/>
    <s v="CA"/>
    <s v="2014"/>
    <s v="MEDIUM"/>
    <s v="office supplies"/>
    <s v="41762"/>
    <s v="AS10090140"/>
    <s v="CA"/>
    <n v="2014"/>
    <s v="AS10090140"/>
    <n v="41762"/>
    <s v="CA-2014-AS10090140-41762"/>
    <n v="2014"/>
    <n v="5"/>
    <n v="7"/>
    <n v="4"/>
    <n v="18.936"/>
    <x v="0"/>
  </r>
  <r>
    <s v="ID-2014-PK190757-41691"/>
    <d v="2014-02-21T00:00:00"/>
    <d v="2014-02-22T00:00:00"/>
    <s v="Pete Kriz"/>
    <s v="Australia"/>
    <x v="0"/>
    <s v="Furniture"/>
    <s v="Machines"/>
    <n v="1809.2550000000001"/>
    <n v="5"/>
    <n v="0.3"/>
    <n v="-258.495"/>
    <s v="High"/>
    <s v="Normal Order"/>
    <s v="Pete Kriz"/>
    <s v="ID"/>
    <s v="2014"/>
    <s v="HIGH"/>
    <s v="furniture"/>
    <s v="41691"/>
    <s v="PK190757"/>
    <s v="ID"/>
    <n v="2014"/>
    <s v="PK190757"/>
    <n v="41691"/>
    <s v="ID-2014-PK190757-41691"/>
    <n v="2014"/>
    <n v="2"/>
    <n v="6"/>
    <n v="1"/>
    <n v="1809.2550000000001"/>
    <x v="0"/>
  </r>
  <r>
    <s v="CA-2014-AS10090140-41894"/>
    <d v="2014-09-12T00:00:00"/>
    <d v="2014-09-17T00:00:00"/>
    <s v="Adam Shillingsburg"/>
    <s v="United States"/>
    <x v="1"/>
    <s v="Office Supplies"/>
    <s v="Tables"/>
    <n v="6"/>
    <n v="2"/>
    <n v="0.2"/>
    <n v="2.0999999999999899"/>
    <s v="High"/>
    <s v="Normal Order"/>
    <s v="Adam Shillingsburg"/>
    <s v="CA"/>
    <s v="2014"/>
    <s v="HIGH"/>
    <s v="office supplies"/>
    <s v="41894"/>
    <s v="AS10090140"/>
    <s v="CA"/>
    <n v="2014"/>
    <s v="AS10090140"/>
    <n v="41894"/>
    <s v="CA-2014-AS10090140-41894"/>
    <n v="2014"/>
    <n v="9"/>
    <n v="6"/>
    <n v="5"/>
    <n v="6"/>
    <x v="0"/>
  </r>
  <r>
    <s v="ES-2013-SJ2050045-41443"/>
    <d v="2013-06-18T00:00:00"/>
    <d v="2013-06-20T00:00:00"/>
    <s v="Shirley Jackson"/>
    <s v="France"/>
    <x v="4"/>
    <s v="Furniture"/>
    <s v="Phones"/>
    <n v="2364.1019999999999"/>
    <n v="4"/>
    <n v="0.35"/>
    <n v="-218.29799999999901"/>
    <s v="Medium"/>
    <s v="Normal Order"/>
    <s v="Shirley Jackson"/>
    <s v="ES"/>
    <s v="2013"/>
    <s v="MEDIUM"/>
    <s v="furniture"/>
    <s v="41443"/>
    <s v="SJ2050045"/>
    <s v="ES"/>
    <n v="2013"/>
    <s v="SJ2050045"/>
    <n v="41443"/>
    <s v="ES-2013-SJ2050045-41443"/>
    <n v="2013"/>
    <n v="6"/>
    <n v="3"/>
    <n v="2"/>
    <n v="2364.1019999999999"/>
    <x v="4"/>
  </r>
  <r>
    <s v="CA-2014-AS10090140-41762"/>
    <d v="2014-05-03T00:00:00"/>
    <d v="2014-05-07T00:00:00"/>
    <s v="Adam Shillingsburg"/>
    <s v="United States"/>
    <x v="1"/>
    <s v="Office Supplies"/>
    <s v="Copiers"/>
    <n v="5.04"/>
    <n v="2"/>
    <n v="0.2"/>
    <n v="1.764"/>
    <s v="Medium"/>
    <s v="Normal Order"/>
    <s v="Adam Shillingsburg"/>
    <s v="CA"/>
    <s v="2014"/>
    <s v="MEDIUM"/>
    <s v="office supplies"/>
    <s v="41762"/>
    <s v="AS10090140"/>
    <s v="CA"/>
    <n v="2014"/>
    <s v="AS10090140"/>
    <n v="41762"/>
    <s v="CA-2014-AS10090140-41762"/>
    <n v="2014"/>
    <n v="5"/>
    <n v="7"/>
    <n v="4"/>
    <n v="5.04"/>
    <x v="0"/>
  </r>
  <r>
    <s v="CA-2015-AS10090140-42264"/>
    <d v="2015-09-17T00:00:00"/>
    <d v="2015-09-19T00:00:00"/>
    <s v="Adam Shillingsburg"/>
    <s v="United States"/>
    <x v="10"/>
    <s v="Office Supplies"/>
    <s v="Appliances"/>
    <n v="3.444"/>
    <n v="2"/>
    <n v="0.7"/>
    <n v="-2.7551999999999901"/>
    <s v="Critical"/>
    <s v="Normal Order"/>
    <s v="Adam Shillingsburg"/>
    <s v="CA"/>
    <s v="2015"/>
    <s v="CRITICAL"/>
    <s v="office supplies"/>
    <s v="42264"/>
    <s v="AS10090140"/>
    <s v="CA"/>
    <n v="2015"/>
    <s v="AS10090140"/>
    <n v="42264"/>
    <s v="CA-2015-AS10090140-42264"/>
    <n v="2015"/>
    <n v="9"/>
    <n v="5"/>
    <n v="2"/>
    <n v="3.444"/>
    <x v="2"/>
  </r>
  <r>
    <s v="CA-2013-AS10090140-41587"/>
    <d v="2013-11-09T00:00:00"/>
    <d v="2013-11-13T00:00:00"/>
    <s v="Adam Shillingsburg"/>
    <s v="United States"/>
    <x v="1"/>
    <s v="Office Supplies"/>
    <s v="Copiers"/>
    <n v="17.22"/>
    <n v="3"/>
    <n v="0"/>
    <n v="7.9211999999999998"/>
    <s v="Medium"/>
    <s v="Normal Order"/>
    <s v="Adam Shillingsburg"/>
    <s v="CA"/>
    <s v="2013"/>
    <s v="MEDIUM"/>
    <s v="office supplies"/>
    <s v="41587"/>
    <s v="AS10090140"/>
    <s v="CA"/>
    <n v="2013"/>
    <s v="AS10090140"/>
    <n v="41587"/>
    <s v="CA-2013-AS10090140-41587"/>
    <n v="2013"/>
    <n v="11"/>
    <n v="7"/>
    <n v="4"/>
    <n v="17.22"/>
    <x v="4"/>
  </r>
  <r>
    <s v="ES-2013-BG1103544-41468"/>
    <d v="2013-07-13T00:00:00"/>
    <d v="2013-07-16T00:00:00"/>
    <s v="Barry Gonzalez"/>
    <s v="Finland"/>
    <x v="19"/>
    <s v="Technology"/>
    <s v="Tables"/>
    <n v="1245"/>
    <n v="4"/>
    <n v="0"/>
    <n v="161.76"/>
    <s v="Critical"/>
    <s v="Normal Order"/>
    <s v="Barry Gonzalez"/>
    <s v="ES"/>
    <s v="2013"/>
    <s v="CRITICAL"/>
    <s v="technology"/>
    <s v="41468"/>
    <s v="BG1103544"/>
    <s v="ES"/>
    <n v="2013"/>
    <s v="BG1103544"/>
    <n v="41468"/>
    <s v="ES-2013-BG1103544-41468"/>
    <n v="2013"/>
    <n v="7"/>
    <n v="7"/>
    <n v="3"/>
    <n v="1245"/>
    <x v="4"/>
  </r>
  <r>
    <s v="ES-2015-HW1493545-42335"/>
    <d v="2015-11-27T00:00:00"/>
    <d v="2015-11-29T00:00:00"/>
    <s v="Helen Wasserman"/>
    <s v="France"/>
    <x v="4"/>
    <s v="Furniture"/>
    <s v="Copiers"/>
    <n v="676.48500000000001"/>
    <n v="5"/>
    <n v="0.1"/>
    <n v="195.285"/>
    <s v="Critical"/>
    <s v="Normal Order"/>
    <s v="Helen Wasserman"/>
    <s v="ES"/>
    <s v="2015"/>
    <s v="CRITICAL"/>
    <s v="furniture"/>
    <s v="42335"/>
    <s v="HW1493545"/>
    <s v="ES"/>
    <n v="2015"/>
    <s v="HW1493545"/>
    <n v="42335"/>
    <s v="ES-2015-HW1493545-42335"/>
    <n v="2015"/>
    <n v="11"/>
    <n v="6"/>
    <n v="2"/>
    <n v="676.48500000000001"/>
    <x v="2"/>
  </r>
  <r>
    <s v="IN-2014-VG2180527-41996"/>
    <d v="2014-12-23T00:00:00"/>
    <d v="2014-12-25T00:00:00"/>
    <s v="Vivek Grady"/>
    <s v="China"/>
    <x v="9"/>
    <s v="Furniture"/>
    <s v="Copiers"/>
    <n v="731.34"/>
    <n v="2"/>
    <n v="0"/>
    <n v="175.5"/>
    <s v="Critical"/>
    <s v="Normal Order"/>
    <s v="Vivek Grady"/>
    <s v="IN"/>
    <s v="2014"/>
    <s v="CRITICAL"/>
    <s v="furniture"/>
    <s v="41996"/>
    <s v="VG2180527"/>
    <s v="IN"/>
    <n v="2014"/>
    <s v="VG2180527"/>
    <n v="41996"/>
    <s v="IN-2014-VG2180527-41996"/>
    <n v="2014"/>
    <n v="12"/>
    <n v="3"/>
    <n v="2"/>
    <n v="731.34"/>
    <x v="0"/>
  </r>
  <r>
    <s v="GH-2015-JD606049-42172"/>
    <d v="2015-06-17T00:00:00"/>
    <d v="2015-06-19T00:00:00"/>
    <s v="Julia Dunbar"/>
    <s v="Ghana"/>
    <x v="20"/>
    <s v="Office Supplies"/>
    <s v="Chairs"/>
    <n v="1239"/>
    <n v="4"/>
    <n v="0"/>
    <n v="0"/>
    <s v="Critical"/>
    <s v="Normal Order"/>
    <s v="Julia Dunbar"/>
    <s v="GH"/>
    <s v="2015"/>
    <s v="CRITICAL"/>
    <s v="office supplies"/>
    <s v="42172"/>
    <s v="JD606049"/>
    <s v="GH"/>
    <n v="2015"/>
    <s v="JD606049"/>
    <n v="42172"/>
    <s v="GH-2015-JD606049-42172"/>
    <n v="2015"/>
    <n v="6"/>
    <n v="4"/>
    <n v="2"/>
    <n v="1239"/>
    <x v="2"/>
  </r>
  <r>
    <s v="ID-2015-MG17680144-42078"/>
    <d v="2015-03-15T00:00:00"/>
    <d v="2015-03-17T00:00:00"/>
    <s v="Maureen Gastineau"/>
    <s v="Vietnam"/>
    <x v="11"/>
    <s v="Furniture"/>
    <s v="Bookcases"/>
    <n v="1680.60599999999"/>
    <n v="5"/>
    <n v="0.27"/>
    <n v="368.25599999999997"/>
    <s v="High"/>
    <s v="Normal Order"/>
    <s v="Maureen Gastineau"/>
    <s v="ID"/>
    <s v="2015"/>
    <s v="HIGH"/>
    <s v="furniture"/>
    <s v="42078"/>
    <s v="MG17680144"/>
    <s v="ID"/>
    <n v="2015"/>
    <s v="MG17680144"/>
    <n v="42078"/>
    <s v="ID-2015-MG17680144-42078"/>
    <n v="2015"/>
    <n v="3"/>
    <n v="1"/>
    <n v="2"/>
    <n v="1680.60599999999"/>
    <x v="2"/>
  </r>
  <r>
    <s v="IN-2015-CD1228058-42197"/>
    <d v="2015-07-12T00:00:00"/>
    <d v="2015-07-13T00:00:00"/>
    <s v="Christina DeMoss"/>
    <s v="India"/>
    <x v="5"/>
    <s v="Furniture"/>
    <s v="Appliances"/>
    <n v="2190.75"/>
    <n v="5"/>
    <n v="0"/>
    <n v="65.7"/>
    <s v="Medium"/>
    <s v="Normal Order"/>
    <s v="Christina Demoss"/>
    <s v="IN"/>
    <s v="2015"/>
    <s v="MEDIUM"/>
    <s v="furniture"/>
    <s v="42197"/>
    <s v="CD1228058"/>
    <s v="IN"/>
    <n v="2015"/>
    <s v="CD1228058"/>
    <n v="42197"/>
    <s v="IN-2015-CD1228058-42197"/>
    <n v="2015"/>
    <n v="7"/>
    <n v="1"/>
    <n v="1"/>
    <n v="2190.75"/>
    <x v="2"/>
  </r>
  <r>
    <s v="ID-2013-BN11470130-41633"/>
    <d v="2013-12-25T00:00:00"/>
    <d v="2013-12-28T00:00:00"/>
    <s v="Brad Norvell"/>
    <s v="Thailand"/>
    <x v="11"/>
    <s v="Technology"/>
    <s v="Storage"/>
    <n v="2667.5369999999998"/>
    <n v="5"/>
    <n v="0.17"/>
    <n v="-417.81299999999902"/>
    <s v="Medium"/>
    <s v="Normal Order"/>
    <s v="Brad Norvell"/>
    <s v="ID"/>
    <s v="2013"/>
    <s v="MEDIUM"/>
    <s v="technology"/>
    <s v="41633"/>
    <s v="BN11470130"/>
    <s v="ID"/>
    <n v="2013"/>
    <s v="BN11470130"/>
    <n v="41633"/>
    <s v="ID-2013-BN11470130-41633"/>
    <n v="2013"/>
    <n v="12"/>
    <n v="4"/>
    <n v="3"/>
    <n v="2667.5369999999998"/>
    <x v="4"/>
  </r>
  <r>
    <s v="ES-2014-EM1406548-41775"/>
    <d v="2014-05-16T00:00:00"/>
    <d v="2014-05-20T00:00:00"/>
    <s v="Erin Mull#"/>
    <s v="Germany"/>
    <x v="4"/>
    <s v="Technology"/>
    <s v="Copiers"/>
    <n v="2605.92"/>
    <n v="4"/>
    <n v="0"/>
    <n v="8994.9828630280499"/>
    <s v="High"/>
    <s v="Normal Order"/>
    <s v="Erin Mull#"/>
    <s v="ES"/>
    <s v="2014"/>
    <s v="HIGH"/>
    <s v="technology"/>
    <s v="41775"/>
    <s v="EM1406548"/>
    <s v="ES"/>
    <n v="2014"/>
    <s v="EM1406548"/>
    <n v="41775"/>
    <s v="ES-2014-EM1406548-41775"/>
    <n v="2014"/>
    <n v="5"/>
    <n v="6"/>
    <n v="4"/>
    <n v="2605.92"/>
    <x v="0"/>
  </r>
  <r>
    <s v="ES-2013-CK1220564-41422"/>
    <d v="2013-05-28T00:00:00"/>
    <d v="2013-05-31T00:00:00"/>
    <s v="Chloris Kastensmidt"/>
    <s v="Italy"/>
    <x v="6"/>
    <s v="Technology"/>
    <s v="Storage"/>
    <n v="1513.56"/>
    <n v="4"/>
    <n v="0"/>
    <n v="741.599999999999"/>
    <s v="Crtiical"/>
    <s v="Normal Order"/>
    <s v="Chloris Kastensmidt"/>
    <s v="ES"/>
    <s v="2013"/>
    <s v="CRTIICAL"/>
    <s v="technology"/>
    <s v="41422"/>
    <s v="CK1220564"/>
    <s v="ES"/>
    <n v="2013"/>
    <s v="CK1220564"/>
    <n v="41422"/>
    <s v="ES-2013-CK1220564-41422"/>
    <n v="2013"/>
    <n v="5"/>
    <n v="3"/>
    <n v="3"/>
    <n v="1513.56"/>
    <x v="4"/>
  </r>
  <r>
    <s v="UP-2012-CC2550137-41062"/>
    <d v="2012-06-02T00:00:00"/>
    <d v="2012-06-04T00:00:00"/>
    <s v="Clay Cheatham"/>
    <s v="Ukraine"/>
    <x v="21"/>
    <s v="Furniture"/>
    <s v="Copiers"/>
    <n v="855.14999999999895"/>
    <n v="1"/>
    <n v="0"/>
    <n v="384.81"/>
    <s v="Critical"/>
    <s v="Normal Order"/>
    <s v="Clay Cheatham"/>
    <s v="UP"/>
    <s v="2012"/>
    <s v="CRITICAL"/>
    <s v="furniture"/>
    <s v="41062"/>
    <s v="CC2550137"/>
    <s v="UP"/>
    <n v="2012"/>
    <s v="CC2550137"/>
    <n v="41062"/>
    <s v="UP-2012-CC2550137-41062"/>
    <n v="2012"/>
    <n v="6"/>
    <n v="7"/>
    <n v="2"/>
    <n v="855.14999999999895"/>
    <x v="1"/>
  </r>
  <r>
    <s v="IT-2012-MS17830139-41103"/>
    <d v="2012-07-13T00:00:00"/>
    <d v="2012-07-14T00:00:00"/>
    <s v="Melanie Seite"/>
    <s v="United Kingdom"/>
    <x v="19"/>
    <s v="Technology"/>
    <s v="Bookcases"/>
    <n v="956.34"/>
    <n v="4"/>
    <n v="0.1"/>
    <n v="-95.7"/>
    <s v="Critical"/>
    <s v="Normal Order"/>
    <s v="Melanie Seite"/>
    <s v="IT"/>
    <s v="2012"/>
    <s v="CRITICAL"/>
    <s v="technology"/>
    <s v="41103"/>
    <s v="MS17830139"/>
    <s v="IT"/>
    <n v="2012"/>
    <s v="MS17830139"/>
    <n v="41103"/>
    <s v="IT-2012-MS17830139-41103"/>
    <n v="2012"/>
    <n v="7"/>
    <n v="6"/>
    <n v="1"/>
    <n v="956.34"/>
    <x v="1"/>
  </r>
  <r>
    <s v="ES-2012-GT14710120-41198"/>
    <d v="2012-10-16T00:00:00"/>
    <d v="2012-10-23T00:00:00"/>
    <s v="Greg Tran"/>
    <s v="Spain"/>
    <x v="6"/>
    <s v="Furniture"/>
    <s v="Machines"/>
    <n v="1838.51999999999"/>
    <n v="5"/>
    <n v="0.2"/>
    <n v="160.77000000000001"/>
    <s v="Low"/>
    <s v="Normal Order"/>
    <s v="Greg Tran"/>
    <s v="ES"/>
    <s v="2012"/>
    <s v="LOW"/>
    <s v="furniture"/>
    <s v="41198"/>
    <s v="GT14710120"/>
    <s v="ES"/>
    <n v="2012"/>
    <s v="GT14710120"/>
    <n v="41198"/>
    <s v="ES-2012-GT14710120-41198"/>
    <n v="2012"/>
    <n v="10"/>
    <n v="3"/>
    <n v="7"/>
    <n v="1838.51999999999"/>
    <x v="1"/>
  </r>
  <r>
    <s v="IN-2013-JC157757-41310"/>
    <d v="2013-02-05T00:00:00"/>
    <d v="2013-02-08T00:00:00"/>
    <s v="John Castell"/>
    <s v="Australia"/>
    <x v="0"/>
    <s v="Furniture"/>
    <s v="Storage"/>
    <n v="819.93599999999901"/>
    <n v="2"/>
    <n v="0.1"/>
    <n v="191.316"/>
    <s v="Critical"/>
    <s v="Normal Order"/>
    <s v="John Castell"/>
    <s v="IN"/>
    <s v="2013"/>
    <s v="CRITICAL"/>
    <s v="furniture"/>
    <s v="41310"/>
    <s v="JC157757"/>
    <s v="IN"/>
    <n v="2013"/>
    <s v="JC157757"/>
    <n v="41310"/>
    <s v="IN-2013-JC157757-41310"/>
    <n v="2013"/>
    <n v="2"/>
    <n v="3"/>
    <n v="3"/>
    <n v="819.93599999999901"/>
    <x v="4"/>
  </r>
  <r>
    <s v="IN-2012-MG1820558-40962"/>
    <d v="2012-02-23T00:00:00"/>
    <d v="2012-02-26T00:00:00"/>
    <s v="Mitch Gastineau"/>
    <s v="India"/>
    <x v="5"/>
    <s v="Technology"/>
    <s v="Tables"/>
    <n v="1526.52"/>
    <n v="4"/>
    <n v="0"/>
    <n v="3985.40136153395"/>
    <s v="High"/>
    <s v="Normal Order"/>
    <s v="Mitch Gastineau"/>
    <s v="IN"/>
    <s v="2012"/>
    <s v="HIGH"/>
    <s v="technology"/>
    <s v="40962"/>
    <s v="MG1820558"/>
    <s v="IN"/>
    <n v="2012"/>
    <s v="MG1820558"/>
    <n v="40962"/>
    <s v="IN-2012-MG1820558-40962"/>
    <n v="2012"/>
    <n v="2"/>
    <n v="5"/>
    <n v="3"/>
    <n v="1526.52"/>
    <x v="1"/>
  </r>
  <r>
    <s v="CA-2012-AS10090140-41173"/>
    <d v="2012-09-21T00:00:00"/>
    <d v="2012-09-28T00:00:00"/>
    <s v="Adam Shillingsburg"/>
    <s v="United States"/>
    <x v="10"/>
    <s v="Office Supplies"/>
    <s v="Phones"/>
    <n v="3.984"/>
    <n v="1"/>
    <n v="0.2"/>
    <n v="1.3944000000000001"/>
    <s v="Medium"/>
    <s v="Normal Order"/>
    <s v="Adam Shillingsburg"/>
    <s v="CA"/>
    <s v="2012"/>
    <s v="MEDIUM"/>
    <s v="office supplies"/>
    <s v="41173"/>
    <s v="AS10090140"/>
    <s v="CA"/>
    <n v="2012"/>
    <s v="AS10090140"/>
    <n v="41173"/>
    <s v="CA-2012-AS10090140-41173"/>
    <n v="2012"/>
    <n v="9"/>
    <n v="6"/>
    <n v="7"/>
    <n v="3.984"/>
    <x v="1"/>
  </r>
  <r>
    <s v="MX-2014-PB1880593-41942"/>
    <d v="2014-10-30T00:00:00"/>
    <d v="2014-11-05T00:00:00"/>
    <s v="Patrick Bzostek"/>
    <s v="Nicargaua"/>
    <x v="3"/>
    <s v="Technology"/>
    <s v="Copiers"/>
    <n v="2125"/>
    <n v="5"/>
    <n v="0"/>
    <n v="297.5"/>
    <s v="Low"/>
    <s v="Normal Order"/>
    <s v="Patrick Bzostek"/>
    <s v="MX"/>
    <s v="2014"/>
    <s v="LOW"/>
    <s v="technology"/>
    <s v="41942"/>
    <s v="PB1880593"/>
    <s v="MX"/>
    <n v="2014"/>
    <s v="PB1880593"/>
    <n v="41942"/>
    <s v="MX-2014-PB1880593-41942"/>
    <n v="2014"/>
    <n v="10"/>
    <n v="5"/>
    <n v="6"/>
    <n v="2125"/>
    <x v="0"/>
  </r>
  <r>
    <s v="CM-2013-BP123022-41621"/>
    <d v="2013-12-13T00:00:00"/>
    <d v="2013-12-15T00:00:00"/>
    <s v="Benjamin Patterson"/>
    <s v="Cameroon"/>
    <x v="22"/>
    <s v="Technology"/>
    <s v="Phones"/>
    <n v="976.08"/>
    <n v="4"/>
    <n v="0"/>
    <n v="292.79999999999899"/>
    <s v="Critical"/>
    <s v="Normal Order"/>
    <s v="Benjamin Patterson"/>
    <s v="CM"/>
    <s v="2013"/>
    <s v="CRITICAL"/>
    <s v="technology"/>
    <s v="41621"/>
    <s v="BP123022"/>
    <s v="CM"/>
    <n v="2013"/>
    <s v="BP123022"/>
    <n v="41621"/>
    <s v="CM-2013-BP123022-41621"/>
    <n v="2013"/>
    <n v="12"/>
    <n v="6"/>
    <n v="2"/>
    <n v="976.08"/>
    <x v="4"/>
  </r>
  <r>
    <s v="CA-2012-AS10090140-41173#"/>
    <d v="2012-09-21T00:00:00"/>
    <d v="2012-09-28T00:00:00"/>
    <s v="Adam Shillingsburg"/>
    <s v="United States"/>
    <x v="10"/>
    <s v="Office Supplies"/>
    <s v="Accessories"/>
    <n v="13.04"/>
    <n v="4"/>
    <n v="0"/>
    <n v="42.544024685653"/>
    <s v="Medium"/>
    <s v="Normal Order"/>
    <s v="Adam Shillingsburg"/>
    <s v="CA"/>
    <s v="2012"/>
    <s v="MEDIUM"/>
    <s v="office supplies"/>
    <s v="1173#"/>
    <s v="AS10090140"/>
    <s v="CA"/>
    <n v="2012"/>
    <s v="AS10090140"/>
    <s v="41173#"/>
    <s v="CA-2012-AS10090140-41173#"/>
    <n v="2012"/>
    <n v="9"/>
    <n v="6"/>
    <n v="7"/>
    <n v="13.04"/>
    <x v="1"/>
  </r>
  <r>
    <s v="ZA-2012-DB3360146-41159"/>
    <d v="2012-09-07T00:00:00"/>
    <d v="2012-09-09T00:00:00"/>
    <s v="Dennis Bolton"/>
    <s v="zambia"/>
    <x v="23"/>
    <s v="Furniture"/>
    <s v="Copiers"/>
    <n v="2134.4399999999901"/>
    <n v="4"/>
    <n v="0"/>
    <n v="682.92"/>
    <s v="Critical"/>
    <s v="Normal Order"/>
    <s v="Dennis Bolton"/>
    <s v="ZA"/>
    <s v="2012"/>
    <s v="CRITICAL"/>
    <s v="furniture"/>
    <s v="41159"/>
    <s v="DB3360146"/>
    <s v="ZA"/>
    <n v="2012"/>
    <s v="DB3360146"/>
    <n v="41159"/>
    <s v="ZA-2012-DB3360146-41159"/>
    <n v="2012"/>
    <n v="9"/>
    <n v="6"/>
    <n v="2"/>
    <n v="2134.4399999999901"/>
    <x v="1"/>
  </r>
  <r>
    <s v="IN-2014-NF1847527-41741"/>
    <d v="2014-04-12T00:00:00"/>
    <d v="2014-04-14T00:00:00"/>
    <s v="Neil FranzÃ¶sisch"/>
    <s v=" China "/>
    <x v="9"/>
    <s v="Office Supplies"/>
    <s v="Binders"/>
    <n v="899.55"/>
    <n v="3"/>
    <n v="0"/>
    <n v="323.82"/>
    <s v="Critical"/>
    <s v="Normal Order"/>
    <s v="Neil Franzã¶Sisch"/>
    <s v="IN"/>
    <s v="2014"/>
    <s v="CRITICAL"/>
    <s v="office supplies"/>
    <s v="41741"/>
    <s v="NF1847527"/>
    <s v="IN"/>
    <n v="2014"/>
    <s v="NF1847527"/>
    <n v="41741"/>
    <s v="IN-2014-NF1847527-41741"/>
    <n v="2014"/>
    <n v="4"/>
    <n v="7"/>
    <n v="2"/>
    <n v="899.55"/>
    <x v="0"/>
  </r>
  <r>
    <s v="ID-2013-LC1705092-41560"/>
    <d v="2013-10-13T00:00:00"/>
    <d v="2013-10-16T00:00:00"/>
    <s v="Liz Carlisle"/>
    <s v="New Zealand#"/>
    <x v="0"/>
    <s v="Furniture"/>
    <s v="Copiers"/>
    <n v="1136.66399999999"/>
    <n v="4"/>
    <n v="0.4"/>
    <n v="-189.45599999999899"/>
    <s v="Critical"/>
    <s v="Normal Order"/>
    <s v="Liz Carlisle"/>
    <s v="ID"/>
    <s v="2013"/>
    <s v="CRITICAL"/>
    <s v="furniture"/>
    <s v="41560"/>
    <s v="LC1705092"/>
    <s v="ID"/>
    <n v="2013"/>
    <s v="LC1705092"/>
    <n v="41560"/>
    <s v="ID-2013-LC1705092-41560"/>
    <n v="2013"/>
    <n v="10"/>
    <n v="1"/>
    <n v="3"/>
    <n v="1136.66399999999"/>
    <x v="4"/>
  </r>
  <r>
    <s v="IN-2015-RA1988527-42034"/>
    <d v="2015-01-30T00:00:00"/>
    <d v="2015-02-03T00:00:00"/>
    <s v="Ruben Ausman"/>
    <s v="China"/>
    <x v="9"/>
    <s v="Furniture"/>
    <s v="Phones"/>
    <n v="2300.99999999999"/>
    <n v="5"/>
    <n v="0"/>
    <n v="91.95"/>
    <s v="High"/>
    <s v="Normal Order"/>
    <s v="Ruben Ausman"/>
    <s v="IN"/>
    <s v="2015"/>
    <s v="HIGH"/>
    <s v="furniture"/>
    <s v="42034"/>
    <s v="RA1988527"/>
    <s v="IN"/>
    <n v="2015"/>
    <s v="RA1988527"/>
    <n v="42034"/>
    <s v="IN-2015-RA1988527-42034"/>
    <n v="2015"/>
    <n v="1"/>
    <n v="6"/>
    <n v="4"/>
    <n v="2300.99999999999"/>
    <x v="2"/>
  </r>
  <r>
    <s v="CA-2015-AB10105140-42161"/>
    <d v="2015-06-06T00:00:00"/>
    <d v="2015-06-07T00:00:00"/>
    <s v="Adrian Barton"/>
    <s v="United States"/>
    <x v="1"/>
    <s v="Technology"/>
    <s v="Chairs"/>
    <n v="470.37599999999998"/>
    <n v="3"/>
    <n v="0.2"/>
    <n v="52.917299999999898"/>
    <s v="High"/>
    <s v="Normal Order"/>
    <s v="Adrian Barton"/>
    <s v="CA"/>
    <s v="2015"/>
    <s v="HIGH"/>
    <s v="technology"/>
    <s v="42161"/>
    <s v="AB10105140"/>
    <s v="CA"/>
    <n v="2015"/>
    <s v="AB10105140"/>
    <n v="42161"/>
    <s v="CA-2015-AB10105140-42161"/>
    <n v="2015"/>
    <n v="6"/>
    <n v="7"/>
    <n v="1"/>
    <n v="470.37599999999998"/>
    <x v="2"/>
  </r>
  <r>
    <s v="ID-2014-EM1396058-41901"/>
    <d v="2014-09-19T00:00:00"/>
    <d v="2014-09-23T00:00:00"/>
    <s v="Eric Murdock"/>
    <s v="India"/>
    <x v="5"/>
    <s v="Office Supplies"/>
    <s v="Chairs"/>
    <n v="2249.16"/>
    <n v="4"/>
    <n v="0"/>
    <n v="224.88"/>
    <s v="High"/>
    <s v="Normal Order"/>
    <s v="Eric Murdock"/>
    <s v="ID"/>
    <s v="2014"/>
    <s v="HIGH"/>
    <s v="office supplies"/>
    <s v="41901"/>
    <s v="EM1396058"/>
    <s v="ID"/>
    <n v="2014"/>
    <s v="EM1396058"/>
    <n v="41901"/>
    <s v="ID-2014-EM1396058-41901"/>
    <n v="2014"/>
    <n v="9"/>
    <n v="6"/>
    <n v="4"/>
    <n v="2249.16"/>
    <x v="0"/>
  </r>
  <r>
    <s v="CA-2012-AB10105140-41262"/>
    <d v="2012-12-19T00:00:00"/>
    <d v="2012-12-22T00:00:00"/>
    <s v="Adrian Barton"/>
    <s v="united states"/>
    <x v="1"/>
    <s v="Office Supplies"/>
    <s v="Tables"/>
    <n v="1103.97"/>
    <n v="3"/>
    <n v="0"/>
    <n v="496.78649999999902"/>
    <s v="Medium"/>
    <s v="Normal Order"/>
    <s v="Adrian Barton"/>
    <s v="CA"/>
    <s v="2012"/>
    <s v="MEDIUM"/>
    <s v="office supplies"/>
    <s v="41262"/>
    <s v="AB10105140"/>
    <s v="CA"/>
    <n v="2012"/>
    <s v="AB10105140"/>
    <n v="41262"/>
    <s v="CA-2012-AB10105140-41262"/>
    <n v="2012"/>
    <n v="12"/>
    <n v="4"/>
    <n v="3"/>
    <n v="1103.97"/>
    <x v="1"/>
  </r>
  <r>
    <s v="CA-2015-AB10105140-42143"/>
    <d v="2015-05-19T00:00:00"/>
    <d v="2015-05-21T00:00:00"/>
    <s v="Adrian Barton"/>
    <s v="United States"/>
    <x v="2"/>
    <s v="Technology"/>
    <s v="Phones"/>
    <n v="344.70400000000001"/>
    <n v="2"/>
    <n v="0.2"/>
    <n v="38.779199999999904"/>
    <s v="Medium"/>
    <s v="Normal Order"/>
    <s v="Adrian Barton"/>
    <s v="CA"/>
    <s v="2015"/>
    <s v="MEDIUM"/>
    <s v="technology"/>
    <s v="42143"/>
    <s v="AB10105140"/>
    <s v="CA"/>
    <n v="2015"/>
    <s v="AB10105140"/>
    <n v="42143"/>
    <s v="CA-2015-AB10105140-42143"/>
    <n v="2015"/>
    <n v="5"/>
    <n v="3"/>
    <n v="2"/>
    <n v="344.70400000000001"/>
    <x v="2"/>
  </r>
  <r>
    <s v="ES-2014-SV2078545-41807"/>
    <d v="2014-06-17T00:00:00"/>
    <d v="2014-06-19T00:00:00"/>
    <s v="Stewart Visinsky"/>
    <s v="France"/>
    <x v="4"/>
    <s v="Technology"/>
    <s v="Accessories"/>
    <n v="1244.0999999999999"/>
    <n v="5"/>
    <n v="0"/>
    <n v="447.75"/>
    <s v="High"/>
    <s v="Normal Order"/>
    <s v="Stewart Visinsky"/>
    <s v="ES"/>
    <s v="2014"/>
    <s v="HIGH"/>
    <s v="technology"/>
    <s v="41807"/>
    <s v="SV2078545"/>
    <s v="ES"/>
    <n v="2014"/>
    <s v="SV2078545"/>
    <n v="41807"/>
    <s v="ES-2014-SV2078545-41807"/>
    <n v="2014"/>
    <n v="6"/>
    <n v="3"/>
    <n v="2"/>
    <n v="1244.0999999999999"/>
    <x v="0"/>
  </r>
  <r>
    <s v="IN-2015-CS121307-42266"/>
    <d v="2015-09-19T00:00:00"/>
    <d v="2015-09-21T00:00:00"/>
    <s v="Chad Sievert"/>
    <s v="Australia"/>
    <x v="0"/>
    <s v="Furniture"/>
    <s v="Accessories"/>
    <n v="1586.41199999999"/>
    <n v="4"/>
    <n v="0.1"/>
    <n v="17.531999999999901"/>
    <s v="High"/>
    <s v="Normal Order"/>
    <s v="Chad Sievert"/>
    <s v="IN"/>
    <s v="2015"/>
    <s v="HIGH"/>
    <s v="furniture"/>
    <s v="42266"/>
    <s v="CS121307"/>
    <s v="IN"/>
    <n v="2015"/>
    <s v="CS121307"/>
    <n v="42266"/>
    <s v="IN-2015-CS121307-42266"/>
    <n v="2015"/>
    <n v="9"/>
    <n v="7"/>
    <n v="2"/>
    <n v="1586.41199999999"/>
    <x v="2"/>
  </r>
  <r>
    <s v="IR-2015-MG768060-42109"/>
    <d v="2015-04-15T00:00:00"/>
    <d v="2015-04-18T00:00:00"/>
    <s v="Maureen Gastineau"/>
    <s v=" Iran "/>
    <x v="5"/>
    <s v="Furniture"/>
    <s v="Appliances"/>
    <n v="731.34"/>
    <n v="2"/>
    <n v="0"/>
    <n v="80.400000000000006"/>
    <s v="Critical"/>
    <s v="Normal Order"/>
    <s v="Maureen Gastineau"/>
    <s v="IR"/>
    <s v="2015"/>
    <s v="CRITICAL"/>
    <s v="furniture"/>
    <s v="42109"/>
    <s v="MG768060"/>
    <s v="IR"/>
    <n v="2015"/>
    <s v="MG768060"/>
    <n v="42109"/>
    <s v="IR-2015-MG768060-42109"/>
    <n v="2015"/>
    <n v="4"/>
    <n v="4"/>
    <n v="3"/>
    <n v="731.34"/>
    <x v="2"/>
  </r>
  <r>
    <s v="CA-2013-AB10105140-41585"/>
    <d v="2013-11-07T00:00:00"/>
    <d v="2013-11-12T00:00:00"/>
    <s v="Adrian Barton"/>
    <s v="United States"/>
    <x v="1"/>
    <s v="Technology"/>
    <s v="Bookcases"/>
    <n v="287.909999999999"/>
    <n v="3"/>
    <n v="0.4"/>
    <n v="33.589499999999902"/>
    <s v="Medium"/>
    <s v="Normal Order"/>
    <s v="Adrian Barton"/>
    <s v="CA"/>
    <s v="2013"/>
    <s v="MEDIUM"/>
    <s v="technology"/>
    <s v="41585"/>
    <s v="AB10105140"/>
    <s v="CA"/>
    <n v="2013"/>
    <s v="AB10105140"/>
    <n v="41585"/>
    <s v="CA-2013-AB10105140-41585"/>
    <n v="2013"/>
    <n v="11"/>
    <n v="5"/>
    <n v="5"/>
    <n v="287.909999999999"/>
    <x v="4"/>
  </r>
  <r>
    <s v="IN-2015-CC1247558-42129"/>
    <d v="2015-05-05T00:00:00"/>
    <d v="2015-05-07T00:00:00"/>
    <s v="Cindy Chapman"/>
    <s v="India"/>
    <x v="24"/>
    <s v="Technology"/>
    <s v="Bookcases"/>
    <n v="1272.72"/>
    <n v="4"/>
    <n v="0"/>
    <n v="534.48"/>
    <s v="High"/>
    <s v="Normal Order"/>
    <s v="Cindy Chapman"/>
    <s v="IN"/>
    <s v="2015"/>
    <s v="HIGH"/>
    <s v="technology"/>
    <s v="42129"/>
    <s v="CC1247558"/>
    <s v="IN"/>
    <n v="2015"/>
    <s v="CC1247558"/>
    <n v="42129"/>
    <s v="IN-2015-CC1247558-42129"/>
    <n v="2015"/>
    <n v="5"/>
    <n v="3"/>
    <n v="2"/>
    <n v="1272.72"/>
    <x v="2"/>
  </r>
  <r>
    <s v="US-2013-SL2015582-41422"/>
    <d v="2013-05-28T00:00:00"/>
    <d v="2013-05-29T00:00:00"/>
    <s v="Sara Luxemburg"/>
    <s v="Mexico"/>
    <x v="3"/>
    <s v="Furniture"/>
    <s v="Phones"/>
    <n v="585.45600000000002"/>
    <n v="3"/>
    <n v="0.2"/>
    <n v="-2.4000000000000899E-2"/>
    <s v="Critical"/>
    <s v="Normal Order"/>
    <s v="Sara Luxemburg"/>
    <s v="US"/>
    <s v="2013"/>
    <s v="CRITICAL"/>
    <s v="furniture"/>
    <s v="41422"/>
    <s v="SL2015582"/>
    <s v="US"/>
    <n v="2013"/>
    <s v="SL2015582"/>
    <n v="41422"/>
    <s v="US-2013-SL2015582-41422"/>
    <n v="2013"/>
    <n v="5"/>
    <n v="3"/>
    <n v="1"/>
    <n v="585.45600000000002"/>
    <x v="4"/>
  </r>
  <r>
    <s v="LI-2015-NC834073-42143"/>
    <d v="2015-05-19T00:00:00"/>
    <s v="05/21/2015"/>
    <s v="Nat Carroll"/>
    <s v="Liberia"/>
    <x v="20"/>
    <s v="Technology"/>
    <s v="Accessories"/>
    <n v="1429.4399999999901"/>
    <n v="4"/>
    <n v="0"/>
    <n v="471.599999999999"/>
    <s v="Critical"/>
    <s v="Normal Order"/>
    <s v="Nat Carroll"/>
    <s v="LI"/>
    <s v="2015"/>
    <s v="CRITICAL"/>
    <s v="technology"/>
    <s v="42143"/>
    <s v="NC834073"/>
    <s v="LI"/>
    <n v="2015"/>
    <s v="NC834073"/>
    <n v="42143"/>
    <s v="LI-2015-NC834073-42143"/>
    <n v="2015"/>
    <n v="5"/>
    <n v="3"/>
    <n v="2"/>
    <n v="1429.4399999999901"/>
    <x v="2"/>
  </r>
  <r>
    <s v="MX-2015-PS1897028-42109"/>
    <d v="2015-04-15T00:00:00"/>
    <d v="2015-04-17T00:00:00"/>
    <s v="Paul Stevenson"/>
    <s v="Colombia"/>
    <x v="15"/>
    <s v="Office Supplies"/>
    <s v="Bookcases"/>
    <n v="1792.4"/>
    <n v="5"/>
    <n v="0"/>
    <n v="304.7"/>
    <s v="Critical"/>
    <s v="Normal Order"/>
    <s v="Paul Stevenson"/>
    <s v="MX"/>
    <s v="2015"/>
    <s v="CRITICAL"/>
    <s v="office supplies"/>
    <s v="42109"/>
    <s v="PS1897028"/>
    <s v="MX"/>
    <n v="2015"/>
    <s v="PS1897028"/>
    <n v="42109"/>
    <s v="MX-2015-PS1897028-42109"/>
    <n v="2015"/>
    <n v="4"/>
    <n v="4"/>
    <n v="2"/>
    <n v="1792.4"/>
    <x v="2"/>
  </r>
  <r>
    <s v="PL-2015-CB2025103-42347"/>
    <d v="2015-12-09T00:00:00"/>
    <d v="2015-12-12T00:00:00"/>
    <s v="Cassandra Brandow"/>
    <s v="Poland#"/>
    <x v="21"/>
    <s v="Technology"/>
    <s v="Bookcases"/>
    <n v="1188.3599999999999"/>
    <n v="4"/>
    <n v="0"/>
    <n v="95.039999999999907"/>
    <s v="High"/>
    <s v="Normal Order"/>
    <s v="Cassandra Brandow"/>
    <s v="PL"/>
    <s v="2015"/>
    <s v="HIGH"/>
    <s v="technology"/>
    <s v="42347"/>
    <s v="CB2025103"/>
    <s v="PL"/>
    <n v="2015"/>
    <s v="CB2025103"/>
    <n v="42347"/>
    <s v="PL-2015-CB2025103-42347"/>
    <n v="2015"/>
    <n v="12"/>
    <n v="4"/>
    <n v="3"/>
    <n v="1188.3599999999999"/>
    <x v="2"/>
  </r>
  <r>
    <s v="IN-2012-SC200507-41249"/>
    <d v="2012-12-06T00:00:00"/>
    <d v="2012-12-10T00:00:00"/>
    <s v="Sample Company A"/>
    <s v="Australia"/>
    <x v="0"/>
    <s v="Technology"/>
    <s v="Appliances"/>
    <n v="2875.0949999999998"/>
    <n v="5"/>
    <n v="0.1"/>
    <n v="511.094999999999"/>
    <s v="High"/>
    <s v="Normal Order"/>
    <s v="Sample Company A"/>
    <s v="IN"/>
    <s v="2012"/>
    <s v="HIGH"/>
    <s v="technology"/>
    <s v="41249"/>
    <s v="SC200507"/>
    <s v="IN"/>
    <n v="2012"/>
    <s v="SC200507"/>
    <n v="41249"/>
    <s v="IN-2012-SC200507-41249"/>
    <n v="2012"/>
    <n v="12"/>
    <n v="5"/>
    <n v="4"/>
    <n v="2875.0949999999998"/>
    <x v="1"/>
  </r>
  <r>
    <s v="IT-2014-AM10705125-41892"/>
    <d v="2014-09-10T00:00:00"/>
    <d v="2014-09-15T00:00:00"/>
    <s v="Anne McFarland"/>
    <s v="Switzerland"/>
    <x v="4"/>
    <s v="Furniture"/>
    <s v="Copiers"/>
    <s v="missing"/>
    <n v="5"/>
    <n v="0"/>
    <n v="952.2"/>
    <s v="Medium"/>
    <s v="Normal Order"/>
    <s v="Anne Mcfarland"/>
    <s v="IT"/>
    <s v="2014"/>
    <s v="MEDIUM"/>
    <s v="furniture"/>
    <s v="41892"/>
    <s v="AM10705125"/>
    <s v="IT"/>
    <n v="2014"/>
    <s v="AM10705125"/>
    <n v="41892"/>
    <s v="IT-2014-AM10705125-41892"/>
    <n v="2014"/>
    <n v="9"/>
    <n v="4"/>
    <n v="5"/>
    <n v="0"/>
    <x v="0"/>
  </r>
  <r>
    <s v="IN-2014-TC21295130-41962"/>
    <d v="2014-11-19T00:00:00"/>
    <d v="2014-11-19T00:00:00"/>
    <s v="Toby Carlisle"/>
    <s v="thailand"/>
    <x v="11"/>
    <s v="Office Supplies"/>
    <s v="Appliances"/>
    <n v="1798.6763999999901"/>
    <n v="4"/>
    <n v="0.17"/>
    <n v="86.636399999999895"/>
    <s v="High"/>
    <s v="Normal Order"/>
    <s v="Toby Carlisle"/>
    <s v="IN"/>
    <s v="2014"/>
    <s v="HIGH"/>
    <s v="office supplies"/>
    <s v="41962"/>
    <s v="TC21295130"/>
    <s v="IN"/>
    <n v="2014"/>
    <s v="TC21295130"/>
    <n v="41962"/>
    <s v="IN-2014-TC21295130-41962"/>
    <n v="2014"/>
    <n v="11"/>
    <n v="4"/>
    <n v="0"/>
    <n v="1798.6763999999901"/>
    <x v="0"/>
  </r>
  <r>
    <s v="IN-2015-NF1838511-42279"/>
    <d v="2015-10-02T00:00:00"/>
    <d v="2015-10-06T00:00:00"/>
    <s v="Natalie Fritzler"/>
    <s v="Bangladesh"/>
    <x v="5"/>
    <s v="Technology"/>
    <s v="Phones"/>
    <n v="2575.92"/>
    <n v="4"/>
    <n v="0"/>
    <n v="978.83999999999901"/>
    <s v="High"/>
    <s v="Normal Order"/>
    <s v="Natalie Fritzler"/>
    <s v="IN"/>
    <s v="2015"/>
    <s v="HIGH"/>
    <s v="technology"/>
    <s v="42279"/>
    <s v="NF1838511"/>
    <s v="IN"/>
    <n v="2015"/>
    <s v="NF1838511"/>
    <n v="42279"/>
    <s v="IN-2015-NF1838511-42279"/>
    <n v="2015"/>
    <n v="10"/>
    <n v="6"/>
    <n v="4"/>
    <n v="2575.92"/>
    <x v="2"/>
  </r>
  <r>
    <s v="ES-2015-AS10090139-42062"/>
    <d v="2015-02-27T00:00:00"/>
    <d v="2015-03-03T00:00:00"/>
    <s v="Adam Shillingsburg"/>
    <s v="United Kingdom"/>
    <x v="19"/>
    <s v="Office Supplies"/>
    <s v="Chairs"/>
    <n v="1699.83"/>
    <n v="3"/>
    <n v="0"/>
    <n v="84.96"/>
    <s v="High"/>
    <s v="Normal Order"/>
    <s v="Adam Shillingsburg"/>
    <s v="ES"/>
    <s v="2015"/>
    <s v="HIGH"/>
    <s v="office supplies"/>
    <s v="42062"/>
    <s v="AS10090139"/>
    <s v="ES"/>
    <n v="2015"/>
    <s v="AS10090139"/>
    <n v="42062"/>
    <s v="ES-2015-AS10090139-42062"/>
    <n v="2015"/>
    <n v="2"/>
    <n v="6"/>
    <n v="4"/>
    <n v="1699.83"/>
    <x v="2"/>
  </r>
  <r>
    <s v="IN-2015-LT1676558-42133"/>
    <d v="2015-05-09T00:00:00"/>
    <d v="2015-05-15T00:00:00"/>
    <s v="Larry Tron"/>
    <s v="India"/>
    <x v="5"/>
    <s v="Furniture"/>
    <s v="Bookcases"/>
    <n v="4298.8500000000004"/>
    <n v="5"/>
    <n v="0"/>
    <n v="300.89999999999998"/>
    <s v="Low"/>
    <s v="Normal Order"/>
    <s v="Larry Tron"/>
    <s v="IN"/>
    <s v="2015"/>
    <s v="LOW"/>
    <s v="furniture"/>
    <s v="42133"/>
    <s v="LT1676558"/>
    <s v="IN"/>
    <n v="2015"/>
    <s v="LT1676558"/>
    <n v="42133"/>
    <s v="IN-2015-LT1676558-42133"/>
    <n v="2015"/>
    <n v="5"/>
    <n v="7"/>
    <n v="6"/>
    <n v="4298.8500000000004"/>
    <x v="2"/>
  </r>
  <r>
    <s v="ES-2013-BP11230120-41411"/>
    <d v="2013-05-17T00:00:00"/>
    <d v="2013-05-21T00:00:00"/>
    <s v="Benjamin Patterson"/>
    <s v="Spain"/>
    <x v="6"/>
    <s v="Office Supplies"/>
    <s v="Tables"/>
    <n v="2080.3199999999902"/>
    <n v="4"/>
    <n v="0"/>
    <n v="561.599999999999"/>
    <s v="High"/>
    <s v="Normal Order"/>
    <s v="Benjamin Patterson"/>
    <s v="ES"/>
    <s v="2013"/>
    <s v="HIGH"/>
    <s v="office supplies"/>
    <s v="41411"/>
    <s v="BP11230120"/>
    <s v="ES"/>
    <n v="2013"/>
    <s v="BP11230120"/>
    <n v="41411"/>
    <s v="ES-2013-BP11230120-41411"/>
    <n v="2013"/>
    <n v="5"/>
    <n v="6"/>
    <n v="4"/>
    <n v="2080.3199999999902"/>
    <x v="4"/>
  </r>
  <r>
    <s v="IN-2012-DM1352558-41123"/>
    <d v="2012-08-02T00:00:00"/>
    <d v="2012-08-05T00:00:00"/>
    <s v="Don Miller"/>
    <s v="India"/>
    <x v="5"/>
    <s v="Technology"/>
    <s v="Appliances"/>
    <n v="840.6"/>
    <n v="5"/>
    <n v="0"/>
    <n v="319.349999999999"/>
    <s v="Critical"/>
    <s v="Normal Order"/>
    <s v="Don Miller"/>
    <s v="IN"/>
    <s v="2012"/>
    <s v="CRITICAL"/>
    <s v="technology"/>
    <s v="41123"/>
    <s v="DM1352558"/>
    <s v="IN"/>
    <n v="2012"/>
    <s v="DM1352558"/>
    <n v="41123"/>
    <s v="IN-2012-DM1352558-41123"/>
    <n v="2012"/>
    <n v="8"/>
    <n v="5"/>
    <n v="3"/>
    <n v="840.6"/>
    <x v="1"/>
  </r>
  <r>
    <s v="MX-2014-TS2134018-41956"/>
    <d v="2014-11-13T00:00:00"/>
    <d v="2014-11-18T00:00:00"/>
    <s v="Toby Swindell"/>
    <s v="brazil"/>
    <x v="15"/>
    <s v="Technology"/>
    <s v="Bookcases"/>
    <n v="2171.3000000000002"/>
    <n v="5"/>
    <n v="0"/>
    <n v="390.79999999999899"/>
    <s v="High"/>
    <s v="Normal Order"/>
    <s v="Toby Swindell"/>
    <s v="MX"/>
    <s v="2014"/>
    <s v="HIGH"/>
    <s v="technology"/>
    <s v="41956"/>
    <s v="TS2134018"/>
    <s v="MX"/>
    <n v="2014"/>
    <s v="TS2134018"/>
    <n v="41956"/>
    <s v="MX-2014-TS2134018-41956"/>
    <n v="2014"/>
    <n v="11"/>
    <n v="5"/>
    <n v="5"/>
    <n v="2171.3000000000002"/>
    <x v="0"/>
  </r>
  <r>
    <s v="CA-2013-AB10105140-41585"/>
    <d v="2013-11-07T00:00:00"/>
    <d v="2013-11-12T00:00:00"/>
    <s v="Adrian Barton"/>
    <s v="United States"/>
    <x v="1"/>
    <s v="Office Supplies"/>
    <s v="Phones"/>
    <n v="177.648"/>
    <n v="2"/>
    <n v="0.2"/>
    <n v="-28.867799999999999"/>
    <s v="Medium"/>
    <s v="Normal Order"/>
    <s v="Adrian Barton"/>
    <s v="CA"/>
    <s v="2013"/>
    <s v="MEDIUM"/>
    <s v="office supplies"/>
    <s v="41585"/>
    <s v="AB10105140"/>
    <s v="CA"/>
    <n v="2013"/>
    <s v="AB10105140"/>
    <n v="41585"/>
    <s v="CA-2013-AB10105140-41585"/>
    <n v="2013"/>
    <n v="11"/>
    <n v="5"/>
    <n v="5"/>
    <n v="177.648"/>
    <x v="4"/>
  </r>
  <r>
    <s v="CA-2015-AB10105140-42267"/>
    <d v="2015-09-20T00:00:00"/>
    <d v="2015-09-26T00:00:00"/>
    <s v="Adrian Barton"/>
    <s v="United States"/>
    <x v="2"/>
    <s v="Technology"/>
    <s v="Bookcases"/>
    <n v="89.584000000000003"/>
    <n v="2"/>
    <n v="0.2"/>
    <n v="4.4791999999999996"/>
    <s v="Low"/>
    <s v="Normal Order"/>
    <s v="Adrian Barton"/>
    <s v="CA"/>
    <s v="2015"/>
    <s v="LOW"/>
    <s v="technology"/>
    <s v="42267"/>
    <s v="AB10105140"/>
    <s v="CA"/>
    <n v="2015"/>
    <s v="AB10105140"/>
    <n v="42267"/>
    <s v="CA-2015-AB10105140-42267"/>
    <n v="2015"/>
    <n v="9"/>
    <n v="1"/>
    <n v="6"/>
    <n v="89.584000000000003"/>
    <x v="2"/>
  </r>
  <r>
    <s v="MX-2015-JB1540051-42263"/>
    <d v="2015-09-16T00:00:00"/>
    <d v="2015-09-18T00:00:00"/>
    <s v="Jennifer Braxton"/>
    <s v="Guatemala"/>
    <x v="3"/>
    <s v="Technology"/>
    <s v="Bookcases"/>
    <n v="1258.7773999999999"/>
    <n v="5"/>
    <n v="2E-3"/>
    <n v="375.77739999999898"/>
    <s v="High"/>
    <s v="Normal Order"/>
    <s v="Jennifer Braxton"/>
    <s v="MX"/>
    <s v="2015"/>
    <s v="HIGH"/>
    <s v="technology"/>
    <s v="42263"/>
    <s v="JB1540051"/>
    <s v="MX"/>
    <n v="2015"/>
    <s v="JB1540051"/>
    <n v="42263"/>
    <s v="MX-2015-JB1540051-42263"/>
    <n v="2015"/>
    <n v="9"/>
    <n v="4"/>
    <n v="2"/>
    <n v="1258.7773999999999"/>
    <x v="2"/>
  </r>
  <r>
    <s v="MX-2015-SF2020039-42255"/>
    <d v="2015-09-08T00:00:00"/>
    <d v="2015-09-11T00:00:00"/>
    <s v="Sarah Foster"/>
    <s v="El Salvador"/>
    <x v="3"/>
    <s v="Technology"/>
    <s v="Chairs"/>
    <n v="1274.7"/>
    <n v="3"/>
    <n v="0"/>
    <n v="293.16000000000003"/>
    <s v="Critical#"/>
    <s v="Normal Order"/>
    <s v="Sarah Foster"/>
    <s v="MX"/>
    <s v="2015"/>
    <s v="CRITICAL#"/>
    <s v="technology"/>
    <s v="42255"/>
    <s v="SF2020039"/>
    <s v="MX"/>
    <n v="2015"/>
    <s v="SF2020039"/>
    <n v="42255"/>
    <s v="MX-2015-SF2020039-42255"/>
    <n v="2015"/>
    <n v="9"/>
    <n v="3"/>
    <n v="3"/>
    <n v="1274.7"/>
    <x v="2"/>
  </r>
  <r>
    <s v="ID-2015-KH16510102-42052#"/>
    <d v="2015-02-17T00:00:00"/>
    <d v="2015-02-18T00:00:00"/>
    <s v="Keith Herrera"/>
    <s v="Philippines"/>
    <x v="11"/>
    <s v="Furniture"/>
    <s v="Chairs"/>
    <n v="1046.24999999999"/>
    <n v="3"/>
    <n v="0.25"/>
    <n v="-111.599999999999"/>
    <s v="High"/>
    <s v="Normal Order"/>
    <s v="Keith Herrera"/>
    <s v="ID"/>
    <s v="2015"/>
    <s v="HIGH"/>
    <s v="furniture"/>
    <s v="2052#"/>
    <s v="KH16510102"/>
    <s v="ID"/>
    <n v="2015"/>
    <s v="KH16510102"/>
    <s v="42052#"/>
    <s v="ID-2015-KH16510102-42052#"/>
    <n v="2015"/>
    <n v="2"/>
    <n v="3"/>
    <n v="1"/>
    <n v="1046.24999999999"/>
    <x v="2"/>
  </r>
  <r>
    <s v="IN-2013-DL1333058-41328"/>
    <d v="2013-02-23T00:00:00"/>
    <d v="2013-02-28T00:00:00"/>
    <s v="Denise Leinenbach"/>
    <s v="India"/>
    <x v="5"/>
    <s v="Technology"/>
    <s v="Chairs"/>
    <n v="3187.2"/>
    <n v="5"/>
    <n v="0"/>
    <n v="541.79999999999995"/>
    <s v="Medium"/>
    <s v="Normal Order"/>
    <s v="Denise Leinenbach"/>
    <s v="IN"/>
    <s v="2013"/>
    <s v="MEDIUM"/>
    <s v="technology"/>
    <s v="41328"/>
    <s v="DL1333058"/>
    <s v="IN"/>
    <n v="2013"/>
    <s v="DL1333058"/>
    <n v="41328"/>
    <s v="IN-2013-DL1333058-41328"/>
    <n v="2013"/>
    <n v="2"/>
    <n v="7"/>
    <n v="5"/>
    <n v="3187.2"/>
    <x v="4"/>
  </r>
  <r>
    <s v="IN-2013-SV2093527-41620"/>
    <d v="2013-12-12T00:00:00"/>
    <d v="2013-12-14T00:00:00"/>
    <s v="Susan Vittorini"/>
    <s v="China"/>
    <x v="9"/>
    <s v="Office Supplies"/>
    <s v="Phones"/>
    <n v="703.35"/>
    <n v="5"/>
    <n v="0"/>
    <n v="260.099999999999"/>
    <s v="Critical"/>
    <s v="Normal Order"/>
    <s v="Susan Vittorini"/>
    <s v="IN"/>
    <s v="2013"/>
    <s v="CRITICAL"/>
    <s v="office supplies"/>
    <s v="41620"/>
    <s v="SV2093527"/>
    <s v="IN"/>
    <n v="2013"/>
    <s v="SV2093527"/>
    <n v="41620"/>
    <s v="IN-2013-SV2093527-41620"/>
    <n v="2013"/>
    <n v="12"/>
    <n v="5"/>
    <n v="2"/>
    <n v="703.35"/>
    <x v="4"/>
  </r>
  <r>
    <s v="IN-2014-JE1561058-41895"/>
    <d v="2014-09-13T00:00:00"/>
    <d v="2014-09-13T00:00:00"/>
    <s v="Jim Epp"/>
    <s v="India"/>
    <x v="5"/>
    <s v="Technology"/>
    <s v="Appliances"/>
    <n v="840.15"/>
    <n v="5"/>
    <n v="0"/>
    <n v="260.39999999999998"/>
    <s v="Critical"/>
    <s v="Normal Order"/>
    <s v="Jim Epp"/>
    <s v="IN"/>
    <s v="2014"/>
    <s v="CRITICAL"/>
    <s v="technology"/>
    <s v="41895"/>
    <s v="JE1561058"/>
    <s v="IN"/>
    <n v="2014"/>
    <s v="JE1561058"/>
    <n v="41895"/>
    <s v="IN-2014-JE1561058-41895"/>
    <n v="2014"/>
    <n v="9"/>
    <n v="7"/>
    <n v="0"/>
    <n v="840.15"/>
    <x v="0"/>
  </r>
  <r>
    <s v="IN-2014-GH1442527-41845"/>
    <d v="2014-07-25T00:00:00"/>
    <d v="2014-07-28T00:00:00"/>
    <s v="Gary Hwang"/>
    <s v="China"/>
    <x v="9"/>
    <s v="Furniture"/>
    <s v="Machines"/>
    <n v="1236.33"/>
    <n v="3"/>
    <n v="0"/>
    <n v="519.21"/>
    <s v="Medium"/>
    <s v="Normal Order"/>
    <s v="Gary Hwang"/>
    <s v="IN"/>
    <s v="2014"/>
    <s v="MEDIUM"/>
    <s v="furniture"/>
    <s v="41845"/>
    <s v="GH1442527"/>
    <s v="IN"/>
    <n v="2014"/>
    <s v="GH1442527"/>
    <n v="41845"/>
    <s v="IN-2014-GH1442527-41845"/>
    <n v="2014"/>
    <n v="7"/>
    <n v="6"/>
    <n v="3"/>
    <n v="1236.33"/>
    <x v="0"/>
  </r>
  <r>
    <s v="CA-2013-AB10105140-41585"/>
    <d v="2013-11-07T00:00:00"/>
    <d v="2013-11-12T00:00:00"/>
    <s v="Adrian Barton"/>
    <s v="United States"/>
    <x v="1"/>
    <s v="Furniture"/>
    <s v="Appliances"/>
    <n v="64.959999999999994"/>
    <n v="5"/>
    <n v="0.6"/>
    <n v="-84.447999999999993"/>
    <s v="Medium"/>
    <s v="Normal Order"/>
    <s v="Adrian Barton"/>
    <s v="CA"/>
    <s v="2013"/>
    <s v="MEDIUM"/>
    <s v="furniture"/>
    <s v="41585"/>
    <s v="AB10105140"/>
    <s v="CA"/>
    <n v="2013"/>
    <s v="AB10105140"/>
    <n v="41585"/>
    <s v="CA-2013-AB10105140-41585"/>
    <n v="2013"/>
    <n v="11"/>
    <n v="5"/>
    <n v="5"/>
    <n v="64.959999999999994"/>
    <x v="4"/>
  </r>
  <r>
    <s v="CA-2014-AB10105140-41672"/>
    <d v="2014-02-02T00:00:00"/>
    <d v="2014-02-07T00:00:00"/>
    <s v="Adrian Barton#"/>
    <s v="United States"/>
    <x v="10"/>
    <s v="Office Supplies"/>
    <s v="Machines"/>
    <n v="117.96"/>
    <n v="2"/>
    <n v="0"/>
    <n v="5.8979999999999899"/>
    <s v="Medium"/>
    <s v="Normal Order"/>
    <s v="Adrian Barton#"/>
    <s v="CA"/>
    <s v="2014"/>
    <s v="MEDIUM"/>
    <s v="office supplies"/>
    <s v="41672"/>
    <s v="AB10105140"/>
    <s v="CA"/>
    <n v="2014"/>
    <s v="AB10105140"/>
    <n v="41672"/>
    <s v="CA-2014-AB10105140-41672"/>
    <n v="2014"/>
    <n v="2"/>
    <n v="1"/>
    <n v="5"/>
    <n v="117.96"/>
    <x v="0"/>
  </r>
  <r>
    <s v="IN-2015-SW2027558-42125"/>
    <d v="2015-05-01T00:00:00"/>
    <d v="2015-05-01T00:00:00"/>
    <s v="Scott Williamson"/>
    <s v="India"/>
    <x v="5"/>
    <s v="Furniture"/>
    <s v="Machines"/>
    <n v="723.3"/>
    <n v="5"/>
    <n v="0"/>
    <n v="122.85"/>
    <s v="Critical"/>
    <s v="Normal Order"/>
    <s v="Scott Williamson"/>
    <s v="IN"/>
    <s v="2015"/>
    <s v="CRITICAL"/>
    <s v="furniture"/>
    <s v="42125"/>
    <s v="SW2027558"/>
    <s v="IN"/>
    <n v="2015"/>
    <s v="SW2027558"/>
    <n v="42125"/>
    <s v="IN-2015-SW2027558-42125"/>
    <n v="2015"/>
    <n v="5"/>
    <n v="6"/>
    <n v="0"/>
    <n v="723.3"/>
    <x v="2"/>
  </r>
  <r>
    <s v="IR-2012-PM913560-40978"/>
    <d v="2012-03-10T00:00:00"/>
    <d v="2012-03-12T00:00:00"/>
    <s v="Peter MceVe"/>
    <s v="Iran"/>
    <x v="5"/>
    <s v="Technology"/>
    <s v="Copiers"/>
    <n v="642.68999999999903"/>
    <n v="1"/>
    <n v="0"/>
    <n v="244.2"/>
    <s v="Critical"/>
    <s v="Normal Order"/>
    <s v="Peter Mceve"/>
    <s v="IR"/>
    <s v="2012"/>
    <s v="CRITICAL"/>
    <s v="technology"/>
    <s v="40978"/>
    <s v="PM913560"/>
    <s v="IR"/>
    <n v="2012"/>
    <s v="PM913560"/>
    <n v="40978"/>
    <s v="IR-2012-PM913560-40978"/>
    <n v="2012"/>
    <n v="3"/>
    <n v="7"/>
    <n v="2"/>
    <n v="642.68999999999903"/>
    <x v="1"/>
  </r>
  <r>
    <s v="IN-2013-SC2084527-41445"/>
    <d v="2013-06-20T00:00:00"/>
    <d v="2013-06-22T00:00:00"/>
    <s v="Sung Chung"/>
    <s v="China"/>
    <x v="9"/>
    <s v="Technology"/>
    <s v="Appliances"/>
    <s v=" missing "/>
    <n v="2"/>
    <n v="0"/>
    <n v="460.08"/>
    <s v="High"/>
    <s v="Normal Order"/>
    <s v="Sung Chung"/>
    <s v="IN"/>
    <s v="2013"/>
    <s v="HIGH"/>
    <s v="technology"/>
    <s v="41445"/>
    <s v="SC2084527"/>
    <s v="IN"/>
    <n v="2013"/>
    <s v="SC2084527"/>
    <n v="41445"/>
    <s v="IN-2013-SC2084527-41445"/>
    <n v="2013"/>
    <n v="6"/>
    <n v="5"/>
    <n v="2"/>
    <s v=" missing "/>
    <x v="4"/>
  </r>
  <r>
    <s v="MX-2014-CR1273028-41993"/>
    <d v="2014-12-20T00:00:00"/>
    <d v="2014-12-22T00:00:00"/>
    <s v="Craig Reiter"/>
    <s v="Colombia"/>
    <x v="15"/>
    <s v="Furniture"/>
    <s v="Appliances"/>
    <n v="1480.3679999999999"/>
    <n v="3"/>
    <n v="0.2"/>
    <n v="333.048"/>
    <s v="Medium"/>
    <s v="Normal Order"/>
    <s v="Craig Reiter"/>
    <s v="MX"/>
    <s v="2014"/>
    <s v="MEDIUM"/>
    <s v="furniture"/>
    <s v="41993"/>
    <s v="CR1273028"/>
    <s v="MX"/>
    <n v="2014"/>
    <s v="CR1273028"/>
    <n v="41993"/>
    <s v="MX-2014-CR1273028-41993"/>
    <n v="2014"/>
    <n v="12"/>
    <n v="7"/>
    <n v="2"/>
    <n v="1480.3679999999999"/>
    <x v="0"/>
  </r>
  <r>
    <s v="ES-2015-AH100308-42203"/>
    <d v="2015-07-18T00:00:00"/>
    <d v="2015-07-18T00:00:00"/>
    <s v="Aaron Hawkins#"/>
    <s v="Austria"/>
    <x v="4"/>
    <s v="Furniture"/>
    <s v="Phones"/>
    <n v="1100.52"/>
    <n v="3"/>
    <n v="0"/>
    <n v="352.07999999999902"/>
    <s v="Critical"/>
    <s v="Normal Order"/>
    <s v="Aaron Hawkins#"/>
    <s v="ES"/>
    <s v="2015"/>
    <s v="CRITICAL"/>
    <s v="furniture"/>
    <s v="42203"/>
    <s v="AH100308"/>
    <s v="ES"/>
    <n v="2015"/>
    <s v="AH100308"/>
    <n v="42203"/>
    <s v="ES-2015-AH100308-42203"/>
    <n v="2015"/>
    <n v="7"/>
    <n v="7"/>
    <n v="0"/>
    <n v="1100.52"/>
    <x v="2"/>
  </r>
  <r>
    <s v="AU-2012-AG6758-41153"/>
    <d v="2012-09-01T00:00:00"/>
    <s v=" 2012-09-01 "/>
    <s v="Anna Gayman"/>
    <s v="Austria"/>
    <x v="4"/>
    <s v="Furniture"/>
    <s v="Bookcases"/>
    <n v="922.94999999999902"/>
    <n v="1"/>
    <n v="0"/>
    <n v="341.49"/>
    <s v="Critical"/>
    <s v="Normal Order"/>
    <s v="Anna Gayman"/>
    <s v="AU"/>
    <s v="2012"/>
    <s v="CRITICAL"/>
    <s v="furniture"/>
    <s v="41153"/>
    <s v="AG6758"/>
    <s v="AU"/>
    <n v="2012"/>
    <s v="AG6758"/>
    <n v="41153"/>
    <s v="AU-2012-AG6758-41153"/>
    <n v="2012"/>
    <n v="9"/>
    <n v="7"/>
    <n v="0"/>
    <n v="922.94999999999902"/>
    <x v="1"/>
  </r>
  <r>
    <s v="ES-2014-SW2075545-41852"/>
    <d v="2014-08-01T00:00:00"/>
    <d v="2014-08-02T00:00:00"/>
    <s v="Steven Ward"/>
    <s v="France"/>
    <x v="4"/>
    <s v="Furniture"/>
    <s v="Machines"/>
    <n v="1850.4449999999999"/>
    <n v="5"/>
    <n v="0.1"/>
    <n v="184.995"/>
    <s v="High"/>
    <s v="Normal Order"/>
    <s v="Steven Ward"/>
    <s v="ES"/>
    <s v="2014"/>
    <s v="HIGH"/>
    <s v="furniture"/>
    <s v="41852"/>
    <s v="SW2075545"/>
    <s v="ES"/>
    <n v="2014"/>
    <s v="SW2075545"/>
    <n v="41852"/>
    <s v="ES-2014-SW2075545-41852"/>
    <n v="2014"/>
    <n v="8"/>
    <n v="6"/>
    <n v="1"/>
    <n v="1850.4449999999999"/>
    <x v="0"/>
  </r>
  <r>
    <s v="IN-2015-MP18175144-42328"/>
    <d v="2015-11-20T00:00:00"/>
    <d v="2015-11-23T00:00:00"/>
    <s v="Mike Pelletier"/>
    <s v="Vietnam"/>
    <x v="11"/>
    <s v="Office Supplies"/>
    <s v="Bookcases"/>
    <n v="2190.95099999999"/>
    <n v="5"/>
    <n v="0.17"/>
    <n v="316.70100000000002"/>
    <s v="Medium"/>
    <s v="Normal Order"/>
    <s v="Mike Pelletier"/>
    <s v="IN"/>
    <s v="2015"/>
    <s v="MEDIUM"/>
    <s v="office supplies"/>
    <s v="42328"/>
    <s v="MP18175144"/>
    <s v="IN"/>
    <n v="2015"/>
    <s v="MP18175144"/>
    <n v="42328"/>
    <s v="IN-2015-MP18175144-42328"/>
    <n v="2015"/>
    <n v="11"/>
    <n v="6"/>
    <n v="3"/>
    <n v="2190.95099999999"/>
    <x v="2"/>
  </r>
  <r>
    <s v="UP-2014-MC7275137-41997"/>
    <d v="2014-12-24T00:00:00"/>
    <d v="2014-12-29T00:00:00"/>
    <s v="Marc Crier"/>
    <s v="Ukraine"/>
    <x v="21"/>
    <s v="Technology"/>
    <s v="Appliances"/>
    <n v="2605.56"/>
    <n v="4"/>
    <n v="0"/>
    <n v="573.12"/>
    <s v="Medium"/>
    <s v="Normal Order"/>
    <s v="Marc Crier"/>
    <s v="UP"/>
    <s v="2014"/>
    <s v="MEDIUM"/>
    <s v="technology"/>
    <s v="41997"/>
    <s v="MC7275137"/>
    <s v="UP"/>
    <n v="2014"/>
    <s v="MC7275137"/>
    <n v="41997"/>
    <s v="UP-2014-MC7275137-41997"/>
    <n v="2014"/>
    <n v="12"/>
    <n v="4"/>
    <n v="5"/>
    <n v="2605.56"/>
    <x v="0"/>
  </r>
  <r>
    <s v="CA-2015-AB10523-42139"/>
    <d v="2015-05-15T00:00:00"/>
    <d v="2015-05-15T00:00:00"/>
    <s v="Adrian Barton"/>
    <s v="canada"/>
    <x v="25"/>
    <s v="Office Supplies"/>
    <s v="Phones"/>
    <n v="34.019999999999897"/>
    <n v="2"/>
    <n v="0"/>
    <n v="14.28"/>
    <s v=" High "/>
    <s v="Normal Order"/>
    <s v="Adrian Barton"/>
    <s v="CA"/>
    <s v="2015"/>
    <s v=" HIGH "/>
    <s v="office supplies"/>
    <s v="42139"/>
    <s v="AB10523"/>
    <s v="CA"/>
    <n v="2015"/>
    <s v="AB10523"/>
    <n v="42139"/>
    <s v="CA-2015-AB10523-42139"/>
    <n v="2015"/>
    <n v="5"/>
    <n v="6"/>
    <n v="0"/>
    <n v="34.019999999999897"/>
    <x v="2"/>
  </r>
  <r>
    <s v="IN-2013-EJ13720113-41608"/>
    <d v="2013-11-30T00:00:00"/>
    <d v="2013-12-04T00:00:00"/>
    <s v="Ed Jacobs"/>
    <s v="Singapore"/>
    <x v="11"/>
    <s v="Furniture"/>
    <s v="Tables"/>
    <n v="2051.1"/>
    <n v="5"/>
    <n v="0"/>
    <n v="40.949999999999903"/>
    <s v="High"/>
    <s v="Normal Order"/>
    <s v="Ed Jacobs"/>
    <s v="IN"/>
    <s v="2013"/>
    <s v="HIGH"/>
    <s v="furniture"/>
    <s v="41608"/>
    <s v="EJ13720113"/>
    <s v="IN"/>
    <n v="2013"/>
    <s v="EJ13720113"/>
    <n v="41608"/>
    <s v="IN-2013-EJ13720113-41608"/>
    <n v="2013"/>
    <n v="11"/>
    <n v="7"/>
    <n v="4"/>
    <n v="2051.1"/>
    <x v="4"/>
  </r>
  <r>
    <s v="CA-2013-AB10105140-41585"/>
    <d v="2013-11-07T00:00:00"/>
    <d v="2013-11-12T00:00:00"/>
    <s v="Adrian Barton"/>
    <s v="United States"/>
    <x v="1"/>
    <s v="Office_Supplies"/>
    <s v="Bookcases"/>
    <n v="23.64"/>
    <n v="3"/>
    <n v="0.2"/>
    <n v="5.319"/>
    <s v="Mdeium"/>
    <s v="Normal Order"/>
    <s v="Adrian Barton"/>
    <s v="CA"/>
    <s v="2013"/>
    <s v="MDEIUM"/>
    <s v="office_supplies"/>
    <s v="41585"/>
    <s v="AB10105140"/>
    <s v="CA"/>
    <n v="2013"/>
    <s v="AB10105140"/>
    <n v="41585"/>
    <s v="CA-2013-AB10105140-41585"/>
    <n v="2013"/>
    <n v="11"/>
    <n v="5"/>
    <n v="5"/>
    <n v="23.64"/>
    <x v="4"/>
  </r>
  <r>
    <s v="CA-2015-AB10105140-42328"/>
    <d v="2015-11-20T00:00:00"/>
    <d v="2015-11-24T00:00:00"/>
    <s v="Adrian Barton"/>
    <s v="United States"/>
    <x v="8"/>
    <s v="Office Supplies"/>
    <s v="Machines"/>
    <n v="21.96"/>
    <n v="2"/>
    <n v="0"/>
    <n v="10.760400000000001"/>
    <s v="Medium"/>
    <s v="Normal Order"/>
    <s v="Adrian Barton"/>
    <s v="CA"/>
    <s v="2015"/>
    <s v="MEDIUM"/>
    <s v="office supplies"/>
    <s v="42328"/>
    <s v="AB10105140"/>
    <s v="CA"/>
    <n v="2015"/>
    <s v="AB10105140"/>
    <n v="42328"/>
    <s v="CA-2015-AB10105140-42328"/>
    <n v="2015"/>
    <n v="11"/>
    <n v="6"/>
    <n v="4"/>
    <n v="21.96"/>
    <x v="2"/>
  </r>
  <r>
    <s v="CA-2012-AB10105140-41262"/>
    <d v="2012-12-19T00:00:00"/>
    <d v="2012-12-22T00:00:00"/>
    <s v="Adrian Barton"/>
    <s v="United States"/>
    <x v="1"/>
    <s v="Office Supplies"/>
    <s v="Copiers"/>
    <n v="3.69"/>
    <n v="1"/>
    <n v="0"/>
    <n v="1.7343"/>
    <s v="Medium"/>
    <s v="Normal Order"/>
    <s v="Adrian Barton"/>
    <s v="CA"/>
    <s v="2012"/>
    <s v="MEDIUM"/>
    <s v="office supplies"/>
    <s v="41262"/>
    <s v="AB10105140"/>
    <s v="CA"/>
    <n v="2012"/>
    <s v="AB10105140"/>
    <n v="41262"/>
    <s v="CA-2012-AB10105140-41262"/>
    <n v="2012"/>
    <n v="12"/>
    <n v="4"/>
    <n v="3"/>
    <n v="3.69"/>
    <x v="1"/>
  </r>
  <r>
    <s v="CA-2015-AH10120140-42103"/>
    <d v="2015-04-09T00:00:00"/>
    <d v="2015-04-13T00:00:00"/>
    <s v="Adrian Hane"/>
    <s v="United States"/>
    <x v="2"/>
    <s v="Office Supplies"/>
    <s v="Machines"/>
    <n v="195.76"/>
    <n v="4"/>
    <n v="0"/>
    <n v="97.88"/>
    <s v="High"/>
    <s v="Normal Order"/>
    <s v="Adrian Hane"/>
    <s v="CA"/>
    <s v="2015"/>
    <s v="HIGH"/>
    <s v="office supplies"/>
    <s v="42103"/>
    <s v="AH10120140"/>
    <s v="CA"/>
    <n v="2015"/>
    <s v="AH10120140"/>
    <n v="42103"/>
    <s v="CA-2015-AH10120140-42103"/>
    <n v="2015"/>
    <n v="4"/>
    <n v="5"/>
    <n v="4"/>
    <n v="195.76"/>
    <x v="2"/>
  </r>
  <r>
    <s v="IT-2012-RB19330120-41077"/>
    <d v="2012-06-17T00:00:00"/>
    <d v="2012-06-19T00:00:00"/>
    <s v="Randy Bradley"/>
    <s v="Spain"/>
    <x v="6"/>
    <s v="Furniture"/>
    <s v="Appliances"/>
    <n v="1814.25"/>
    <n v="5"/>
    <n v="0"/>
    <n v="653.1"/>
    <s v="High"/>
    <s v="Normal Order"/>
    <s v="Randy Bradley"/>
    <s v="IT"/>
    <s v="2012"/>
    <s v="HIGH"/>
    <s v="furniture"/>
    <s v="41077"/>
    <s v="RB19330120"/>
    <s v="IT"/>
    <n v="2012"/>
    <s v="RB19330120"/>
    <n v="41077"/>
    <s v="IT-2012-RB19330120-41077"/>
    <n v="2012"/>
    <n v="6"/>
    <n v="1"/>
    <n v="2"/>
    <n v="1814.25"/>
    <x v="1"/>
  </r>
  <r>
    <s v="IN-2013-LW1682558-41376"/>
    <d v="2013-04-12T00:00:00"/>
    <d v="2013-04-14T00:00:00"/>
    <s v="Laurel Workman"/>
    <s v="India"/>
    <x v="5"/>
    <s v="Technology"/>
    <s v="Appliances"/>
    <n v="723.3"/>
    <n v="2"/>
    <n v="0"/>
    <n v="332.7"/>
    <s v="Critical"/>
    <s v="Normal Order"/>
    <s v="Laurel Workman"/>
    <s v="IN"/>
    <s v="2013"/>
    <s v="CRITICAL"/>
    <s v="technology"/>
    <s v="41376"/>
    <s v="LW1682558"/>
    <s v="IN"/>
    <n v="2013"/>
    <s v="LW1682558"/>
    <n v="41376"/>
    <s v="IN-2013-LW1682558-41376"/>
    <n v="2013"/>
    <n v="4"/>
    <n v="6"/>
    <n v="2"/>
    <n v="723.3"/>
    <x v="4"/>
  </r>
  <r>
    <s v="MX-2015-MY1829593-42355"/>
    <d v="2015-12-17T00:00:00"/>
    <d v="2015-12-19T00:00:00"/>
    <s v="Muhammed Yedwab"/>
    <s v="Nicaragua"/>
    <x v="3"/>
    <s v="Furniture"/>
    <s v="Appliances"/>
    <n v="1212.5"/>
    <n v="5"/>
    <n v="0"/>
    <n v="606.20000000000005"/>
    <s v="Critical"/>
    <s v="Normal Order"/>
    <s v="Muhammed Yedwab"/>
    <s v="MX"/>
    <s v="2015"/>
    <s v="CRITICAL"/>
    <s v="furniture"/>
    <s v="42355"/>
    <s v="MY1829593"/>
    <s v="MX"/>
    <n v="2015"/>
    <s v="MY1829593"/>
    <n v="42355"/>
    <s v="MX-2015-MY1829593-42355"/>
    <n v="2015"/>
    <n v="12"/>
    <n v="5"/>
    <n v="2"/>
    <n v="1212.5"/>
    <x v="2"/>
  </r>
  <r>
    <s v="ES-2014-BS1166545-41734"/>
    <d v="2014-04-05T00:00:00"/>
    <d v="2014-04-08T00:00:00"/>
    <s v="Brian Stugart"/>
    <s v="France"/>
    <x v="4"/>
    <s v="Technology"/>
    <s v="Bookcases"/>
    <n v="1622.5649999999901"/>
    <n v="3"/>
    <n v="0.15"/>
    <n v="133.604999999999"/>
    <s v="Medium"/>
    <s v="Normal Order"/>
    <s v="Brian Stugart"/>
    <s v="ES"/>
    <s v="2014"/>
    <s v="MEDIUM"/>
    <s v="technology"/>
    <s v="41734"/>
    <s v="BS1166545"/>
    <s v="ES"/>
    <n v="2014"/>
    <s v="BS1166545"/>
    <n v="41734"/>
    <s v="ES-2014-BS1166545-41734"/>
    <n v="2014"/>
    <n v="4"/>
    <n v="7"/>
    <n v="3"/>
    <n v="1622.5649999999901"/>
    <x v="0"/>
  </r>
  <r>
    <s v="RS-2012-JK5730108-41150"/>
    <d v="2012-08-29T00:00:00"/>
    <d v="2012-08-29T00:00:00"/>
    <s v="Joe Kamberova"/>
    <s v="Russia"/>
    <x v="21"/>
    <s v="Furniture"/>
    <s v="Phones"/>
    <n v="1782.48"/>
    <n v="4"/>
    <n v="0"/>
    <n v="873.36"/>
    <s v="High"/>
    <s v="Normal Order"/>
    <s v="Joe Kamberova"/>
    <s v="RS"/>
    <s v="2012"/>
    <s v="HIGH"/>
    <s v="furniture"/>
    <s v="41150"/>
    <s v="JK5730108"/>
    <s v="RS"/>
    <n v="2012"/>
    <s v="JK5730108"/>
    <n v="41150"/>
    <s v="RS-2012-JK5730108-41150"/>
    <n v="2012"/>
    <n v="8"/>
    <n v="4"/>
    <n v="0"/>
    <n v="1782.48"/>
    <x v="1"/>
  </r>
  <r>
    <s v="ES-2013-HZ1495045-41612"/>
    <d v="2013-12-04T00:00:00"/>
    <d v="2013-12-05T00:00:00"/>
    <s v="Henia Zydlo"/>
    <s v="France"/>
    <x v="4"/>
    <s v="Technology"/>
    <s v="Bookcases"/>
    <n v="667.76849999999899"/>
    <n v="3"/>
    <n v="0.15"/>
    <n v="274.91849999999999"/>
    <s v="Critical"/>
    <s v="Normal Order"/>
    <s v="Henia Zydlo"/>
    <s v="ES"/>
    <s v="2013"/>
    <s v="CRITICAL"/>
    <s v="technology"/>
    <s v="41612"/>
    <s v="HZ1495045"/>
    <s v="ES"/>
    <n v="2013"/>
    <s v="HZ1495045"/>
    <n v="41612"/>
    <s v="ES-2013-HZ1495045-41612"/>
    <n v="2013"/>
    <n v="12"/>
    <n v="4"/>
    <n v="1"/>
    <n v="667.76849999999899"/>
    <x v="4"/>
  </r>
  <r>
    <s v="MX-2013-TC2114582-41446"/>
    <d v="2013-06-21T00:00:00"/>
    <s v="32/13/2020"/>
    <s v="Theresa Coyne"/>
    <s v="Mexico"/>
    <x v="3"/>
    <s v="Technology"/>
    <s v="Appliances"/>
    <n v="1696.4"/>
    <n v="4"/>
    <n v="0"/>
    <n v="67.84"/>
    <s v="High"/>
    <s v="Normal Order"/>
    <s v="Theresa Coyne"/>
    <s v="MX"/>
    <s v="2013"/>
    <s v="HIGH"/>
    <s v="technology"/>
    <s v="41446"/>
    <s v="TC2114582"/>
    <s v="MX"/>
    <n v="2013"/>
    <s v="TC2114582"/>
    <n v="41446"/>
    <s v="MX-2013-TC2114582-41446"/>
    <n v="2013"/>
    <n v="6"/>
    <n v="6"/>
    <n v="0"/>
    <n v="1696.4"/>
    <x v="4"/>
  </r>
  <r>
    <s v="MX-2013-DG1330082-41417"/>
    <d v="2013-05-23T00:00:00"/>
    <d v="2013-05-25T00:00:00"/>
    <s v="Deirdre Greer"/>
    <s v="Mexico"/>
    <x v="3"/>
    <s v="Office Supplies"/>
    <s v="Appliances"/>
    <n v="935.5"/>
    <n v="5"/>
    <n v="0"/>
    <n v="168.3"/>
    <s v="Medium"/>
    <s v="Normal Order"/>
    <s v="Deirdre Greer"/>
    <s v="MX"/>
    <s v="2013"/>
    <s v="MEDIUM"/>
    <s v="office supplies"/>
    <s v="41417"/>
    <s v="DG1330082"/>
    <s v="MX"/>
    <n v="2013"/>
    <s v="DG1330082"/>
    <n v="41417"/>
    <s v="MX-2013-DG1330082-41417"/>
    <n v="2013"/>
    <n v="5"/>
    <n v="5"/>
    <n v="2"/>
    <n v="935.5"/>
    <x v="4"/>
  </r>
  <r>
    <s v="ES-2013-Dl1360045-41440"/>
    <d v="2013-06-15T00:00:00"/>
    <d v="2013-06-15T00:00:00"/>
    <s v="Dorris liebe"/>
    <s v="France"/>
    <x v="4"/>
    <s v="Technology"/>
    <s v="Appliances"/>
    <n v="980.52"/>
    <n v="4"/>
    <n v="0"/>
    <n v="176.39999999999901"/>
    <s v="High"/>
    <s v="Normal Order"/>
    <s v="Dorris Liebe"/>
    <s v="ES"/>
    <s v="2013"/>
    <s v="HIGH"/>
    <s v="technology"/>
    <s v="41440"/>
    <s v="Dl1360045"/>
    <s v="ES"/>
    <n v="2013"/>
    <s v="Dl1360045"/>
    <n v="41440"/>
    <s v="ES-2013-Dl1360045-41440"/>
    <n v="2013"/>
    <n v="6"/>
    <n v="7"/>
    <n v="0"/>
    <n v="980.52"/>
    <x v="4"/>
  </r>
  <r>
    <s v="CA-2014-AH10120140-41929"/>
    <d v="2014-12-19T00:00:00"/>
    <d v="2014-12-22T00:00:00"/>
    <s v="Adrian Hane"/>
    <s v="United States"/>
    <x v="2"/>
    <s v="Technology"/>
    <s v="Phones"/>
    <n v="28.68"/>
    <n v="3"/>
    <n v="0.2"/>
    <n v="-7.17"/>
    <s v="Medium"/>
    <s v="Normal Order"/>
    <s v="Adrian Hane"/>
    <s v="CA"/>
    <s v="2014"/>
    <s v="MEDIUM"/>
    <s v="technology"/>
    <s v="41929"/>
    <s v="AH10120140"/>
    <s v="CA"/>
    <n v="2014"/>
    <s v="AH10120140"/>
    <n v="41929"/>
    <s v="CA-2014-AH10120140-41929"/>
    <n v="2014"/>
    <n v="12"/>
    <n v="6"/>
    <n v="3"/>
    <n v="28.68"/>
    <x v="0"/>
  </r>
  <r>
    <s v="IT-2012-JR1567048-41238"/>
    <d v="2012-11-25T00:00:00"/>
    <d v="2012-11-29T00:00:00"/>
    <s v="Jim Radford"/>
    <s v="Germany"/>
    <x v="4"/>
    <s v="Office Supplies"/>
    <s v="Supplies"/>
    <n v="2039.796"/>
    <n v="4"/>
    <n v="0.1"/>
    <n v="-113.364"/>
    <s v="High"/>
    <s v="Normal Order"/>
    <s v="Jim Radford"/>
    <s v="IT"/>
    <s v="2012"/>
    <s v="HIGH"/>
    <s v="office supplies"/>
    <s v="41238"/>
    <s v="JR1567048"/>
    <s v="IT"/>
    <n v="2012"/>
    <s v="JR1567048"/>
    <n v="41238"/>
    <s v="IT-2012-JR1567048-41238"/>
    <n v="2012"/>
    <n v="11"/>
    <n v="1"/>
    <n v="4"/>
    <n v="2039.796"/>
    <x v="1"/>
  </r>
  <r>
    <s v="MX-2012-FM1429065-41216"/>
    <d v="2012-11-03T00:00:00"/>
    <d v="2012-11-07T00:00:00"/>
    <s v="Frank Merwin"/>
    <s v="Jamaica"/>
    <x v="16"/>
    <s v="Furniture"/>
    <s v="Phones"/>
    <n v="1380.8999999999901"/>
    <n v="5"/>
    <n v="0"/>
    <n v="303.7"/>
    <s v="High"/>
    <s v="Normal Order"/>
    <s v="Frank Merwin"/>
    <s v="MX"/>
    <s v="2012"/>
    <s v="HIGH"/>
    <s v="furniture"/>
    <s v="41216"/>
    <s v="FM1429065"/>
    <s v="MX"/>
    <n v="2012"/>
    <s v="FM1429065"/>
    <n v="41216"/>
    <s v="MX-2012-FM1429065-41216"/>
    <n v="2012"/>
    <n v="11"/>
    <n v="7"/>
    <n v="4"/>
    <n v="1380.8999999999901"/>
    <x v="1"/>
  </r>
  <r>
    <s v="IN-2014-CK1259592-41929"/>
    <d v="2014-10-17T00:00:00"/>
    <d v="2014-10-19T00:00:00"/>
    <s v="Clytie Kelty"/>
    <s v="New Zealand"/>
    <x v="0"/>
    <s v="Furniture"/>
    <s v="Bookcases"/>
    <n v="823.5"/>
    <n v="2"/>
    <n v="0"/>
    <n v="172.92"/>
    <s v="Critical"/>
    <s v="Normal Order"/>
    <s v="Clytie Kelty"/>
    <s v="IN"/>
    <s v="2014"/>
    <s v="CRITICAL"/>
    <s v="furniture"/>
    <s v="41929"/>
    <s v="CK1259592"/>
    <s v="IN"/>
    <n v="2014"/>
    <s v="CK1259592"/>
    <n v="41929"/>
    <s v="IN-2014-CK1259592-41929"/>
    <n v="2014"/>
    <n v="10"/>
    <n v="6"/>
    <n v="2"/>
    <n v="823.5"/>
    <x v="0"/>
  </r>
  <r>
    <s v="IN-2014-GM1444027-41795"/>
    <d v="2014-06-05T00:00:00"/>
    <d v="2014-06-09T00:00:00"/>
    <s v="Gary McGarr"/>
    <s v="China"/>
    <x v="9"/>
    <s v="Technology"/>
    <s v="Bookcases"/>
    <n v="3180.75"/>
    <n v="5"/>
    <n v="0"/>
    <n v="1081.3499999999999"/>
    <s v="Medium"/>
    <s v="Normal Order"/>
    <s v="Gary Mcgarr"/>
    <s v="IN"/>
    <s v="2014"/>
    <s v="MEDIUM"/>
    <s v="technology"/>
    <s v="41795"/>
    <s v="GM1444027"/>
    <s v="IN"/>
    <n v="2014"/>
    <s v="GM1444027"/>
    <n v="41795"/>
    <s v="IN-2014-GM1444027-41795"/>
    <n v="2014"/>
    <n v="6"/>
    <n v="5"/>
    <n v="4"/>
    <n v="3180.75"/>
    <x v="0"/>
  </r>
  <r>
    <s v="CA-2014-AH10120140-41992"/>
    <d v="2014-12-19T00:00:00"/>
    <d v="2014-12-22T00:00:00"/>
    <s v="Adrian Hane"/>
    <s v="United States"/>
    <x v="2"/>
    <s v="Office Supplies"/>
    <s v="Phones"/>
    <n v="15.936"/>
    <n v="4"/>
    <n v="0.2"/>
    <n v="5.1791999999999998"/>
    <s v="Medium"/>
    <s v="Normal Order"/>
    <s v="Adrian Hane"/>
    <s v="CA"/>
    <s v="2014"/>
    <s v="MEDIUM"/>
    <s v="office supplies"/>
    <s v="41992"/>
    <s v="AH10120140"/>
    <s v="CA"/>
    <n v="2014"/>
    <s v="AH10120140"/>
    <n v="41992"/>
    <s v="CA-2014-AH10120140-41992"/>
    <n v="2014"/>
    <n v="12"/>
    <n v="6"/>
    <n v="3"/>
    <n v="15.936"/>
    <x v="0"/>
  </r>
  <r>
    <s v="CA-2015-AH10120140-42188"/>
    <d v="2015-07-03T00:00:00"/>
    <d v="2015-07-06T00:00:00"/>
    <s v="Adrian Hane"/>
    <s v="united states"/>
    <x v="1"/>
    <s v="Office Supplies"/>
    <s v="Machines"/>
    <n v="5.2319999999999904"/>
    <n v="4"/>
    <n v="0.8"/>
    <n v="-8.1096000000000004"/>
    <s v="Medium"/>
    <s v="Normal Order"/>
    <s v="Adrian Hane"/>
    <s v="CA"/>
    <s v="2015"/>
    <s v="MEDIUM"/>
    <s v="office supplies"/>
    <s v="42188"/>
    <s v="AH10120140"/>
    <s v="CA"/>
    <n v="2015"/>
    <s v="AH10120140"/>
    <n v="42188"/>
    <s v="CA-2015-AH10120140-42188"/>
    <n v="2015"/>
    <n v="7"/>
    <n v="6"/>
    <n v="3"/>
    <n v="5.2319999999999904"/>
    <x v="2"/>
  </r>
  <r>
    <s v="IN-2014-MM1726027-41933"/>
    <d v="2014-10-21T00:00:00"/>
    <d v="2014-10-24T00:00:00"/>
    <s v="Magdelene Morse"/>
    <s v="China"/>
    <x v="9"/>
    <s v="Technology"/>
    <s v="Tables"/>
    <n v="910.349999999999"/>
    <n v="5"/>
    <n v="0"/>
    <n v="391.349999999999"/>
    <s v="Critical"/>
    <s v="Normal Order"/>
    <s v="Magdelene Morse"/>
    <s v="IN"/>
    <s v="2014"/>
    <s v="CRITICAL"/>
    <s v="technology"/>
    <s v="41933"/>
    <s v="MM1726027"/>
    <s v="IN"/>
    <n v="2014"/>
    <s v="MM1726027"/>
    <n v="41933"/>
    <s v="IN-2014-MM1726027-41933"/>
    <n v="2014"/>
    <n v="10"/>
    <n v="3"/>
    <n v="3"/>
    <n v="910.349999999999"/>
    <x v="0"/>
  </r>
  <r>
    <s v="ES-2015-ME17320139-42227"/>
    <d v="2015-08-11T00:00:00"/>
    <d v="2015-08-14T00:00:00"/>
    <s v="Maria Etezadi"/>
    <s v="United Kingdom"/>
    <x v="19"/>
    <s v="Furniture"/>
    <s v="Appliances"/>
    <s v="missing"/>
    <n v="2"/>
    <n v="0"/>
    <n v="274.08"/>
    <s v="Critical"/>
    <s v="Normal Order"/>
    <s v="Maria Etezadi"/>
    <s v="ES"/>
    <s v="2015"/>
    <s v="CRITICAL"/>
    <s v="furniture"/>
    <s v="42227"/>
    <s v="ME17320139"/>
    <s v="ES"/>
    <n v="2015"/>
    <s v="ME17320139"/>
    <n v="42227"/>
    <s v="ES-2015-ME17320139-42227"/>
    <n v="2015"/>
    <n v="8"/>
    <n v="3"/>
    <n v="3"/>
    <n v="0"/>
    <x v="2"/>
  </r>
  <r>
    <s v="IN-2013-PC1900078-41416"/>
    <d v="2013-05-22T00:00:00"/>
    <d v="2013-05-25T00:00:00"/>
    <s v="Pauline Chand"/>
    <s v="Malaysia"/>
    <x v="11"/>
    <s v="Technology"/>
    <s v="Bookcases"/>
    <n v="1031.3999999999901"/>
    <n v="4"/>
    <n v="0"/>
    <n v="1773.8879586580799"/>
    <s v="High"/>
    <s v="Normal Order"/>
    <s v="Pauline Chand"/>
    <s v="IN"/>
    <s v="2013"/>
    <s v="HIGH"/>
    <s v="technology"/>
    <s v="41416"/>
    <s v="PC1900078"/>
    <s v="IN"/>
    <n v="2013"/>
    <s v="PC1900078"/>
    <n v="41416"/>
    <s v="IN-2013-PC1900078-41416"/>
    <n v="2013"/>
    <n v="5"/>
    <n v="4"/>
    <n v="3"/>
    <n v="1031.3999999999901"/>
    <x v="4"/>
  </r>
  <r>
    <s v="CG-2015-DK337533-42228"/>
    <d v="2015-08-12T00:00:00"/>
    <d v="2015-08-15T00:00:00"/>
    <s v="Dennis Kane"/>
    <s v="Democratic Republic of the Congo"/>
    <x v="22"/>
    <s v="Technology"/>
    <s v="Accessories"/>
    <n v="1018.32"/>
    <n v="4"/>
    <n v="0"/>
    <n v="183.24"/>
    <s v="Critical"/>
    <s v="Normal Order"/>
    <s v="Dennis Kane"/>
    <s v="CG"/>
    <s v="2015"/>
    <s v="CRITICAL"/>
    <s v="technology"/>
    <s v="42228"/>
    <s v="DK337533"/>
    <s v="CG"/>
    <n v="2015"/>
    <s v="DK337533"/>
    <n v="42228"/>
    <s v="CG-2015-DK337533-42228"/>
    <n v="2015"/>
    <n v="8"/>
    <n v="4"/>
    <n v="3"/>
    <n v="1018.32"/>
    <x v="2"/>
  </r>
  <r>
    <s v=" ID-2015-AH100757-42367 "/>
    <d v="2015-12-29T00:00:00"/>
    <d v="2015-12-31T00:00:00"/>
    <s v="Adam Hart"/>
    <s v="Australia"/>
    <x v="0"/>
    <s v="Office Supplies"/>
    <s v="Supplies"/>
    <n v="1534.8689999999999"/>
    <n v="3"/>
    <n v="0.1"/>
    <n v="-102.411"/>
    <s v="Meduim"/>
    <s v="Normal Order"/>
    <s v="Adam Hart"/>
    <s v=" I"/>
    <s v="-201"/>
    <s v="MEDUIM"/>
    <s v="office supplies"/>
    <s v="2367 "/>
    <s v="AH100757"/>
    <s v=" ID"/>
    <n v="2015"/>
    <s v="AH100757"/>
    <n v="42367"/>
    <s v="ID-2015-AH100757-42367"/>
    <n v="2015"/>
    <n v="12"/>
    <n v="3"/>
    <n v="2"/>
    <n v="1534.8689999999999"/>
    <x v="2"/>
  </r>
  <r>
    <s v="IN-2012-VS218207-41006"/>
    <d v="2012-04-07T00:00:00"/>
    <d v="2012-04-12T00:00:00"/>
    <s v="Vivek Sundaresam"/>
    <s v="Australia"/>
    <x v="0"/>
    <s v="Office Supplies"/>
    <s v="Machines"/>
    <n v="1894.5360000000001"/>
    <n v="4"/>
    <n v="0.1"/>
    <n v="505.17599999999999"/>
    <s v="High"/>
    <s v="Normal Order"/>
    <s v="Vivek Sundaresam"/>
    <s v="IN"/>
    <s v="2012"/>
    <s v="HIGH"/>
    <s v="office supplies"/>
    <s v="41006"/>
    <s v="VS218207"/>
    <s v="IN"/>
    <n v="2012"/>
    <s v="VS218207"/>
    <n v="41006"/>
    <s v="IN-2012-VS218207-41006"/>
    <n v="2012"/>
    <n v="4"/>
    <n v="7"/>
    <n v="5"/>
    <n v="1894.5360000000001"/>
    <x v="1"/>
  </r>
  <r>
    <s v="IN-2013-JR1567027-41597"/>
    <d v="2013-11-19T00:00:00"/>
    <d v="2013-11-23T00:00:00"/>
    <s v="Jim Radford"/>
    <s v="China"/>
    <x v="9"/>
    <s v="Technology"/>
    <s v="Storage"/>
    <n v="1317.8999999999901"/>
    <n v="5"/>
    <n v="0"/>
    <n v="0"/>
    <s v="High"/>
    <s v="Normal Order"/>
    <s v="Jim Radford"/>
    <s v="IN"/>
    <s v="2013"/>
    <s v="HIGH"/>
    <s v="technology"/>
    <s v="41597"/>
    <s v="JR1567027"/>
    <s v="IN"/>
    <n v="2013"/>
    <s v="JR1567027"/>
    <n v="41597"/>
    <s v="IN-2013-JR1567027-41597"/>
    <n v="2013"/>
    <n v="11"/>
    <n v="3"/>
    <n v="4"/>
    <n v="1317.8999999999901"/>
    <x v="4"/>
  </r>
  <r>
    <s v="CA-2015-AS10135140-42328"/>
    <d v="2015-11-20T00:00:00"/>
    <d v="2015-11-23T00:00:00"/>
    <s v="Adrian Shami"/>
    <s v="United States"/>
    <x v="10"/>
    <s v="Office Supplies"/>
    <s v="Copiers"/>
    <n v="13.36"/>
    <n v="2"/>
    <n v="0"/>
    <n v="6.4127999999999998"/>
    <s v="Medium"/>
    <s v="Normal Order"/>
    <s v="Adrian Shami"/>
    <s v="CA"/>
    <s v="2015"/>
    <s v="MEDIUM"/>
    <s v="office supplies"/>
    <s v="42328"/>
    <s v="AS10135140"/>
    <s v="CA"/>
    <n v="2015"/>
    <s v="AS10135140"/>
    <n v="42328"/>
    <s v="CA-2015-AS10135140-42328"/>
    <n v="2015"/>
    <n v="11"/>
    <n v="6"/>
    <n v="3"/>
    <n v="13.36"/>
    <x v="2"/>
  </r>
  <r>
    <s v="ES-2014-EB13930139-41962"/>
    <d v="2014-11-19T00:00:00"/>
    <d v="2014-11-24T00:00:00"/>
    <s v="Eric Barreto"/>
    <s v="United Kingdom"/>
    <x v="19"/>
    <s v="Technology"/>
    <s v="Machines"/>
    <n v="1908.18"/>
    <n v="3"/>
    <n v="0"/>
    <n v="820.44"/>
    <s v="High"/>
    <s v="Normal Order"/>
    <s v="Eric Barreto"/>
    <s v="ES"/>
    <s v="2014"/>
    <s v="HIGH"/>
    <s v="technology"/>
    <s v="41962"/>
    <s v="EB13930139"/>
    <s v="ES"/>
    <n v="2014"/>
    <s v="EB13930139"/>
    <n v="41962"/>
    <s v="ES-2014-EB13930139-41962"/>
    <n v="2014"/>
    <n v="11"/>
    <n v="4"/>
    <n v="5"/>
    <n v="1908.18"/>
    <x v="0"/>
  </r>
  <r>
    <s v="IT-2014-MV1748545-41717"/>
    <d v="2014-03-19T00:00:00"/>
    <d v="2014-03-19T00:00:00"/>
    <s v="Mark Van Huff"/>
    <s v="France"/>
    <x v="4"/>
    <s v="Office Supplies"/>
    <s v="Supplies"/>
    <n v="748.11599999999999"/>
    <n v="4"/>
    <n v="0.1"/>
    <n v="282.515999999999"/>
    <s v="Critical"/>
    <s v="Normal Order"/>
    <s v="Mark Van Huff"/>
    <s v="IT"/>
    <s v="2014"/>
    <s v="CRITICAL"/>
    <s v="office supplies"/>
    <s v="41717"/>
    <s v="MV1748545"/>
    <s v="IT"/>
    <n v="2014"/>
    <s v="MV1748545"/>
    <n v="41717"/>
    <s v="IT-2014-MV1748545-41717"/>
    <n v="2014"/>
    <n v="3"/>
    <n v="4"/>
    <n v="0"/>
    <n v="748.11599999999999"/>
    <x v="0"/>
  </r>
  <r>
    <s v="CA-2012-AB10150140-40972"/>
    <d v="2012-03-04T00:00:00"/>
    <d v="2012-03-07T00:00:00"/>
    <s v="Aimee Bixby"/>
    <s v="United States"/>
    <x v="10"/>
    <s v="Technology"/>
    <s v="Bookcases"/>
    <n v="479.97"/>
    <n v="3"/>
    <n v="0"/>
    <n v="177.5889"/>
    <s v="Medium"/>
    <s v="Normal Order"/>
    <s v="Aimee Bixby"/>
    <s v="CA"/>
    <s v="2012"/>
    <s v="MEDIUM"/>
    <s v="technology"/>
    <s v="40972"/>
    <s v="AB10150140"/>
    <s v="CA"/>
    <n v="2012"/>
    <s v="AB10150140"/>
    <n v="40972"/>
    <s v="CA-2012-AB10150140-40972"/>
    <n v="2012"/>
    <n v="3"/>
    <n v="1"/>
    <n v="3"/>
    <n v="479.97"/>
    <x v="1"/>
  </r>
  <r>
    <s v="CA-2012-AB10150140-40972"/>
    <d v="2012-03-04T00:00:00"/>
    <d v="2012-03-07T00:00:00"/>
    <s v="Aimee Bixby"/>
    <s v="United States"/>
    <x v="10"/>
    <s v="Office Supplies"/>
    <s v="Copiers"/>
    <n v="59.519999999999897"/>
    <n v="3"/>
    <n v="0"/>
    <n v="15.475199999999999"/>
    <s v="Medium"/>
    <s v="Normal Order"/>
    <s v="Aimee Bixby"/>
    <s v="CA"/>
    <s v="2012"/>
    <s v="MEDIUM"/>
    <s v="office supplies"/>
    <s v="40972"/>
    <s v="AB10150140"/>
    <s v="CA"/>
    <n v="2012"/>
    <s v="AB10150140"/>
    <n v="40972"/>
    <s v="CA-2012-AB10150140-40972"/>
    <n v="2012"/>
    <n v="3"/>
    <n v="1"/>
    <n v="3"/>
    <n v="59.519999999999897"/>
    <x v="1"/>
  </r>
  <r>
    <s v="MX-2014-AH1021018-41745"/>
    <d v="2014-04-16T00:00:00"/>
    <d v="2014-04-19T00:00:00"/>
    <s v="Alan Hwang"/>
    <s v="Brazil"/>
    <x v="15"/>
    <s v="Office Supplies"/>
    <s v="Phones"/>
    <n v="1403.36"/>
    <n v="4"/>
    <n v="0"/>
    <n v="449.039999999999"/>
    <s v=" High "/>
    <s v="Normal Order"/>
    <s v="Alan Hwang"/>
    <s v="MX"/>
    <s v="2014"/>
    <s v=" HIGH "/>
    <s v="office supplies"/>
    <s v="41745"/>
    <s v="AH1021018"/>
    <s v="MX"/>
    <n v="2014"/>
    <s v="AH1021018"/>
    <n v="41745"/>
    <s v="MX-2014-AH1021018-41745"/>
    <n v="2014"/>
    <n v="4"/>
    <n v="4"/>
    <n v="3"/>
    <n v="1403.36"/>
    <x v="0"/>
  </r>
  <r>
    <s v="IT-2015-TS21610139-42173"/>
    <d v="2015-06-18T00:00:00"/>
    <d v="2015-06-18T00:00:00"/>
    <s v="Troy Staebel"/>
    <s v="United Kingdom"/>
    <x v="19"/>
    <s v=" Office Supplies "/>
    <s v="Copiers"/>
    <n v="1560.23999999999"/>
    <n v="3"/>
    <n v="0"/>
    <n v="421.19999999999902"/>
    <s v="High"/>
    <s v="Normal Order"/>
    <s v="Troy Staebel"/>
    <s v="IT"/>
    <s v="2015"/>
    <s v="HIGH"/>
    <s v=" office supplies "/>
    <s v="42173"/>
    <s v="TS21610139"/>
    <s v="IT"/>
    <n v="2015"/>
    <s v="TS21610139"/>
    <n v="42173"/>
    <s v="IT-2015-TS21610139-42173"/>
    <n v="2015"/>
    <n v="6"/>
    <n v="5"/>
    <n v="0"/>
    <n v="1560.23999999999"/>
    <x v="2"/>
  </r>
  <r>
    <s v="MX-2014-LC1705051-41643"/>
    <d v="2014-01-04T00:00:00"/>
    <d v="2014-01-10T00:00:00"/>
    <s v="Liz Carlisle"/>
    <s v="Guatemala"/>
    <x v="3"/>
    <s v="Technology"/>
    <s v="Phones"/>
    <n v="2120.8000000000002"/>
    <n v="5"/>
    <n v="0"/>
    <n v="275.7"/>
    <s v="Medium"/>
    <s v="Normal Order"/>
    <s v="Liz Carlisle"/>
    <s v="MX"/>
    <s v="2014"/>
    <s v="MEDIUM"/>
    <s v="technology"/>
    <s v="41643"/>
    <s v="LC1705051"/>
    <s v="MX"/>
    <n v="2014"/>
    <s v="LC1705051"/>
    <n v="41643"/>
    <s v="MX-2014-LC1705051-41643"/>
    <n v="2014"/>
    <n v="1"/>
    <n v="7"/>
    <n v="6"/>
    <n v="2120.8000000000002"/>
    <x v="0"/>
  </r>
  <r>
    <s v="ES-2013-SH2063548-41516"/>
    <d v="2013-08-30T00:00:00"/>
    <d v="2013-09-02T00:00:00"/>
    <s v="Stefanie Holloman"/>
    <s v="Germany"/>
    <x v="4"/>
    <s v="Furniture"/>
    <s v="Copiers"/>
    <n v="2794.2525000000001"/>
    <n v="5"/>
    <n v="0.35"/>
    <n v="515.75250000000005"/>
    <s v="Medium"/>
    <s v="Normal Order"/>
    <s v="Stefanie Holloman"/>
    <s v="ES"/>
    <s v="2013"/>
    <s v="MEDIUM"/>
    <s v="furniture"/>
    <s v="41516"/>
    <s v="SH2063548"/>
    <s v="ES"/>
    <n v="2013"/>
    <s v="SH2063548"/>
    <n v="41516"/>
    <s v="ES-2013-SH2063548-41516"/>
    <n v="2013"/>
    <n v="8"/>
    <n v="6"/>
    <n v="3"/>
    <n v="2794.2525000000001"/>
    <x v="4"/>
  </r>
  <r>
    <s v="IN-2015-DR1294058-42152"/>
    <d v="2015-05-28T00:00:00"/>
    <d v="2015-06-01T00:00:00"/>
    <s v="Daniel Raglin"/>
    <s v="India"/>
    <x v="5"/>
    <s v="Furniture"/>
    <s v="Binders"/>
    <n v="1394.99999999999"/>
    <n v="3"/>
    <n v="0"/>
    <n v="237.15"/>
    <s v="High"/>
    <s v="Normal Order"/>
    <s v="Daniel Raglin"/>
    <s v="IN"/>
    <s v="2015"/>
    <s v="HIGH"/>
    <s v="furniture"/>
    <s v="42152"/>
    <s v="DR1294058"/>
    <s v="IN"/>
    <n v="2015"/>
    <s v="DR1294058"/>
    <n v="42152"/>
    <s v="IN-2015-DR1294058-42152"/>
    <n v="2015"/>
    <n v="5"/>
    <n v="5"/>
    <n v="4"/>
    <n v="1394.99999999999"/>
    <x v="2"/>
  </r>
  <r>
    <s v="CF-2012-IM5055106-41224"/>
    <d v="2012-11-11T00:00:00"/>
    <d v="2012-11-15T00:00:00"/>
    <s v="Ionia McGrath"/>
    <s v="Republic of the Congo"/>
    <x v="22"/>
    <s v="Furniture"/>
    <s v="Chairs"/>
    <n v="1660.79999999999"/>
    <n v="4"/>
    <n v="0"/>
    <n v="83.039999999999907"/>
    <s v="High"/>
    <s v="Normal Order"/>
    <s v="Ionia Mcgrath"/>
    <s v="CF"/>
    <s v="2012"/>
    <s v="HIGH"/>
    <s v="furniture"/>
    <s v="41224"/>
    <s v="IM5055106"/>
    <s v="CF"/>
    <n v="2012"/>
    <s v="IM5055106"/>
    <n v="41224"/>
    <s v="CF-2012-IM5055106-41224"/>
    <n v="2012"/>
    <n v="11"/>
    <n v="1"/>
    <n v="4"/>
    <n v="1660.79999999999"/>
    <x v="1"/>
  </r>
  <r>
    <s v="ID-2014-VG2180527-41790"/>
    <d v="2014-05-31T00:00:00"/>
    <d v="2014-06-05T00:00:00"/>
    <s v="Vivek Grady"/>
    <s v="China"/>
    <x v="9"/>
    <s v="Furniture"/>
    <s v="Tables"/>
    <n v="2436.672"/>
    <n v="4"/>
    <n v="0.3"/>
    <n v="-487.36799999999999"/>
    <s v="High"/>
    <s v="Normal Order"/>
    <s v="Vivek Grady"/>
    <s v="ID"/>
    <s v="2014"/>
    <s v="HIGH"/>
    <s v="furniture"/>
    <s v="41790"/>
    <s v="VG2180527"/>
    <s v="ID"/>
    <n v="2014"/>
    <s v="VG2180527"/>
    <n v="41790"/>
    <s v="ID-2014-VG2180527-41790"/>
    <n v="2014"/>
    <n v="5"/>
    <n v="7"/>
    <n v="5"/>
    <n v="2436.672"/>
    <x v="0"/>
  </r>
  <r>
    <s v="CA-2012-AB10150140-40972"/>
    <d v="2012-03-04T00:00:00"/>
    <d v="2012-03-07T00:00:00"/>
    <s v="Aimee Bixby"/>
    <s v="United States"/>
    <x v="10"/>
    <s v="Office Supplies"/>
    <s v="Bookcases"/>
    <n v="18.62"/>
    <n v="2"/>
    <n v="0"/>
    <n v="5.3997999999999902"/>
    <s v="Medium"/>
    <s v="Normal Order"/>
    <s v="Aimee Bixby"/>
    <s v="CA"/>
    <s v="2012"/>
    <s v="MEDIUM"/>
    <s v="office supplies"/>
    <s v="40972"/>
    <s v="AB10150140"/>
    <s v="CA"/>
    <n v="2012"/>
    <s v="AB10150140"/>
    <n v="40972"/>
    <s v="CA-2012-AB10150140-40972"/>
    <n v="2012"/>
    <n v="3"/>
    <n v="1"/>
    <n v="3"/>
    <n v="18.62"/>
    <x v="1"/>
  </r>
  <r>
    <s v=" MX-2013-DK1298539-41339 "/>
    <d v="2013-03-06T00:00:00"/>
    <d v="2013-03-11T00:00:00"/>
    <s v="Darren Koutras"/>
    <s v="El Salvador"/>
    <x v="3"/>
    <s v="Office Supplies"/>
    <s v="Chairs"/>
    <n v="1903"/>
    <n v="5"/>
    <n v="0"/>
    <n v="57"/>
    <s v="High"/>
    <s v="Normal Order"/>
    <s v="Darren Koutras"/>
    <s v=" M"/>
    <s v="-201"/>
    <s v="HIGH"/>
    <s v="office supplies"/>
    <s v="1339 "/>
    <s v="DK1298539"/>
    <s v=" MX"/>
    <n v="2013"/>
    <s v="DK1298539"/>
    <n v="41339"/>
    <s v="MX-2013-DK1298539-41339"/>
    <n v="2013"/>
    <n v="3"/>
    <n v="4"/>
    <n v="5"/>
    <n v="1903"/>
    <x v="4"/>
  </r>
  <r>
    <s v="CA-2015-AB10150140-42328"/>
    <d v="2015-11-20T00:00:00"/>
    <d v="2015-11-22T00:00:00"/>
    <s v="Aimee Bixby"/>
    <s v="United States"/>
    <x v="1"/>
    <s v="Office Supplies"/>
    <s v="Chairs"/>
    <n v="16.896000000000001"/>
    <n v="4"/>
    <n v="0.2"/>
    <n v="5.2799999999999896"/>
    <s v="Medium"/>
    <s v="Normal Order"/>
    <s v="Aimee Bixby"/>
    <s v="CA"/>
    <s v="2015"/>
    <s v="MEDIUM"/>
    <s v="office supplies"/>
    <s v="42328"/>
    <s v="AB10150140"/>
    <s v="CA"/>
    <n v="2015"/>
    <s v="AB10150140"/>
    <n v="42328"/>
    <s v="CA-2015-AB10150140-42328"/>
    <n v="2015"/>
    <n v="11"/>
    <n v="6"/>
    <n v="2"/>
    <n v="16.896000000000001"/>
    <x v="2"/>
  </r>
  <r>
    <s v="ES-2015-RW1954096-42222"/>
    <d v="2015-08-06T00:00:00"/>
    <d v="2015-08-06T00:00:00"/>
    <s v="Rick Wilson"/>
    <s v="Norway"/>
    <x v="19"/>
    <s v="Technology"/>
    <s v="Appliances"/>
    <n v="1590.9"/>
    <n v="5"/>
    <n v="0"/>
    <n v="508.94999999999902"/>
    <s v="Medium"/>
    <s v="Normal Order"/>
    <s v="Rick Wilson"/>
    <s v="ES"/>
    <s v="2015"/>
    <s v="MEDIUM"/>
    <s v="technology"/>
    <s v="42222"/>
    <s v="RW1954096"/>
    <s v="ES"/>
    <n v="2015"/>
    <s v="RW1954096"/>
    <n v="42222"/>
    <s v="ES-2015-RW1954096-42222"/>
    <n v="2015"/>
    <n v="8"/>
    <n v="5"/>
    <n v="0"/>
    <n v="1590.9"/>
    <x v="2"/>
  </r>
  <r>
    <s v="IZ-2015-EH418561-42173"/>
    <d v="2015-06-18T00:00:00"/>
    <d v="2015-06-21T00:00:00"/>
    <s v="Evan Henry"/>
    <s v="Iraq"/>
    <x v="14"/>
    <s v="Furniture"/>
    <s v="Chairs"/>
    <n v="1467.36"/>
    <n v="4"/>
    <n v="0"/>
    <n v="469.43999999999897"/>
    <s v="High"/>
    <s v="Normal Order"/>
    <s v="Evan Henry"/>
    <s v="IZ"/>
    <s v="2015"/>
    <s v="HIGH"/>
    <s v="furniture"/>
    <s v="42173"/>
    <s v="EH418561"/>
    <s v="IZ"/>
    <n v="2015"/>
    <s v="EH418561"/>
    <n v="42173"/>
    <s v="IZ-2015-EH418561-42173"/>
    <n v="2015"/>
    <n v="6"/>
    <n v="5"/>
    <n v="3"/>
    <n v="1467.36"/>
    <x v="2"/>
  </r>
  <r>
    <s v="IN-2015-ML1739559-42369"/>
    <d v="2015-12-31T00:00:00"/>
    <d v="2016-01-01T00:00:00"/>
    <s v="Marina Lichtenstein"/>
    <s v="Indonesia"/>
    <x v="11"/>
    <s v="Furniture"/>
    <s v="Copiers"/>
    <n v="1091.28059999999"/>
    <n v="3"/>
    <n v="7.0000000000000007E-2"/>
    <n v="46.920599999999901"/>
    <s v="High"/>
    <s v="Normal Order"/>
    <s v="Marina Lichtenstein"/>
    <s v="IN"/>
    <s v="2015"/>
    <s v="HIGH"/>
    <s v="furniture"/>
    <s v="42369"/>
    <s v="ML1739559"/>
    <s v="IN"/>
    <n v="2015"/>
    <s v="ML1739559"/>
    <n v="42369"/>
    <s v="IN-2015-ML1739559-42369"/>
    <n v="2015"/>
    <n v="12"/>
    <n v="5"/>
    <n v="1"/>
    <n v="1091.28059999999"/>
    <x v="2"/>
  </r>
  <r>
    <s v="IN-2015-KN164507-42332"/>
    <d v="2015-11-24T00:00:00"/>
    <d v="2015-11-26T00:00:00"/>
    <s v="Kean Nguyen"/>
    <s v="Australia"/>
    <x v="0"/>
    <s v="Technology"/>
    <s v="Tables"/>
    <n v="2863.35"/>
    <n v="5"/>
    <n v="0.1"/>
    <n v="858.9"/>
    <s v="Medium"/>
    <s v="Normal Order"/>
    <s v="Kean Nguyen"/>
    <s v="IN"/>
    <s v="2015"/>
    <s v="MEDIUM"/>
    <s v="technology"/>
    <s v="42332"/>
    <s v="KN164507"/>
    <s v="IN"/>
    <n v="2015"/>
    <s v="KN164507"/>
    <n v="42332"/>
    <s v="IN-2015-KN164507-42332"/>
    <n v="2015"/>
    <n v="11"/>
    <n v="3"/>
    <n v="2"/>
    <n v="2863.35"/>
    <x v="2"/>
  </r>
  <r>
    <s v="ES-2015-CK1276045-42312"/>
    <d v="2015-11-04T00:00:00"/>
    <d v="2015-11-07T00:00:00"/>
    <s v="Cyma Kinney"/>
    <s v="France"/>
    <x v="4"/>
    <s v="Technology"/>
    <s v="Phones"/>
    <n v="765.45899999999995"/>
    <n v="3"/>
    <n v="0.15"/>
    <n v="-36.081000000000003"/>
    <s v="Critical"/>
    <s v="Normal Order"/>
    <s v="Cyma Kinney"/>
    <s v="ES"/>
    <s v="2015"/>
    <s v="CRITICAL"/>
    <s v="technology"/>
    <s v="42312"/>
    <s v="CK1276045"/>
    <s v="ES"/>
    <n v="2015"/>
    <s v="CK1276045"/>
    <n v="42312"/>
    <s v="ES-2015-CK1276045-42312"/>
    <n v="2015"/>
    <n v="11"/>
    <n v="4"/>
    <n v="3"/>
    <n v="765.45899999999995"/>
    <x v="2"/>
  </r>
  <r>
    <s v="IN-2015-PB192107-42248"/>
    <d v="2015-09-01T00:00:00"/>
    <d v="2015-09-04T00:00:00"/>
    <s v="Phillip Breyer"/>
    <s v="Australia"/>
    <x v="0"/>
    <s v="Office Supplies"/>
    <s v="Chairs"/>
    <n v="1887.84"/>
    <n v="4"/>
    <n v="0.1"/>
    <n v="0"/>
    <s v="Medium"/>
    <s v="Normal Order"/>
    <s v="Phillip Breyer"/>
    <s v="IN"/>
    <s v="2015"/>
    <s v="MEDIUM"/>
    <s v="office supplies"/>
    <s v="42248"/>
    <s v="PB192107"/>
    <s v="IN"/>
    <n v="2015"/>
    <s v="PB192107"/>
    <n v="42248"/>
    <s v="IN-2015-PB192107-42248"/>
    <n v="2015"/>
    <n v="9"/>
    <n v="3"/>
    <n v="3"/>
    <n v="1887.84"/>
    <x v="2"/>
  </r>
  <r>
    <s v="MX-2015-AA1048031-42111"/>
    <d v="2015-04-17T00:00:00"/>
    <d v="2015-04-20T00:00:00"/>
    <s v="Andrew Allen"/>
    <s v="Cuba"/>
    <x v="16"/>
    <s v="Office Supplies"/>
    <s v="Phones"/>
    <s v="missing"/>
    <n v="5"/>
    <n v="0"/>
    <n v="180.1"/>
    <s v="Medium"/>
    <s v="Normal Order"/>
    <s v="Andrew Allen"/>
    <s v="MX"/>
    <s v="2015"/>
    <s v="MEDIUM"/>
    <s v="office supplies"/>
    <s v="42111"/>
    <s v="AA1048031"/>
    <s v="MX"/>
    <n v="2015"/>
    <s v="AA1048031"/>
    <n v="42111"/>
    <s v="MX-2015-AA1048031-42111"/>
    <n v="2015"/>
    <n v="4"/>
    <n v="6"/>
    <n v="3"/>
    <n v="0"/>
    <x v="2"/>
  </r>
  <r>
    <s v="IT-2014-EB1384045-41706"/>
    <d v="2014-03-08T00:00:00"/>
    <d v="2014-03-08T00:00:00"/>
    <s v="Ellis Ballard"/>
    <s v="France"/>
    <x v="4"/>
    <s v="Technology"/>
    <s v="Appliances"/>
    <n v="779.28"/>
    <n v="5"/>
    <n v="0.15"/>
    <n v="-0.119999999999976"/>
    <s v="Critical"/>
    <s v="Normal Order"/>
    <s v="Ellis Ballard"/>
    <s v="IT"/>
    <s v="2014"/>
    <s v="CRITICAL"/>
    <s v="technology"/>
    <s v="41706"/>
    <s v="EB1384045"/>
    <s v="IT"/>
    <n v="2014"/>
    <s v="EB1384045"/>
    <n v="41706"/>
    <s v="IT-2014-EB1384045-41706"/>
    <n v="2014"/>
    <n v="3"/>
    <n v="7"/>
    <n v="0"/>
    <n v="779.28"/>
    <x v="0"/>
  </r>
  <r>
    <s v="AG-2012-RO97803-40964"/>
    <d v="2012-02-25T00:00:00"/>
    <d v="2012-02-25T00:00:00"/>
    <s v="Rose O'Brian"/>
    <s v="Algeria"/>
    <x v="7"/>
    <s v="Technology"/>
    <s v="Appliances"/>
    <n v="613.26"/>
    <n v="2"/>
    <n v="0"/>
    <n v="202.32"/>
    <s v="Critical"/>
    <s v="Normal Order"/>
    <s v="Rose O'Brian"/>
    <s v="AG"/>
    <s v="2012"/>
    <s v="CRITICAL"/>
    <s v="technology"/>
    <s v="40964"/>
    <s v="RO97803"/>
    <s v="AG"/>
    <n v="2012"/>
    <s v="RO97803"/>
    <n v="40964"/>
    <s v="AG-2012-RO97803-40964"/>
    <n v="2012"/>
    <n v="2"/>
    <n v="7"/>
    <n v="0"/>
    <n v="613.26"/>
    <x v="1"/>
  </r>
  <r>
    <s v="CA-2013-AB10165140-41361"/>
    <d v="2013-03-28T00:00:00"/>
    <d v="2013-04-02T00:00:00"/>
    <s v="Alan Barnes"/>
    <s v="United States"/>
    <x v="2"/>
    <s v="Technology"/>
    <s v="Phones"/>
    <n v="166.24"/>
    <n v="1"/>
    <n v="0"/>
    <n v="24.936"/>
    <s v="Medium"/>
    <s v="Normal Order"/>
    <s v="Alan Barnes"/>
    <s v="CA"/>
    <s v="2013"/>
    <s v="MEDIUM"/>
    <s v="technology"/>
    <s v="41361"/>
    <s v="AB10165140"/>
    <s v="CA"/>
    <n v="2013"/>
    <s v="AB10165140"/>
    <n v="41361"/>
    <s v="CA-2013-AB10165140-41361"/>
    <n v="2013"/>
    <n v="3"/>
    <n v="5"/>
    <n v="5"/>
    <n v="166.24"/>
    <x v="4"/>
  </r>
  <r>
    <s v="IN-2015-MR175457-42263"/>
    <d v="2015-09-16T00:00:00"/>
    <d v="2015-09-20T00:00:00"/>
    <s v="Mathew Reese"/>
    <s v="Australia"/>
    <x v="0"/>
    <s v="Furniture"/>
    <s v="Machines"/>
    <n v="1837.5599999999899"/>
    <n v="4"/>
    <n v="0"/>
    <n v="275.52"/>
    <s v="Medium"/>
    <s v="Normal Order"/>
    <s v="Mathew Reese"/>
    <s v="IN"/>
    <s v="2015"/>
    <s v="MEDIUM"/>
    <s v="furniture"/>
    <s v="42263"/>
    <s v="MR175457"/>
    <s v="IN"/>
    <n v="2015"/>
    <s v="MR175457"/>
    <n v="42263"/>
    <s v="IN-2015-MR175457-42263"/>
    <n v="2015"/>
    <n v="9"/>
    <n v="4"/>
    <n v="4"/>
    <n v="1837.5599999999899"/>
    <x v="2"/>
  </r>
  <r>
    <s v="MX-2014-AH1046593-42004"/>
    <d v="2014-12-31T00:00:00"/>
    <d v="2015-01-01T00:00:00"/>
    <s v="Amy Hunt"/>
    <s v="Nicaragua"/>
    <x v="3"/>
    <s v="Technology"/>
    <s v="Appliances"/>
    <n v="1198.2986000000001"/>
    <n v="5"/>
    <n v="2E-3"/>
    <n v="165.5986"/>
    <s v="High"/>
    <s v="Normal Order"/>
    <s v="Amy Hunt"/>
    <s v="MX"/>
    <s v="2014"/>
    <s v="HIGH"/>
    <s v="technology"/>
    <s v="42004"/>
    <s v="AH1046593"/>
    <s v="MX"/>
    <n v="2014"/>
    <s v="AH1046593"/>
    <n v="42004"/>
    <s v="MX-2014-AH1046593-42004"/>
    <n v="2014"/>
    <n v="12"/>
    <n v="4"/>
    <n v="1"/>
    <n v="1198.2986000000001"/>
    <x v="0"/>
  </r>
  <r>
    <s v="SA-2015-MW8220110-42105"/>
    <d v="2015-04-11T00:00:00"/>
    <d v="2015-04-17T00:00:00"/>
    <s v="Mitch Webber"/>
    <s v="saudi arabia"/>
    <x v="14"/>
    <s v="Technology"/>
    <s v="Phones"/>
    <n v="1302.78"/>
    <n v="2"/>
    <n v="0"/>
    <n v="286.56"/>
    <s v="Low"/>
    <s v="Normal Order"/>
    <s v="Mitch Webber"/>
    <s v="SA"/>
    <s v="2015"/>
    <s v="LOW"/>
    <s v="technology"/>
    <s v="42105"/>
    <s v="MW8220110"/>
    <s v="SA"/>
    <n v="2015"/>
    <s v="MW8220110"/>
    <n v="42105"/>
    <s v="SA-2015-MW8220110-42105"/>
    <n v="2015"/>
    <n v="4"/>
    <n v="7"/>
    <n v="6"/>
    <n v="1302.78"/>
    <x v="2"/>
  </r>
  <r>
    <s v="EG-2013-AH21038-41489"/>
    <d v="2013-08-03T00:00:00"/>
    <d v="2013-08-07T00:00:00"/>
    <s v="Alan Hwang"/>
    <s v="Egypt"/>
    <x v="7"/>
    <s v="Office_Supplies"/>
    <s v="Bookcases"/>
    <n v="2243.88"/>
    <n v="4"/>
    <n v="0"/>
    <n v="246.719999999999"/>
    <s v="Medium"/>
    <s v="Normal Order"/>
    <s v="Alan Hwang"/>
    <s v="EG"/>
    <s v="2013"/>
    <s v="MEDIUM"/>
    <s v="office_supplies"/>
    <s v="41489"/>
    <s v="AH21038"/>
    <s v="EG"/>
    <n v="2013"/>
    <s v="AH21038"/>
    <n v="41489"/>
    <s v="EG-2013-AH21038-41489"/>
    <n v="2013"/>
    <n v="8"/>
    <n v="7"/>
    <n v="4"/>
    <n v="2243.88"/>
    <x v="4"/>
  </r>
  <r>
    <s v="IN-2012-ML1741027-41255"/>
    <d v="2012-12-12T00:00:00"/>
    <d v="2012-12-16T00:00:00"/>
    <s v="Maris LaWare"/>
    <s v="China"/>
    <x v="9"/>
    <s v=" Office Supplies "/>
    <s v="Appliances"/>
    <n v="1609.29"/>
    <n v="3"/>
    <n v="0"/>
    <n v="241.38"/>
    <s v="High"/>
    <s v="Normal Order"/>
    <s v="Maris Laware"/>
    <s v="IN"/>
    <s v="2012"/>
    <s v="HIGH"/>
    <s v=" office supplies "/>
    <s v="41255"/>
    <s v="ML1741027"/>
    <s v="IN"/>
    <n v="2012"/>
    <s v="ML1741027"/>
    <n v="41255"/>
    <s v="IN-2012-ML1741027-41255"/>
    <n v="2012"/>
    <n v="12"/>
    <n v="4"/>
    <n v="4"/>
    <n v="1609.29"/>
    <x v="1"/>
  </r>
  <r>
    <s v="CA-2015-AB10165140-42109"/>
    <d v="2015-04-15T00:00:00"/>
    <d v="2015-04-18T00:00:00"/>
    <s v="Alan Barnes#"/>
    <s v="United States"/>
    <x v="10"/>
    <s v="Office Supplies"/>
    <s v="Appliances"/>
    <n v="89.855999999999995"/>
    <n v="3"/>
    <n v="0.2"/>
    <n v="21.340800000000002"/>
    <s v="Medium"/>
    <s v="Normal Order"/>
    <s v="Alan Barnes#"/>
    <s v="CA"/>
    <s v="2015"/>
    <s v="MEDIUM"/>
    <s v="office supplies"/>
    <s v="42109"/>
    <s v="AB10165140"/>
    <s v="CA"/>
    <n v="2015"/>
    <s v="AB10165140"/>
    <n v="42109"/>
    <s v="CA-2015-AB10165140-42109"/>
    <n v="2015"/>
    <n v="4"/>
    <n v="4"/>
    <n v="3"/>
    <n v="89.855999999999995"/>
    <x v="2"/>
  </r>
  <r>
    <s v="CA-2013-AB10165140-41450"/>
    <d v="2013-06-25T00:00:00"/>
    <d v="2013-07-01T00:00:00"/>
    <s v="Alan Barnes"/>
    <s v="United States"/>
    <x v="2"/>
    <s v="Office Supplies"/>
    <s v="Tables"/>
    <n v="88.751999999999995"/>
    <n v="3"/>
    <n v="0.2"/>
    <n v="27.7349999999999"/>
    <s v="Medium"/>
    <s v="Normal Order"/>
    <s v="Alan Barnes"/>
    <s v="CA"/>
    <s v="2013"/>
    <s v="MEDIUM"/>
    <s v="office supplies"/>
    <s v="41450"/>
    <s v="AB10165140"/>
    <s v="CA"/>
    <n v="2013"/>
    <s v="AB10165140"/>
    <n v="41450"/>
    <s v="CA-2013-AB10165140-41450"/>
    <n v="2013"/>
    <n v="6"/>
    <n v="3"/>
    <n v="6"/>
    <n v="88.751999999999995"/>
    <x v="4"/>
  </r>
  <r>
    <s v="SA-2015-MC7575110-42326"/>
    <d v="2015-11-18T00:00:00"/>
    <d v="2015-11-21T00:00:00"/>
    <s v="Matt Collins"/>
    <s v="Saudi Arabia"/>
    <x v="14"/>
    <s v="Technology"/>
    <s v="Tables"/>
    <n v="621"/>
    <n v="2"/>
    <n v="0"/>
    <n v="180.06"/>
    <s v="Critical"/>
    <s v="Normal Order"/>
    <s v="Matt Collins"/>
    <s v="SA"/>
    <s v="2015"/>
    <s v="CRITICAL"/>
    <s v="technology"/>
    <s v="42326"/>
    <s v="MC7575110"/>
    <s v="SA"/>
    <n v="2015"/>
    <s v="MC7575110"/>
    <n v="42326"/>
    <s v="SA-2015-MC7575110-42326"/>
    <n v="2015"/>
    <n v="11"/>
    <n v="4"/>
    <n v="3"/>
    <n v="621"/>
    <x v="2"/>
  </r>
  <r>
    <s v="IT-2015-SW2027564-42277"/>
    <d v="2015-09-30T00:00:00"/>
    <d v="2015-10-02T00:00:00"/>
    <s v="Scott Williamson"/>
    <s v="Italy"/>
    <x v="6"/>
    <s v="Technology"/>
    <s v="Copiers"/>
    <n v="1145.232"/>
    <n v="3"/>
    <n v="0.4"/>
    <n v="-706.24800000000005"/>
    <s v="Critical"/>
    <s v="Normal Order"/>
    <s v="Scott Williamson"/>
    <s v="IT"/>
    <s v="2015"/>
    <s v="CRITICAL"/>
    <s v="technology"/>
    <s v="42277"/>
    <s v="SW2027564"/>
    <s v="IT"/>
    <n v="2015"/>
    <s v="SW2027564"/>
    <n v="42277"/>
    <s v="IT-2015-SW2027564-42277"/>
    <n v="2015"/>
    <n v="9"/>
    <n v="4"/>
    <n v="2"/>
    <n v="1145.232"/>
    <x v="2"/>
  </r>
  <r>
    <s v="CA-2015-AB10165140-42094"/>
    <d v="2015-03-31T00:00:00"/>
    <d v="2015-04-02T00:00:00"/>
    <s v="Alan Barnes"/>
    <s v="United States"/>
    <x v="2"/>
    <s v="Furniture"/>
    <s v="Bookcases"/>
    <n v="94.2"/>
    <n v="5"/>
    <n v="0"/>
    <n v="39.564"/>
    <s v="Medium"/>
    <s v="Normal Order"/>
    <s v="Alan Barnes"/>
    <s v="CA"/>
    <s v="2015"/>
    <s v="MEDIUM"/>
    <s v="furniture"/>
    <s v="42094"/>
    <s v="AB10165140"/>
    <s v="CA"/>
    <n v="2015"/>
    <s v="AB10165140"/>
    <n v="42094"/>
    <s v="CA-2015-AB10165140-42094"/>
    <n v="2015"/>
    <n v="3"/>
    <n v="3"/>
    <n v="2"/>
    <n v="94.2"/>
    <x v="2"/>
  </r>
  <r>
    <s v="ID-2012-PS18970118-40967"/>
    <d v="2012-02-28T00:00:00"/>
    <d v="2012-03-02T00:00:00"/>
    <s v="Paul Stevenson"/>
    <s v="South Korea"/>
    <x v="9"/>
    <s v="Office Supplies"/>
    <s v="Chairs"/>
    <n v="810.72"/>
    <n v="3"/>
    <n v="0.5"/>
    <n v="-599.94000000000005"/>
    <s v="Critical"/>
    <s v="Normal Order"/>
    <s v="Paul Stevenson"/>
    <s v="ID"/>
    <s v="2012"/>
    <s v="CRITICAL"/>
    <s v="office supplies"/>
    <s v="40967"/>
    <s v="PS18970118"/>
    <s v="ID"/>
    <n v="2012"/>
    <s v="PS18970118"/>
    <n v="40967"/>
    <s v="ID-2012-PS18970118-40967"/>
    <n v="2012"/>
    <n v="2"/>
    <n v="3"/>
    <n v="3"/>
    <n v="810.72"/>
    <x v="1"/>
  </r>
  <r>
    <s v=" ES-2014-QJ1925564-41793 "/>
    <d v="2014-06-03T00:00:00"/>
    <d v="2014-06-06T00:00:00"/>
    <s v="Quincy Jones"/>
    <s v="Italy"/>
    <x v="6"/>
    <s v="Office Supplies"/>
    <s v="Appliances"/>
    <n v="2593.8000000000002"/>
    <n v="5"/>
    <n v="0"/>
    <n v="1141.2"/>
    <s v="High"/>
    <s v="Normal Order"/>
    <s v="Quincy Jones"/>
    <s v=" E"/>
    <s v="-201"/>
    <s v="HIGH"/>
    <s v="office supplies"/>
    <s v="1793 "/>
    <s v="QJ1925564"/>
    <s v=" ES"/>
    <n v="2014"/>
    <s v="QJ1925564"/>
    <n v="41793"/>
    <s v="ES-2014-QJ1925564-41793"/>
    <n v="2014"/>
    <n v="6"/>
    <n v="3"/>
    <n v="3"/>
    <n v="2593.8000000000002"/>
    <x v="0"/>
  </r>
  <r>
    <s v="ES-2015-CS118608-42292"/>
    <d v="2015-10-15T00:00:00"/>
    <d v="2015-10-17T00:00:00"/>
    <s v="Cari Schnelling"/>
    <s v="Austria"/>
    <x v="4"/>
    <s v="Technology"/>
    <s v="Appliances"/>
    <s v="missing"/>
    <n v="5"/>
    <n v="0"/>
    <n v="567"/>
    <s v="Critical"/>
    <s v="Normal Order"/>
    <s v="Cari Schnelling"/>
    <s v="ES"/>
    <s v="2015"/>
    <s v="CRITICAL"/>
    <s v="technology"/>
    <s v="42292"/>
    <s v="CS118608"/>
    <s v="ES"/>
    <n v="2015"/>
    <s v="CS118608"/>
    <n v="42292"/>
    <s v="ES-2015-CS118608-42292"/>
    <n v="2015"/>
    <n v="10"/>
    <n v="5"/>
    <n v="2"/>
    <n v="0"/>
    <x v="2"/>
  </r>
  <r>
    <s v="ES-2015-MT1807045-42176"/>
    <d v="2015-06-21T00:00:00"/>
    <d v="2015-06-22T00:00:00"/>
    <s v="Michelle Tran"/>
    <s v="France"/>
    <x v="4"/>
    <s v="Furniture"/>
    <s v="Phones"/>
    <n v="656.85599999999999"/>
    <n v="2"/>
    <n v="0.1"/>
    <n v="94.835999999999899"/>
    <s v="Critical"/>
    <s v="Normal Order"/>
    <s v="Michelle Tran"/>
    <s v="ES"/>
    <s v="2015"/>
    <s v="CRITICAL"/>
    <s v="furniture"/>
    <s v="42176"/>
    <s v="MT1807045"/>
    <s v="ES"/>
    <n v="2015"/>
    <s v="MT1807045"/>
    <n v="42176"/>
    <s v="ES-2015-MT1807045-42176"/>
    <n v="2015"/>
    <n v="6"/>
    <n v="1"/>
    <n v="1"/>
    <n v="656.85599999999999"/>
    <x v="2"/>
  </r>
  <r>
    <s v="EN-2012-AB60042-40932"/>
    <d v="2012-01-24T00:00:00"/>
    <d v="2012-01-24T00:00:00"/>
    <s v="Ann Blume"/>
    <s v="Estonia"/>
    <x v="19"/>
    <s v="Technology"/>
    <s v="Chairs"/>
    <n v="1302.78"/>
    <n v="2"/>
    <n v="0"/>
    <n v="286.56"/>
    <s v="Medium"/>
    <s v="Normal Order"/>
    <s v="Ann Blume"/>
    <s v="EN"/>
    <s v="2012"/>
    <s v="MEDIUM"/>
    <s v="technology"/>
    <s v="40932"/>
    <s v="AB60042"/>
    <s v="EN"/>
    <n v="2012"/>
    <s v="AB60042"/>
    <n v="40932"/>
    <s v="EN-2012-AB60042-40932"/>
    <n v="2012"/>
    <n v="1"/>
    <n v="3"/>
    <n v="0"/>
    <n v="1302.78"/>
    <x v="1"/>
  </r>
  <r>
    <s v="IN-2015-PS189707-42342"/>
    <d v="2015-12-04T00:00:00"/>
    <d v="2015-12-08T00:00:00"/>
    <s v="Paul Stevenson"/>
    <s v="Australia"/>
    <x v="0"/>
    <s v="Furniture"/>
    <s v="Accessories"/>
    <n v="2125.3199999999902"/>
    <n v="4"/>
    <n v="0"/>
    <n v="148.68"/>
    <s v="Medium"/>
    <s v="Normal Order"/>
    <s v="Paul Stevenson"/>
    <s v="IN"/>
    <s v="2015"/>
    <s v="MEDIUM"/>
    <s v="furniture"/>
    <s v="42342"/>
    <s v="PS189707"/>
    <s v="IN"/>
    <n v="2015"/>
    <s v="PS189707"/>
    <n v="42342"/>
    <s v="IN-2015-PS189707-42342"/>
    <n v="2015"/>
    <n v="12"/>
    <n v="6"/>
    <n v="4"/>
    <n v="2125.3199999999902"/>
    <x v="2"/>
  </r>
  <r>
    <s v="ES-2014-EB13975139-41818"/>
    <d v="2014-06-28T00:00:00"/>
    <d v="2014-07-04T00:00:00"/>
    <s v="Erica Bern"/>
    <s v="United Kingdom"/>
    <x v="19"/>
    <s v="Technology"/>
    <s v="Phones"/>
    <n v="1954.44"/>
    <n v="3"/>
    <n v="0"/>
    <n v="781.74"/>
    <s v="Low"/>
    <s v="Normal Order"/>
    <s v="Erica Bern"/>
    <s v="ES"/>
    <s v="2014"/>
    <s v="LOW"/>
    <s v="technology"/>
    <s v="41818"/>
    <s v="EB13975139"/>
    <s v="ES"/>
    <n v="2014"/>
    <s v="EB13975139"/>
    <n v="41818"/>
    <s v="ES-2014-EB13975139-41818"/>
    <n v="2014"/>
    <n v="6"/>
    <n v="7"/>
    <n v="6"/>
    <n v="1954.44"/>
    <x v="0"/>
  </r>
  <r>
    <s v="MX-2013-AF1087018-41418"/>
    <d v="2013-05-24T00:00:00"/>
    <d v="2013-05-26T00:00:00"/>
    <s v="Art Ferguson"/>
    <s v="Brazil"/>
    <x v="26"/>
    <s v="Technology"/>
    <s v="Tables"/>
    <n v="856.92"/>
    <n v="2"/>
    <n v="0"/>
    <n v="222.76"/>
    <s v="Critical"/>
    <s v="Normal Order"/>
    <s v="Art Ferguson"/>
    <s v="MX"/>
    <s v="2013"/>
    <s v="CRITICAL"/>
    <s v="technology"/>
    <s v="41418"/>
    <s v="AF1087018"/>
    <s v="MX"/>
    <n v="2013"/>
    <s v="AF1087018"/>
    <n v="41418"/>
    <s v="MX-2013-AF1087018-41418"/>
    <n v="2013"/>
    <n v="5"/>
    <n v="6"/>
    <n v="2"/>
    <n v="856.92"/>
    <x v="4"/>
  </r>
  <r>
    <s v="IN-2013-CC1268558-41619"/>
    <d v="2013-12-11T00:00:00"/>
    <d v="2013-12-15T00:00:00"/>
    <s v="Craig Carroll"/>
    <s v="India#"/>
    <x v="5"/>
    <s v="Technology"/>
    <s v="Phones"/>
    <n v="1302.96"/>
    <n v="2"/>
    <n v="0"/>
    <n v="182.39999999999901"/>
    <s v="High"/>
    <s v="Normal Order"/>
    <s v="Craig Carroll"/>
    <s v="IN"/>
    <s v="2013"/>
    <s v="HIGH"/>
    <s v="technology"/>
    <s v="41619"/>
    <s v="CC1268558"/>
    <s v="IN"/>
    <n v="2013"/>
    <s v="CC1268558"/>
    <n v="41619"/>
    <s v="IN-2013-CC1268558-41619"/>
    <n v="2013"/>
    <n v="12"/>
    <n v="4"/>
    <n v="4"/>
    <n v="1302.96"/>
    <x v="4"/>
  </r>
  <r>
    <s v="CA-2015-AB10165140-42344"/>
    <d v="2015-12-06T00:00:00"/>
    <d v="2015-12-10T00:00:00"/>
    <s v="Alan Barnes"/>
    <s v="united states"/>
    <x v="2"/>
    <s v=" Office Supplies "/>
    <s v="Appliances"/>
    <n v="24.815999999999999"/>
    <n v="3"/>
    <n v="0.2"/>
    <n v="8.3753999999999902"/>
    <s v="Medium"/>
    <s v="Normal Order"/>
    <s v="Alan Barnes"/>
    <s v="CA"/>
    <s v="2015"/>
    <s v="MEDIUM"/>
    <s v=" office supplies "/>
    <s v="42344"/>
    <s v="AB10165140"/>
    <s v="CA"/>
    <n v="2015"/>
    <s v="AB10165140"/>
    <n v="42344"/>
    <s v="CA-2015-AB10165140-42344"/>
    <n v="2015"/>
    <n v="12"/>
    <n v="1"/>
    <n v="4"/>
    <n v="24.815999999999999"/>
    <x v="2"/>
  </r>
  <r>
    <s v="CA-2013-AB10165140-41450"/>
    <d v="2013-06-25T00:00:00"/>
    <d v="2013-07-01T00:00:00"/>
    <s v="Alan Barnes"/>
    <s v="United States"/>
    <x v="2"/>
    <s v="Office Supplies"/>
    <s v="Machines"/>
    <n v="20.96"/>
    <n v="2"/>
    <n v="0"/>
    <n v="5.24"/>
    <s v="Medium"/>
    <s v="Normal Order"/>
    <s v="Alan Barnes"/>
    <s v="CA"/>
    <s v="2013"/>
    <s v="MEDIUM"/>
    <s v="office supplies"/>
    <s v="41450"/>
    <s v="AB10165140"/>
    <s v="CA"/>
    <n v="2013"/>
    <s v="AB10165140"/>
    <n v="41450"/>
    <s v="CA-2013-AB10165140-41450"/>
    <n v="2013"/>
    <n v="6"/>
    <n v="3"/>
    <n v="6"/>
    <n v="20.96"/>
    <x v="4"/>
  </r>
  <r>
    <s v="MX-2015-LC1688582-42329"/>
    <d v="2015-11-21T00:00:00"/>
    <d v="2015-11-22T00:00:00"/>
    <s v="Lena Creighton"/>
    <s v="Mexico"/>
    <x v="3"/>
    <s v="Furniture"/>
    <s v="Storage"/>
    <n v="775.53599999999994"/>
    <n v="3"/>
    <n v="0.2"/>
    <n v="213.21599999999901"/>
    <s v="High"/>
    <s v="Normal Order"/>
    <s v="Lena Creighton"/>
    <s v="MX"/>
    <s v="2015"/>
    <s v="HIGH"/>
    <s v="furniture"/>
    <s v="42329"/>
    <s v="LC1688582"/>
    <s v="MX"/>
    <n v="2015"/>
    <s v="LC1688582"/>
    <n v="42329"/>
    <s v="MX-2015-LC1688582-42329"/>
    <n v="2015"/>
    <n v="11"/>
    <n v="7"/>
    <n v="1"/>
    <n v="775.53599999999994"/>
    <x v="2"/>
  </r>
  <r>
    <s v="IN-2012-SW2035059-41067"/>
    <s v=" 2012-06-07 "/>
    <d v="2012-06-12T00:00:00"/>
    <s v="Sean Wendt"/>
    <s v="Indonesia"/>
    <x v="11"/>
    <s v="Technology"/>
    <s v="Tables"/>
    <n v="2166.8975999999998"/>
    <n v="4"/>
    <n v="0.17"/>
    <n v="391.49759999999901"/>
    <s v="Medium"/>
    <s v="Normal Order"/>
    <s v="Sean Wendt"/>
    <s v="IN"/>
    <s v="2012"/>
    <s v="MEDIUM"/>
    <s v="technology"/>
    <s v="41067"/>
    <s v="SW2035059"/>
    <s v="IN"/>
    <n v="2012"/>
    <s v="SW2035059"/>
    <n v="41067"/>
    <s v="IN-2012-SW2035059-41067"/>
    <n v="0"/>
    <n v="0"/>
    <n v="0"/>
    <n v="0"/>
    <n v="2166.8975999999998"/>
    <x v="3"/>
  </r>
  <r>
    <s v="IN-2013-CS1184527-41517"/>
    <d v="2013-08-31T00:00:00"/>
    <d v="2013-09-02T00:00:00"/>
    <s v="Cari Sayre"/>
    <s v=" China "/>
    <x v="9"/>
    <s v="Technology"/>
    <s v="Copiers"/>
    <n v="1285.56"/>
    <n v="2"/>
    <n v="0"/>
    <n v="51.42"/>
    <s v="Critical"/>
    <s v="Normal Order"/>
    <s v="Cari Sayre"/>
    <s v="IN"/>
    <s v="2013"/>
    <s v="CRITICAL"/>
    <s v="technology"/>
    <s v="41517"/>
    <s v="CS1184527"/>
    <s v="IN"/>
    <n v="2013"/>
    <s v="CS1184527"/>
    <n v="41517"/>
    <s v="IN-2013-CS1184527-41517"/>
    <n v="2013"/>
    <n v="8"/>
    <n v="7"/>
    <n v="2"/>
    <n v="1285.56"/>
    <x v="4"/>
  </r>
  <r>
    <s v="US-2014-CR1273018-41993"/>
    <d v="2014-12-20T00:00:00"/>
    <d v="2014-12-22T00:00:00"/>
    <s v="Craig Reiter"/>
    <s v="Brazil"/>
    <x v="15"/>
    <s v="Furniture"/>
    <s v="Phones"/>
    <n v="740.18399999999997"/>
    <n v="3"/>
    <n v="0.6"/>
    <n v="-407.135999999999"/>
    <s v="Critical"/>
    <s v="Normal Order"/>
    <s v="Craig Reiter"/>
    <s v="US"/>
    <s v="2014"/>
    <s v="CRITICAL"/>
    <s v="furniture"/>
    <s v="41993"/>
    <s v="CR1273018"/>
    <s v="US"/>
    <n v="2014"/>
    <s v="CR1273018"/>
    <n v="41993"/>
    <s v="US-2014-CR1273018-41993"/>
    <n v="2014"/>
    <n v="12"/>
    <n v="7"/>
    <n v="2"/>
    <n v="740.18399999999997"/>
    <x v="0"/>
  </r>
  <r>
    <s v="IN-2013-SW207557-41502"/>
    <d v="2013-08-16T00:00:00"/>
    <d v="2013-08-20T00:00:00"/>
    <s v="Steven Ward"/>
    <s v="australia"/>
    <x v="0"/>
    <s v="Technology"/>
    <s v="Machines"/>
    <n v="2897.91"/>
    <n v="5"/>
    <n v="0.1"/>
    <n v="901.56"/>
    <s v="Medium"/>
    <s v="Normal Order"/>
    <s v="Steven Ward"/>
    <s v="IN"/>
    <s v="2013"/>
    <s v="MEDIUM"/>
    <s v="technology"/>
    <s v="41502"/>
    <s v="SW207557"/>
    <s v="IN"/>
    <n v="2013"/>
    <s v="SW207557"/>
    <n v="41502"/>
    <s v="IN-2013-SW207557-41502"/>
    <n v="2013"/>
    <n v="8"/>
    <n v="6"/>
    <n v="4"/>
    <n v="2897.91"/>
    <x v="4"/>
  </r>
  <r>
    <s v="CA-2015-AB10165140-42109"/>
    <d v="2015-04-15T00:00:00"/>
    <d v="2051-04-18T00:00:00"/>
    <s v="Alan Barnes"/>
    <s v="United States"/>
    <x v="10"/>
    <s v="Offcie Supplies"/>
    <s v="Tables"/>
    <n v="13.872"/>
    <n v="3"/>
    <n v="1.5857943638652301"/>
    <n v="5.0286"/>
    <s v="Medium"/>
    <s v="Normal Order"/>
    <s v="Alan Barnes"/>
    <s v="CA"/>
    <s v="2015"/>
    <s v="MEDIUM"/>
    <s v="offcie supplies"/>
    <s v="42109"/>
    <s v="AB10165140"/>
    <s v="CA"/>
    <n v="2015"/>
    <s v="AB10165140"/>
    <n v="42109"/>
    <s v="CA-2015-AB10165140-42109"/>
    <n v="2015"/>
    <n v="4"/>
    <n v="4"/>
    <n v="13152"/>
    <n v="13.872"/>
    <x v="2"/>
  </r>
  <r>
    <s v="CG-2015-MH744033-42218"/>
    <d v="2015-08-02T00:00:00"/>
    <d v="2015-08-08T00:00:00"/>
    <s v="Mark Haberlin"/>
    <s v="Democratic Republic of the Congo"/>
    <x v="22"/>
    <s v="Furniture"/>
    <s v="Tables"/>
    <n v="1752.6"/>
    <n v="4"/>
    <n v="0"/>
    <n v="455.64"/>
    <s v="Low"/>
    <s v="Normal Order"/>
    <s v="Mark Haberlin"/>
    <s v="CG"/>
    <s v="2015"/>
    <s v="LOW"/>
    <s v="furniture"/>
    <s v="42218"/>
    <s v="MH744033"/>
    <s v="CG"/>
    <n v="2015"/>
    <s v="MH744033"/>
    <n v="42218"/>
    <s v="CG-2015-MH744033-42218"/>
    <n v="2015"/>
    <n v="8"/>
    <n v="1"/>
    <n v="6"/>
    <n v="1752.6"/>
    <x v="2"/>
  </r>
  <r>
    <s v="IN-2014-MC1784558-41971"/>
    <d v="2014-11-28T00:00:00"/>
    <d v="2014-11-30T00:00:00"/>
    <s v="Michael Chen"/>
    <s v="India"/>
    <x v="5"/>
    <s v="Furniture"/>
    <s v="Bookcases"/>
    <n v="1850.45999999999"/>
    <n v="2"/>
    <n v="0"/>
    <n v="259.02"/>
    <s v="iHgh"/>
    <s v="Normal Order"/>
    <s v="Michael Chen"/>
    <s v="IN"/>
    <s v="2014"/>
    <s v="IHGH"/>
    <s v="furniture"/>
    <s v="41971"/>
    <s v="MC1784558"/>
    <s v="IN"/>
    <n v="2014"/>
    <s v="MC1784558"/>
    <n v="41971"/>
    <s v="IN-2014-MC1784558-41971"/>
    <n v="2014"/>
    <n v="11"/>
    <n v="6"/>
    <n v="2"/>
    <n v="1850.45999999999"/>
    <x v="0"/>
  </r>
  <r>
    <s v="IN-2012-CS1184527-41139"/>
    <d v="2012-08-18T00:00:00"/>
    <d v="2012-08-22T00:00:00"/>
    <s v="Cari Sayre"/>
    <s v="China"/>
    <x v="9"/>
    <s v="Furniture"/>
    <s v="Bookcases"/>
    <n v="2337.1499999999901"/>
    <n v="5"/>
    <n v="0"/>
    <n v="1098.45"/>
    <s v="Medium"/>
    <s v="Normal Order"/>
    <s v="Cari Sayre"/>
    <s v="IN"/>
    <s v="2012"/>
    <s v="MEDIUM"/>
    <s v="furniture"/>
    <s v="41139"/>
    <s v="CS1184527"/>
    <s v="IN"/>
    <n v="2012"/>
    <s v="CS1184527"/>
    <n v="41139"/>
    <s v="IN-2012-CS1184527-41139"/>
    <n v="2012"/>
    <n v="8"/>
    <n v="7"/>
    <n v="4"/>
    <n v="2337.1499999999901"/>
    <x v="1"/>
  </r>
  <r>
    <s v="ES-2015-PW19030139-42076"/>
    <d v="2015-03-13T00:00:00"/>
    <d v="2015-03-13T00:00:00"/>
    <s v="Pauline Webber"/>
    <s v="United Kingdom"/>
    <x v="19"/>
    <s v="Furniture"/>
    <s v="Tables"/>
    <n v="788.4"/>
    <n v="4"/>
    <n v="0"/>
    <n v="291.60000000000002"/>
    <s v="Medium"/>
    <s v="Normal Order"/>
    <s v="Pauline Webber"/>
    <s v="ES"/>
    <s v="2015"/>
    <s v="MEDIUM"/>
    <s v="furniture"/>
    <s v="42076"/>
    <s v="PW19030139"/>
    <s v="ES"/>
    <n v="2015"/>
    <s v="PW19030139"/>
    <n v="42076"/>
    <s v="ES-2015-PW19030139-42076"/>
    <n v="2015"/>
    <n v="3"/>
    <n v="6"/>
    <n v="0"/>
    <n v="788.4"/>
    <x v="2"/>
  </r>
  <r>
    <s v="CA-2015-AD10180140-42027"/>
    <d v="2015-01-23T00:00:00"/>
    <d v="2015-01-28T00:00:00"/>
    <s v="Alan Dominguez"/>
    <s v="United States"/>
    <x v="27"/>
    <s v="Technology"/>
    <s v="Bookcases"/>
    <n v="2999.95"/>
    <n v="5"/>
    <n v="0"/>
    <n v="1379.9769999999901"/>
    <s v="Medium"/>
    <s v="Normal Order"/>
    <s v="Alan Dominguez"/>
    <s v="CA"/>
    <s v="2015"/>
    <s v="MEDIUM"/>
    <s v="technology"/>
    <s v="42027"/>
    <s v="AD10180140"/>
    <s v="CA"/>
    <n v="2015"/>
    <s v="AD10180140"/>
    <n v="42027"/>
    <s v="CA-2015-AD10180140-42027"/>
    <n v="2015"/>
    <n v="1"/>
    <n v="6"/>
    <n v="5"/>
    <n v="2999.95"/>
    <x v="2"/>
  </r>
  <r>
    <s v="IN-2013-TB2119058-41552"/>
    <d v="2013-10-05T00:00:00"/>
    <d v="2013-10-09T00:00:00"/>
    <s v="Thomas Brumley"/>
    <s v="India"/>
    <x v="5"/>
    <s v="Technology"/>
    <s v="Tables"/>
    <n v="2544.6"/>
    <n v="4"/>
    <n v="0"/>
    <n v="865.08"/>
    <s v="Medium"/>
    <s v="Normal Order"/>
    <s v="Thomas Brumley"/>
    <s v="IN"/>
    <s v="2013"/>
    <s v="MEDIUM"/>
    <s v="technology"/>
    <s v="41552"/>
    <s v="TB2119058"/>
    <s v="IN"/>
    <n v="2013"/>
    <s v="TB2119058"/>
    <n v="41552"/>
    <s v="IN-2013-TB2119058-41552"/>
    <n v="2013"/>
    <n v="10"/>
    <n v="7"/>
    <n v="4"/>
    <n v="2544.6"/>
    <x v="4"/>
  </r>
  <r>
    <s v="ID-2015-KD1627059-42306"/>
    <d v="2015-10-29T00:00:00"/>
    <d v="2015-10-31T00:00:00"/>
    <s v="Karen Daniels"/>
    <s v="Indonesia"/>
    <x v="11"/>
    <s v="Technology"/>
    <s v="Bookcases"/>
    <n v="886.14120000000003"/>
    <n v="4"/>
    <n v="0.17"/>
    <n v="106.741199999999"/>
    <s v="High"/>
    <s v="Normal Order"/>
    <s v="Karen Daniels"/>
    <s v="ID"/>
    <s v="2015"/>
    <s v="HIGH"/>
    <s v="technology"/>
    <s v="42306"/>
    <s v="KD1627059"/>
    <s v="ID"/>
    <n v="2015"/>
    <s v="KD1627059"/>
    <n v="42306"/>
    <s v="ID-2015-KD1627059-42306"/>
    <n v="2015"/>
    <n v="10"/>
    <n v="5"/>
    <n v="2"/>
    <n v="886.14120000000003"/>
    <x v="2"/>
  </r>
  <r>
    <s v="MX-2012-AH1003082-41251"/>
    <d v="2012-12-08T00:00:00"/>
    <d v="2012-12-09T00:00:00"/>
    <s v="Aaron Hawkins"/>
    <s v="Mexico"/>
    <x v="3"/>
    <s v="Furniture"/>
    <s v="Machines"/>
    <n v="780.60799999999995"/>
    <n v="4"/>
    <n v="0.2"/>
    <n v="-3.20000000000163E-2"/>
    <s v="High"/>
    <s v="Normal Order"/>
    <s v="Aaron Hawkins"/>
    <s v="MX"/>
    <s v="2012"/>
    <s v="HIGH"/>
    <s v="furniture"/>
    <s v="41251"/>
    <s v="AH1003082"/>
    <s v="MX"/>
    <n v="2012"/>
    <s v="AH1003082"/>
    <n v="41251"/>
    <s v="MX-2012-AH1003082-41251"/>
    <n v="2012"/>
    <n v="12"/>
    <n v="7"/>
    <n v="1"/>
    <n v="780.60799999999995"/>
    <x v="1"/>
  </r>
  <r>
    <s v="ES-2014-VP21760120-41990"/>
    <d v="2014-12-17T00:00:00"/>
    <d v="2014-12-17T00:00:00"/>
    <s v="Victoria Pisteka"/>
    <s v="Spain"/>
    <x v="6"/>
    <s v="Office Supplies"/>
    <s v="Bookcases"/>
    <n v="2711.7"/>
    <n v="5"/>
    <n v="0"/>
    <n v="1220.25"/>
    <s v="High"/>
    <s v="Normal Order"/>
    <s v="Victoria Pisteka"/>
    <s v="ES"/>
    <s v="2014"/>
    <s v="HIGH"/>
    <s v="office supplies"/>
    <s v="41990"/>
    <s v="VP21760120"/>
    <s v="ES"/>
    <n v="2014"/>
    <s v="VP21760120"/>
    <n v="41990"/>
    <s v="ES-2014-VP21760120-41990"/>
    <n v="2014"/>
    <n v="12"/>
    <n v="4"/>
    <n v="0"/>
    <n v="2711.7"/>
    <x v="0"/>
  </r>
  <r>
    <s v="IN-2014-LR1691558-41899"/>
    <d v="2014-09-17T00:00:00"/>
    <d v="2014-09-20T00:00:00"/>
    <s v="Lena Radford"/>
    <s v="India"/>
    <x v="5"/>
    <s v="Technology"/>
    <s v="Appliances"/>
    <n v="1908.45"/>
    <n v="3"/>
    <n v="0"/>
    <n v="534.32999999999902"/>
    <s v="High"/>
    <s v="Normal Order"/>
    <s v="Lena Radford"/>
    <s v="IN"/>
    <s v="2014"/>
    <s v="HIGH"/>
    <s v="technology"/>
    <s v="41899"/>
    <s v="LR1691558"/>
    <s v="IN"/>
    <n v="2014"/>
    <s v="LR1691558"/>
    <n v="41899"/>
    <s v="IN-2014-LR1691558-41899"/>
    <n v="2014"/>
    <n v="9"/>
    <n v="4"/>
    <n v="3"/>
    <n v="1908.45"/>
    <x v="0"/>
  </r>
  <r>
    <s v="IN-2014-HD1478527-41923"/>
    <d v="2014-10-11T00:00:00"/>
    <d v="2014-10-14T00:00:00"/>
    <s v="Harold Dahlen"/>
    <s v="China"/>
    <x v="9"/>
    <s v="Technology"/>
    <s v="Storage"/>
    <n v="924.66"/>
    <n v="3"/>
    <n v="0"/>
    <n v="397.53"/>
    <s v="Critical"/>
    <s v="Normal Order"/>
    <s v="Harold Dahlen"/>
    <s v="IN"/>
    <s v="2014"/>
    <s v="CRITICAL"/>
    <s v="technology"/>
    <s v="41923"/>
    <s v="HD1478527"/>
    <s v="IN"/>
    <n v="2014"/>
    <s v="HD1478527"/>
    <n v="41923"/>
    <s v="IN-2014-HD1478527-41923"/>
    <n v="2014"/>
    <n v="10"/>
    <n v="7"/>
    <n v="3"/>
    <n v="924.66"/>
    <x v="0"/>
  </r>
  <r>
    <s v="ID-2013-TP2113027-41389"/>
    <d v="2013-04-25T00:00:00"/>
    <d v="2013-04-27T00:00:00"/>
    <s v="Theone Pippenger"/>
    <s v="China"/>
    <x v="9"/>
    <s v="Furniture"/>
    <s v="Tables"/>
    <n v="1760.43"/>
    <n v="5"/>
    <n v="2.7619086270447899"/>
    <n v="-326.97000000000003"/>
    <s v="High"/>
    <s v="Normal Order"/>
    <s v="Theone Pippenger"/>
    <s v="ID"/>
    <s v="2013"/>
    <s v="HIGH"/>
    <s v="furniture"/>
    <s v="41389"/>
    <s v="TP2113027"/>
    <s v="ID"/>
    <n v="2013"/>
    <s v="TP2113027"/>
    <n v="41389"/>
    <s v="ID-2013-TP2113027-41389"/>
    <n v="2013"/>
    <n v="4"/>
    <n v="5"/>
    <n v="2"/>
    <n v="1760.43"/>
    <x v="4"/>
  </r>
  <r>
    <s v="MX-2013-JL1523536-41606"/>
    <d v="2013-11-28T00:00:00"/>
    <d v="2013-12-03T00:00:00"/>
    <s v="Janet Lee"/>
    <s v="Dominican Republic"/>
    <x v="16"/>
    <s v="Office Supplies"/>
    <s v="Tables"/>
    <n v="1510.96"/>
    <n v="5"/>
    <n v="0.2"/>
    <n v="509.86"/>
    <s v="High"/>
    <s v="Normal Order"/>
    <s v="Janet Lee"/>
    <s v="MX"/>
    <s v="2013"/>
    <s v="HIGH"/>
    <s v="office supplies"/>
    <s v="41606"/>
    <s v="JL1523536"/>
    <s v="MX"/>
    <n v="2013"/>
    <s v="JL1523536"/>
    <n v="41606"/>
    <s v="MX-2013-JL1523536-41606"/>
    <n v="2013"/>
    <n v="11"/>
    <n v="5"/>
    <n v="5"/>
    <n v="1510.96"/>
    <x v="4"/>
  </r>
  <r>
    <s v="MX-2015-RK1930018-42181"/>
    <d v="2015-06-26T00:00:00"/>
    <d v="2015-06-28T00:00:00"/>
    <s v="Ralph Kennedy"/>
    <s v="Brazil"/>
    <x v="15"/>
    <s v="Furniture"/>
    <s v="Appliances"/>
    <n v="1938.23999999999"/>
    <n v="4"/>
    <n v="0.2"/>
    <n v="-96.959999999999894"/>
    <s v="Medium"/>
    <s v="Normal Order"/>
    <s v="Ralph Kennedy"/>
    <s v="MX"/>
    <s v="2015"/>
    <s v="MEDIUM"/>
    <s v="furniture"/>
    <s v="42181"/>
    <s v="RK1930018"/>
    <s v="MX"/>
    <n v="2015"/>
    <s v="RK1930018"/>
    <n v="42181"/>
    <s v="MX-2015-RK1930018-42181"/>
    <n v="2015"/>
    <n v="6"/>
    <n v="6"/>
    <n v="2"/>
    <n v="1938.23999999999"/>
    <x v="2"/>
  </r>
  <r>
    <s v="ES-2013-CC1267064-41534"/>
    <d v="2013-09-17T00:00:00"/>
    <d v="2013-09-19T00:00:00"/>
    <s v="Craig Carreira"/>
    <s v="Italy"/>
    <x v="6"/>
    <s v="Technology"/>
    <s v="Copiers"/>
    <n v="803.52"/>
    <n v="5"/>
    <n v="0.4"/>
    <n v="-495.63"/>
    <s v="High"/>
    <s v="Normal Order"/>
    <s v="Craig Carreira"/>
    <s v="ES"/>
    <s v="2013"/>
    <s v="HIGH"/>
    <s v="technology"/>
    <s v="41534"/>
    <s v="CC1267064"/>
    <s v="ES"/>
    <n v="2013"/>
    <s v="CC1267064"/>
    <n v="41534"/>
    <s v="ES-2013-CC1267064-41534"/>
    <n v="2013"/>
    <n v="9"/>
    <n v="3"/>
    <n v="2"/>
    <n v="803.52"/>
    <x v="4"/>
  </r>
  <r>
    <s v=" CA-2015-AD10180140-42322 "/>
    <d v="2015-11-14T00:00:00"/>
    <d v="2015-11-19T00:00:00"/>
    <s v="Alan Dominguez"/>
    <s v="United States"/>
    <x v="10"/>
    <s v="Technology"/>
    <s v="Machines"/>
    <n v="163.96"/>
    <n v="4"/>
    <n v="0"/>
    <n v="70.502799999999993"/>
    <s v="Medium"/>
    <s v="Normal Order"/>
    <s v="Alan Dominguez"/>
    <s v=" C"/>
    <s v="-201"/>
    <s v="MEDIUM"/>
    <s v="technology"/>
    <s v="2322 "/>
    <s v="AD10180140"/>
    <s v=" CA"/>
    <n v="2015"/>
    <s v="AD10180140"/>
    <n v="42322"/>
    <s v="CA-2015-AD10180140-42322"/>
    <n v="2015"/>
    <n v="11"/>
    <n v="7"/>
    <n v="5"/>
    <n v="163.96"/>
    <x v="2"/>
  </r>
  <r>
    <s v="CA-2015-AD10180140-42027"/>
    <d v="2015-01-23T00:00:00"/>
    <d v="2015-01-28T00:00:00"/>
    <s v="Alan Dominguez"/>
    <s v="United States"/>
    <x v="2"/>
    <s v="Office Supplies"/>
    <s v="Bookcases"/>
    <n v="51.449999999999903"/>
    <n v="3"/>
    <n v="0"/>
    <n v="13.891499999999899"/>
    <s v="Medium"/>
    <s v="Normal Order"/>
    <s v="Alan Dominguez"/>
    <s v="CA"/>
    <s v="2015"/>
    <s v="MEDIUM"/>
    <s v="office supplies"/>
    <s v="42027"/>
    <s v="AD10180140"/>
    <s v="CA"/>
    <n v="2015"/>
    <s v="AD10180140"/>
    <n v="42027"/>
    <s v="CA-2015-AD10180140-42027"/>
    <n v="2015"/>
    <n v="1"/>
    <n v="6"/>
    <n v="5"/>
    <n v="51.449999999999903"/>
    <x v="2"/>
  </r>
  <r>
    <s v="CA-2015-AD10180140-42340"/>
    <d v="2015-12-02T00:00:00"/>
    <d v="2015-12-07T00:00:00"/>
    <s v="Alan Dominguez"/>
    <s v="United States"/>
    <x v="10"/>
    <s v="Office Supplies"/>
    <s v="Accessories"/>
    <n v="19.440000000000001"/>
    <n v="3"/>
    <n v="0"/>
    <n v="9.3312000000000008"/>
    <s v="Medium"/>
    <s v="Normal Order"/>
    <s v="Alan Dominguez"/>
    <s v="CA"/>
    <s v="2015"/>
    <s v="MEDIUM"/>
    <s v="office supplies"/>
    <s v="42340"/>
    <s v="AD10180140"/>
    <s v="CA"/>
    <n v="2015"/>
    <s v="AD10180140"/>
    <n v="42340"/>
    <s v="CA-2015-AD10180140-42340"/>
    <n v="2015"/>
    <n v="12"/>
    <n v="4"/>
    <n v="5"/>
    <n v="19.440000000000001"/>
    <x v="2"/>
  </r>
  <r>
    <s v="MX-2015-PS1904518-42335"/>
    <d v="2015-11-27T00:00:00"/>
    <d v="2015-12-01T00:00:00"/>
    <s v="Penelope Sewall"/>
    <s v="Brazil"/>
    <x v="15"/>
    <s v="Technology"/>
    <s v="Phones"/>
    <n v="2124.5"/>
    <n v="5"/>
    <n v="0"/>
    <n v="488.6"/>
    <s v="High"/>
    <s v="Normal Order"/>
    <s v="Penelope Sewall"/>
    <s v="MX"/>
    <s v="2015"/>
    <s v="HIGH"/>
    <s v="technology"/>
    <s v="42335"/>
    <s v="PS1904518"/>
    <s v="MX"/>
    <n v="2015"/>
    <s v="PS1904518"/>
    <n v="42335"/>
    <s v="MX-2015-PS1904518-42335"/>
    <n v="2015"/>
    <n v="11"/>
    <n v="6"/>
    <n v="4"/>
    <n v="2124.5"/>
    <x v="2"/>
  </r>
  <r>
    <s v=" CA-2012-AD10180140-41231 "/>
    <d v="2012-11-18T00:00:00"/>
    <d v="2012-11-21T00:00:00"/>
    <s v="Alan Dominguez"/>
    <s v="United States"/>
    <x v="10"/>
    <s v="Office Supplies"/>
    <s v="Phones"/>
    <n v="5.88"/>
    <n v="1"/>
    <n v="0.2"/>
    <n v="1.9844999999999899"/>
    <s v="Medium"/>
    <s v="Normal Order"/>
    <s v="Alan Dominguez"/>
    <s v=" C"/>
    <s v="-201"/>
    <s v="MEDIUM"/>
    <s v="office supplies"/>
    <s v="1231 "/>
    <s v="AD10180140"/>
    <s v=" CA"/>
    <n v="2012"/>
    <s v="AD10180140"/>
    <n v="41231"/>
    <s v="CA-2012-AD10180140-41231"/>
    <n v="2012"/>
    <n v="11"/>
    <n v="1"/>
    <n v="3"/>
    <n v="5.88"/>
    <x v="1"/>
  </r>
  <r>
    <s v="ES-2013-BT11391539-41625"/>
    <d v="2013-12-17T00:00:00"/>
    <d v="2013-12-21T00:00:00"/>
    <s v="Bill Tyler"/>
    <s v="United Kingdom"/>
    <x v="19"/>
    <s v="Technology"/>
    <s v="Storage"/>
    <n v="1248.8399999999999"/>
    <n v="4"/>
    <n v="0"/>
    <n v="249.719999999999"/>
    <s v="High"/>
    <s v="Normal Order"/>
    <s v="Bill Tyler"/>
    <s v="ES"/>
    <s v="2013"/>
    <s v="HIGH"/>
    <s v="technology"/>
    <s v="41625"/>
    <s v="BT11391539"/>
    <s v="ES"/>
    <n v="2013"/>
    <s v="BT11391539"/>
    <n v="41625"/>
    <s v="ES-2013-BT11391539-41625"/>
    <n v="2013"/>
    <n v="12"/>
    <n v="3"/>
    <n v="4"/>
    <n v="1248.8399999999999"/>
    <x v="4"/>
  </r>
  <r>
    <s v="MX-2015-MG1820518-42140"/>
    <d v="2015-05-16T00:00:00"/>
    <d v="2015-05-16T00:00:00"/>
    <s v="Mitch Gastineau"/>
    <s v="Brazil"/>
    <x v="15"/>
    <s v="Furniture"/>
    <s v="Bookcases"/>
    <n v="875.22"/>
    <n v="3"/>
    <n v="0"/>
    <n v="139.97999999999999"/>
    <s v="High"/>
    <s v="Normal Order"/>
    <s v="Mitch Gastineau"/>
    <s v="MX"/>
    <s v="2015"/>
    <s v="HIGH"/>
    <s v="furniture"/>
    <s v="42140"/>
    <s v="MG1820518"/>
    <s v="MX"/>
    <n v="2015"/>
    <s v="MG1820518"/>
    <n v="42140"/>
    <s v="MX-2015-MG1820518-42140"/>
    <n v="2015"/>
    <n v="5"/>
    <n v="7"/>
    <n v="0"/>
    <n v="875.22"/>
    <x v="2"/>
  </r>
  <r>
    <s v="CA-2013-AD10180140-41459"/>
    <d v="2013-07-04T00:00:00"/>
    <d v="2013-07-08T00:00:00"/>
    <s v="Alan Dominguez"/>
    <s v="United States"/>
    <x v="10"/>
    <s v="Office Supplies"/>
    <s v="Bookcases"/>
    <n v="15.48"/>
    <n v="3"/>
    <n v="0"/>
    <n v="4.4891999999999896"/>
    <s v="Medium"/>
    <s v="Normal Order"/>
    <s v="Alan Dominguez"/>
    <s v="CA"/>
    <s v="2013"/>
    <s v="MEDIUM"/>
    <s v="office supplies"/>
    <s v="41459"/>
    <s v="AD10180140"/>
    <s v="CA"/>
    <n v="2013"/>
    <s v="AD10180140"/>
    <n v="41459"/>
    <s v="CA-2013-AD10180140-41459"/>
    <n v="2013"/>
    <n v="7"/>
    <n v="5"/>
    <n v="4"/>
    <n v="15.48"/>
    <x v="4"/>
  </r>
  <r>
    <s v="MX-2013-NW1840082-41584"/>
    <d v="2013-11-06T00:00:00"/>
    <d v="2013-11-08T00:00:00"/>
    <s v="Natalie Webber"/>
    <s v="Mexico"/>
    <x v="3"/>
    <s v="Technology"/>
    <s v="Copiers"/>
    <n v="1003.34928"/>
    <n v="4"/>
    <n v="2E-3"/>
    <n v="178.94927999999999"/>
    <s v="Critiacl"/>
    <s v="Normal Order"/>
    <s v="Natalie Webber"/>
    <s v="MX"/>
    <s v="2013"/>
    <s v="CRITIACL"/>
    <s v="technology"/>
    <s v="41584"/>
    <s v="NW1840082"/>
    <s v="MX"/>
    <n v="2013"/>
    <s v="NW1840082"/>
    <n v="41584"/>
    <s v="MX-2013-NW1840082-41584"/>
    <n v="2013"/>
    <n v="11"/>
    <n v="4"/>
    <n v="2"/>
    <n v="1003.34928"/>
    <x v="4"/>
  </r>
  <r>
    <s v="CA-2014-AH10195140-41992"/>
    <d v="2014-12-19T00:00:00"/>
    <d v="2014-12-21T00:00:00"/>
    <s v="Alan Haines"/>
    <s v="United States"/>
    <x v="8"/>
    <s v="Office Supplies"/>
    <s v="Storage"/>
    <n v="961.48"/>
    <n v="5"/>
    <n v="0.2"/>
    <n v="-204.31449999999899"/>
    <s v="Medium"/>
    <s v="Normal Order"/>
    <s v="Alan Haines"/>
    <s v="CA"/>
    <s v="2014"/>
    <s v="MEDIUM"/>
    <s v="office supplies"/>
    <s v="41992"/>
    <s v="AH10195140"/>
    <s v="CA"/>
    <n v="2014"/>
    <s v="AH10195140"/>
    <n v="41992"/>
    <s v="CA-2014-AH10195140-41992"/>
    <n v="2014"/>
    <n v="12"/>
    <n v="6"/>
    <n v="2"/>
    <n v="961.48"/>
    <x v="0"/>
  </r>
  <r>
    <s v="EZ-2015-AG27032-42249"/>
    <d v="2015-09-02T00:00:00"/>
    <d v="2015-09-04T00:00:00"/>
    <s v="Alejandro Grove#"/>
    <s v="Czech Republic"/>
    <x v="21"/>
    <s v="Furniture"/>
    <s v="Copiers"/>
    <n v="457.13999999999902"/>
    <n v="1"/>
    <n v="0"/>
    <n v="169.14"/>
    <s v="Critical"/>
    <s v="Normal Order"/>
    <s v="Alejandro Grove#"/>
    <s v="EZ"/>
    <s v="2015"/>
    <s v="CRITICAL"/>
    <s v="furniture"/>
    <s v="42249"/>
    <s v="AG27032"/>
    <s v="EZ"/>
    <n v="2015"/>
    <s v="AG27032"/>
    <n v="42249"/>
    <s v="EZ-2015-AG27032-42249"/>
    <n v="2015"/>
    <n v="9"/>
    <n v="4"/>
    <n v="2"/>
    <n v="457.13999999999902"/>
    <x v="2"/>
  </r>
  <r>
    <s v="IT-2015-FM1421545-42271"/>
    <d v="2015-09-24T00:00:00"/>
    <d v="2015-09-26T00:00:00"/>
    <s v="Filia McAdams"/>
    <s v="france"/>
    <x v="4"/>
    <s v="Office Supplies"/>
    <s v="Machines"/>
    <n v="1355.13"/>
    <n v="5"/>
    <n v="0.1"/>
    <n v="-60.269999999999897"/>
    <s v="High"/>
    <s v="Normal Order"/>
    <s v="Filia Mcadams"/>
    <s v="IT"/>
    <s v="2015"/>
    <s v="HIGH"/>
    <s v="office supplies"/>
    <s v="42271"/>
    <s v="FM1421545"/>
    <s v="IT"/>
    <n v="2015"/>
    <s v="FM1421545"/>
    <n v="42271"/>
    <s v="IT-2015-FM1421545-42271"/>
    <n v="2015"/>
    <n v="9"/>
    <n v="5"/>
    <n v="2"/>
    <n v="1355.13"/>
    <x v="2"/>
  </r>
  <r>
    <s v="CA-2014-AH10195140-41992"/>
    <d v="2014-12-19T00:00:00"/>
    <d v="2014-12-21T00:00:00"/>
    <s v="Alan Haines"/>
    <s v="United States"/>
    <x v="8"/>
    <s v="Office Supplies"/>
    <s v="Appliances"/>
    <n v="194.52799999999999"/>
    <n v="2"/>
    <n v="0.2"/>
    <n v="24.315999999999899"/>
    <s v="Medium"/>
    <s v="Normal Order"/>
    <s v="Alan Haines"/>
    <s v="CA"/>
    <s v="2014"/>
    <s v="MEDIUM"/>
    <s v="office supplies"/>
    <s v="41992"/>
    <s v="AH10195140"/>
    <s v="CA"/>
    <n v="2014"/>
    <s v="AH10195140"/>
    <n v="41992"/>
    <s v="CA-2014-AH10195140-41992"/>
    <n v="2014"/>
    <n v="12"/>
    <n v="6"/>
    <n v="2"/>
    <n v="194.52799999999999"/>
    <x v="0"/>
  </r>
  <r>
    <s v="IN-2013-NL1831027-41586"/>
    <s v="32/13/2020"/>
    <d v="2013-11-15T00:00:00"/>
    <s v="Nancy Lomonaco"/>
    <s v="China"/>
    <x v="9"/>
    <s v="Technology"/>
    <s v="Phones"/>
    <n v="2571.12"/>
    <n v="4"/>
    <n v="0"/>
    <n v="102.84"/>
    <s v="Low"/>
    <s v="Normal Order"/>
    <s v="Nancy Lomonaco"/>
    <s v="IN"/>
    <s v="2013"/>
    <s v="LOW"/>
    <s v="technology"/>
    <s v="41586"/>
    <s v="NL1831027"/>
    <s v="IN"/>
    <n v="2013"/>
    <s v="NL1831027"/>
    <n v="41586"/>
    <s v="IN-2013-NL1831027-41586"/>
    <n v="0"/>
    <n v="0"/>
    <n v="0"/>
    <n v="0"/>
    <n v="2571.12"/>
    <x v="3"/>
  </r>
  <r>
    <s v="CA-2013-AH10195140-41338"/>
    <d v="2013-03-05T00:00:00"/>
    <d v="2013-03-07T00:00:00"/>
    <s v="Alan Haines"/>
    <s v="United States"/>
    <x v="10"/>
    <s v="Furniture"/>
    <s v="Phones"/>
    <n v="33.567999999999998"/>
    <n v="2"/>
    <n v="0.2"/>
    <n v="-5.4547999999999996"/>
    <s v="High"/>
    <s v="Normal Order"/>
    <s v="Alan Haines"/>
    <s v="CA"/>
    <s v="2013"/>
    <s v="HIGH"/>
    <s v="furniture"/>
    <s v="41338"/>
    <s v="AH10195140"/>
    <s v="CA"/>
    <n v="2013"/>
    <s v="AH10195140"/>
    <n v="41338"/>
    <s v="CA-2013-AH10195140-41338"/>
    <n v="2013"/>
    <n v="3"/>
    <n v="3"/>
    <n v="2"/>
    <n v="33.567999999999998"/>
    <x v="4"/>
  </r>
  <r>
    <s v="CA-2015-AH10195140-42314"/>
    <d v="2015-11-06T00:00:00"/>
    <d v="2015-11-08T00:00:00"/>
    <s v="Alan Haines"/>
    <s v="United States"/>
    <x v="1"/>
    <s v="Office Supplies"/>
    <s v="Bookcases"/>
    <n v="16.029999999999902"/>
    <n v="5"/>
    <n v="0.8"/>
    <n v="-25.648"/>
    <s v="Critical"/>
    <s v="Normal Order"/>
    <s v="Alan Haines"/>
    <s v="CA"/>
    <s v="2015"/>
    <s v="CRITICAL"/>
    <s v="office supplies"/>
    <s v="42314"/>
    <s v="AH10195140"/>
    <s v="CA"/>
    <n v="2015"/>
    <s v="AH10195140"/>
    <n v="42314"/>
    <s v="CA-2015-AH10195140-42314"/>
    <n v="2015"/>
    <n v="11"/>
    <n v="6"/>
    <n v="2"/>
    <n v="16.029999999999902"/>
    <x v="2"/>
  </r>
  <r>
    <s v="ID-2015-BD116057-42103"/>
    <d v="2015-09-04T00:00:00"/>
    <d v="2015-04-13T00:00:00"/>
    <s v="Brian Dahlen"/>
    <s v="Australia"/>
    <x v="0"/>
    <s v="Furniture"/>
    <s v="Chairs"/>
    <n v="1656.71999999999"/>
    <n v="4"/>
    <n v="0.1"/>
    <n v="-110.519999999999"/>
    <s v="High"/>
    <s v="Normal Order"/>
    <s v="Brian Dahlen"/>
    <s v="ID"/>
    <s v="2015"/>
    <s v="HIGH"/>
    <s v="furniture"/>
    <s v="42103"/>
    <s v="BD116057"/>
    <s v="ID"/>
    <n v="2015"/>
    <s v="BD116057"/>
    <n v="42103"/>
    <s v="ID-2015-BD116057-42103"/>
    <n v="2015"/>
    <n v="9"/>
    <n v="6"/>
    <n v="-144"/>
    <n v="1656.71999999999"/>
    <x v="2"/>
  </r>
  <r>
    <s v="US-2015-SC2057582-42342"/>
    <d v="2015-12-04T00:00:00"/>
    <d v="2015-12-07T00:00:00"/>
    <s v="Sonia Cooley"/>
    <s v="Mexico"/>
    <x v="3"/>
    <s v="Furniture"/>
    <s v="Machines"/>
    <n v="1410.3999999999901"/>
    <n v="5"/>
    <n v="0.2"/>
    <n v="-88.199999999999903"/>
    <s v="Critical"/>
    <s v="Normal Order"/>
    <s v="Sonia Cooley"/>
    <s v="US"/>
    <s v="2015"/>
    <s v="CRITICAL"/>
    <s v="furniture"/>
    <s v="42342"/>
    <s v="SC2057582"/>
    <s v="US"/>
    <n v="2015"/>
    <s v="SC2057582"/>
    <n v="42342"/>
    <s v="US-2015-SC2057582-42342"/>
    <n v="2015"/>
    <n v="12"/>
    <n v="6"/>
    <n v="3"/>
    <n v="1410.3999999999901"/>
    <x v="2"/>
  </r>
  <r>
    <s v="CA-2015-AH10210140-42250"/>
    <d v="2015-09-03T00:00:00"/>
    <d v="2015-09-07T00:00:00"/>
    <s v="Alan Hwang"/>
    <s v="United States"/>
    <x v="8"/>
    <s v="Office Supplies"/>
    <s v="Bookcases"/>
    <n v="1577.94"/>
    <n v="3"/>
    <n v="0"/>
    <n v="757.41120000000001"/>
    <s v="Medium"/>
    <s v="Normal Order"/>
    <s v="Alan Hwang"/>
    <s v="CA"/>
    <s v="2015"/>
    <s v="MEDIUM"/>
    <s v="office supplies"/>
    <s v="42250"/>
    <s v="AH10210140"/>
    <s v="CA"/>
    <n v="2015"/>
    <s v="AH10210140"/>
    <n v="42250"/>
    <s v="CA-2015-AH10210140-42250"/>
    <n v="2015"/>
    <n v="9"/>
    <n v="5"/>
    <n v="4"/>
    <n v="1577.94"/>
    <x v="2"/>
  </r>
  <r>
    <s v="MX-2015-BS1136518-42199"/>
    <d v="2015-07-14T00:00:00"/>
    <d v="2015-07-16T00:00:00"/>
    <s v="Bill Shonely"/>
    <s v="Brazil"/>
    <x v="15"/>
    <s v="Technology"/>
    <s v="Appliances"/>
    <n v="997.80039999999894"/>
    <n v="5"/>
    <n v="2E-3"/>
    <n v="327.90039999999999"/>
    <s v="High"/>
    <s v="Normal Order"/>
    <s v="Bill Shonely"/>
    <s v="MX"/>
    <s v="2015"/>
    <s v="HIGH"/>
    <s v="technology"/>
    <s v="42199"/>
    <s v="BS1136518"/>
    <s v="MX"/>
    <n v="2015"/>
    <s v="BS1136518"/>
    <n v="42199"/>
    <s v="MX-2015-BS1136518-42199"/>
    <n v="2015"/>
    <n v="7"/>
    <n v="3"/>
    <n v="2"/>
    <n v="997.80039999999894"/>
    <x v="2"/>
  </r>
  <r>
    <s v="IR-2013-KM672060-41389"/>
    <d v="2013-04-25T00:00:00"/>
    <d v="2013-04-25T00:00:00"/>
    <s v="Kunst Miller"/>
    <s v="Iran"/>
    <x v="5"/>
    <s v="Furniture"/>
    <s v="Copiers"/>
    <n v="1647"/>
    <n v="4"/>
    <n v="0"/>
    <n v="625.79999999999995"/>
    <s v="High"/>
    <s v="Normal Order"/>
    <s v="Kunst Miller"/>
    <s v="IR"/>
    <s v="2013"/>
    <s v="HIGH"/>
    <s v="furniture"/>
    <s v="41389"/>
    <s v="KM672060"/>
    <s v="IR"/>
    <n v="2013"/>
    <s v="KM672060"/>
    <n v="41389"/>
    <s v="IR-2013-KM672060-41389"/>
    <n v="2013"/>
    <n v="4"/>
    <n v="5"/>
    <n v="0"/>
    <n v="1647"/>
    <x v="4"/>
  </r>
  <r>
    <s v="IN-2012-BF1097527-41128"/>
    <d v="2012-08-07T00:00:00"/>
    <d v="2012-08-07T00:00:00"/>
    <s v="Barbara Fisher"/>
    <s v="China"/>
    <x v="9"/>
    <s v="Technology"/>
    <s v="Copiers"/>
    <n v="1273.56"/>
    <n v="4"/>
    <n v="0"/>
    <n v="573"/>
    <s v="Medium"/>
    <s v="Normal Order"/>
    <s v="Barbara Fisher"/>
    <s v="IN"/>
    <s v="2012"/>
    <s v="MEDIUM"/>
    <s v="technology"/>
    <s v="41128"/>
    <s v="BF1097527"/>
    <s v="IN"/>
    <n v="2012"/>
    <s v="BF1097527"/>
    <n v="41128"/>
    <s v="IN-2012-BF1097527-41128"/>
    <n v="2012"/>
    <n v="8"/>
    <n v="3"/>
    <n v="0"/>
    <n v="1273.56"/>
    <x v="1"/>
  </r>
  <r>
    <s v="ES-2012-MM1805548-41259"/>
    <d v="2012-12-16T00:00:00"/>
    <d v="2012-12-20T00:00:00"/>
    <s v="Michelle Moray"/>
    <s v="Germany"/>
    <x v="4"/>
    <s v="Technology"/>
    <s v="Bookcases"/>
    <n v="1908.18"/>
    <n v="3"/>
    <n v="0"/>
    <n v="820.44"/>
    <s v="Medium"/>
    <s v="Normal Order"/>
    <s v="Michelle Moray"/>
    <s v="ES"/>
    <s v="2012"/>
    <s v="MEDIUM"/>
    <s v="technology"/>
    <s v="41259"/>
    <s v="MM1805548"/>
    <s v="ES"/>
    <n v="2012"/>
    <s v="MM1805548"/>
    <n v="41259"/>
    <s v="ES-2012-MM1805548-41259"/>
    <n v="2012"/>
    <n v="12"/>
    <n v="1"/>
    <n v="4"/>
    <n v="1908.18"/>
    <x v="1"/>
  </r>
  <r>
    <s v="UP-2013-NC8415137-41583"/>
    <d v="2013-11-05T00:00:00"/>
    <d v="2013-11-08T00:00:00"/>
    <s v="Nathan Cano"/>
    <s v="Ukraine"/>
    <x v="21"/>
    <s v=" Technology "/>
    <s v="Tables"/>
    <n v="680.28"/>
    <n v="4"/>
    <n v="0"/>
    <n v="231.24"/>
    <s v="Critical"/>
    <s v="Normal Order"/>
    <s v="Nathan Cano"/>
    <s v="UP"/>
    <s v="2013"/>
    <s v="CRITICAL"/>
    <s v=" technology "/>
    <s v="41583"/>
    <s v="NC8415137"/>
    <s v="UP"/>
    <n v="2013"/>
    <s v="NC8415137"/>
    <n v="41583"/>
    <s v="UP-2013-NC8415137-41583"/>
    <n v="2013"/>
    <n v="11"/>
    <n v="3"/>
    <n v="3"/>
    <n v="680.28"/>
    <x v="4"/>
  </r>
  <r>
    <s v="ES-2013-GR1456096-41280"/>
    <d v="2013-01-06T00:00:00"/>
    <d v="2013-01-09T00:00:00"/>
    <s v="Georgia Rosenberg"/>
    <s v="Norway"/>
    <x v="19"/>
    <s v="Technology"/>
    <s v="Bookcases"/>
    <n v="964.07999999999902"/>
    <n v="3"/>
    <n v="0"/>
    <n v="337.409999999999"/>
    <s v="Medium"/>
    <s v="Normal Order"/>
    <s v="Georgia Rosenberg"/>
    <s v="ES"/>
    <s v="2013"/>
    <s v="MEDIUM"/>
    <s v="technology"/>
    <s v="41280"/>
    <s v="GR1456096"/>
    <s v="ES"/>
    <n v="2013"/>
    <s v="GR1456096"/>
    <n v="41280"/>
    <s v="ES-2013-GR1456096-41280"/>
    <n v="2013"/>
    <n v="1"/>
    <n v="1"/>
    <n v="3"/>
    <n v="964.07999999999902"/>
    <x v="4"/>
  </r>
  <r>
    <s v="CA-2015-AH10210140-42072"/>
    <d v="2015-03-09T00:00:00"/>
    <d v="2015-03-16T00:00:00"/>
    <s v="Alan Hwang"/>
    <s v="United States"/>
    <x v="2"/>
    <s v="Office Supplies"/>
    <s v="Copiers"/>
    <n v="171.2"/>
    <n v="5"/>
    <n v="0.2"/>
    <n v="64.199999999999903"/>
    <s v="Medium"/>
    <s v="Normal Order"/>
    <s v="Alan Hwang"/>
    <s v="CA"/>
    <s v="2015"/>
    <s v="MEDIUM"/>
    <s v="office supplies"/>
    <s v="42072"/>
    <s v="AH10210140"/>
    <s v="CA"/>
    <n v="2015"/>
    <s v="AH10210140"/>
    <n v="42072"/>
    <s v="CA-2015-AH10210140-42072"/>
    <n v="2015"/>
    <n v="3"/>
    <n v="2"/>
    <n v="7"/>
    <n v="171.2"/>
    <x v="2"/>
  </r>
  <r>
    <s v="CA-2013-AH10210140-41588"/>
    <d v="2013-11-10T00:00:00"/>
    <d v="2013-11-15T00:00:00"/>
    <s v="Alan Hwang"/>
    <s v="United States"/>
    <x v="2"/>
    <s v="Technology"/>
    <s v="Tables"/>
    <n v="79.900000000000006"/>
    <n v="2"/>
    <n v="0"/>
    <n v="35.155999999999999"/>
    <s v="Medium"/>
    <s v="Normal Order"/>
    <s v="Alan Hwang"/>
    <s v="CA"/>
    <s v="2013"/>
    <s v="MEDIUM"/>
    <s v="technology"/>
    <s v="41588"/>
    <s v="AH10210140"/>
    <s v="CA"/>
    <n v="2013"/>
    <s v="AH10210140"/>
    <n v="41588"/>
    <s v="CA-2013-AH10210140-41588"/>
    <n v="2013"/>
    <n v="11"/>
    <n v="1"/>
    <n v="5"/>
    <n v="79.900000000000006"/>
    <x v="4"/>
  </r>
  <r>
    <s v="ES-2013-AY10555139-41430"/>
    <d v="2013-06-05T00:00:00"/>
    <d v="2013-06-11T00:00:00"/>
    <s v="Andy Yotov"/>
    <s v="United Kingdom"/>
    <x v="19"/>
    <s v="Technology"/>
    <s v="Copiers"/>
    <n v="1891.5"/>
    <n v="5"/>
    <n v="0"/>
    <n v="832.2"/>
    <s v="Medium"/>
    <s v="Normal Order"/>
    <s v="Andy Yotov"/>
    <s v="ES"/>
    <s v="2013"/>
    <s v="MEDIUM"/>
    <s v="technology"/>
    <s v="41430"/>
    <s v="AY10555139"/>
    <s v="ES"/>
    <n v="2013"/>
    <s v="AY10555139"/>
    <n v="41430"/>
    <s v="ES-2013-AY10555139-41430"/>
    <n v="2013"/>
    <n v="6"/>
    <n v="4"/>
    <n v="6"/>
    <n v="1891.5"/>
    <x v="4"/>
  </r>
  <r>
    <s v="MX-2014-CP1234036-41762"/>
    <d v="2014-05-03T00:00:00"/>
    <d v="2014-05-04T00:00:00"/>
    <s v="Christine Phan"/>
    <s v="Dominican Republic"/>
    <x v="16"/>
    <s v="Office Supplies"/>
    <s v="Copiers"/>
    <n v="912.24"/>
    <n v="3"/>
    <n v="0.2"/>
    <n v="68.400000000000006"/>
    <s v="High"/>
    <s v="Normal Order"/>
    <s v="Christine Phan"/>
    <s v="MX"/>
    <s v="2014"/>
    <s v="HIGH"/>
    <s v="office supplies"/>
    <s v="41762"/>
    <s v="CP1234036"/>
    <s v="MX"/>
    <n v="2014"/>
    <s v="CP1234036"/>
    <n v="41762"/>
    <s v="MX-2014-CP1234036-41762"/>
    <n v="2014"/>
    <n v="5"/>
    <n v="7"/>
    <n v="1"/>
    <n v="912.24"/>
    <x v="0"/>
  </r>
  <r>
    <s v="MX-2014-MP1747093-41914"/>
    <d v="2014-10-02T00:00:00"/>
    <d v="2014-10-05T00:00:00"/>
    <s v="Mark Packer"/>
    <s v="Nicaragua"/>
    <x v="3"/>
    <s v="Technology"/>
    <s v="Copiers"/>
    <n v="947.22176000000002"/>
    <n v="4"/>
    <n v="2E-3"/>
    <n v="377.70175999999998"/>
    <s v="High"/>
    <s v="Normal Order"/>
    <s v="Mark Packer"/>
    <s v="MX"/>
    <s v="2014"/>
    <s v="HIGH"/>
    <s v="technology"/>
    <s v="41914"/>
    <s v="MP1747093"/>
    <s v="MX"/>
    <n v="2014"/>
    <s v="MP1747093"/>
    <n v="41914"/>
    <s v="MX-2014-MP1747093-41914"/>
    <n v="2014"/>
    <n v="10"/>
    <n v="5"/>
    <n v="3"/>
    <n v="947.22176000000002"/>
    <x v="0"/>
  </r>
  <r>
    <s v="ES-2012-PJ19015139-41257"/>
    <s v="32/13/2020"/>
    <d v="2012-12-18T00:00:00"/>
    <s v="Pauline Johnson"/>
    <s v="United Kingdom"/>
    <x v="19"/>
    <s v="Furniture"/>
    <s v="Appliances"/>
    <n v="1983.0149999999901"/>
    <n v="5"/>
    <n v="0.1"/>
    <n v="616.81500000000005"/>
    <s v="High"/>
    <s v="Normal Order"/>
    <s v="Pauline Johnson"/>
    <s v="ES"/>
    <s v="2012"/>
    <s v="HIGH"/>
    <s v="furniture"/>
    <s v="41257"/>
    <s v="PJ19015139"/>
    <s v="ES"/>
    <n v="2012"/>
    <s v="PJ19015139"/>
    <n v="41257"/>
    <s v="ES-2012-PJ19015139-41257"/>
    <n v="0"/>
    <n v="0"/>
    <n v="0"/>
    <n v="0"/>
    <n v="1983.0149999999901"/>
    <x v="3"/>
  </r>
  <r>
    <s v="MX-2013-NC1841593-41572"/>
    <d v="2013-10-25T00:00:00"/>
    <d v="2013-10-29T00:00:00"/>
    <s v="Nathan Cano"/>
    <s v="Nicaragua"/>
    <x v="3"/>
    <s v="Technology"/>
    <s v="Copiers"/>
    <n v="2146.6"/>
    <n v="5"/>
    <n v="0"/>
    <n v="429.3"/>
    <s v="Medium"/>
    <s v="Normal Order"/>
    <s v="Nathan Cano"/>
    <s v="MX"/>
    <s v="2013"/>
    <s v="MEDIUM"/>
    <s v="technology"/>
    <s v="41572"/>
    <s v="NC1841593"/>
    <s v="MX"/>
    <n v="2013"/>
    <s v="NC1841593"/>
    <n v="41572"/>
    <s v="MX-2013-NC1841593-41572"/>
    <n v="2013"/>
    <n v="10"/>
    <n v="6"/>
    <n v="4"/>
    <n v="2146.6"/>
    <x v="4"/>
  </r>
  <r>
    <s v="ES-2015-LW1682545-42258"/>
    <d v="2015-09-11T00:00:00"/>
    <d v="2015-09-12T00:00:00"/>
    <s v="Laurel Workman"/>
    <s v="France"/>
    <x v="4"/>
    <s v="Furniture"/>
    <s v="Phones"/>
    <n v="1622.01"/>
    <n v="5"/>
    <n v="0.35"/>
    <n v="-623.94000000000005"/>
    <s v="High"/>
    <s v="Normal Order"/>
    <s v="Laurel Workman"/>
    <s v="ES"/>
    <s v="2015"/>
    <s v="HIGH"/>
    <s v="furniture"/>
    <s v="42258"/>
    <s v="LW1682545"/>
    <s v="ES"/>
    <n v="2015"/>
    <s v="LW1682545"/>
    <n v="42258"/>
    <s v="ES-2015-LW1682545-42258"/>
    <n v="2015"/>
    <n v="9"/>
    <n v="6"/>
    <n v="1"/>
    <n v="1622.01"/>
    <x v="2"/>
  </r>
  <r>
    <s v="CA-2013-AH10210140-41615"/>
    <d v="2013-12-07T00:00:00"/>
    <d v="2013-12-09T00:00:00"/>
    <s v="Alan Hwang"/>
    <s v="United States"/>
    <x v="10"/>
    <s v="Office Supplies"/>
    <s v="Tables"/>
    <n v="21.36"/>
    <n v="5"/>
    <n v="0.2"/>
    <n v="7.2089999999999996"/>
    <s v="Medium"/>
    <s v="Normal Order"/>
    <s v="Alan Hwang"/>
    <s v="CA"/>
    <s v="2013"/>
    <s v="MEDIUM"/>
    <s v="office supplies"/>
    <s v="41615"/>
    <s v="AH10210140"/>
    <s v="CA"/>
    <n v="2013"/>
    <s v="AH10210140"/>
    <n v="41615"/>
    <s v="CA-2013-AH10210140-41615"/>
    <n v="2013"/>
    <n v="12"/>
    <n v="7"/>
    <n v="2"/>
    <n v="21.36"/>
    <x v="4"/>
  </r>
  <r>
    <s v="MX-2012-CS1184516-41216"/>
    <d v="2012-11-03T00:00:00"/>
    <d v="2012-11-05T00:00:00"/>
    <s v="Cari Sayre"/>
    <s v="Bolivia"/>
    <x v="15"/>
    <s v="Office Supplies"/>
    <s v="Tables"/>
    <n v="1401.84"/>
    <n v="4"/>
    <n v="0"/>
    <n v="126.16"/>
    <s v="High"/>
    <s v="Normal Order"/>
    <s v="Cari Sayre"/>
    <s v="MX"/>
    <s v="2012"/>
    <s v="HIGH"/>
    <s v="office supplies"/>
    <s v="41216"/>
    <s v="CS1184516"/>
    <s v="MX"/>
    <n v="2012"/>
    <s v="CS1184516"/>
    <n v="41216"/>
    <s v="MX-2012-CS1184516-41216"/>
    <n v="2012"/>
    <n v="11"/>
    <n v="7"/>
    <n v="2"/>
    <n v="1401.84"/>
    <x v="1"/>
  </r>
  <r>
    <s v="IT-2014-KC1667548-41882"/>
    <d v="2014-08-31T00:00:00"/>
    <d v="2014-09-03T00:00:00"/>
    <s v="Kimberly Carter"/>
    <s v="Germany"/>
    <x v="4"/>
    <s v="Technology"/>
    <s v="Storage"/>
    <n v="794.7"/>
    <n v="3"/>
    <n v="0"/>
    <n v="174.78"/>
    <s v="Critical"/>
    <s v="Normal Order"/>
    <s v="Kimberly Carter"/>
    <s v="IT"/>
    <s v="2014"/>
    <s v="CRITICAL"/>
    <s v="technology"/>
    <s v="41882"/>
    <s v="KC1667548"/>
    <s v="IT"/>
    <n v="2014"/>
    <s v="KC1667548"/>
    <n v="41882"/>
    <s v="IT-2014-KC1667548-41882"/>
    <n v="2014"/>
    <n v="8"/>
    <n v="1"/>
    <n v="3"/>
    <n v="794.7"/>
    <x v="0"/>
  </r>
  <r>
    <s v="CA-2012-AH10210140-41241"/>
    <d v="2012-11-28T00:00:00"/>
    <d v="2012-12-05T00:00:00"/>
    <s v="Alan Hwang"/>
    <s v="United States"/>
    <x v="2"/>
    <s v="Office Supplies"/>
    <s v="Bookcases"/>
    <n v="30.4"/>
    <n v="5"/>
    <n v="0"/>
    <n v="15.2"/>
    <s v="Medium"/>
    <s v="Normal Order"/>
    <s v="Alan Hwang"/>
    <s v="CA"/>
    <s v="2012"/>
    <s v="MEDIUM"/>
    <s v="office supplies"/>
    <s v="41241"/>
    <s v="AH10210140"/>
    <s v="CA"/>
    <n v="2012"/>
    <s v="AH10210140"/>
    <n v="41241"/>
    <s v="CA-2012-AH10210140-41241"/>
    <n v="2012"/>
    <n v="11"/>
    <n v="4"/>
    <n v="7"/>
    <n v="30.4"/>
    <x v="1"/>
  </r>
  <r>
    <s v="IN-2013-PN1877527-41527"/>
    <d v="2013-09-10T00:00:00"/>
    <d v="2013-09-12T00:00:00"/>
    <s v="Parhena Norris"/>
    <s v="China"/>
    <x v="9"/>
    <s v="Furniture"/>
    <s v="Binders"/>
    <n v="1859.99999999999"/>
    <n v="4"/>
    <n v="0"/>
    <n v="316.2"/>
    <s v="High"/>
    <s v="Normal Order"/>
    <s v="Parhena Norris"/>
    <s v="IN"/>
    <s v="2013"/>
    <s v="HIGH"/>
    <s v="furniture"/>
    <s v="41527"/>
    <s v="PN1877527"/>
    <s v="IN"/>
    <n v="2013"/>
    <s v="PN1877527"/>
    <n v="41527"/>
    <s v="IN-2013-PN1877527-41527"/>
    <n v="2013"/>
    <n v="9"/>
    <n v="3"/>
    <n v="2"/>
    <n v="1859.99999999999"/>
    <x v="4"/>
  </r>
  <r>
    <s v="IN-2014-EH1412578-41936"/>
    <d v="2014-10-24T00:00:00"/>
    <d v="2014-10-24T00:00:00"/>
    <s v="Eugene Hildebrand"/>
    <s v="Malaysia"/>
    <x v="11"/>
    <s v="Technology"/>
    <s v="Chairs"/>
    <n v="881.1"/>
    <n v="5"/>
    <n v="0"/>
    <n v="184.95"/>
    <s v="High"/>
    <s v="Normal Order"/>
    <s v="Eugene Hildebrand"/>
    <s v="IN"/>
    <s v="2014"/>
    <s v="HIGH"/>
    <s v="technology"/>
    <s v="41936"/>
    <s v="EH1412578"/>
    <s v="IN"/>
    <n v="2014"/>
    <s v="EH1412578"/>
    <n v="41936"/>
    <s v="IN-2014-EH1412578-41936"/>
    <n v="2014"/>
    <n v="10"/>
    <n v="6"/>
    <n v="0"/>
    <n v="881.1"/>
    <x v="0"/>
  </r>
  <r>
    <s v=" ES-2014-AG1090045-41801 "/>
    <d v="2014-06-11T00:00:00"/>
    <d v="2014-06-15T00:00:00"/>
    <s v="Arthur Gainer"/>
    <s v="France"/>
    <x v="4"/>
    <s v="Technology"/>
    <s v="Phones"/>
    <n v="1622.1824999999999"/>
    <n v="3"/>
    <n v="0.15"/>
    <n v="324.38249999999903"/>
    <s v="High"/>
    <s v="Normal Order"/>
    <s v="Arthur Gainer"/>
    <s v=" E"/>
    <s v="-201"/>
    <s v="HIGH"/>
    <s v="technology"/>
    <s v="1801 "/>
    <s v="AG1090045"/>
    <s v=" ES"/>
    <n v="2014"/>
    <s v="AG1090045"/>
    <n v="41801"/>
    <s v="ES-2014-AG1090045-41801"/>
    <n v="2014"/>
    <n v="6"/>
    <n v="4"/>
    <n v="4"/>
    <n v="1622.1824999999999"/>
    <x v="0"/>
  </r>
  <r>
    <s v="CA-2014-AH10210140-41690"/>
    <d v="2014-02-20T00:00:00"/>
    <d v="2014-02-27T00:00:00"/>
    <s v="Alan Hwang"/>
    <s v="United States"/>
    <x v="8"/>
    <s v="Office Supplies"/>
    <s v="Machines"/>
    <n v="16.495999999999999"/>
    <n v="2"/>
    <n v="0.2"/>
    <n v="5.5673999999999904"/>
    <s v="Medium"/>
    <s v="Normal Order"/>
    <s v="Alan Hwang"/>
    <s v="CA"/>
    <s v="2014"/>
    <s v="MEDIUM"/>
    <s v="office supplies"/>
    <s v="41690"/>
    <s v="AH10210140"/>
    <s v="CA"/>
    <n v="2014"/>
    <s v="AH10210140"/>
    <n v="41690"/>
    <s v="CA-2014-AH10210140-41690"/>
    <n v="2014"/>
    <n v="2"/>
    <n v="5"/>
    <n v="7"/>
    <n v="16.495999999999999"/>
    <x v="0"/>
  </r>
  <r>
    <s v="MX-2014-BH1171039-41930"/>
    <d v="2014-10-18T00:00:00"/>
    <d v="2014-10-22T00:00:00"/>
    <s v="Brosina Hoffman"/>
    <s v="El Salvador"/>
    <x v="3"/>
    <s v="Technology"/>
    <s v="Machines"/>
    <n v="2120.8000000000002"/>
    <n v="5"/>
    <n v="0"/>
    <n v="275.7"/>
    <s v="High"/>
    <s v="Normal Order"/>
    <s v="Brosina Hoffman"/>
    <s v="MX"/>
    <s v="2014"/>
    <s v="HIGH"/>
    <s v="technology"/>
    <s v="41930"/>
    <s v="BH1171039"/>
    <s v="MX"/>
    <n v="2014"/>
    <s v="BH1171039"/>
    <n v="41930"/>
    <s v="MX-2014-BH1171039-41930"/>
    <n v="2014"/>
    <n v="10"/>
    <n v="7"/>
    <n v="4"/>
    <n v="2120.8000000000002"/>
    <x v="0"/>
  </r>
  <r>
    <s v="IN-2013-SC2080058-41310"/>
    <d v="2013-02-05T00:00:00"/>
    <d v="2013-02-10T00:00:00"/>
    <s v="Stuart Calhoun"/>
    <s v="India"/>
    <x v="5"/>
    <s v="Furniture"/>
    <s v="Phones"/>
    <n v="1236.33"/>
    <n v="3"/>
    <n v="0"/>
    <n v="519.21"/>
    <s v="High"/>
    <s v="Normal Order"/>
    <s v="Stuart Calhoun"/>
    <s v="IN"/>
    <s v="2013"/>
    <s v="HIGH"/>
    <s v="furniture"/>
    <s v="41310"/>
    <s v="SC2080058"/>
    <s v="IN"/>
    <n v="2013"/>
    <s v="SC2080058"/>
    <n v="41310"/>
    <s v="IN-2013-SC2080058-41310"/>
    <n v="2013"/>
    <n v="2"/>
    <n v="3"/>
    <n v="5"/>
    <n v="1236.33"/>
    <x v="4"/>
  </r>
  <r>
    <s v="CA-2013-AH10210140-41615"/>
    <d v="2013-12-07T00:00:00"/>
    <d v="2013-12-09T00:00:00"/>
    <s v="Alan Hwang"/>
    <s v="United States"/>
    <x v="10"/>
    <s v="Office Supplies"/>
    <s v="Copiers"/>
    <n v="6.6879999999999997"/>
    <n v="2"/>
    <n v="0.2"/>
    <n v="2.34079999999999"/>
    <s v="Medium"/>
    <s v="Normal Order"/>
    <s v="Alan Hwang"/>
    <s v="CA"/>
    <s v="2013"/>
    <s v="MEDIUM"/>
    <s v="office supplies"/>
    <s v="41615"/>
    <s v="AH10210140"/>
    <s v="CA"/>
    <n v="2013"/>
    <s v="AH10210140"/>
    <n v="41615"/>
    <s v="CA-2013-AH10210140-41615"/>
    <n v="2013"/>
    <n v="12"/>
    <n v="7"/>
    <n v="2"/>
    <n v="6.6879999999999997"/>
    <x v="4"/>
  </r>
  <r>
    <s v="IN-2015-AP1091527-42244"/>
    <d v="2015-08-28T00:00:00"/>
    <d v="2015-08-29T00:00:00"/>
    <s v="Arthur Prichep"/>
    <s v="China"/>
    <x v="9"/>
    <s v="Technology"/>
    <s v="Bookcases"/>
    <n v="759.66"/>
    <n v="2"/>
    <n v="0"/>
    <n v="311.45999999999998"/>
    <s v="High"/>
    <s v="Normal Order"/>
    <s v="Arthur Prichep"/>
    <s v="IN"/>
    <s v="2015"/>
    <s v="HIGH"/>
    <s v="technology"/>
    <s v="42244"/>
    <s v="AP1091527"/>
    <s v="IN"/>
    <n v="2015"/>
    <s v="AP1091527"/>
    <n v="42244"/>
    <s v="IN-2015-AP1091527-42244"/>
    <n v="2015"/>
    <n v="8"/>
    <n v="6"/>
    <n v="1"/>
    <n v="759.66"/>
    <x v="2"/>
  </r>
  <r>
    <s v="CA-2015-AH10210140-42072"/>
    <d v="2015-03-09T00:00:00"/>
    <d v="2015-03-16T00:00:00"/>
    <s v="Alan Hwang"/>
    <s v="United States"/>
    <x v="2"/>
    <s v="Office Supplies"/>
    <s v="Copiers"/>
    <n v="3.36"/>
    <n v="2"/>
    <n v="0"/>
    <n v="0.87360000000000004"/>
    <s v="Medium"/>
    <s v="Normal Order"/>
    <s v="Alan Hwang"/>
    <s v="CA"/>
    <s v="2015"/>
    <s v="MEDIUM"/>
    <s v="office supplies"/>
    <s v="42072"/>
    <s v="AH10210140"/>
    <s v="CA"/>
    <n v="2015"/>
    <s v="AH10210140"/>
    <n v="42072"/>
    <s v="CA-2015-AH10210140-42072"/>
    <n v="2015"/>
    <n v="3"/>
    <n v="2"/>
    <n v="7"/>
    <n v="3.36"/>
    <x v="2"/>
  </r>
  <r>
    <s v="IT-2012-MP1817545-41040"/>
    <d v="2012-05-11T00:00:00"/>
    <d v="2012-05-13T00:00:00"/>
    <s v="Mike Pelletier"/>
    <s v="France"/>
    <x v="4"/>
    <s v="Furniture"/>
    <s v="Tables"/>
    <n v="627.27599999999995"/>
    <n v="2"/>
    <n v="0.35"/>
    <n v="-135.14399999999901"/>
    <s v="Critical"/>
    <s v="Normal Order"/>
    <s v="Mike Pelletier"/>
    <s v="IT"/>
    <s v="2012"/>
    <s v="CRITICAL"/>
    <s v="furniture"/>
    <s v="41040"/>
    <s v="MP1817545"/>
    <s v="IT"/>
    <n v="2012"/>
    <s v="MP1817545"/>
    <n v="41040"/>
    <s v="IT-2012-MP1817545-41040"/>
    <n v="2012"/>
    <n v="5"/>
    <n v="6"/>
    <n v="2"/>
    <n v="627.27599999999995"/>
    <x v="1"/>
  </r>
  <r>
    <s v="AL-2014-TT114602-41863"/>
    <d v="2014-08-12T00:00:00"/>
    <d v="2014-08-14T00:00:00"/>
    <s v="Tonja Turnell"/>
    <s v="Albania"/>
    <x v="6"/>
    <s v="Technology"/>
    <s v="Tables"/>
    <n v="553.91999999999996"/>
    <n v="4"/>
    <n v="0"/>
    <n v="22.08"/>
    <s v="Critical"/>
    <s v="Normal Order"/>
    <s v="Tonja Turnell"/>
    <s v="AL"/>
    <s v="2014"/>
    <s v="CRITICAL"/>
    <s v="technology"/>
    <s v="41863"/>
    <s v="TT114602"/>
    <s v="AL"/>
    <n v="2014"/>
    <s v="TT114602"/>
    <n v="41863"/>
    <s v="AL-2014-TT114602-41863"/>
    <n v="2014"/>
    <n v="8"/>
    <n v="3"/>
    <n v="2"/>
    <n v="553.91999999999996"/>
    <x v="0"/>
  </r>
  <r>
    <s v="IN-2015-RR1952527-42035"/>
    <d v="2015-01-31T00:00:00"/>
    <d v="2015-02-01T00:00:00"/>
    <s v="Rick Reed"/>
    <s v="China"/>
    <x v="9"/>
    <s v="Technology"/>
    <s v="Phones"/>
    <n v="791.19"/>
    <n v="3"/>
    <n v="0"/>
    <n v="126.539999999999"/>
    <s v="Critical"/>
    <s v="Normal Order"/>
    <s v="Rick Reed"/>
    <s v="IN"/>
    <s v="2015"/>
    <s v="CRITICAL"/>
    <s v="technology"/>
    <s v="42035"/>
    <s v="RR1952527"/>
    <s v="IN"/>
    <n v="2015"/>
    <s v="RR1952527"/>
    <n v="42035"/>
    <s v="IN-2015-RR1952527-42035"/>
    <n v="2015"/>
    <n v="1"/>
    <n v="7"/>
    <n v="1"/>
    <n v="791.19"/>
    <x v="2"/>
  </r>
  <r>
    <s v="TZ-2012-TR11325129-41031"/>
    <d v="2012-05-02T00:00:00"/>
    <d v="2012-05-04T00:00:00"/>
    <s v="Toby Ritter"/>
    <s v="Tanzania"/>
    <x v="23"/>
    <s v="Technology"/>
    <s v="Appliances"/>
    <n v="642.719999999999"/>
    <n v="2"/>
    <n v="0"/>
    <n v="224.94"/>
    <s v="Critical"/>
    <s v="Normal Order"/>
    <s v="Toby Ritter"/>
    <s v="TZ"/>
    <s v="2012"/>
    <s v="CRITICAL"/>
    <s v="technology"/>
    <s v="41031"/>
    <s v="TR11325129"/>
    <s v="TZ"/>
    <n v="2012"/>
    <s v="TR11325129"/>
    <n v="41031"/>
    <s v="TZ-2012-TR11325129-41031"/>
    <n v="2012"/>
    <n v="5"/>
    <n v="4"/>
    <n v="2"/>
    <n v="642.719999999999"/>
    <x v="1"/>
  </r>
  <r>
    <s v="MX-2014-SC2044082-41877"/>
    <d v="2014-08-26T00:00:00"/>
    <d v="2014-08-27T00:00:00"/>
    <s v="Shaun Chance"/>
    <s v="Mexico"/>
    <x v="3"/>
    <s v="Technology"/>
    <s v="Copiers"/>
    <n v="1308.48"/>
    <n v="3"/>
    <n v="0"/>
    <n v="13.08"/>
    <s v=" High "/>
    <s v="Normal Order"/>
    <s v="Shaun Chance"/>
    <s v="MX"/>
    <s v="2014"/>
    <s v=" HIGH "/>
    <s v="technology"/>
    <s v="41877"/>
    <s v="SC2044082"/>
    <s v="MX"/>
    <n v="2014"/>
    <s v="SC2044082"/>
    <n v="41877"/>
    <s v="MX-2014-SC2044082-41877"/>
    <n v="2014"/>
    <n v="8"/>
    <n v="3"/>
    <n v="1"/>
    <n v="1308.48"/>
    <x v="0"/>
  </r>
  <r>
    <s v="ES-2013-BE11335139-41340"/>
    <d v="2013-03-07T00:00:00"/>
    <d v="2013-03-12T00:00:00"/>
    <s v="Bill Eplett"/>
    <s v="United Kingdom"/>
    <x v="19"/>
    <s v="Technology"/>
    <s v="Appliances"/>
    <n v="1893.3"/>
    <n v="5"/>
    <n v="0"/>
    <n v="927.6"/>
    <s v="Medium"/>
    <s v="Normal Order"/>
    <s v="Bill Eplett"/>
    <s v="ES"/>
    <s v="2013"/>
    <s v="MEDIUM"/>
    <s v="technology"/>
    <s v="41340"/>
    <s v="BE11335139"/>
    <s v="ES"/>
    <n v="2013"/>
    <s v="BE11335139"/>
    <n v="41340"/>
    <s v="ES-2013-BE11335139-41340"/>
    <n v="2013"/>
    <n v="3"/>
    <n v="5"/>
    <n v="5"/>
    <n v="1893.3"/>
    <x v="4"/>
  </r>
  <r>
    <s v="IT-2014-JB15925484-1789"/>
    <d v="2014-05-30T00:00:00"/>
    <d v="2014-06-04T00:00:00"/>
    <s v="Joni Blumstein"/>
    <s v="Germany"/>
    <x v="4"/>
    <s v="Technology"/>
    <s v="Storage"/>
    <n v="2570.7599999999902"/>
    <n v="4"/>
    <n v="0"/>
    <n v="976.8"/>
    <s v="Medium"/>
    <s v="Normal Order"/>
    <s v="Joni Blumstein"/>
    <s v="IT"/>
    <s v="2014"/>
    <s v="MEDIUM"/>
    <s v="technology"/>
    <s v="-1789"/>
    <s v="JB15925484"/>
    <s v="IT"/>
    <n v="2014"/>
    <s v="JB15925484"/>
    <n v="1789"/>
    <s v="IT-2014-JB15925484-1789"/>
    <n v="2014"/>
    <n v="5"/>
    <n v="6"/>
    <n v="5"/>
    <n v="2570.7599999999902"/>
    <x v="0"/>
  </r>
  <r>
    <s v="ES-2014-TW21025139-41807"/>
    <d v="2014-06-17T00:00:00"/>
    <d v="2014-06-20T00:00:00"/>
    <s v="Tamara Willingham"/>
    <s v="United Kingdom"/>
    <x v="19"/>
    <s v="Technology"/>
    <s v="Phones"/>
    <n v="1199.76"/>
    <n v="4"/>
    <n v="0"/>
    <n v="479.88"/>
    <s v="Medium"/>
    <s v="Normal Order"/>
    <s v="Tamara Willingham"/>
    <s v="ES"/>
    <s v="2014"/>
    <s v="MEDIUM"/>
    <s v="technology"/>
    <s v="41807"/>
    <s v="TW21025139"/>
    <s v="ES"/>
    <n v="2014"/>
    <s v="TW21025139"/>
    <n v="41807"/>
    <s v="ES-2014-TW21025139-41807"/>
    <n v="2014"/>
    <n v="6"/>
    <n v="3"/>
    <n v="3"/>
    <n v="1199.76"/>
    <x v="0"/>
  </r>
  <r>
    <s v="ES-2013-LR1691544-41537"/>
    <d v="2013-09-20T00:00:00"/>
    <d v="2013-09-25T00:00:00"/>
    <s v="Lena Radford"/>
    <s v="Finland"/>
    <x v="28"/>
    <s v="Office Supplies"/>
    <s v="Copiers"/>
    <n v="2145.7199999999998"/>
    <n v="4"/>
    <n v="0"/>
    <n v="364.68"/>
    <s v="Medium"/>
    <s v="Normal Order"/>
    <s v="Lena Radford"/>
    <s v="ES"/>
    <s v="2013"/>
    <s v="MEDIUM"/>
    <s v="office supplies"/>
    <s v="41537"/>
    <s v="LR1691544"/>
    <s v="ES"/>
    <n v="2013"/>
    <s v="LR1691544"/>
    <n v="41537"/>
    <s v="ES-2013-LR1691544-41537"/>
    <n v="2013"/>
    <n v="9"/>
    <n v="6"/>
    <n v="5"/>
    <n v="2145.7199999999998"/>
    <x v="4"/>
  </r>
  <r>
    <s v="CA-2015-AS10225140-42265"/>
    <d v="2015-09-18T00:00:00"/>
    <d v="2015-09-22T00:00:00"/>
    <s v="Alan Schoenberger"/>
    <s v="United States"/>
    <x v="2"/>
    <s v="Office Supplies"/>
    <s v="Binders"/>
    <n v="164.88"/>
    <n v="3"/>
    <n v="0"/>
    <n v="446.49793718379902"/>
    <s v="Medium"/>
    <s v="Normal Order"/>
    <s v="Alan Schoenberger"/>
    <s v="CA"/>
    <s v="2015"/>
    <s v="MEDIUM"/>
    <s v="office supplies"/>
    <s v="42265"/>
    <s v="AS10225140"/>
    <s v="CA"/>
    <n v="2015"/>
    <s v="AS10225140"/>
    <n v="42265"/>
    <s v="CA-2015-AS10225140-42265"/>
    <n v="2015"/>
    <n v="9"/>
    <n v="6"/>
    <n v="4"/>
    <n v="164.88"/>
    <x v="2"/>
  </r>
  <r>
    <s v="ES-2012-FO1430545-41141"/>
    <d v="2012-08-20T00:00:00"/>
    <d v="2012-08-20T00:00:00"/>
    <s v="Frank Olsen"/>
    <s v="France"/>
    <x v="4"/>
    <s v="Office Supplies"/>
    <s v="Chairs"/>
    <n v="895.05"/>
    <n v="5"/>
    <n v="0.1"/>
    <n v="178.95"/>
    <s v="High"/>
    <s v="Normal Order"/>
    <s v="Frank Olsen"/>
    <s v="ES"/>
    <s v="2012"/>
    <s v="HIGH"/>
    <s v="office supplies"/>
    <s v="41141"/>
    <s v="FO1430545"/>
    <s v="ES"/>
    <n v="2012"/>
    <s v="FO1430545"/>
    <n v="41141"/>
    <s v="ES-2012-FO1430545-41141"/>
    <n v="2012"/>
    <n v="8"/>
    <n v="2"/>
    <n v="0"/>
    <n v="895.05"/>
    <x v="1"/>
  </r>
  <r>
    <s v="IN-2014-CK1259592-41929"/>
    <d v="2014-10-17T00:00:00"/>
    <d v="2014-10-19T00:00:00"/>
    <s v="Clytie Kelty"/>
    <s v="New Zealand"/>
    <x v="0"/>
    <s v="Technology"/>
    <s v="Tables"/>
    <n v="636.78"/>
    <n v="2"/>
    <n v="0"/>
    <n v="286.5"/>
    <s v="Critical"/>
    <s v="Normal Order"/>
    <s v="Clytie Kelty"/>
    <s v="IN"/>
    <s v="2014"/>
    <s v="CRITICAL"/>
    <s v="technology"/>
    <s v="41929"/>
    <s v="CK1259592"/>
    <s v="IN"/>
    <n v="2014"/>
    <s v="CK1259592"/>
    <n v="41929"/>
    <s v="IN-2014-CK1259592-41929"/>
    <n v="2014"/>
    <n v="10"/>
    <n v="6"/>
    <n v="2"/>
    <n v="636.78"/>
    <x v="0"/>
  </r>
  <r>
    <s v="ID-2015-RP19855130-42348"/>
    <d v="2015-12-10T00:00:00"/>
    <d v="2015-12-14T00:00:00"/>
    <s v="Roy Phan"/>
    <s v="Thailand"/>
    <x v="11"/>
    <s v="Technology"/>
    <s v="Copiers"/>
    <n v="1587.0014999999901"/>
    <n v="3"/>
    <n v="0.17"/>
    <n v="-76.558499999999896"/>
    <s v="Medium"/>
    <s v="Normal Order"/>
    <s v="Roy Phan"/>
    <s v="ID"/>
    <s v="2015"/>
    <s v="MEDIUM"/>
    <s v="technology"/>
    <s v="42348"/>
    <s v="RP19855130"/>
    <s v="ID"/>
    <n v="2015"/>
    <s v="RP19855130"/>
    <n v="42348"/>
    <s v="ID-2015-RP19855130-42348"/>
    <n v="2015"/>
    <n v="12"/>
    <n v="5"/>
    <n v="4"/>
    <n v="1587.0014999999901"/>
    <x v="2"/>
  </r>
  <r>
    <s v="IN-2014-CR127307-41929"/>
    <d v="2014-10-17T00:00:00"/>
    <d v="2014-10-18T00:00:00"/>
    <s v="Craig Reiter"/>
    <s v="Australia"/>
    <x v="0"/>
    <s v="Technology"/>
    <s v="Accessories"/>
    <n v="5175.1710000000003"/>
    <n v="9"/>
    <n v="0.1"/>
    <n v="919.97099999999898"/>
    <s v="Medium"/>
    <s v="#SPILL!"/>
    <s v="Craig Reiter"/>
    <s v="IN"/>
    <s v="2014"/>
    <s v="MEDIUM"/>
    <s v="technology"/>
    <s v="41929"/>
    <s v="CR127307"/>
    <s v="IN"/>
    <n v="2014"/>
    <s v="CR127307"/>
    <n v="41929"/>
    <s v="IN-2014-CR127307-41929"/>
    <n v="2014"/>
    <n v="10"/>
    <n v="6"/>
    <n v="1"/>
    <n v="5175.1710000000003"/>
    <x v="0"/>
  </r>
  <r>
    <s v="IN-2014-PF1912027-41796"/>
    <d v="2014-06-06T00:00:00"/>
    <d v="2014-06-08T00:00:00"/>
    <s v="Peter Fuller"/>
    <s v="China"/>
    <x v="9"/>
    <s v="Office Supplies"/>
    <s v="Phones"/>
    <n v="3701.51999999999"/>
    <n v="12"/>
    <n v="0"/>
    <n v="1036.08"/>
    <s v="Critical"/>
    <m/>
    <s v="Peter Fuller"/>
    <s v="IN"/>
    <s v="2014"/>
    <s v="CRITICAL"/>
    <s v="office supplies"/>
    <s v="41796"/>
    <s v="PF1912027"/>
    <s v="IN"/>
    <n v="2014"/>
    <s v="PF1912027"/>
    <n v="41796"/>
    <s v="IN-2014-PF1912027-41796"/>
    <n v="2014"/>
    <n v="6"/>
    <n v="6"/>
    <n v="2"/>
    <n v="3701.51999999999"/>
    <x v="0"/>
  </r>
  <r>
    <s v="TZ-2015-RH9555129-42343"/>
    <d v="2015-12-05T00:00:00"/>
    <d v="2015-12-07T00:00:00"/>
    <s v="Ritsa Hightower"/>
    <s v="Tanzania"/>
    <x v="23"/>
    <s v="Office Supplies"/>
    <s v="Appliances"/>
    <n v="3409.74"/>
    <n v="6"/>
    <n v="0"/>
    <n v="818.28"/>
    <s v="High"/>
    <m/>
    <s v="Ritsa Hightower"/>
    <s v="TZ"/>
    <s v="2015"/>
    <s v="HIGH"/>
    <s v="office supplies"/>
    <s v="42343"/>
    <s v="RH9555129"/>
    <s v="TZ"/>
    <n v="2015"/>
    <s v="RH9555129"/>
    <n v="42343"/>
    <s v="TZ-2015-RH9555129-42343"/>
    <n v="2015"/>
    <n v="12"/>
    <n v="7"/>
    <n v="2"/>
    <n v="3409.74"/>
    <x v="2"/>
  </r>
  <r>
    <s v="IN-2012-JK1532527-41030"/>
    <d v="2012-05-01T00:00:00"/>
    <d v="2012-05-02T00:00:00"/>
    <s v="Jason Klamczynski"/>
    <s v="China"/>
    <x v="9"/>
    <s v="Furniture"/>
    <s v="Tables"/>
    <n v="2753.99999999999"/>
    <n v="6"/>
    <n v="0"/>
    <n v="358.02"/>
    <s v="Critical"/>
    <m/>
    <s v="Jason Klamczynski"/>
    <s v="IN"/>
    <s v="2012"/>
    <s v="CRITICAL"/>
    <s v="furniture"/>
    <s v="41030"/>
    <s v="JK1532527"/>
    <s v="IN"/>
    <n v="2012"/>
    <s v="JK1532527"/>
    <n v="41030"/>
    <s v="IN-2012-JK1532527-41030"/>
    <n v="2012"/>
    <n v="5"/>
    <n v="3"/>
    <n v="1"/>
    <n v="2753.99999999999"/>
    <x v="1"/>
  </r>
  <r>
    <s v="MX-2015-VD2167039-42252"/>
    <d v="2015-09-05T00:00:00"/>
    <d v="2015-09-08T00:00:00"/>
    <s v="Valerie Dominguez"/>
    <s v="El Salvador"/>
    <x v="3"/>
    <s v="Furniture"/>
    <s v="Appliances"/>
    <n v="2106.4960000000001"/>
    <n v="8"/>
    <n v="0.2"/>
    <n v="526.49599999999998"/>
    <s v="Critical"/>
    <m/>
    <s v="Valerie Dominguez"/>
    <s v="MX"/>
    <s v="2015"/>
    <s v="CRITICAL"/>
    <s v="furniture"/>
    <s v="42252"/>
    <s v="VD2167039"/>
    <s v="MX"/>
    <n v="2015"/>
    <s v="VD2167039"/>
    <n v="42252"/>
    <s v="MX-2015-VD2167039-42252"/>
    <n v="2015"/>
    <n v="9"/>
    <n v="7"/>
    <n v="3"/>
    <n v="2106.4960000000001"/>
    <x v="2"/>
  </r>
  <r>
    <s v="CA-2012-AH10030140-41020"/>
    <d v="2012-04-21T00:00:00"/>
    <d v="2012-04-23T00:00:00"/>
    <s v="Aaron Hawkins"/>
    <s v="United States"/>
    <x v="10"/>
    <s v="Office Supplies"/>
    <s v="Tables"/>
    <n v="247.84"/>
    <n v="8"/>
    <n v="0"/>
    <n v="121.44159999999999"/>
    <s v="Critical"/>
    <m/>
    <s v="Aaron Hawkins"/>
    <s v="CA"/>
    <s v="2012"/>
    <s v="CRITICAL"/>
    <s v="office supplies"/>
    <s v="41020"/>
    <s v="AH10030140"/>
    <s v="CA"/>
    <n v="2012"/>
    <s v="AH10030140"/>
    <n v="41020"/>
    <s v="CA-2012-AH10030140-41020"/>
    <n v="2012"/>
    <n v="4"/>
    <n v="7"/>
    <n v="2"/>
    <n v="247.84"/>
    <x v="1"/>
  </r>
  <r>
    <s v="ES-2013-BS1136545-41472"/>
    <d v="2013-07-17T00:00:00"/>
    <d v="2013-07-19T00:00:00"/>
    <s v="Bill Shonely"/>
    <s v="France"/>
    <x v="4"/>
    <s v="Technology"/>
    <s v="Chairs"/>
    <n v="2402.8649999999998"/>
    <n v="9"/>
    <n v="0.15"/>
    <n v="763.15499999999997"/>
    <s v="Critical"/>
    <m/>
    <s v="Bill Shonely"/>
    <s v="ES"/>
    <s v="2013"/>
    <s v="CRITICAL"/>
    <s v="technology"/>
    <s v="41472"/>
    <s v="BS1136545"/>
    <s v="ES"/>
    <n v="2013"/>
    <s v="BS1136545"/>
    <n v="41472"/>
    <s v="ES-2013-BS1136545-41472"/>
    <n v="2013"/>
    <n v="7"/>
    <n v="4"/>
    <n v="2"/>
    <n v="2402.8649999999998"/>
    <x v="4"/>
  </r>
  <r>
    <s v="CA-2013-AH1003014-041635"/>
    <d v="2013-12-27T00:00:00"/>
    <d v="2013-12-31T00:00:00"/>
    <s v="Aaron Hawkins"/>
    <s v="United States"/>
    <x v="2"/>
    <s v="Technology"/>
    <s v="Phones"/>
    <n v="668.16"/>
    <n v="9"/>
    <n v="0.2"/>
    <n v="75.167999999999907"/>
    <s v="Medium"/>
    <m/>
    <s v="Aaron Hawkins"/>
    <s v="CA"/>
    <s v="2013"/>
    <s v="MEDIUM"/>
    <s v="technology"/>
    <s v="41635"/>
    <s v="AH1003014"/>
    <s v="CA"/>
    <n v="2013"/>
    <s v="AH1003014"/>
    <n v="41635"/>
    <s v="CA-2013-AH1003014-041635"/>
    <n v="2013"/>
    <n v="12"/>
    <n v="6"/>
    <n v="4"/>
    <n v="668.16"/>
    <x v="4"/>
  </r>
  <r>
    <s v="CG-2012-AH1003033-41165"/>
    <d v="2012-09-13T00:00:00"/>
    <d v="2012-09-14T00:00:00"/>
    <s v="Aaron Hawkins"/>
    <s v="Democratic Republic of the Congo"/>
    <x v="22"/>
    <s v="Technoolgy"/>
    <s v="Appliances"/>
    <n v="3817.26"/>
    <n v="6"/>
    <n v="0"/>
    <n v="1068.6599999999901"/>
    <s v="High"/>
    <m/>
    <s v="Aaron Hawkins"/>
    <s v="CG"/>
    <s v="2012"/>
    <s v="HIGH"/>
    <s v="technoolgy"/>
    <s v="41165"/>
    <s v="AH1003033"/>
    <s v="CG"/>
    <n v="2012"/>
    <s v="AH1003033"/>
    <n v="41165"/>
    <s v="CG-2012-AH1003033-41165"/>
    <n v="2012"/>
    <n v="9"/>
    <n v="5"/>
    <n v="1"/>
    <n v="3817.26"/>
    <x v="1"/>
  </r>
  <r>
    <s v="CA-2012-AH10030140-41041"/>
    <d v="2012-05-12T00:00:00"/>
    <s v=" 2012-05-18 "/>
    <s v="Aaron Hawkins"/>
    <s v="United States"/>
    <x v="2"/>
    <s v="Furniture"/>
    <s v="Tables"/>
    <n v="279.45600000000002"/>
    <n v="6"/>
    <n v="0.2"/>
    <n v="20.9591999999999"/>
    <s v="Medium"/>
    <m/>
    <s v="Aaron Hawkins"/>
    <s v="CA"/>
    <s v="2012"/>
    <s v="MEDIUM"/>
    <s v="furniture"/>
    <s v="41041"/>
    <s v="AH10030140"/>
    <s v="CA"/>
    <n v="2012"/>
    <s v="AH10030140"/>
    <n v="41041"/>
    <s v="CA-2012-AH10030140-41041"/>
    <n v="2012"/>
    <n v="5"/>
    <n v="7"/>
    <n v="0"/>
    <n v="279.45600000000002"/>
    <x v="1"/>
  </r>
  <r>
    <s v="ID-2014-JB1600059-41873"/>
    <d v="2014-08-22T00:00:00"/>
    <d v="2014-08-26T00:00:00"/>
    <s v="Joy Bell-"/>
    <s v="Indonesia"/>
    <x v="11"/>
    <s v="Technology"/>
    <s v="Copiers"/>
    <n v="3200.5962"/>
    <n v="6"/>
    <n v="0.17"/>
    <n v="-77.203799999999802"/>
    <s v="High"/>
    <m/>
    <s v="Joy Bell-"/>
    <s v="ID"/>
    <s v="2014"/>
    <s v="HIGH"/>
    <s v="technology"/>
    <s v="41873"/>
    <s v="JB1600059"/>
    <s v="ID"/>
    <n v="2014"/>
    <s v="JB1600059"/>
    <n v="41873"/>
    <s v="ID-2014-JB1600059-41873"/>
    <n v="2014"/>
    <n v="8"/>
    <n v="6"/>
    <n v="4"/>
    <n v="3200.5962"/>
    <x v="0"/>
  </r>
  <r>
    <s v="IN-2015-BF1100558-42319"/>
    <d v="2015-11-11T00:00:00"/>
    <d v="2015-11-15T00:00:00"/>
    <s v="Barry Franz"/>
    <s v="India"/>
    <x v="5"/>
    <s v="Technology"/>
    <s v="Phones"/>
    <n v="4518.78"/>
    <n v="7"/>
    <n v="0"/>
    <n v="632.52"/>
    <s v="High"/>
    <m/>
    <s v="Barry Franz"/>
    <s v="IN"/>
    <s v="2015"/>
    <s v="HIGH"/>
    <s v="technology"/>
    <s v="42319"/>
    <s v="BF1100558"/>
    <s v="IN"/>
    <n v="2015"/>
    <s v="BF1100558"/>
    <n v="42319"/>
    <s v="IN-2015-BF1100558-42319"/>
    <n v="2015"/>
    <n v="11"/>
    <n v="4"/>
    <n v="4"/>
    <n v="4518.78"/>
    <x v="2"/>
  </r>
  <r>
    <s v="IN-2015-VG2180558-42273"/>
    <d v="2015-09-26T00:00:00"/>
    <d v="2015-09-28T00:00:00"/>
    <s v="Vivek Grady"/>
    <s v="India"/>
    <x v="5"/>
    <s v="Furniture"/>
    <s v="Phones"/>
    <n v="5667.87"/>
    <n v="13"/>
    <n v="0"/>
    <n v="2097.0300000000002"/>
    <s v="Medium"/>
    <m/>
    <s v="Vivek Grady"/>
    <s v="IN"/>
    <s v="2015"/>
    <s v="MEDIUM"/>
    <s v="furniture"/>
    <s v="42273"/>
    <s v="VG2180558"/>
    <s v="IN"/>
    <n v="2015"/>
    <s v="VG2180558"/>
    <n v="42273"/>
    <s v="IN-2015-VG2180558-42273"/>
    <n v="2015"/>
    <n v="9"/>
    <n v="7"/>
    <n v="2"/>
    <n v="5667.87"/>
    <x v="2"/>
  </r>
  <r>
    <s v="ES-2013-GT14710139-41621"/>
    <d v="2013-12-13T00:00:00"/>
    <d v="2013-12-17T00:00:00"/>
    <s v="Greg Tran"/>
    <s v="United Kingdom"/>
    <x v="19"/>
    <s v="Technology"/>
    <s v="Phones"/>
    <n v="5785.0199999999904"/>
    <n v="9"/>
    <n v="0"/>
    <n v="404.73"/>
    <s v="High"/>
    <m/>
    <s v="Greg Tran"/>
    <s v="ES"/>
    <s v="2013"/>
    <s v="HIGH"/>
    <s v="technology"/>
    <s v="41621"/>
    <s v="GT14710139"/>
    <s v="ES"/>
    <n v="2013"/>
    <s v="GT14710139"/>
    <n v="41621"/>
    <s v="ES-2013-GT14710139-41621"/>
    <n v="2013"/>
    <n v="12"/>
    <n v="6"/>
    <n v="4"/>
    <n v="5785.0199999999904"/>
    <x v="4"/>
  </r>
  <r>
    <s v="IT-2012-ZC2191048-41174"/>
    <d v="2012-09-22T00:00:00"/>
    <d v="2012-09-24T00:00:00"/>
    <s v="Zuschuss Carroll"/>
    <s v="Germany"/>
    <x v="4"/>
    <s v="Office Supplies"/>
    <s v="Bookcases"/>
    <n v="3018.6239999999998"/>
    <n v="7"/>
    <n v="0.2"/>
    <n v="377.24399999999901"/>
    <s v="Critical"/>
    <m/>
    <s v="Zuschuss Carroll"/>
    <s v="IT"/>
    <s v="2012"/>
    <s v="CRITICAL"/>
    <s v="office supplies"/>
    <s v="41174"/>
    <s v="ZC2191048"/>
    <s v="IT"/>
    <n v="2012"/>
    <s v="ZC2191048"/>
    <n v="41174"/>
    <s v="IT-2012-ZC2191048-41174"/>
    <n v="2012"/>
    <n v="9"/>
    <n v="7"/>
    <n v="2"/>
    <n v="3018.6239999999998"/>
    <x v="1"/>
  </r>
  <r>
    <s v="IN-2015-AP1091527-42244"/>
    <d v="2015-08-28T00:00:00"/>
    <d v="2015-08-29T00:00:00"/>
    <s v="Arthur Prichep"/>
    <s v="China"/>
    <x v="9"/>
    <s v="Furniture"/>
    <s v="Binders"/>
    <n v="2761.2"/>
    <n v="6"/>
    <n v="0"/>
    <n v="110.34"/>
    <s v="High"/>
    <m/>
    <s v="Arthur Prichep"/>
    <s v="IN"/>
    <s v="2015"/>
    <s v="HIGH"/>
    <s v="furniture"/>
    <s v="42244"/>
    <s v="AP1091527"/>
    <s v="IN"/>
    <n v="2015"/>
    <s v="AP1091527"/>
    <n v="42244"/>
    <s v="IN-2015-AP1091527-42244"/>
    <n v="2015"/>
    <n v="8"/>
    <n v="6"/>
    <n v="1"/>
    <n v="2761.2"/>
    <x v="2"/>
  </r>
  <r>
    <s v="MX-2015-JH15820141-42356"/>
    <s v="32/13/2020"/>
    <d v="2015-12-20T00:00:00"/>
    <s v="John Huston"/>
    <s v="Uruguay"/>
    <x v="15"/>
    <s v="Furniture"/>
    <s v="Chairs"/>
    <s v="missing"/>
    <n v="11"/>
    <n v="0"/>
    <n v="868.12"/>
    <s v="High"/>
    <m/>
    <s v="John Huston"/>
    <s v="MX"/>
    <s v="2015"/>
    <s v="HIGH"/>
    <s v="furniture"/>
    <s v="42356"/>
    <s v="JH15820141"/>
    <s v="MX"/>
    <n v="2015"/>
    <s v="JH15820141"/>
    <n v="42356"/>
    <s v="MX-2015-JH15820141-42356"/>
    <n v="0"/>
    <n v="0"/>
    <n v="0"/>
    <n v="0"/>
    <n v="0"/>
    <x v="3"/>
  </r>
  <r>
    <s v="IR-2015-TG1164060-42265"/>
    <d v="2015-09-18T00:00:00"/>
    <d v="2015-09-21T00:00:00"/>
    <s v="Trudy Glocke"/>
    <s v="Iran"/>
    <x v="5"/>
    <s v="Technology"/>
    <s v="Chairs"/>
    <n v="2108.64"/>
    <n v="8"/>
    <n v="0"/>
    <n v="527.04"/>
    <s v="Critical"/>
    <m/>
    <s v="Trudy Glocke"/>
    <s v="IR"/>
    <s v="2015"/>
    <s v="CRITICAL"/>
    <s v="technology"/>
    <s v="42265"/>
    <s v="TG1164060"/>
    <s v="IR"/>
    <n v="2015"/>
    <s v="TG1164060"/>
    <n v="42265"/>
    <s v="IR-2015-TG1164060-42265"/>
    <n v="2015"/>
    <n v="9"/>
    <n v="6"/>
    <n v="3"/>
    <n v="2108.64"/>
    <x v="2"/>
  </r>
  <r>
    <s v="IN-2015-MW182207-42221"/>
    <d v="2015-08-05T00:00:00"/>
    <d v="2015-08-06T00:00:00"/>
    <s v="Mitch Webber"/>
    <s v="Australia"/>
    <x v="0"/>
    <s v="Office Supplies"/>
    <s v="Copiers"/>
    <n v="4191.5069999999996"/>
    <n v="9"/>
    <n v="0.1"/>
    <n v="1164.26699999999"/>
    <s v="High"/>
    <m/>
    <s v="Mitch Webber"/>
    <s v="IN"/>
    <s v="2015"/>
    <s v="HIGH"/>
    <s v="office supplies"/>
    <s v="42221"/>
    <s v="MW182207"/>
    <s v="IN"/>
    <n v="2015"/>
    <s v="MW182207"/>
    <n v="42221"/>
    <s v="IN-2015-MW182207-42221"/>
    <n v="2015"/>
    <n v="8"/>
    <n v="4"/>
    <n v="1"/>
    <n v="4191.5069999999996"/>
    <x v="2"/>
  </r>
  <r>
    <s v="CA-2015-AH10030140-42357"/>
    <d v="2015-12-19T00:00:00"/>
    <d v="2015-12-23T00:00:00"/>
    <s v="Aaron Hawkins"/>
    <s v="United States"/>
    <x v="10"/>
    <s v="Office Supplies"/>
    <s v="Phones"/>
    <n v="18.704000000000001"/>
    <n v="7"/>
    <n v="0.2"/>
    <n v="2.3379999999999899"/>
    <s v="Medium"/>
    <m/>
    <s v="Aaron Hawkins"/>
    <s v="CA"/>
    <s v="2015"/>
    <s v="MEDIUM"/>
    <s v="office supplies"/>
    <s v="42357"/>
    <s v="AH10030140"/>
    <s v="CA"/>
    <n v="2015"/>
    <s v="AH10030140"/>
    <n v="42357"/>
    <s v="CA-2015-AH10030140-42357"/>
    <n v="2015"/>
    <n v="12"/>
    <n v="7"/>
    <n v="4"/>
    <n v="18.704000000000001"/>
    <x v="2"/>
  </r>
  <r>
    <s v="ES-2015-MS1798048-42227"/>
    <d v="2015-08-11T00:00:00"/>
    <d v="2015-08-16T00:00:00"/>
    <s v="Michael Stewart"/>
    <s v="Germany"/>
    <x v="4"/>
    <s v="Technology"/>
    <s v="Bookcases"/>
    <n v="4473"/>
    <n v="7"/>
    <n v="0"/>
    <n v="313.11"/>
    <s v="Medium"/>
    <m/>
    <s v="Michael Stewart"/>
    <s v="ES"/>
    <s v="2015"/>
    <s v="MEDIUM"/>
    <s v="technology"/>
    <s v="42227"/>
    <s v="MS1798048"/>
    <s v="ES"/>
    <n v="2015"/>
    <s v="MS1798048"/>
    <n v="42227"/>
    <s v="ES-2015-MS1798048-42227"/>
    <n v="2015"/>
    <n v="8"/>
    <n v="3"/>
    <n v="5"/>
    <n v="4473"/>
    <x v="2"/>
  </r>
  <r>
    <s v="IT-2014-KC1667548-41882"/>
    <d v="2014-08-31T00:00:00"/>
    <d v="2014-09-03T00:00:00"/>
    <s v="Kimberly Carter"/>
    <s v="Germany"/>
    <x v="4"/>
    <s v="Technology"/>
    <s v="Machines"/>
    <n v="1502.01"/>
    <n v="9"/>
    <n v="0"/>
    <n v="225.18"/>
    <s v="Critical"/>
    <m/>
    <s v="Kimberly Carter"/>
    <s v="IT"/>
    <s v="2014"/>
    <s v="CRITICAL"/>
    <s v="technology"/>
    <s v="41882"/>
    <s v="KC1667548"/>
    <s v="IT"/>
    <n v="2014"/>
    <s v="KC1667548"/>
    <n v="41882"/>
    <s v="IT-2014-KC1667548-41882"/>
    <n v="2014"/>
    <n v="8"/>
    <n v="1"/>
    <n v="3"/>
    <n v="1502.01"/>
    <x v="0"/>
  </r>
  <r>
    <s v="IN-2015-DB1340527-42022"/>
    <d v="2015-01-18T00:00:00"/>
    <d v="2015-01-23T00:00:00"/>
    <s v="Denny Blanton"/>
    <s v="China"/>
    <x v="9"/>
    <s v="Furniture"/>
    <s v="Phones"/>
    <n v="5048.99999999999"/>
    <n v="11"/>
    <n v="0"/>
    <n v="3799.5593480469101"/>
    <s v="High"/>
    <m/>
    <s v="Denny Blanton"/>
    <s v="IN"/>
    <s v="2015"/>
    <s v="HIGH"/>
    <s v="furniture"/>
    <s v="42022"/>
    <s v="DB1340527"/>
    <s v="IN"/>
    <n v="2015"/>
    <s v="DB1340527"/>
    <n v="42022"/>
    <s v="IN-2015-DB1340527-42022"/>
    <n v="2015"/>
    <n v="1"/>
    <n v="1"/>
    <n v="5"/>
    <n v="5048.99999999999"/>
    <x v="2"/>
  </r>
  <r>
    <s v="IN-2014-AS1022527-47197"/>
    <d v="2014-07-06T00:00:00"/>
    <d v="2014-06-09T00:00:00"/>
    <s v="Alan Schoenberger"/>
    <s v="China#"/>
    <x v="9"/>
    <s v="Furniture"/>
    <s v="Phones"/>
    <n v="3298.2599999999902"/>
    <n v="7"/>
    <n v="0"/>
    <n v="1055.25"/>
    <s v="High"/>
    <m/>
    <s v="Alan Schoenberger"/>
    <s v="IN"/>
    <s v="2014"/>
    <s v="HIGH"/>
    <s v="furniture"/>
    <s v="47197"/>
    <s v="AS1022527"/>
    <s v="IN"/>
    <n v="2014"/>
    <s v="AS1022527"/>
    <n v="47197"/>
    <s v="IN-2014-AS1022527-47197"/>
    <n v="2014"/>
    <n v="7"/>
    <n v="1"/>
    <n v="-27"/>
    <n v="3298.2599999999902"/>
    <x v="0"/>
  </r>
  <r>
    <s v="MX-2012-ST2053093-41234"/>
    <d v="2012-11-21T00:00:00"/>
    <d v="2012-11-22T00:00:00"/>
    <s v="Shui Tom"/>
    <s v="Nicaragua"/>
    <x v="3"/>
    <s v="Office Supplies"/>
    <s v="Tables"/>
    <n v="2443.48"/>
    <n v="13"/>
    <n v="0"/>
    <n v="121.94"/>
    <s v="Medium"/>
    <m/>
    <s v="Shui Tom"/>
    <s v="MX"/>
    <s v="2012"/>
    <s v="MEDIUM"/>
    <s v="office supplies"/>
    <s v="41234"/>
    <s v="ST2053093"/>
    <s v="MX"/>
    <n v="2012"/>
    <s v="ST2053093"/>
    <n v="41234"/>
    <s v="MX-2012-ST2053093-41234"/>
    <n v="2012"/>
    <n v="11"/>
    <n v="4"/>
    <n v="1"/>
    <n v="2443.48"/>
    <x v="1"/>
  </r>
  <r>
    <s v="IN-2012-SZ2003527-41221"/>
    <d v="2012-11-08T00:00:00"/>
    <d v="2012-11-10T00:00:00"/>
    <s v="Sam Zeldin"/>
    <s v="China"/>
    <x v="9"/>
    <s v="Technology"/>
    <s v="Binders"/>
    <n v="3200.04"/>
    <n v="9"/>
    <n v="0"/>
    <n v="1183.95"/>
    <s v="Medium#"/>
    <m/>
    <s v="Sam Zeldin"/>
    <s v="IN"/>
    <s v="2012"/>
    <s v="MEDIUM#"/>
    <s v="technology"/>
    <s v="41221"/>
    <s v="SZ2003527"/>
    <s v="IN"/>
    <n v="2012"/>
    <s v="SZ2003527"/>
    <n v="41221"/>
    <s v="IN-2012-SZ2003527-41221"/>
    <n v="2012"/>
    <n v="11"/>
    <n v="5"/>
    <n v="2"/>
    <n v="3200.04"/>
    <x v="1"/>
  </r>
  <r>
    <s v="MO-2015-DP310586-42305"/>
    <d v="2015-10-28T00:00:00"/>
    <d v="2015-10-30T00:00:00"/>
    <s v="Dave Poirier"/>
    <s v="Morocco"/>
    <x v="7"/>
    <s v="Technology"/>
    <s v="Chairs"/>
    <n v="5301.24"/>
    <n v="14"/>
    <n v="0"/>
    <n v="2597.2800000000002"/>
    <s v="Medium"/>
    <m/>
    <s v="Dave Poirier"/>
    <s v="MO"/>
    <s v="2015"/>
    <s v="MEDIUM"/>
    <s v="technology"/>
    <s v="42305"/>
    <s v="DP310586"/>
    <s v="MO"/>
    <n v="2015"/>
    <s v="DP310586"/>
    <n v="42305"/>
    <s v="MO-2015-DP310586-42305"/>
    <n v="2015"/>
    <n v="10"/>
    <n v="4"/>
    <n v="2"/>
    <n v="5301.24"/>
    <x v="2"/>
  </r>
  <r>
    <s v="US-2015-AS10045140-42252"/>
    <d v="2015-09-05T00:00:00"/>
    <d v="2015-09-06T00:00:00"/>
    <s v=" Aaron Smayling "/>
    <s v="United States"/>
    <x v="2"/>
    <s v="Office Supplies"/>
    <s v="Copiers"/>
    <n v="88.073999999999998"/>
    <n v="7"/>
    <n v="0.7"/>
    <n v="-58.715999999999902"/>
    <s v="High"/>
    <m/>
    <s v=" Aaron Smayling "/>
    <s v="US"/>
    <s v="2015"/>
    <s v="HIGH"/>
    <s v="office supplies"/>
    <s v="42252"/>
    <s v="AS10045140"/>
    <s v="US"/>
    <n v="2015"/>
    <s v="AS10045140"/>
    <n v="42252"/>
    <s v="US-2015-AS10045140-42252"/>
    <n v="2015"/>
    <n v="9"/>
    <n v="7"/>
    <n v="1"/>
    <n v="88.073999999999998"/>
    <x v="2"/>
  </r>
  <r>
    <s v="IN-2014-BK1126011-41940"/>
    <d v="2014-10-28T00:00:00"/>
    <d v="2014-10-31T00:00:00"/>
    <s v="Berenike Kampe"/>
    <s v="Bangladesh"/>
    <x v="5"/>
    <s v="Furniture"/>
    <s v="Appliances"/>
    <n v="3728.4299999999898"/>
    <n v="9"/>
    <n v="0"/>
    <n v="1192.8599999999999"/>
    <s v="Medium"/>
    <m/>
    <s v="Berenike Kampe"/>
    <s v="IN"/>
    <s v="2014"/>
    <s v="MEDIUM"/>
    <s v="furniture"/>
    <s v="41940"/>
    <s v="BK1126011"/>
    <s v="IN"/>
    <n v="2014"/>
    <s v="BK1126011"/>
    <n v="41940"/>
    <s v="IN-2014-BK1126011-41940"/>
    <n v="2014"/>
    <n v="10"/>
    <n v="3"/>
    <n v="3"/>
    <n v="3728.4299999999898"/>
    <x v="0"/>
  </r>
  <r>
    <s v="ID-2014-SC20695102-41667"/>
    <d v="2014-01-28T00:00:00"/>
    <d v="2014-01-30T00:00:00"/>
    <s v="Steve Chapman"/>
    <s v="Philippines"/>
    <x v="11"/>
    <s v="Furniture"/>
    <s v="Appliances"/>
    <s v="missing"/>
    <n v="7"/>
    <n v="0.25"/>
    <n v="197.19"/>
    <s v="High"/>
    <m/>
    <s v="Steve Chapman"/>
    <s v="ID"/>
    <s v="2014"/>
    <s v="HIGH"/>
    <s v="furniture"/>
    <s v="41667"/>
    <s v="SC20695102"/>
    <s v="ID"/>
    <n v="2014"/>
    <s v="SC20695102"/>
    <n v="41667"/>
    <s v="ID-2014-SC20695102-41667"/>
    <n v="2014"/>
    <n v="1"/>
    <n v="3"/>
    <n v="2"/>
    <n v="0"/>
    <x v="0"/>
  </r>
  <r>
    <s v="IN-2013-NZ185657-41606"/>
    <d v="2013-11-28T00:00:00"/>
    <d v="2013-12-02T00:00:00"/>
    <s v="Nick Zandusky"/>
    <s v="Australia"/>
    <x v="0"/>
    <s v="Furniture"/>
    <s v="Tables"/>
    <n v="2891.6999999999898"/>
    <n v="7"/>
    <n v="0.1"/>
    <n v="96.39"/>
    <s v="Medium"/>
    <m/>
    <s v="Nick Zandusky"/>
    <s v="IN"/>
    <s v="2013"/>
    <s v="MEDIUM"/>
    <s v="furniture"/>
    <s v="41606"/>
    <s v="NZ185657"/>
    <s v="IN"/>
    <n v="2013"/>
    <s v="NZ185657"/>
    <n v="41606"/>
    <s v="IN-2013-NZ185657-41606"/>
    <n v="2013"/>
    <n v="11"/>
    <n v="5"/>
    <n v="4"/>
    <n v="2891.6999999999898"/>
    <x v="4"/>
  </r>
  <r>
    <s v="IT-2013-PM1984045-41546"/>
    <d v="2013-09-29T00:00:00"/>
    <d v="2013-09-29T00:00:00"/>
    <s v="Paul MacIntyre"/>
    <s v="France"/>
    <x v="4"/>
    <s v="Technology"/>
    <s v="Bookcases"/>
    <n v="2016.846"/>
    <n v="9"/>
    <n v="0.15"/>
    <n v="-5.4000000000030399E-2"/>
    <s v="Critical"/>
    <m/>
    <s v="Paul Macintyre"/>
    <s v="IT"/>
    <s v="2013"/>
    <s v="CRITICAL"/>
    <s v="technology"/>
    <s v="41546"/>
    <s v="PM1984045"/>
    <s v="IT"/>
    <n v="2013"/>
    <s v="PM1984045"/>
    <n v="41546"/>
    <s v="IT-2013-PM1984045-41546"/>
    <n v="2013"/>
    <n v="9"/>
    <n v="1"/>
    <n v="0"/>
    <n v="2016.846"/>
    <x v="4"/>
  </r>
  <r>
    <s v="ES-2014-MZ1733545-41885"/>
    <d v="2014-03-09T00:00:00"/>
    <d v="2014-09-05T00:00:00"/>
    <s v="Maria Zettner"/>
    <s v="France"/>
    <x v="4"/>
    <s v="Office Supplies"/>
    <s v="Chairs"/>
    <n v="3155.5439999999999"/>
    <n v="7"/>
    <n v="0.1"/>
    <n v="34.944000000000003"/>
    <s v="High"/>
    <m/>
    <s v="Maria Zettner"/>
    <s v="ES"/>
    <s v="2014"/>
    <s v="HIGH"/>
    <s v="office supplies"/>
    <s v="41885"/>
    <s v="MZ1733545"/>
    <s v="ES"/>
    <n v="2014"/>
    <s v="MZ1733545"/>
    <n v="41885"/>
    <s v="ES-2014-MZ1733545-41885"/>
    <n v="2014"/>
    <n v="3"/>
    <n v="1"/>
    <n v="180"/>
    <n v="3155.5439999999999"/>
    <x v="0"/>
  </r>
  <r>
    <s v="IN-2015-RW195407-42327"/>
    <d v="2015-11-19T00:00:00"/>
    <d v="2015-11-25T00:00:00"/>
    <s v="Rick Wilson"/>
    <s v="Australia"/>
    <x v="0"/>
    <s v="Technology"/>
    <s v="Appliances"/>
    <n v="3524.4720000000002"/>
    <n v="6"/>
    <n v="0.1"/>
    <n v="861.37199999999996"/>
    <s v="Low"/>
    <m/>
    <s v="Rick Wilson"/>
    <s v="IN"/>
    <s v="2015"/>
    <s v="LOW"/>
    <s v="technology"/>
    <s v="42327"/>
    <s v="RW195407"/>
    <s v="IN"/>
    <n v="2015"/>
    <s v="RW195407"/>
    <n v="42327"/>
    <s v="IN-2015-RW195407-42327"/>
    <n v="2015"/>
    <n v="11"/>
    <n v="5"/>
    <n v="6"/>
    <n v="3524.4720000000002"/>
    <x v="2"/>
  </r>
  <r>
    <s v="US-2012-AS10045140-41116"/>
    <d v="2012-07-26T00:00:00"/>
    <d v="2012-08-01T00:00:00"/>
    <s v="Aaron Smayling"/>
    <s v="United States"/>
    <x v="10"/>
    <s v="Office Supplies"/>
    <s v="Copiers"/>
    <n v="65.78"/>
    <n v="11"/>
    <n v="0"/>
    <n v="32.232199999999999"/>
    <s v="Medium"/>
    <m/>
    <s v="Aaron Smayling"/>
    <s v="US"/>
    <s v="2012"/>
    <s v="MEDIUM"/>
    <s v="office supplies"/>
    <s v="41116"/>
    <s v="AS10045140"/>
    <s v="US"/>
    <n v="2012"/>
    <s v="AS10045140"/>
    <n v="41116"/>
    <s v="US-2012-AS10045140-41116"/>
    <n v="2012"/>
    <n v="7"/>
    <n v="5"/>
    <n v="6"/>
    <n v="65.78"/>
    <x v="1"/>
  </r>
  <r>
    <s v="IN-2014-DB130607-41999"/>
    <d v="2014-12-26T00:00:00"/>
    <d v="2014-12-26T00:00:00"/>
    <s v="Dave Brooks"/>
    <s v="Australia"/>
    <x v="0"/>
    <s v="Office Supplies"/>
    <s v="Tables"/>
    <n v="3739.1759999999899"/>
    <n v="8"/>
    <n v="0.1"/>
    <n v="747.81600000000003"/>
    <s v="High"/>
    <m/>
    <s v="Dave Brooks"/>
    <s v="IN"/>
    <s v="2014"/>
    <s v="HIGH"/>
    <s v="office supplies"/>
    <s v="41999"/>
    <s v="DB130607"/>
    <s v="IN"/>
    <n v="2014"/>
    <s v="DB130607"/>
    <n v="41999"/>
    <s v="IN-2014-DB130607-41999"/>
    <n v="2014"/>
    <n v="12"/>
    <n v="6"/>
    <n v="0"/>
    <n v="3739.1759999999899"/>
    <x v="0"/>
  </r>
  <r>
    <s v="IT-2014-VM2168591-41711"/>
    <d v="2014-03-13T00:00:00"/>
    <d v="2014-03-13T00:00:00"/>
    <s v="Valerie Mitchum"/>
    <s v="Netherlands"/>
    <x v="4"/>
    <s v="Furniture"/>
    <s v="Bookcases"/>
    <n v="2570.8649999999998"/>
    <n v="11"/>
    <n v="0.5"/>
    <n v="-2211.165"/>
    <s v="High"/>
    <m/>
    <s v="Valerie Mitchum"/>
    <s v="IT"/>
    <s v="2014"/>
    <s v="HIGH"/>
    <s v="furniture"/>
    <s v="41711"/>
    <s v="VM2168591"/>
    <s v="IT"/>
    <n v="2014"/>
    <s v="VM2168591"/>
    <n v="41711"/>
    <s v="IT-2014-VM2168591-41711"/>
    <n v="2014"/>
    <n v="3"/>
    <n v="5"/>
    <n v="0"/>
    <n v="2570.8649999999998"/>
    <x v="0"/>
  </r>
  <r>
    <s v="ES-2013-DM1352548-41369"/>
    <d v="2013-04-05T00:00:00"/>
    <d v="2013-04-05T00:00:00"/>
    <s v="Don Miller"/>
    <s v="Germany"/>
    <x v="4"/>
    <s v="Technology"/>
    <s v="Chairs"/>
    <n v="2875.77"/>
    <n v="9"/>
    <n v="0.5"/>
    <n v="-1783.08"/>
    <s v="High"/>
    <m/>
    <s v="Don Miller"/>
    <s v="ES"/>
    <s v="2013"/>
    <s v="HIGH"/>
    <s v="technology"/>
    <s v="41369"/>
    <s v="DM1352548"/>
    <s v="ES"/>
    <n v="2013"/>
    <s v="DM1352548"/>
    <n v="41369"/>
    <s v="ES-2013-DM1352548-41369"/>
    <n v="2013"/>
    <n v="4"/>
    <n v="6"/>
    <n v="0"/>
    <n v="2875.77"/>
    <x v="4"/>
  </r>
  <r>
    <s v="IT-2012-ON1871545-40955"/>
    <d v="2012-02-16T00:00:00"/>
    <d v="2012-02-19T00:00:00"/>
    <s v="Odella Nelson"/>
    <s v="France"/>
    <x v="4"/>
    <s v="Furniture"/>
    <s v="Copiers"/>
    <n v="4544.0999999999904"/>
    <n v="11"/>
    <n v="0.1"/>
    <n v="1868.1299999999901"/>
    <s v="Medium"/>
    <m/>
    <s v="Odella Nelson"/>
    <s v="IT"/>
    <s v="2012"/>
    <s v="MEDIUM"/>
    <s v="furniture"/>
    <s v="40955"/>
    <s v="ON1871545"/>
    <s v="IT"/>
    <n v="2012"/>
    <s v="ON1871545"/>
    <n v="40955"/>
    <s v="IT-2012-ON1871545-40955"/>
    <n v="2012"/>
    <n v="2"/>
    <n v="5"/>
    <n v="3"/>
    <n v="4544.0999999999904"/>
    <x v="1"/>
  </r>
  <r>
    <s v="IN-2014-CM121157-41913"/>
    <d v="2014-10-01T00:00:00"/>
    <d v="2014-10-02T00:00:00"/>
    <s v="Chad McGuire"/>
    <s v="Australia"/>
    <x v="0"/>
    <s v="Technology"/>
    <s v="Chairs"/>
    <n v="1943.19"/>
    <n v="6"/>
    <n v="0.1"/>
    <n v="258.93"/>
    <s v="High"/>
    <m/>
    <s v="Chad Mcguire"/>
    <s v="IN"/>
    <s v="2014"/>
    <s v="HIGH"/>
    <s v="technology"/>
    <s v="41913"/>
    <s v="CM121157"/>
    <s v="IN"/>
    <n v="2014"/>
    <s v="CM121157"/>
    <n v="41913"/>
    <s v="IN-2014-CM121157-41913"/>
    <n v="2014"/>
    <n v="10"/>
    <n v="4"/>
    <n v="1"/>
    <n v="1943.19"/>
    <x v="0"/>
  </r>
  <r>
    <s v="CA-2015-AB10060140-42315"/>
    <d v="2015-11-07T00:00:00"/>
    <d v="2015-11-14T00:00:00"/>
    <s v="Adam Bellavance"/>
    <s v=" United States "/>
    <x v="2"/>
    <s v="Furniture"/>
    <s v="Bookcases"/>
    <n v="2036.86"/>
    <n v="7"/>
    <n v="0"/>
    <n v="366.63479999999902"/>
    <s v="Low"/>
    <m/>
    <s v="Adam Bellavance"/>
    <s v="CA"/>
    <s v="2015"/>
    <s v="LOW"/>
    <s v="furniture"/>
    <s v="42315"/>
    <s v="AB10060140"/>
    <s v="CA"/>
    <n v="2015"/>
    <s v="AB10060140"/>
    <n v="42315"/>
    <s v="CA-2015-AB10060140-42315"/>
    <n v="2015"/>
    <n v="11"/>
    <n v="7"/>
    <n v="7"/>
    <n v="2036.86"/>
    <x v="2"/>
  </r>
  <r>
    <s v="IT-2015-RP1927045-42081"/>
    <d v="2015-03-18T00:00:00"/>
    <s v="2015-032-1"/>
    <s v="Rachel Payne"/>
    <s v="France"/>
    <x v="4"/>
    <s v="Technology"/>
    <s v="Binders"/>
    <n v="1505.97899999999"/>
    <n v="6"/>
    <n v="0.15"/>
    <n v="-265.760999999999"/>
    <s v="Critical"/>
    <m/>
    <s v="Rachel Payne"/>
    <s v="IT"/>
    <s v="2015"/>
    <s v="CRITICAL"/>
    <s v="technology"/>
    <s v="42081"/>
    <s v="RP1927045"/>
    <s v="IT"/>
    <n v="2015"/>
    <s v="RP1927045"/>
    <n v="42081"/>
    <s v="IT-2015-RP1927045-42081"/>
    <n v="2015"/>
    <n v="3"/>
    <n v="4"/>
    <n v="0"/>
    <n v="1505.97899999999"/>
    <x v="2"/>
  </r>
  <r>
    <s v="MX-2015-GM1444037-42265#"/>
    <d v="2015-09-18T00:00:00"/>
    <d v="2015-09-18T00:00:00"/>
    <s v="Gary McGarr"/>
    <s v="Ecuador"/>
    <x v="15"/>
    <s v="Technology"/>
    <s v="Copiers"/>
    <n v="1213.18876"/>
    <n v="7"/>
    <n v="2E-3"/>
    <n v="508.00876"/>
    <s v="Critical"/>
    <m/>
    <s v="Gary Mcgarr"/>
    <s v="MX"/>
    <s v="2015"/>
    <s v="CRITICAL"/>
    <s v="technology"/>
    <s v="2265#"/>
    <s v="GM1444037"/>
    <s v="MX"/>
    <n v="2015"/>
    <s v="GM1444037"/>
    <s v="42265#"/>
    <s v="MX-2015-GM1444037-42265#"/>
    <n v="2015"/>
    <n v="9"/>
    <n v="6"/>
    <n v="0"/>
    <n v="1213.18876"/>
    <x v="2"/>
  </r>
  <r>
    <s v="IN-2015-JK1612059-42204"/>
    <d v="2015-07-19T00:00:00"/>
    <d v="2015-07-23T00:00:00"/>
    <s v="Julie Kriz"/>
    <s v="Indonesia"/>
    <x v="11"/>
    <s v="Furniture"/>
    <s v="Copiers"/>
    <n v="3278.5847999999901"/>
    <n v="8"/>
    <n v="7.0000000000000007E-2"/>
    <n v="140.82479999999899"/>
    <s v="High"/>
    <m/>
    <s v="Julie Kriz"/>
    <s v="IN"/>
    <s v="2015"/>
    <s v="HIGH"/>
    <s v="furniture"/>
    <s v="42204"/>
    <s v="JK1612059"/>
    <s v="IN"/>
    <n v="2015"/>
    <s v="JK1612059"/>
    <n v="42204"/>
    <s v="IN-2015-JK1612059-42204"/>
    <n v="2015"/>
    <n v="7"/>
    <n v="1"/>
    <n v="4"/>
    <n v="3278.5847999999901"/>
    <x v="2"/>
  </r>
  <r>
    <s v="ID-2013-EM14200130-41502"/>
    <d v="2013-08-16T00:00:00"/>
    <d v="2013-08-16T00:00:00"/>
    <s v="Evan Minnotte"/>
    <s v="Thailand"/>
    <x v="11"/>
    <s v="Technology"/>
    <s v="Accessories"/>
    <n v="3741.5237999999899"/>
    <n v="7"/>
    <n v="0.17"/>
    <n v="946.63379999999904"/>
    <s v="High"/>
    <m/>
    <s v="Evan Minnotte"/>
    <s v="ID"/>
    <s v="2013"/>
    <s v="HIGH"/>
    <s v="technology"/>
    <s v="41502"/>
    <s v="EM14200130"/>
    <s v="ID"/>
    <n v="2013"/>
    <s v="EM14200130"/>
    <n v="41502"/>
    <s v="ID-2013-EM14200130-41502"/>
    <n v="2013"/>
    <n v="8"/>
    <n v="6"/>
    <n v="0"/>
    <n v="3741.5237999999899"/>
    <x v="4"/>
  </r>
  <r>
    <s v="IN-2013-PM1894059-41284"/>
    <d v="2013-01-10T00:00:00"/>
    <d v="2013-01-14T00:00:00"/>
    <s v="Paul MacIntyre"/>
    <s v="Indonesia"/>
    <x v="11"/>
    <s v="Furniture"/>
    <s v="Phones"/>
    <n v="3637.6019999999899"/>
    <n v="10"/>
    <n v="7.0000000000000007E-2"/>
    <n v="156.40199999999899"/>
    <s v="High"/>
    <m/>
    <s v="Paul Macintyre"/>
    <s v="IN"/>
    <s v="2013"/>
    <s v="HIGH"/>
    <s v="furniture"/>
    <s v="41284"/>
    <s v="PM1894059"/>
    <s v="IN"/>
    <n v="2013"/>
    <s v="PM1894059"/>
    <n v="41284"/>
    <s v="IN-2013-PM1894059-41284"/>
    <n v="2013"/>
    <n v="1"/>
    <n v="5"/>
    <n v="4"/>
    <n v="3637.6019999999899"/>
    <x v="4"/>
  </r>
  <r>
    <s v="MX-2013-PV1898518-41614"/>
    <d v="2013-12-06T00:00:00"/>
    <d v="2013-12-08T00:00:00"/>
    <s v="Paul Van Hugh"/>
    <s v="Brazil"/>
    <x v="15"/>
    <s v="Technology"/>
    <s v="Chairs"/>
    <n v="2297.96"/>
    <n v="14"/>
    <n v="0"/>
    <n v="988.11999999999898"/>
    <s v="High"/>
    <m/>
    <s v="Paul Van Hugh"/>
    <s v="MX"/>
    <s v="2013"/>
    <s v="HIGH"/>
    <s v="technology"/>
    <s v="41614"/>
    <s v="PV1898518"/>
    <s v="MX"/>
    <n v="2013"/>
    <s v="PV1898518"/>
    <n v="41614"/>
    <s v="MX-2013-PV1898518-41614"/>
    <n v="2013"/>
    <n v="12"/>
    <n v="6"/>
    <n v="2"/>
    <n v="2297.96"/>
    <x v="4"/>
  </r>
  <r>
    <s v="SO-2015-SM10005116-42265"/>
    <d v="2015-09-18T00:00:00"/>
    <d v="2015-09-20T00:00:00"/>
    <s v="Sally Matthias"/>
    <s v="Somalia"/>
    <x v="23"/>
    <s v="Technology"/>
    <s v="Accessories"/>
    <n v="3834"/>
    <n v="6"/>
    <n v="0"/>
    <n v="268.38"/>
    <s v="High"/>
    <m/>
    <s v="Sally Matthias"/>
    <s v="SO"/>
    <s v="2015"/>
    <s v="HIGH"/>
    <s v="technology"/>
    <s v="42265"/>
    <s v="SM10005116"/>
    <s v="SO"/>
    <n v="2015"/>
    <s v="SM10005116"/>
    <n v="42265"/>
    <s v="SO-2015-SM10005116-42265"/>
    <n v="2015"/>
    <n v="9"/>
    <n v="6"/>
    <n v="2"/>
    <n v="3834"/>
    <x v="2"/>
  </r>
  <r>
    <s v="IN-2013-KH1633059-41489"/>
    <d v="2013-08-03T00:00:00"/>
    <d v="2013-08-08T00:00:00"/>
    <s v="Katharine Harms"/>
    <s v="Indonesia"/>
    <x v="11"/>
    <s v="Office Supplies"/>
    <s v="Phones"/>
    <n v="3501.7367999999901"/>
    <n v="8"/>
    <n v="0.17"/>
    <n v="210.85679999999999"/>
    <s v="High"/>
    <m/>
    <s v="Katharine Harms"/>
    <s v="IN"/>
    <s v="2013"/>
    <s v="HIGH"/>
    <s v="office supplies"/>
    <s v="41489"/>
    <s v="KH1633059"/>
    <s v="IN"/>
    <n v="2013"/>
    <s v="KH1633059"/>
    <n v="41489"/>
    <s v="IN-2013-KH1633059-41489"/>
    <n v="2013"/>
    <n v="8"/>
    <n v="7"/>
    <n v="5"/>
    <n v="3501.7367999999901"/>
    <x v="4"/>
  </r>
  <r>
    <s v="ID-2014-CR126257-41878"/>
    <d v="2014-08-27T00:00:00"/>
    <d v="2014-08-29T00:00:00"/>
    <s v="Corey Roper"/>
    <s v="Australia"/>
    <x v="0"/>
    <s v="Furniture"/>
    <s v="Copiers"/>
    <n v="2760.3449999999998"/>
    <n v="7"/>
    <n v="0.1"/>
    <n v="-214.72499999999999"/>
    <s v="High"/>
    <m/>
    <s v="Corey Roper"/>
    <s v="ID"/>
    <s v="2014"/>
    <s v="HIGH"/>
    <s v="furniture"/>
    <s v="41878"/>
    <s v="CR126257"/>
    <s v="ID"/>
    <n v="2014"/>
    <s v="CR126257"/>
    <n v="41878"/>
    <s v="ID-2014-CR126257-41878"/>
    <n v="2014"/>
    <n v="8"/>
    <n v="4"/>
    <n v="2"/>
    <n v="2760.3449999999998"/>
    <x v="0"/>
  </r>
  <r>
    <s v="ES-2012-DB1306048-41171"/>
    <d v="2012-09-19T00:00:00"/>
    <s v=" 2012-09-21 "/>
    <s v="Dave Brooks"/>
    <s v="Germany"/>
    <x v="4"/>
    <s v="Technology"/>
    <s v="Appliances"/>
    <n v="3616.5"/>
    <n v="10"/>
    <n v="0"/>
    <n v="36"/>
    <s v="Critical"/>
    <m/>
    <s v="Dave Brooks"/>
    <s v="ES"/>
    <s v="2012"/>
    <s v="CRITICAL"/>
    <s v="technology"/>
    <s v="41171"/>
    <s v="DB1306048"/>
    <s v="ES"/>
    <n v="2012"/>
    <s v="DB1306048"/>
    <n v="41171"/>
    <s v="ES-2012-DB1306048-41171"/>
    <n v="2012"/>
    <n v="9"/>
    <n v="4"/>
    <n v="0"/>
    <n v="3616.5"/>
    <x v="1"/>
  </r>
  <r>
    <s v="MX-2015-DM1295551-42103"/>
    <d v="2015-04-09T00:00:00"/>
    <d v="2015-04-13T00:00:00"/>
    <s v="Dario Medina"/>
    <s v="Guatemala"/>
    <x v="3"/>
    <s v="Furniture"/>
    <s v="Phones"/>
    <n v="3117.0879999999902"/>
    <n v="13"/>
    <n v="0.2"/>
    <n v="38.948"/>
    <s v="High"/>
    <m/>
    <s v="Dario Medina"/>
    <s v="MX"/>
    <s v="2015"/>
    <s v="HIGH"/>
    <s v="furniture"/>
    <s v="42103"/>
    <s v="DM1295551"/>
    <s v="MX"/>
    <n v="2015"/>
    <s v="DM1295551"/>
    <n v="42103"/>
    <s v="MX-2015-DM1295551-42103"/>
    <n v="2015"/>
    <n v="4"/>
    <n v="5"/>
    <n v="4"/>
    <n v="3117.0879999999902"/>
    <x v="2"/>
  </r>
  <r>
    <s v="IN-2014-SO2033527-41914"/>
    <d v="2014-10-02T00:00:00"/>
    <d v="2014-10-04T00:00:00"/>
    <s v="Sean O'Donnell"/>
    <s v="China"/>
    <x v="9"/>
    <s v="Office Supplies"/>
    <s v="Machines"/>
    <n v="3000.7799999999902"/>
    <n v="6"/>
    <n v="0"/>
    <n v="1080.18"/>
    <s v="High"/>
    <m/>
    <s v="Sean O'Donnell"/>
    <s v="IN"/>
    <s v="2014"/>
    <s v="HIGH"/>
    <s v="office supplies"/>
    <s v="41914"/>
    <s v="SO2033527"/>
    <s v="IN"/>
    <n v="2014"/>
    <s v="SO2033527"/>
    <n v="41914"/>
    <s v="IN-2014-SO2033527-41914"/>
    <n v="2014"/>
    <n v="10"/>
    <n v="5"/>
    <n v="2"/>
    <n v="3000.7799999999902"/>
    <x v="0"/>
  </r>
  <r>
    <s v="SA-2015-LC7050110-42236"/>
    <d v="2015-08-20T00:00:00"/>
    <d v="2015-08-25T00:00:00"/>
    <s v="Liz Carlisle"/>
    <s v="Saudi Arabia"/>
    <x v="14"/>
    <s v="Technology"/>
    <s v="Appliances"/>
    <n v="5211.12"/>
    <n v="8"/>
    <n v="0"/>
    <n v="1146.24"/>
    <s v="Medium"/>
    <m/>
    <s v="Liz Carlisle"/>
    <s v="SA"/>
    <s v="2015"/>
    <s v="MEDIUM"/>
    <s v="technology"/>
    <s v="42236"/>
    <s v="LC7050110"/>
    <s v="SA"/>
    <n v="2015"/>
    <s v="LC7050110"/>
    <n v="42236"/>
    <s v="SA-2015-LC7050110-42236"/>
    <n v="2015"/>
    <n v="8"/>
    <n v="5"/>
    <n v="5"/>
    <n v="5211.12"/>
    <x v="2"/>
  </r>
  <r>
    <s v="ID-2014-AD1018059-41801"/>
    <d v="2014-06-11T00:00:00"/>
    <d v="2014-06-15T00:00:00"/>
    <s v="Alan Dominguez"/>
    <s v="Indonesia"/>
    <x v="11"/>
    <s v="Furniture"/>
    <s v="Accessories"/>
    <n v="3126.40019999999"/>
    <n v="9"/>
    <n v="0.27"/>
    <n v="-128.719799999999"/>
    <s v="High"/>
    <m/>
    <s v="Alan Dominguez"/>
    <s v="ID"/>
    <s v="2014"/>
    <s v="HIGH"/>
    <s v="furniture"/>
    <s v="41801"/>
    <s v="AD1018059"/>
    <s v="ID"/>
    <n v="2014"/>
    <s v="AD1018059"/>
    <n v="41801"/>
    <s v="ID-2014-AD1018059-41801"/>
    <n v="2014"/>
    <n v="6"/>
    <n v="4"/>
    <n v="4"/>
    <n v="3126.40019999999"/>
    <x v="0"/>
  </r>
  <r>
    <s v="ES-2012-BP11155139-41130"/>
    <d v="2012-08-09T00:00:00"/>
    <d v="2012-08-16T00:00:00"/>
    <s v="Becky Pak#"/>
    <s v="United Kingdom"/>
    <x v="19"/>
    <s v="Technology"/>
    <s v="Bookcases"/>
    <n v="5276.9880000000003"/>
    <n v="9"/>
    <n v="0.1"/>
    <n v="1758.8879999999899"/>
    <s v="Medium"/>
    <m/>
    <s v="Becky Pak#"/>
    <s v="ES"/>
    <s v="2012"/>
    <s v="MEDIUM"/>
    <s v="technology"/>
    <s v="41130"/>
    <s v="BP11155139"/>
    <s v="ES"/>
    <n v="2012"/>
    <s v="BP11155139"/>
    <n v="41130"/>
    <s v="ES-2012-BP11155139-41130"/>
    <n v="2012"/>
    <n v="8"/>
    <n v="5"/>
    <n v="7"/>
    <n v="5276.9880000000003"/>
    <x v="1"/>
  </r>
  <r>
    <s v="ES-2014-JF15295120-41924"/>
    <d v="2014-10-12T00:00:00"/>
    <d v="2014-10-12T00:00:00"/>
    <s v="Jason Fortune-"/>
    <s v="Spain"/>
    <x v="6"/>
    <s v="Technology"/>
    <s v="Phones"/>
    <n v="1549.98"/>
    <n v="6"/>
    <n v="0"/>
    <n v="139.32"/>
    <s v="Critical"/>
    <m/>
    <s v="Jason Fortune-"/>
    <s v="ES"/>
    <s v="2014"/>
    <s v="CRITICAL"/>
    <s v="technology"/>
    <s v="41924"/>
    <s v="JF15295120"/>
    <s v="ES"/>
    <n v="2014"/>
    <s v="JF15295120"/>
    <n v="41924"/>
    <s v="ES-2014-JF15295120-41924"/>
    <n v="2014"/>
    <n v="10"/>
    <n v="1"/>
    <n v="0"/>
    <n v="1549.98"/>
    <x v="0"/>
  </r>
  <r>
    <s v="UP-2015-DJ3510137-42202"/>
    <d v="2015-07-17T00:00:00"/>
    <d v="2015-07-19T00:00:00"/>
    <s v="Don Jones"/>
    <s v="Ukraine#"/>
    <x v="21"/>
    <s v="Office Supplies"/>
    <s v="Accessories"/>
    <n v="3146.3999999999901"/>
    <n v="6"/>
    <n v="0"/>
    <n v="629.28"/>
    <s v="Critical"/>
    <m/>
    <s v="Don Jones"/>
    <s v="UP"/>
    <s v="2015"/>
    <s v="CRITICAL"/>
    <s v="office supplies"/>
    <s v="42202"/>
    <s v="DJ3510137"/>
    <s v="UP"/>
    <n v="2015"/>
    <s v="DJ3510137"/>
    <n v="42202"/>
    <s v="UP-2015-DJ3510137-42202"/>
    <n v="2015"/>
    <n v="7"/>
    <n v="6"/>
    <n v="2"/>
    <n v="3146.3999999999901"/>
    <x v="2"/>
  </r>
  <r>
    <s v="ES-2015-MF1825045-42330"/>
    <d v="2015-11-22T00:00:00"/>
    <d v="2015-11-28T00:00:00"/>
    <s v="Monica Federle"/>
    <s v="France"/>
    <x v="4"/>
    <s v="Technology"/>
    <s v="Machines"/>
    <n v="2456.6190000000001"/>
    <n v="11"/>
    <n v="0.15"/>
    <n v="664.71900000000005"/>
    <s v="Low"/>
    <m/>
    <s v="Monica Federle"/>
    <s v="ES"/>
    <s v="2015"/>
    <s v="LOW"/>
    <s v="technology"/>
    <s v="42330"/>
    <s v="MF1825045"/>
    <s v="ES"/>
    <n v="2015"/>
    <s v="MF1825045"/>
    <n v="42330"/>
    <s v="ES-2015-MF1825045-42330"/>
    <n v="2015"/>
    <n v="11"/>
    <n v="1"/>
    <n v="6"/>
    <n v="2456.6190000000001"/>
    <x v="2"/>
  </r>
  <r>
    <s v="ES-2015-EH1412545-42245"/>
    <d v="2015-08-29T00:00:00"/>
    <d v="2015-09-03T00:00:00"/>
    <s v="Eugene Hildebrand"/>
    <s v="France"/>
    <x v="4"/>
    <s v="Technology"/>
    <s v="Copiers"/>
    <n v="4876.875"/>
    <n v="9"/>
    <n v="0.15"/>
    <n v="745.875"/>
    <s v="Medium"/>
    <m/>
    <s v="Eugene Hildebrand"/>
    <s v="ES"/>
    <s v="2015"/>
    <s v="MEDIUM"/>
    <s v="technology"/>
    <s v="42245"/>
    <s v="EH1412545"/>
    <s v="ES"/>
    <n v="2015"/>
    <s v="EH1412545"/>
    <n v="42245"/>
    <s v="ES-2015-EH1412545-42245"/>
    <n v="2015"/>
    <n v="8"/>
    <n v="7"/>
    <n v="5"/>
    <n v="4876.875"/>
    <x v="2"/>
  </r>
  <r>
    <s v="IN-2015-BF1100558-42319"/>
    <d v="2015-11-11T00:00:00"/>
    <d v="2015-11-15T00:00:00"/>
    <s v="Barry Franz"/>
    <s v="India"/>
    <x v="5"/>
    <s v="Office Supplies"/>
    <s v="Phones"/>
    <n v="3622.28999999999"/>
    <n v="7"/>
    <n v="0"/>
    <n v="1267.77"/>
    <s v="High"/>
    <m/>
    <s v="Barry Franz"/>
    <s v="IN"/>
    <s v="2015"/>
    <s v="HIGH"/>
    <s v="office supplies"/>
    <s v="42319"/>
    <s v="BF1100558"/>
    <s v="IN"/>
    <n v="2015"/>
    <s v="BF1100558"/>
    <n v="42319"/>
    <s v="IN-2015-BF1100558-42319"/>
    <n v="2015"/>
    <n v="11"/>
    <n v="4"/>
    <n v="4"/>
    <n v="3622.28999999999"/>
    <x v="2"/>
  </r>
  <r>
    <s v="ES-2012-AM10360139-41136"/>
    <d v="2012-08-15T00:00:00"/>
    <d v="2012-08-20T00:00:00"/>
    <s v="Alice McCarthy"/>
    <s v="United Kingdom"/>
    <x v="19"/>
    <s v="Technology"/>
    <s v="Appliances"/>
    <n v="4453.05"/>
    <n v="7"/>
    <n v="0"/>
    <n v="1424.85"/>
    <s v="Medium"/>
    <m/>
    <s v="Alice Mccarthy"/>
    <s v="ES"/>
    <s v="2012"/>
    <s v="MEDIUM"/>
    <s v="technology"/>
    <s v="41136"/>
    <s v="AM10360139"/>
    <s v="ES"/>
    <n v="2012"/>
    <s v="AM10360139"/>
    <n v="41136"/>
    <s v="ES-2012-AM10360139-41136"/>
    <n v="2012"/>
    <n v="8"/>
    <n v="4"/>
    <n v="5"/>
    <n v="4453.05"/>
    <x v="1"/>
  </r>
  <r>
    <s v="IN-2012-DR129407-41066"/>
    <d v="2012-06-06T00:00:00"/>
    <d v="2012-06-10T00:00:00"/>
    <s v="Daniel Raglin"/>
    <s v="Australia"/>
    <x v="0"/>
    <s v="Office Supplies"/>
    <s v="Appliances"/>
    <n v="4624.29"/>
    <n v="9"/>
    <n v="0.1"/>
    <n v="1644.03"/>
    <s v="Medium"/>
    <m/>
    <s v="Daniel Raglin"/>
    <s v="IN"/>
    <s v="2012"/>
    <s v="MEDIUM"/>
    <s v="office supplies"/>
    <s v="41066"/>
    <s v="DR129407"/>
    <s v="IN"/>
    <n v="2012"/>
    <s v="DR129407"/>
    <n v="41066"/>
    <s v="IN-2012-DR129407-41066"/>
    <n v="2012"/>
    <n v="6"/>
    <n v="4"/>
    <n v="4"/>
    <n v="4624.29"/>
    <x v="1"/>
  </r>
  <r>
    <s v="ES-2012-NB1865548-41194"/>
    <d v="2012-10-12T00:00:00"/>
    <d v="2012-10-12T00:00:00"/>
    <s v="Nona Balk"/>
    <s v="Germany#"/>
    <x v="4"/>
    <s v="Office Supplies"/>
    <s v="Storage"/>
    <n v="1066.4459999999999"/>
    <n v="6"/>
    <n v="0.1"/>
    <n v="-11.933999999999999"/>
    <s v="Critical"/>
    <m/>
    <s v="Nona Balk"/>
    <s v="ES"/>
    <s v="2012"/>
    <s v="CRITICAL"/>
    <s v="office supplies"/>
    <s v="41194"/>
    <s v="NB1865548"/>
    <s v="ES"/>
    <n v="2012"/>
    <s v="NB1865548"/>
    <n v="41194"/>
    <s v="ES-2012-NB1865548-41194"/>
    <n v="2012"/>
    <n v="10"/>
    <n v="6"/>
    <n v="0"/>
    <n v="1066.4459999999999"/>
    <x v="1"/>
  </r>
  <r>
    <s v="US-2012-LH1675036-41129"/>
    <d v="2012-08-08T00:00:00"/>
    <d v="2012-08-08T00:00:00"/>
    <s v="Larry Hughes"/>
    <s v="Dominican Republic"/>
    <x v="16"/>
    <s v="Technology"/>
    <s v="Machines"/>
    <n v="2044.8"/>
    <n v="6"/>
    <n v="0.2"/>
    <n v="-332.28"/>
    <s v="High"/>
    <m/>
    <s v="Larry Hughes"/>
    <s v="US"/>
    <s v="2012"/>
    <s v="HIGH"/>
    <s v="technology"/>
    <s v="41129"/>
    <s v="LH1675036"/>
    <s v="US"/>
    <n v="2012"/>
    <s v="LH1675036"/>
    <n v="41129"/>
    <s v="US-2012-LH1675036-41129"/>
    <n v="2012"/>
    <n v="8"/>
    <n v="4"/>
    <n v="0"/>
    <n v="2044.8"/>
    <x v="1"/>
  </r>
  <r>
    <s v="IN-2015-DK1309027-42308"/>
    <d v="2015-10-31T00:00:00"/>
    <d v="2015-11-03T00:00:00"/>
    <s v="Dave Kipp"/>
    <s v="China"/>
    <x v="9"/>
    <s v="Technology"/>
    <s v="Bookcases"/>
    <n v="2272.86"/>
    <n v="6"/>
    <n v="0"/>
    <n v="977.22"/>
    <s v="High"/>
    <m/>
    <s v="Dave Kipp"/>
    <s v="IN"/>
    <s v="2015"/>
    <s v="HIGH"/>
    <s v="technology"/>
    <s v="42308"/>
    <s v="DK1309027"/>
    <s v="IN"/>
    <n v="2015"/>
    <s v="DK1309027"/>
    <n v="42308"/>
    <s v="IN-2015-DK1309027-42308"/>
    <n v="2015"/>
    <n v="10"/>
    <n v="7"/>
    <n v="3"/>
    <n v="2272.86"/>
    <x v="2"/>
  </r>
  <r>
    <s v="ES-2013-EB13840139-41487"/>
    <d v="2013-08-01T00:00:00"/>
    <d v="2013-08-06T00:00:00"/>
    <s v="Ellis Ballard"/>
    <s v="United Kingdom"/>
    <x v="19"/>
    <s v="Office Supplies"/>
    <s v="Appliances"/>
    <n v="3979.29"/>
    <n v="7"/>
    <n v="0"/>
    <n v="1989.53999999999"/>
    <s v="Medium"/>
    <m/>
    <s v="Ellis Ballard"/>
    <s v="ES"/>
    <s v="2013"/>
    <s v="MEDIUM"/>
    <s v="office supplies"/>
    <s v="41487"/>
    <s v="EB13840139"/>
    <s v="ES"/>
    <n v="2013"/>
    <s v="EB13840139"/>
    <n v="41487"/>
    <s v="ES-2013-EB13840139-41487"/>
    <n v="2013"/>
    <n v="8"/>
    <n v="5"/>
    <n v="5"/>
    <n v="3979.29"/>
    <x v="4"/>
  </r>
  <r>
    <s v="CA-2014-AH10075140-41991"/>
    <d v="2014-12-18T00:00:00"/>
    <d v="2014-12-22T00:00:00"/>
    <s v="Adam Hart"/>
    <s v="United States"/>
    <x v="29"/>
    <s v="Office Supplies"/>
    <s v="Binders"/>
    <n v="51.84"/>
    <n v="10"/>
    <n v="0.2"/>
    <n v="18.143999999999998"/>
    <s v="Medium"/>
    <m/>
    <s v="Adam Hart"/>
    <s v="CA"/>
    <s v="2014"/>
    <s v="MEDIUM"/>
    <s v="office supplies"/>
    <s v="41991"/>
    <s v="AH10075140"/>
    <s v="CA"/>
    <n v="2014"/>
    <s v="AH10075140"/>
    <n v="41991"/>
    <s v="CA-2014-AH10075140-41991"/>
    <n v="2014"/>
    <n v="12"/>
    <n v="5"/>
    <n v="4"/>
    <n v="51.84"/>
    <x v="0"/>
  </r>
  <r>
    <s v="ES-2015-MS17770139-42275"/>
    <d v="2015-09-28T00:00:00"/>
    <d v="2015-10-01T00:00:00"/>
    <s v="Maxwell Schwartz"/>
    <s v="United Kingdom"/>
    <x v="19"/>
    <s v="Furniture"/>
    <s v="Tables"/>
    <n v="2898.21"/>
    <n v="7"/>
    <n v="0"/>
    <n v="1420.02"/>
    <s v="High"/>
    <m/>
    <s v="Maxwell Schwartz"/>
    <s v="ES"/>
    <s v="2015"/>
    <s v="HIGH"/>
    <s v="furniture"/>
    <s v="42275"/>
    <s v="MS17770139"/>
    <s v="ES"/>
    <n v="2015"/>
    <s v="MS17770139"/>
    <n v="42275"/>
    <s v="ES-2015-MS17770139-42275"/>
    <n v="2015"/>
    <n v="9"/>
    <n v="2"/>
    <n v="3"/>
    <n v="2898.21"/>
    <x v="2"/>
  </r>
  <r>
    <s v="LH-2015-JC610575-42032"/>
    <d v="2015-01-28T00:00:00"/>
    <d v="2015-01-30T00:00:00"/>
    <s v="Julie Creighton"/>
    <s v="Lithuania"/>
    <x v="19"/>
    <s v="Furniture"/>
    <s v="Bookcases"/>
    <n v="2171.16"/>
    <n v="8"/>
    <n v="0.7"/>
    <n v="-2750.2799999999902"/>
    <s v="High"/>
    <m/>
    <s v="Julie Creighton"/>
    <s v="LH"/>
    <s v="2015"/>
    <s v="HIGH"/>
    <s v="furniture"/>
    <s v="42032"/>
    <s v="JC610575"/>
    <s v="LH"/>
    <n v="2015"/>
    <s v="JC610575"/>
    <n v="42032"/>
    <s v="LH-2015-JC610575-42032"/>
    <n v="2015"/>
    <n v="1"/>
    <n v="4"/>
    <n v="2"/>
    <n v="2171.16"/>
    <x v="2"/>
  </r>
  <r>
    <s v="IN-2015-GB145307-42260"/>
    <d v="2015-09-13T00:00:00"/>
    <s v="32/13/2020"/>
    <s v="George eBll"/>
    <s v="Australia"/>
    <x v="0"/>
    <s v="Technology"/>
    <s v="Machines"/>
    <n v="4448.223"/>
    <n v="13"/>
    <n v="0.1"/>
    <n v="444.483"/>
    <s v="Medium"/>
    <m/>
    <s v="George Ebll"/>
    <s v="IN"/>
    <s v="2015"/>
    <s v="MEDIUM"/>
    <s v="technology"/>
    <s v="42260"/>
    <s v="GB145307"/>
    <s v="IN"/>
    <n v="2015"/>
    <s v="GB145307"/>
    <n v="42260"/>
    <s v="IN-2015-GB145307-42260"/>
    <n v="2015"/>
    <n v="9"/>
    <n v="1"/>
    <n v="0"/>
    <n v="4448.223"/>
    <x v="2"/>
  </r>
  <r>
    <s v="US-2012-JH161805-41264"/>
    <d v="2012-12-21T00:00:00"/>
    <d v="2012-12-23T00:00:00"/>
    <s v="Justin Hirsh"/>
    <s v="Argentina"/>
    <x v="15"/>
    <s v="Technology"/>
    <s v="Copiers"/>
    <n v="2300.61599999999"/>
    <n v="9"/>
    <n v="0.4"/>
    <n v="38.196000000000097"/>
    <s v="High"/>
    <m/>
    <s v="Justin Hirsh"/>
    <s v="US"/>
    <s v="2012"/>
    <s v="HIGH"/>
    <s v="technology"/>
    <s v="41264"/>
    <s v="JH161805"/>
    <s v="US"/>
    <n v="2012"/>
    <s v="JH161805"/>
    <n v="41264"/>
    <s v="US-2012-JH161805-41264"/>
    <n v="2012"/>
    <n v="12"/>
    <n v="6"/>
    <n v="2"/>
    <n v="2300.61599999999"/>
    <x v="1"/>
  </r>
  <r>
    <s v="ID-2015-DK1289559-42315"/>
    <d v="2015-11-07T00:00:00"/>
    <d v="2015-11-09T00:00:00"/>
    <s v="Dana Kaydos"/>
    <s v="Indonesia"/>
    <x v="11"/>
    <s v="Office Supplies"/>
    <s v="Bookcases"/>
    <n v="3309.2597999999998"/>
    <n v="7"/>
    <n v="0.17"/>
    <n v="318.85979999999898"/>
    <s v="High"/>
    <m/>
    <s v="Dana Kaydos"/>
    <s v="ID"/>
    <s v="2015"/>
    <s v="HIGH"/>
    <s v="office supplies"/>
    <s v="42315"/>
    <s v="DK1289559"/>
    <s v="ID"/>
    <n v="2015"/>
    <s v="DK1289559"/>
    <n v="42315"/>
    <s v="ID-2015-DK1289559-42315"/>
    <n v="2015"/>
    <n v="11"/>
    <n v="7"/>
    <n v="2"/>
    <n v="3309.2597999999998"/>
    <x v="2"/>
  </r>
  <r>
    <s v="MX-2015-KD1627018-42330"/>
    <d v="2015-11-22T00:00:00"/>
    <s v=" 2015-11-24 "/>
    <s v="Karen Daniels"/>
    <s v="Brazil"/>
    <x v="15"/>
    <s v=" Furniture "/>
    <s v="Phones"/>
    <n v="897.48"/>
    <n v="9"/>
    <n v="0"/>
    <n v="322.92"/>
    <s v="Critical"/>
    <m/>
    <s v="Karen Daniels"/>
    <s v="MX"/>
    <s v="2015"/>
    <s v="CRITICAL"/>
    <s v=" furniture "/>
    <s v="42330"/>
    <s v="KD1627018"/>
    <s v="MX"/>
    <n v="2015"/>
    <s v="KD1627018"/>
    <n v="42330"/>
    <s v="MX-2015-KD1627018-42330"/>
    <n v="2015"/>
    <n v="11"/>
    <n v="1"/>
    <n v="0"/>
    <n v="897.48"/>
    <x v="2"/>
  </r>
  <r>
    <s v="IN-2012-HL150407-41237"/>
    <d v="2012-11-24T00:00:00"/>
    <d v="2012-11-24T00:00:00"/>
    <s v="Hunter Lopez"/>
    <s v="Australia"/>
    <x v="0"/>
    <s v="Technology"/>
    <s v="Bookcases"/>
    <n v="1336.356"/>
    <n v="7"/>
    <n v="0.4"/>
    <n v="44.436"/>
    <s v="Critical"/>
    <m/>
    <s v="Hunter Lopez"/>
    <s v="IN"/>
    <s v="2012"/>
    <s v="CRITICAL"/>
    <s v="technology"/>
    <s v="41237"/>
    <s v="HL150407"/>
    <s v="IN"/>
    <n v="2012"/>
    <s v="HL150407"/>
    <n v="41237"/>
    <s v="IN-2012-HL150407-41237"/>
    <n v="2012"/>
    <n v="11"/>
    <n v="7"/>
    <n v="0"/>
    <n v="1336.356"/>
    <x v="1"/>
  </r>
  <r>
    <s v="IN-2013-CT1199566-41496"/>
    <d v="2013-08-10T00:00:00"/>
    <d v="2013-08-12T00:00:00"/>
    <s v="Carol Triggs"/>
    <s v="Japan"/>
    <x v="9"/>
    <s v="Technology"/>
    <s v="Copiers"/>
    <n v="3038.64"/>
    <n v="8"/>
    <n v="0"/>
    <n v="1245.8399999999999"/>
    <s v="High"/>
    <m/>
    <s v="Carol Triggs"/>
    <s v="IN"/>
    <s v="2013"/>
    <s v="HIGH"/>
    <s v="technology"/>
    <s v="41496"/>
    <s v="CT1199566"/>
    <s v="IN"/>
    <n v="2013"/>
    <s v="CT1199566"/>
    <n v="41496"/>
    <s v="IN-2013-CT1199566-41496"/>
    <n v="2013"/>
    <n v="8"/>
    <n v="7"/>
    <n v="2"/>
    <n v="3038.64"/>
    <x v="4"/>
  </r>
  <r>
    <s v="LT-2014-GR456072-42003"/>
    <d v="2014-12-30T00:00:00"/>
    <d v="2015-01-04T00:00:00"/>
    <s v="Georgia Rosenberg"/>
    <s v="Lesotho"/>
    <x v="13"/>
    <s v="Technology"/>
    <s v="Copiers"/>
    <n v="3799.08"/>
    <n v="12"/>
    <n v="0"/>
    <n v="455.76"/>
    <s v="Medium"/>
    <m/>
    <s v="Georgia Rosenberg"/>
    <s v="LT"/>
    <s v="2014"/>
    <s v="MEDIUM"/>
    <s v="technology"/>
    <s v="42003"/>
    <s v="GR456072"/>
    <s v="LT"/>
    <n v="2014"/>
    <s v="GR456072"/>
    <n v="42003"/>
    <s v="LT-2014-GR456072-42003"/>
    <n v="2014"/>
    <n v="12"/>
    <n v="3"/>
    <n v="5"/>
    <n v="3799.08"/>
    <x v="0"/>
  </r>
  <r>
    <s v="RO-2013-SG10605107-41614"/>
    <d v="2013-12-06T00:00:00"/>
    <d v="2013-12-06T00:00:00"/>
    <s v="Speros Goranitis"/>
    <s v="Romania"/>
    <x v="21"/>
    <s v="Technology"/>
    <s v="Chairs"/>
    <n v="1554.48"/>
    <n v="8"/>
    <n v="0"/>
    <n v="341.76"/>
    <s v="High"/>
    <m/>
    <s v="Speros Goranitis"/>
    <s v="RO"/>
    <s v="2013"/>
    <s v="HIGH"/>
    <s v="technology"/>
    <s v="41614"/>
    <s v="SG10605107"/>
    <s v="RO"/>
    <n v="2013"/>
    <s v="SG10605107"/>
    <n v="41614"/>
    <s v="RO-2013-SG10605107-41614"/>
    <n v="2013"/>
    <n v="12"/>
    <n v="6"/>
    <n v="0"/>
    <n v="1554.48"/>
    <x v="4"/>
  </r>
  <r>
    <s v="MX-2013-FH1436582-41628"/>
    <d v="2013-12-20T00:00:00"/>
    <d v="2013-12-24T00:00:00"/>
    <s v="Fred Hopkins"/>
    <s v="mexico"/>
    <x v="3"/>
    <s v="Technology"/>
    <s v="Copiers"/>
    <n v="3474.08"/>
    <n v="8"/>
    <n v="0"/>
    <n v="625.28"/>
    <s v="High"/>
    <m/>
    <s v="Fred Hopkins"/>
    <s v="MX"/>
    <s v="2013"/>
    <s v="HIGH"/>
    <s v="technology"/>
    <s v="41628"/>
    <s v="FH1436582"/>
    <s v="MX"/>
    <n v="2013"/>
    <s v="FH1436582"/>
    <n v="41628"/>
    <s v="MX-2013-FH1436582-41628"/>
    <n v="2013"/>
    <n v="12"/>
    <n v="6"/>
    <n v="4"/>
    <n v="3474.08"/>
    <x v="4"/>
  </r>
  <r>
    <s v="SG-2015-JW5220111-42108"/>
    <s v=" 2015-04-14 "/>
    <d v="2015-04-17T00:00:00"/>
    <s v="Jane Waco"/>
    <s v="Senegal"/>
    <x v="20"/>
    <s v="Technology"/>
    <s v="Phones"/>
    <n v="3908.88"/>
    <n v="6"/>
    <n v="0"/>
    <n v="1563.48"/>
    <s v="Meidum"/>
    <m/>
    <s v="Jane Waco"/>
    <s v="SG"/>
    <s v="2015"/>
    <s v="MEIDUM"/>
    <s v="technology"/>
    <s v="42108"/>
    <s v="JW5220111"/>
    <s v="SG"/>
    <n v="2015"/>
    <s v="JW5220111"/>
    <n v="42108"/>
    <s v="SG-2015-JW5220111-42108"/>
    <n v="0"/>
    <n v="0"/>
    <n v="0"/>
    <n v="0"/>
    <n v="3908.88"/>
    <x v="3"/>
  </r>
  <r>
    <s v="ID-2015-RD1993092-42140"/>
    <d v="2015-05-16T00:00:00"/>
    <d v="2015-05-18T00:00:00"/>
    <s v="Russell D'Ascenzo"/>
    <s v="new zealand"/>
    <x v="0"/>
    <s v="Office_Supplies"/>
    <s v="Phones"/>
    <n v="1900.5839999999901"/>
    <n v="6"/>
    <n v="0.4"/>
    <n v="-348.51600000000002"/>
    <s v="High"/>
    <m/>
    <s v="Russell D'Ascenzo"/>
    <s v="ID"/>
    <s v="2015"/>
    <s v="HIGH"/>
    <s v="office_supplies"/>
    <s v="42140"/>
    <s v="RD1993092"/>
    <s v="ID"/>
    <n v="2015"/>
    <s v="RD1993092"/>
    <n v="42140"/>
    <s v="ID-2015-RD1993092-42140"/>
    <n v="2015"/>
    <n v="5"/>
    <n v="7"/>
    <n v="2"/>
    <n v="1900.5839999999901"/>
    <x v="2"/>
  </r>
  <r>
    <s v="IN-2014-CS12175130-41788"/>
    <d v="2014-05-29T00:00:00"/>
    <d v="2014-06-01T00:00:00"/>
    <s v="Charles Sheldon"/>
    <s v="Thailand"/>
    <x v="11"/>
    <s v="Technology"/>
    <s v="Bookcases"/>
    <n v="3181.7718"/>
    <n v="6"/>
    <n v="0.17"/>
    <n v="344.97179999999901"/>
    <s v="Medium"/>
    <m/>
    <s v="Charles Sheldon"/>
    <s v="IN"/>
    <s v="2014"/>
    <s v="MEDIUM"/>
    <s v="technology"/>
    <s v="41788"/>
    <s v="CS12175130"/>
    <s v="IN"/>
    <n v="2014"/>
    <s v="CS12175130"/>
    <n v="41788"/>
    <s v="IN-2014-CS12175130-41788"/>
    <n v="2014"/>
    <n v="5"/>
    <n v="5"/>
    <n v="3"/>
    <n v="3181.7718"/>
    <x v="0"/>
  </r>
  <r>
    <s v="IT-2013-JD16060120-41515"/>
    <d v="2013-08-29T00:00:00"/>
    <d v="2013-09-01T00:00:00"/>
    <s v="Julia Dunbar"/>
    <s v="Spain"/>
    <x v="6"/>
    <s v="Office Supplies"/>
    <s v="Bookcases"/>
    <n v="1392.633"/>
    <n v="11"/>
    <n v="0.1"/>
    <n v="-139.55699999999999"/>
    <s v="Critical"/>
    <m/>
    <s v="Julia Dunbar"/>
    <s v="IT"/>
    <s v="2013"/>
    <s v="CRITICAL"/>
    <s v="office supplies"/>
    <s v="41515"/>
    <s v="JD16060120"/>
    <s v="IT"/>
    <n v="2013"/>
    <s v="JD16060120"/>
    <n v="41515"/>
    <s v="IT-2013-JD16060120-41515"/>
    <n v="2013"/>
    <n v="8"/>
    <n v="5"/>
    <n v="3"/>
    <n v="1392.633"/>
    <x v="4"/>
  </r>
  <r>
    <s v="IN-2014-TS212057-41852"/>
    <d v="2014-08-01T00:00:00"/>
    <d v="2014-08-04T00:00:00"/>
    <s v="Thomas Seio"/>
    <s v="Australia"/>
    <x v="0"/>
    <s v="Furniture"/>
    <s v="Bookcases"/>
    <n v="1512"/>
    <n v="6"/>
    <n v="0"/>
    <n v="498.96"/>
    <s v="Critical"/>
    <m/>
    <s v="Thomas Seio"/>
    <s v="IN"/>
    <s v="2014"/>
    <s v="CRITICAL"/>
    <s v="furniture"/>
    <s v="41852"/>
    <s v="TS212057"/>
    <s v="IN"/>
    <n v="2014"/>
    <s v="TS212057"/>
    <n v="41852"/>
    <s v="IN-2014-TS212057-41852"/>
    <n v="2014"/>
    <n v="8"/>
    <n v="6"/>
    <n v="3"/>
    <n v="1512"/>
    <x v="0"/>
  </r>
  <r>
    <s v="CA-2014-AS10090140-41812"/>
    <d v="2014-06-22T00:00:00"/>
    <d v="2014-06-27T00:00:00"/>
    <s v="Adam Shillingsburg"/>
    <s v="United States"/>
    <x v="10"/>
    <s v="Office Supplies"/>
    <s v="Storage"/>
    <n v="186.14400000000001"/>
    <n v="6"/>
    <n v="0.2"/>
    <n v="60.496799999999901"/>
    <s v="High"/>
    <m/>
    <s v="Adam Shillingsburg"/>
    <s v="CA"/>
    <s v="2014"/>
    <s v="HIGH"/>
    <s v="office supplies"/>
    <s v="41812"/>
    <s v="AS10090140"/>
    <s v="CA"/>
    <n v="2014"/>
    <s v="AS10090140"/>
    <n v="41812"/>
    <s v="CA-2014-AS10090140-41812"/>
    <n v="2014"/>
    <n v="6"/>
    <n v="1"/>
    <n v="5"/>
    <n v="186.14400000000001"/>
    <x v="0"/>
  </r>
  <r>
    <s v="IN-2015-PS1876059-42288"/>
    <d v="2015-10-11T00:00:00"/>
    <d v="2015-10-13T00:00:00"/>
    <s v="Pamela Stobb"/>
    <s v="Indonesia"/>
    <x v="11"/>
    <s v="Furniture"/>
    <s v="Accessories"/>
    <n v="1029.25889999999"/>
    <n v="9"/>
    <n v="7.0000000000000007E-2"/>
    <n v="10.818899999999999"/>
    <s v="Critical"/>
    <m/>
    <s v="Pamela Stobb"/>
    <s v="IN"/>
    <s v="2015"/>
    <s v="CRITICAL"/>
    <s v="furniture"/>
    <s v="42288"/>
    <s v="PS1876059"/>
    <s v="IN"/>
    <n v="2015"/>
    <s v="PS1876059"/>
    <n v="42288"/>
    <s v="IN-2015-PS1876059-42288"/>
    <n v="2015"/>
    <n v="10"/>
    <n v="1"/>
    <n v="2"/>
    <n v="1029.25889999999"/>
    <x v="2"/>
  </r>
  <r>
    <s v="IN-2014-CA1277558-41802"/>
    <d v="2014-06-12T00:00:00"/>
    <d v="2014-06-17T00:00:00"/>
    <s v="Cynthia Arntzen"/>
    <s v="India"/>
    <x v="5"/>
    <s v="Technology"/>
    <s v="Bookcases"/>
    <n v="5751.54"/>
    <n v="9"/>
    <n v="0"/>
    <n v="2817.99"/>
    <s v="Medium"/>
    <m/>
    <s v="Cynthia Arntzen"/>
    <s v="IN"/>
    <s v="2014"/>
    <s v="MEDIUM"/>
    <s v="technology"/>
    <s v="41802"/>
    <s v="CA1277558"/>
    <s v="IN"/>
    <n v="2014"/>
    <s v="CA1277558"/>
    <n v="41802"/>
    <s v="IN-2014-CA1277558-41802"/>
    <n v="2014"/>
    <n v="6"/>
    <n v="5"/>
    <n v="5"/>
    <n v="5751.54"/>
    <x v="0"/>
  </r>
  <r>
    <s v="ES-2014-CD1279048-41899"/>
    <d v="2014-09-17T00:00:00"/>
    <d v="2014-09-20T00:00:00"/>
    <s v="Cynthia Delaney"/>
    <s v="Germayn"/>
    <x v="4"/>
    <s v="Furniture"/>
    <s v="Copiers"/>
    <n v="2442.069"/>
    <n v="7"/>
    <n v="0.1"/>
    <n v="-244.251"/>
    <s v="High"/>
    <m/>
    <s v="Cynthia Delaney"/>
    <s v="ES"/>
    <s v="2014"/>
    <s v="HIGH"/>
    <s v="furniture"/>
    <s v="41899"/>
    <s v="CD1279048"/>
    <s v="ES"/>
    <n v="2014"/>
    <s v="CD1279048"/>
    <n v="41899"/>
    <s v="ES-2014-CD1279048-41899"/>
    <n v="2014"/>
    <n v="9"/>
    <n v="4"/>
    <n v="3"/>
    <n v="2442.069"/>
    <x v="0"/>
  </r>
  <r>
    <s v="IN-2012-KB1660058-41136"/>
    <d v="2012-08-15T00:00:00"/>
    <d v="2012-08-19T00:00:00"/>
    <s v="Ken Brennan"/>
    <s v="India"/>
    <x v="5"/>
    <s v="Furniture"/>
    <s v="Bookcases"/>
    <n v="3274.02"/>
    <n v="9"/>
    <n v="0"/>
    <n v="261.89999999999998"/>
    <s v="Medium"/>
    <m/>
    <s v="Ken Brennan"/>
    <s v="IN"/>
    <s v="2012"/>
    <s v="MEDIUM"/>
    <s v="furniture"/>
    <s v="41136"/>
    <s v="KB1660058"/>
    <s v="IN"/>
    <n v="2012"/>
    <s v="KB1660058"/>
    <n v="41136"/>
    <s v="IN-2012-KB1660058-41136"/>
    <n v="2012"/>
    <n v="8"/>
    <n v="4"/>
    <n v="4"/>
    <n v="3274.02"/>
    <x v="1"/>
  </r>
  <r>
    <s v="CA-2015-AS10090140-42096"/>
    <d v="2015-04-02T00:00:00"/>
    <s v=" 2015-04-05 "/>
    <s v="Adam Shillingsburg"/>
    <s v="United States"/>
    <x v="1"/>
    <s v="Office Supplies"/>
    <s v="Bookcases"/>
    <n v="94.199999999999903"/>
    <n v="6"/>
    <n v="0"/>
    <n v="23.55"/>
    <s v="High"/>
    <m/>
    <s v="Adam Shillingsburg"/>
    <s v="CA"/>
    <s v="2015"/>
    <s v="HIGH"/>
    <s v="office supplies"/>
    <s v="42096"/>
    <s v="AS10090140"/>
    <s v="CA"/>
    <n v="2015"/>
    <s v="AS10090140"/>
    <n v="42096"/>
    <s v="CA-2015-AS10090140-42096"/>
    <n v="2015"/>
    <n v="4"/>
    <n v="5"/>
    <n v="0"/>
    <n v="94.199999999999903"/>
    <x v="2"/>
  </r>
  <r>
    <s v="ES-2015-MG1769564-42018"/>
    <d v="2015-01-14T00:00:00"/>
    <d v="2015-01-16T00:00:00"/>
    <s v="Maureen Gnade"/>
    <s v="Italy"/>
    <x v="6"/>
    <s v="Technology"/>
    <s v="Phones"/>
    <n v="2847.36"/>
    <n v="8"/>
    <n v="0"/>
    <n v="711.84"/>
    <s v="High"/>
    <m/>
    <s v="Maureen Gnade"/>
    <s v="ES"/>
    <s v="2015"/>
    <s v="HIGH"/>
    <s v="technology"/>
    <s v="42018"/>
    <s v="MG1769564"/>
    <s v="ES"/>
    <n v="2015"/>
    <s v="MG1769564"/>
    <n v="42018"/>
    <s v="ES-2015-MG1769564-42018"/>
    <n v="2015"/>
    <n v="1"/>
    <n v="4"/>
    <n v="2"/>
    <n v="2847.36"/>
    <x v="2"/>
  </r>
  <r>
    <s v="IN-2015-BP11290113-42269"/>
    <d v="2015-09-22T00:00:00"/>
    <d v="2015-09-25T00:00:00"/>
    <s v="Beth Paige"/>
    <s v="Singapore"/>
    <x v="11"/>
    <s v="Technology"/>
    <s v="Copiers"/>
    <n v="1282.22999999999"/>
    <n v="9"/>
    <n v="0"/>
    <n v="12.69"/>
    <s v="Critical"/>
    <m/>
    <s v="Beth Paige"/>
    <s v="IN"/>
    <s v="2015"/>
    <s v="CRITICAL"/>
    <s v="technology"/>
    <s v="42269"/>
    <s v="BP11290113"/>
    <s v="IN"/>
    <n v="2015"/>
    <s v="BP11290113"/>
    <n v="42269"/>
    <s v="IN-2015-BP11290113-42269"/>
    <n v="2015"/>
    <n v="9"/>
    <n v="3"/>
    <n v="3"/>
    <n v="1282.22999999999"/>
    <x v="2"/>
  </r>
  <r>
    <s v="IN-2015-BS1180059-42124"/>
    <d v="2015-04-30T00:00:00"/>
    <d v="2015-05-04T00:00:00"/>
    <s v="Bryan Spruell"/>
    <s v="Indonesia"/>
    <x v="11"/>
    <s v="Office Supplies"/>
    <s v="Copiers"/>
    <n v="4135.6409999999996"/>
    <n v="10"/>
    <n v="0.17"/>
    <n v="847.04099999999903"/>
    <s v="Medium"/>
    <m/>
    <s v="Bryan Spruell"/>
    <s v="IN"/>
    <s v="2015"/>
    <s v="MEDIUM"/>
    <s v="office supplies"/>
    <s v="42124"/>
    <s v="BS1180059"/>
    <s v="IN"/>
    <n v="2015"/>
    <s v="BS1180059"/>
    <n v="42124"/>
    <s v="IN-2015-BS1180059-42124"/>
    <n v="2015"/>
    <n v="4"/>
    <n v="5"/>
    <n v="4"/>
    <n v="4135.6409999999996"/>
    <x v="2"/>
  </r>
  <r>
    <s v="MX-2012-DV1346539-41179"/>
    <d v="2102-09-27T00:00:00"/>
    <s v=" 2012-09-29 "/>
    <s v="Dianna Vittorini"/>
    <s v="El Salvador"/>
    <x v="3"/>
    <s v="Furniture"/>
    <s v="Tables"/>
    <n v="2325.2800000000002"/>
    <n v="8"/>
    <n v="0"/>
    <n v="511.52"/>
    <s v="High"/>
    <m/>
    <s v="Dianna Vittorini"/>
    <s v="MX"/>
    <s v="2012"/>
    <s v="HIGH"/>
    <s v="furniture"/>
    <s v="41179"/>
    <s v="DV1346539"/>
    <s v="MX"/>
    <n v="2012"/>
    <s v="DV1346539"/>
    <n v="41179"/>
    <s v="MX-2012-DV1346539-41179"/>
    <n v="2102"/>
    <n v="9"/>
    <n v="4"/>
    <n v="0"/>
    <n v="2325.2800000000002"/>
    <x v="5"/>
  </r>
  <r>
    <s v="RO-2013-DB3660107-41503"/>
    <d v="2013-08-17T00:00:00"/>
    <d v="2013-08-19T00:00:00"/>
    <s v="Duane Benoit"/>
    <s v="romania"/>
    <x v="21"/>
    <s v="Furniture"/>
    <s v="Storage"/>
    <n v="1391.52"/>
    <n v="8"/>
    <n v="0"/>
    <n v="69.36"/>
    <s v="Critical"/>
    <m/>
    <s v="Duane Benoit"/>
    <s v="RO"/>
    <s v="2013"/>
    <s v="CRITICAL"/>
    <s v="furniture"/>
    <s v="41503"/>
    <s v="DB3660107"/>
    <s v="RO"/>
    <n v="2013"/>
    <s v="DB3660107"/>
    <n v="41503"/>
    <s v="RO-2013-DB3660107-41503"/>
    <n v="2013"/>
    <n v="8"/>
    <n v="7"/>
    <n v="2"/>
    <n v="1391.52"/>
    <x v="4"/>
  </r>
  <r>
    <s v="IN-2013-KB1631578-41495"/>
    <d v="2013-08-09T00:00:00"/>
    <s v=" 2013-08-11 "/>
    <s v="Karl Braun#"/>
    <s v="Malaysia"/>
    <x v="11"/>
    <s v="Technology"/>
    <s v="Phones"/>
    <s v="missing"/>
    <n v="7"/>
    <n v="0"/>
    <n v="612.99"/>
    <s v="Critical"/>
    <m/>
    <s v="Karl Braun#"/>
    <s v="IN"/>
    <s v="2013"/>
    <s v="CRITICAL"/>
    <s v="technology"/>
    <s v="41495"/>
    <s v="KB1631578"/>
    <s v="IN"/>
    <n v="2013"/>
    <s v="KB1631578"/>
    <n v="41495"/>
    <s v="IN-2013-KB1631578-41495"/>
    <n v="2013"/>
    <n v="8"/>
    <n v="6"/>
    <n v="0"/>
    <n v="0"/>
    <x v="4"/>
  </r>
  <r>
    <s v="ID-2013-CS121757-41473#"/>
    <s v="32/13/2020"/>
    <d v="2013-07-19T00:00:00"/>
    <s v="Charles Sheldon"/>
    <s v="Australia"/>
    <x v="0"/>
    <s v="Technology"/>
    <s v="Machines"/>
    <n v="1863"/>
    <n v="8"/>
    <n v="0.1"/>
    <n v="393.24"/>
    <s v="High"/>
    <m/>
    <s v="Charles Sheldon"/>
    <s v="ID"/>
    <s v="2013"/>
    <s v="HIGH"/>
    <s v="technology"/>
    <s v="1473#"/>
    <s v="CS121757"/>
    <s v="ID"/>
    <n v="2013"/>
    <s v="CS121757"/>
    <s v="41473#"/>
    <s v="ID-2013-CS121757-41473#"/>
    <n v="0"/>
    <n v="0"/>
    <n v="0"/>
    <n v="0"/>
    <n v="1863"/>
    <x v="3"/>
  </r>
  <r>
    <s v="ES-2014-DM1295545-42004"/>
    <d v="2014-12-31T00:00:00"/>
    <d v="2015-01-02T00:00:00"/>
    <s v="Dario Medina"/>
    <s v="France"/>
    <x v="4"/>
    <s v="Technology"/>
    <s v="Storage"/>
    <n v="1946.3129999999901"/>
    <n v="6"/>
    <n v="0.15"/>
    <n v="114.453"/>
    <s v="High"/>
    <m/>
    <s v="Dario Medina"/>
    <s v="ES"/>
    <s v="2014"/>
    <s v="HIGH"/>
    <s v="technology"/>
    <s v="42004"/>
    <s v="DM1295545"/>
    <s v="ES"/>
    <n v="2014"/>
    <s v="DM1295545"/>
    <n v="42004"/>
    <s v="ES-2014-DM1295545-42004"/>
    <n v="2014"/>
    <n v="12"/>
    <n v="4"/>
    <n v="2"/>
    <n v="1946.3129999999901"/>
    <x v="0"/>
  </r>
  <r>
    <s v="IT-2013-CC1261048-41289"/>
    <d v="2013-01-15T00:00:00"/>
    <d v="2013-01-17T00:00:00"/>
    <s v="Corey Catlett"/>
    <s v="Gemrany"/>
    <x v="4"/>
    <s v="Office Supplies"/>
    <s v="Copiers"/>
    <n v="2283.7139999999999"/>
    <n v="9"/>
    <n v="0.1"/>
    <n v="-0.21600000000000799"/>
    <s v="High"/>
    <m/>
    <s v="Corey Catlett"/>
    <s v="IT"/>
    <s v="2013"/>
    <s v="HIGH"/>
    <s v="office supplies"/>
    <s v="41289"/>
    <s v="CC1261048"/>
    <s v="IT"/>
    <n v="2013"/>
    <s v="CC1261048"/>
    <n v="41289"/>
    <s v="IT-2013-CC1261048-41289"/>
    <n v="2013"/>
    <n v="1"/>
    <n v="3"/>
    <n v="2"/>
    <n v="2283.7139999999999"/>
    <x v="4"/>
  </r>
  <r>
    <s v="ES-2013-TG2164014-41591"/>
    <d v="2013-11-13T00:00:00"/>
    <d v="2013-11-17T00:00:00"/>
    <s v="Trudy Glocke#"/>
    <s v="Belgium"/>
    <x v="4"/>
    <s v="Office Supplies"/>
    <s v="Phones"/>
    <n v="2489.3999999999901"/>
    <n v="9"/>
    <n v="0"/>
    <n v="273.77999999999997"/>
    <s v="High"/>
    <m/>
    <s v="Trudy Glocke#"/>
    <s v="ES"/>
    <s v="2013"/>
    <s v="HIGH"/>
    <s v="office supplies"/>
    <s v="41591"/>
    <s v="TG2164014"/>
    <s v="ES"/>
    <n v="2013"/>
    <s v="TG2164014"/>
    <n v="41591"/>
    <s v="ES-2013-TG2164014-41591"/>
    <n v="2013"/>
    <n v="11"/>
    <n v="4"/>
    <n v="4"/>
    <n v="2489.3999999999901"/>
    <x v="4"/>
  </r>
  <r>
    <s v="ID-2014-SN2056097-41896"/>
    <d v="2014-09-14T00:00:00"/>
    <d v="2014-09-14T00:00:00"/>
    <s v="Skye Norling"/>
    <s v="Pakistan"/>
    <x v="5"/>
    <s v="Technology"/>
    <s v="Copiers"/>
    <n v="3499.1550000000002"/>
    <n v="11"/>
    <n v="0.5"/>
    <n v="-3009.4349999999999"/>
    <s v="Medium"/>
    <m/>
    <s v="Skye Norling"/>
    <s v="ID"/>
    <s v="2014"/>
    <s v="MEDIUM"/>
    <s v="technology"/>
    <s v="41896"/>
    <s v="SN2056097"/>
    <s v="ID"/>
    <n v="2014"/>
    <s v="SN2056097"/>
    <n v="41896"/>
    <s v="ID-2014-SN2056097-41896"/>
    <n v="2014"/>
    <n v="9"/>
    <n v="1"/>
    <n v="0"/>
    <n v="3499.1550000000002"/>
    <x v="0"/>
  </r>
  <r>
    <s v="IN-2015-CC125507-42046"/>
    <d v="2015-02-11T00:00:00"/>
    <d v="2015-02-11T00:00:00"/>
    <s v="Clay Cheatham"/>
    <s v="Australia"/>
    <x v="0"/>
    <s v="Technology"/>
    <s v="Copiers"/>
    <n v="1027.7280000000001"/>
    <n v="8"/>
    <n v="0.1"/>
    <n v="182.68799999999999"/>
    <s v="Critical"/>
    <m/>
    <s v="Clay Cheatham"/>
    <s v="IN"/>
    <s v="2015"/>
    <s v="CRITICAL"/>
    <s v="technology"/>
    <s v="42046"/>
    <s v="CC125507"/>
    <s v="IN"/>
    <n v="2015"/>
    <s v="CC125507"/>
    <n v="42046"/>
    <s v="IN-2015-CC125507-42046"/>
    <n v="2015"/>
    <n v="2"/>
    <n v="4"/>
    <n v="0"/>
    <n v="1027.7280000000001"/>
    <x v="2"/>
  </r>
  <r>
    <s v="IN-2015-SV2078559-42110"/>
    <d v="2015-04-16T00:00:00"/>
    <d v="2015-04-18T00:00:00"/>
    <s v="Stewart Visinsky"/>
    <s v="Indonesia"/>
    <x v="11"/>
    <s v="Office_Supplies"/>
    <s v="Copiers"/>
    <n v="1803.0836999999999"/>
    <n v="11"/>
    <n v="0.17"/>
    <n v="-130.38630000000001"/>
    <s v="High"/>
    <m/>
    <s v="Stewart Visinsky"/>
    <s v="IN"/>
    <s v="2015"/>
    <s v="HIGH"/>
    <s v="office_supplies"/>
    <s v="42110"/>
    <s v="SV2078559"/>
    <s v="IN"/>
    <n v="2015"/>
    <s v="SV2078559"/>
    <n v="42110"/>
    <s v="IN-2015-SV2078559-42110"/>
    <n v="2015"/>
    <n v="4"/>
    <n v="5"/>
    <n v="2"/>
    <n v="1803.0836999999999"/>
    <x v="2"/>
  </r>
  <r>
    <s v="IN-2012-AS1028558-41221"/>
    <d v="2012-11-08T00:00:00"/>
    <d v="2012-11-10T00:00:00"/>
    <s v="Alejandro Savely"/>
    <s v="India"/>
    <x v="5"/>
    <s v="Furniture"/>
    <s v="Storage"/>
    <n v="969.36"/>
    <n v="7"/>
    <n v="0"/>
    <n v="348.81"/>
    <s v="Critical"/>
    <m/>
    <s v="Alejandro Savely"/>
    <s v="IN"/>
    <s v="2012"/>
    <s v="CRITICAL"/>
    <s v="furniture"/>
    <s v="41221"/>
    <s v="AS1028558"/>
    <s v="IN"/>
    <n v="2012"/>
    <s v="AS1028558"/>
    <n v="41221"/>
    <s v="IN-2012-AS1028558-41221"/>
    <n v="2012"/>
    <n v="11"/>
    <n v="5"/>
    <n v="2"/>
    <n v="969.36"/>
    <x v="1"/>
  </r>
  <r>
    <s v="IN-2015-DB1306027-42353"/>
    <s v="12/15/2015"/>
    <d v="2015-12-17T00:00:00"/>
    <s v="Dave Brooks"/>
    <s v="China"/>
    <x v="9"/>
    <s v="Technology"/>
    <s v="Phones"/>
    <n v="2043.72"/>
    <n v="14"/>
    <n v="0"/>
    <n v="756"/>
    <s v="High"/>
    <m/>
    <s v="Dave Brooks"/>
    <s v="IN"/>
    <s v="2015"/>
    <s v="HIGH"/>
    <s v="technology"/>
    <s v="42353"/>
    <s v="DB1306027"/>
    <s v="IN"/>
    <n v="2015"/>
    <s v="DB1306027"/>
    <n v="42353"/>
    <s v="IN-2015-DB1306027-42353"/>
    <n v="2015"/>
    <n v="12"/>
    <n v="3"/>
    <n v="2"/>
    <n v="2043.72"/>
    <x v="2"/>
  </r>
  <r>
    <s v="MZ-2015-JW522087-42183"/>
    <d v="2015-06-28T00:00:00"/>
    <d v="2015-06-28T00:00:00"/>
    <s v=" Jane Waco "/>
    <s v="Mozambique"/>
    <x v="23"/>
    <s v="Office Supplies"/>
    <s v="Bookcases"/>
    <n v="856.8"/>
    <n v="14"/>
    <n v="0"/>
    <n v="265.44"/>
    <s v="Critical"/>
    <m/>
    <s v=" Jane Waco "/>
    <s v="MZ"/>
    <s v="2015"/>
    <s v="CRITICAL"/>
    <s v="office supplies"/>
    <s v="42183"/>
    <s v="JW522087"/>
    <s v="MZ"/>
    <n v="2015"/>
    <s v="JW522087"/>
    <n v="42183"/>
    <s v="MZ-2015-JW522087-42183"/>
    <n v="2015"/>
    <n v="6"/>
    <n v="1"/>
    <n v="0"/>
    <n v="856.8"/>
    <x v="2"/>
  </r>
  <r>
    <s v="MX-2013-LH1690018-41489"/>
    <d v="2013-08-03T00:00:00"/>
    <d v="2013-08-05T00:00:00"/>
    <s v="eLna Hernandez"/>
    <s v="Brazil"/>
    <x v="15"/>
    <s v="Office Supplies"/>
    <s v="Chairs"/>
    <n v="1455.08"/>
    <n v="11"/>
    <n v="0"/>
    <n v="261.8"/>
    <s v="Medium"/>
    <m/>
    <s v="Elna Hernandez"/>
    <s v="MX"/>
    <s v="2013"/>
    <s v="MEDIUM"/>
    <s v="office supplies"/>
    <s v="41489"/>
    <s v="LH1690018"/>
    <s v="MX"/>
    <n v="2013"/>
    <s v="LH1690018"/>
    <n v="41489"/>
    <s v="MX-2013-LH1690018-41489"/>
    <n v="2013"/>
    <n v="8"/>
    <n v="7"/>
    <n v="2"/>
    <n v="1455.08"/>
    <x v="4"/>
  </r>
  <r>
    <s v="IN-2013-BT1153058-41331"/>
    <d v="2103-02-26T00:00:00"/>
    <d v="2013-03-04T00:00:00"/>
    <s v="Bradley Talbott"/>
    <s v="India"/>
    <x v="5"/>
    <s v="Furniture"/>
    <s v="Storage"/>
    <s v="missing"/>
    <n v="6"/>
    <n v="0"/>
    <n v="327.06"/>
    <s v="Medium"/>
    <m/>
    <s v="Bradley Talbott"/>
    <s v="IN"/>
    <s v="2013"/>
    <s v="MEDIUM"/>
    <s v="furniture"/>
    <s v="41331"/>
    <s v="BT1153058"/>
    <s v="IN"/>
    <n v="2013"/>
    <s v="BT1153058"/>
    <n v="41331"/>
    <s v="IN-2013-BT1153058-41331"/>
    <n v="2103"/>
    <n v="2"/>
    <n v="2"/>
    <n v="-32865"/>
    <n v="0"/>
    <x v="6"/>
  </r>
  <r>
    <s v="MX-2015-SJ2021582-42179"/>
    <d v="2015-06-24T00:00:00"/>
    <d v="2015-06-26T00:00:00"/>
    <s v="Sarah Jordon"/>
    <s v="Mexico"/>
    <x v="3"/>
    <s v="Technology"/>
    <s v="Bookcases"/>
    <n v="3045.8399999999901"/>
    <n v="7"/>
    <n v="0"/>
    <n v="1035.58"/>
    <s v="High"/>
    <m/>
    <s v="Sarah Jordon"/>
    <s v="MX"/>
    <s v="2015"/>
    <s v="HIGH"/>
    <s v="technology"/>
    <s v="42179"/>
    <s v="SJ2021582"/>
    <s v="MX"/>
    <n v="2015"/>
    <s v="SJ2021582"/>
    <n v="42179"/>
    <s v="MX-2015-SJ2021582-42179"/>
    <n v="2015"/>
    <n v="6"/>
    <n v="4"/>
    <n v="2"/>
    <n v="3045.8399999999901"/>
    <x v="2"/>
  </r>
  <r>
    <s v="ES-2013-DK1315048-41386"/>
    <s v="32/13/2020"/>
    <d v="2013-04-26T00:00:00"/>
    <s v="David Kendrick"/>
    <s v="Germany"/>
    <x v="4"/>
    <s v="Technology"/>
    <s v="Chairs"/>
    <n v="4748.4359999999997"/>
    <n v="14"/>
    <n v="0.1"/>
    <n v="844.11599999999896"/>
    <s v="Medium"/>
    <m/>
    <s v="David Kendrick"/>
    <s v="ES"/>
    <s v="2013"/>
    <s v="MEDIUM"/>
    <s v="technology"/>
    <s v="41386"/>
    <s v="DK1315048"/>
    <s v="ES"/>
    <n v="2013"/>
    <s v="DK1315048"/>
    <n v="41386"/>
    <s v="ES-2013-DK1315048-41386"/>
    <n v="0"/>
    <n v="0"/>
    <n v="0"/>
    <n v="0"/>
    <n v="4748.4359999999997"/>
    <x v="3"/>
  </r>
  <r>
    <s v="SF-2014-RW9540117-41942"/>
    <d v="2014-10-30T00:00:00"/>
    <d v="2014-11-04T00:00:00"/>
    <s v="Rick Wilson"/>
    <s v="South Africa"/>
    <x v="13"/>
    <s v="Technology"/>
    <s v="Tables"/>
    <n v="1867.5"/>
    <n v="6"/>
    <n v="0"/>
    <n v="242.64"/>
    <s v="High"/>
    <m/>
    <s v="Rick Wilson"/>
    <s v="SF"/>
    <s v="2014"/>
    <s v="HIGH"/>
    <s v="technology"/>
    <s v="41942"/>
    <s v="RW9540117"/>
    <s v="SF"/>
    <n v="2014"/>
    <s v="RW9540117"/>
    <n v="41942"/>
    <s v="SF-2014-RW9540117-41942"/>
    <n v="2014"/>
    <n v="10"/>
    <n v="5"/>
    <n v="5"/>
    <n v="1867.5"/>
    <x v="0"/>
  </r>
  <r>
    <s v="CA-2014-AB10105140-41991"/>
    <d v="2014-12-18T00:00:00"/>
    <d v="2014-12-22T00:00:00"/>
    <s v="Adrian Barton"/>
    <s v="United States"/>
    <x v="1"/>
    <s v="Office_Supplies"/>
    <s v="Chairs"/>
    <n v="9892.74"/>
    <n v="13"/>
    <n v="0"/>
    <n v="4946.37"/>
    <s v="Medium"/>
    <m/>
    <s v="Adrian Barton"/>
    <s v="CA"/>
    <s v="2014"/>
    <s v="MEDIUM"/>
    <s v="office_supplies"/>
    <s v="41991"/>
    <s v="AB10105140"/>
    <s v="CA"/>
    <n v="2014"/>
    <s v="AB10105140"/>
    <n v="41991"/>
    <s v="CA-2014-AB10105140-41991"/>
    <n v="2014"/>
    <n v="12"/>
    <n v="5"/>
    <n v="4"/>
    <n v="9892.74"/>
    <x v="0"/>
  </r>
  <r>
    <s v="CA-2015-AB10105140-42328"/>
    <d v="2015-11-20T00:00:00"/>
    <d v="2015-11-24T00:00:00"/>
    <s v="Adrian Barton"/>
    <s v="United States"/>
    <x v="8"/>
    <s v="Furniture"/>
    <s v="Phones"/>
    <n v="821.87999999999897"/>
    <n v="6"/>
    <n v="0"/>
    <n v="213.68879999999999"/>
    <s v="Medium"/>
    <m/>
    <s v="Adrian Barton"/>
    <s v="CA"/>
    <s v="2015"/>
    <s v="MEDIUM"/>
    <s v="furniture"/>
    <s v="42328"/>
    <s v="AB10105140"/>
    <s v="CA"/>
    <n v="2015"/>
    <s v="AB10105140"/>
    <n v="42328"/>
    <s v="CA-2015-AB10105140-42328"/>
    <n v="2015"/>
    <n v="11"/>
    <n v="6"/>
    <n v="4"/>
    <n v="821.87999999999897"/>
    <x v="2"/>
  </r>
  <r>
    <s v="IN-2014-CJ1201027-41810"/>
    <d v="2014-06-20T00:00:00"/>
    <d v="2014-06-22T00:00:00"/>
    <s v="Caroline Jumper"/>
    <s v="Chian"/>
    <x v="9"/>
    <s v="Technology"/>
    <s v="Phones"/>
    <n v="1063.44"/>
    <n v="7"/>
    <n v="0"/>
    <n v="361.41"/>
    <s v="Critical"/>
    <m/>
    <s v="Caroline Jumper"/>
    <s v="IN"/>
    <s v="2014"/>
    <s v="CRITICAL"/>
    <s v="technology"/>
    <s v="41810"/>
    <s v="CJ1201027"/>
    <s v="IN"/>
    <n v="2014"/>
    <s v="CJ1201027"/>
    <n v="41810"/>
    <s v="IN-2014-CJ1201027-41810"/>
    <n v="2014"/>
    <n v="6"/>
    <n v="6"/>
    <n v="2"/>
    <n v="1063.44"/>
    <x v="0"/>
  </r>
  <r>
    <s v="ES-2015-BB1154548-42336"/>
    <d v="2015-11-28T00:00:00"/>
    <d v="2015-12-03T00:00:00"/>
    <s v="Brenda Bowman"/>
    <s v="Germany"/>
    <x v="4"/>
    <s v="Furniture"/>
    <s v="Tables"/>
    <n v="2455.6770000000001"/>
    <n v="7"/>
    <n v="0.1"/>
    <n v="-191.16300000000001"/>
    <s v="Hihg"/>
    <m/>
    <s v="Brenda Bowman"/>
    <s v="ES"/>
    <s v="2015"/>
    <s v="HIHG"/>
    <s v="furniture"/>
    <s v="42336"/>
    <s v="BB1154548"/>
    <s v="ES"/>
    <n v="2015"/>
    <s v="BB1154548"/>
    <n v="42336"/>
    <s v="ES-2015-BB1154548-42336"/>
    <n v="2015"/>
    <n v="11"/>
    <n v="7"/>
    <n v="5"/>
    <n v="2455.6770000000001"/>
    <x v="2"/>
  </r>
  <r>
    <s v="IN-2014-SP20920130-41808"/>
    <d v="2014-06-18T00:00:00"/>
    <d v="2014-06-24T00:00:00"/>
    <s v="Susan Pistek"/>
    <s v="Thailand"/>
    <x v="11"/>
    <s v="Technology"/>
    <s v="Bookcases"/>
    <n v="3712.59"/>
    <n v="7"/>
    <n v="0.17"/>
    <n v="849.87"/>
    <s v="Medium"/>
    <m/>
    <s v="Susan Pistek"/>
    <s v="IN"/>
    <s v="2014"/>
    <s v="MEDIUM"/>
    <s v="technology"/>
    <s v="41808"/>
    <s v="SP20920130"/>
    <s v="IN"/>
    <n v="2014"/>
    <s v="SP20920130"/>
    <n v="41808"/>
    <s v="IN-2014-SP20920130-41808"/>
    <n v="2014"/>
    <n v="6"/>
    <n v="4"/>
    <n v="6"/>
    <n v="3712.59"/>
    <x v="0"/>
  </r>
  <r>
    <s v="IN-2013-NZ1856558-41398#"/>
    <d v="2013-05-04T00:00:00"/>
    <d v="2013-05-06T00:00:00"/>
    <s v="Nick Zandusky"/>
    <s v="india"/>
    <x v="5"/>
    <s v="Technology"/>
    <s v="Copiers"/>
    <n v="2372.2199999999998"/>
    <n v="9"/>
    <n v="0"/>
    <n v="0"/>
    <s v="High"/>
    <m/>
    <s v="Nick Zandusky"/>
    <s v="IN"/>
    <s v="2013"/>
    <s v="HIGH"/>
    <s v="technology"/>
    <s v="1398#"/>
    <s v="NZ1856558"/>
    <s v="IN"/>
    <n v="2013"/>
    <s v="NZ1856558"/>
    <s v="41398#"/>
    <s v="IN-2013-NZ1856558-41398#"/>
    <n v="2013"/>
    <n v="5"/>
    <n v="7"/>
    <n v="2"/>
    <n v="2372.2199999999998"/>
    <x v="4"/>
  </r>
  <r>
    <s v="ID-2013-BS1138059-41577"/>
    <d v="2013-10-30T00:00:00"/>
    <d v="2013-11-03T00:00:00"/>
    <s v="Bill Stewart"/>
    <s v="Indonesia"/>
    <x v="11"/>
    <s v="Technology"/>
    <s v="Machines"/>
    <n v="2991.10319999999"/>
    <n v="9"/>
    <n v="7.0000000000000007E-2"/>
    <n v="-128.74680000000001"/>
    <s v="Medium"/>
    <m/>
    <s v="Bill Stewart"/>
    <s v="ID"/>
    <s v="2013"/>
    <s v="MEDIUM"/>
    <s v="technology"/>
    <s v="41577"/>
    <s v="BS1138059"/>
    <s v="ID"/>
    <n v="2013"/>
    <s v="BS1138059"/>
    <n v="41577"/>
    <s v="ID-2013-BS1138059-41577"/>
    <n v="2013"/>
    <n v="10"/>
    <n v="4"/>
    <n v="4"/>
    <n v="2991.10319999999"/>
    <x v="4"/>
  </r>
  <r>
    <s v="IN-2014-EL137357-41943"/>
    <d v="2014-10-31T00:00:00"/>
    <s v="20141-1-04"/>
    <s v="Ed Ludwig"/>
    <s v="Australia"/>
    <x v="0"/>
    <s v="Furniture"/>
    <s v="Phones"/>
    <n v="2634.5519999999901"/>
    <n v="8"/>
    <n v="0.1"/>
    <n v="116.952"/>
    <s v="Medium"/>
    <m/>
    <s v="Ed Ludwig"/>
    <s v="IN"/>
    <s v="2014"/>
    <s v="MEDIUM"/>
    <s v="furniture"/>
    <s v="41943"/>
    <s v="EL137357"/>
    <s v="IN"/>
    <n v="2014"/>
    <s v="EL137357"/>
    <n v="41943"/>
    <s v="IN-2014-EL137357-41943"/>
    <n v="2014"/>
    <n v="10"/>
    <n v="6"/>
    <n v="0"/>
    <n v="2634.5519999999901"/>
    <x v="0"/>
  </r>
  <r>
    <s v="IN-2014-FH1427559-41991"/>
    <d v="2014-12-18T00:00:00"/>
    <d v="2014-12-25T00:00:00"/>
    <s v="Frank Hawley"/>
    <s v="Indonesia"/>
    <x v="11"/>
    <s v="Furniture"/>
    <s v="Appliances"/>
    <n v="3707.3519999999999"/>
    <n v="11"/>
    <n v="7.0000000000000007E-2"/>
    <n v="1554.432"/>
    <s v="Medium"/>
    <m/>
    <s v="Frank Hawley"/>
    <s v="IN"/>
    <s v="2014"/>
    <s v="MEDIUM"/>
    <s v="furniture"/>
    <s v="41991"/>
    <s v="FH1427559"/>
    <s v="IN"/>
    <n v="2014"/>
    <s v="FH1427559"/>
    <n v="41991"/>
    <s v="IN-2014-FH1427559-41991"/>
    <n v="2014"/>
    <n v="12"/>
    <n v="5"/>
    <n v="7"/>
    <n v="3707.3519999999999"/>
    <x v="0"/>
  </r>
  <r>
    <s v="MW-2015-TS1143085-42220"/>
    <s v=" 2015-08-04 "/>
    <d v="2015-08-09T00:00:00"/>
    <s v="Tom Stivers"/>
    <s v="Montenegro"/>
    <x v="6"/>
    <s v="Office Supplies"/>
    <s v="Storage"/>
    <n v="3234.24"/>
    <n v="6"/>
    <n v="0"/>
    <n v="970.19999999999902"/>
    <s v="Medium"/>
    <m/>
    <s v="Tom Stivers"/>
    <s v="MW"/>
    <s v="2015"/>
    <s v="MEDIUM"/>
    <s v="office supplies"/>
    <s v="42220"/>
    <s v="TS1143085"/>
    <s v="MW"/>
    <n v="2015"/>
    <s v="TS1143085"/>
    <n v="42220"/>
    <s v="MW-2015-TS1143085-42220"/>
    <n v="0"/>
    <n v="0"/>
    <n v="0"/>
    <n v="0"/>
    <n v="3234.24"/>
    <x v="3"/>
  </r>
  <r>
    <s v="IN-2014-CM1181597-41870"/>
    <d v="2014-08-19T00:00:00"/>
    <d v="2014-08-21T00:00:00"/>
    <s v="Candace McMahon"/>
    <s v="Pakistan"/>
    <x v="5"/>
    <s v="Technology"/>
    <s v="Copiers"/>
    <n v="2863.08"/>
    <n v="9"/>
    <n v="0.5"/>
    <n v="-458.19"/>
    <s v="Medium"/>
    <m/>
    <s v="Candace Mcmahon"/>
    <s v="IN"/>
    <s v="2014"/>
    <s v="MEDIUM"/>
    <s v="technology"/>
    <s v="41870"/>
    <s v="CM1181597"/>
    <s v="IN"/>
    <n v="2014"/>
    <s v="CM1181597"/>
    <n v="41870"/>
    <s v="IN-2014-CM1181597-41870"/>
    <n v="2014"/>
    <n v="8"/>
    <n v="3"/>
    <n v="2"/>
    <n v="2863.08"/>
    <x v="0"/>
  </r>
  <r>
    <s v="IR-2013-KN670560-41508"/>
    <d v="2013-08-22T00:00:00"/>
    <d v="2013-08-29T00:00:00"/>
    <s v="Kristina Nunn"/>
    <s v="Iran"/>
    <x v="5"/>
    <s v="Office Supplies"/>
    <s v="Phones"/>
    <n v="3369.24"/>
    <n v="6"/>
    <n v="0"/>
    <n v="606.41999999999996"/>
    <s v="Low"/>
    <m/>
    <s v="Kristina Nunn"/>
    <s v="IR"/>
    <s v="2013"/>
    <s v="LOW"/>
    <s v="office supplies"/>
    <s v="41508"/>
    <s v="KN670560"/>
    <s v="IR"/>
    <n v="2013"/>
    <s v="KN670560"/>
    <n v="41508"/>
    <s v="IR-2013-KN670560-41508"/>
    <n v="2013"/>
    <n v="8"/>
    <n v="5"/>
    <n v="7"/>
    <n v="3369.24"/>
    <x v="4"/>
  </r>
  <r>
    <s v="IT-2013-GM1444091-41347"/>
    <d v="2013-03-14T00:00:00"/>
    <d v="2013-03-17T00:00:00"/>
    <s v="Gary McGarr"/>
    <s v="Netherlands"/>
    <x v="4"/>
    <s v="Furniture"/>
    <s v="Appliances"/>
    <n v="1273.125"/>
    <n v="7"/>
    <n v="0.5"/>
    <n v="-993.19499999999903"/>
    <s v="High"/>
    <m/>
    <s v="Gary Mcgarr"/>
    <s v="IT"/>
    <s v="2013"/>
    <s v="HIGH"/>
    <s v="furniture"/>
    <s v="41347"/>
    <s v="GM1444091"/>
    <s v="IT"/>
    <n v="2013"/>
    <s v="GM1444091"/>
    <n v="41347"/>
    <s v="IT-2013-GM1444091-41347"/>
    <n v="2013"/>
    <n v="3"/>
    <n v="5"/>
    <n v="3"/>
    <n v="1273.125"/>
    <x v="4"/>
  </r>
  <r>
    <s v="MX-2013-JF1529531-41564"/>
    <d v="2013-10-17T00:00:00"/>
    <d v="2013-10-21T00:00:00"/>
    <s v="Jason Fortune-"/>
    <s v="Cuba"/>
    <x v="16"/>
    <s v="Furniture"/>
    <s v="Phones"/>
    <n v="2818.0799999999899"/>
    <n v="9"/>
    <n v="0"/>
    <n v="225.35999999999899"/>
    <s v="Hgih"/>
    <m/>
    <s v="Jason Fortune-"/>
    <s v="MX"/>
    <s v="2013"/>
    <s v="HGIH"/>
    <s v="furniture"/>
    <s v="41564"/>
    <s v="JF1529531"/>
    <s v="MX"/>
    <n v="2013"/>
    <s v="JF1529531"/>
    <n v="41564"/>
    <s v="MX-2013-JF1529531-41564"/>
    <n v="2013"/>
    <n v="10"/>
    <n v="5"/>
    <n v="4"/>
    <n v="2818.0799999999899"/>
    <x v="4"/>
  </r>
  <r>
    <s v="IN-2015-MD178607-42171"/>
    <d v="2015-06-16T00:00:00"/>
    <d v="2015-06-21T00:00:00"/>
    <s v="Michael Dominguez"/>
    <s v="Australia"/>
    <x v="0"/>
    <s v="Technology"/>
    <s v="Chairs"/>
    <n v="2293.4879999999998"/>
    <n v="8"/>
    <n v="0.1"/>
    <n v="509.56799999999998"/>
    <s v="High"/>
    <m/>
    <s v="Michael Dominguez"/>
    <s v="IN"/>
    <s v="2015"/>
    <s v="HIGH"/>
    <s v="technology"/>
    <s v="42171"/>
    <s v="MD178607"/>
    <s v="IN"/>
    <n v="2015"/>
    <s v="MD178607"/>
    <n v="42171"/>
    <s v="IN-2015-MD178607-42171"/>
    <n v="2015"/>
    <n v="6"/>
    <n v="3"/>
    <n v="5"/>
    <n v="2293.4879999999998"/>
    <x v="2"/>
  </r>
  <r>
    <s v="MX-2015-JM1586582-42137"/>
    <d v="2015-05-13T00:00:00"/>
    <d v="2015-05-17T00:00:00"/>
    <s v="John Murray"/>
    <s v="Mexico"/>
    <x v="3"/>
    <s v="Furniture"/>
    <s v="Copiers"/>
    <n v="1715.05599999999"/>
    <n v="7"/>
    <n v="0.2"/>
    <n v="300.07600000000002"/>
    <s v="High"/>
    <m/>
    <s v="John Murray"/>
    <s v="MX"/>
    <s v="2015"/>
    <s v="HIGH"/>
    <s v="furniture"/>
    <s v="42137"/>
    <s v="JM1586582"/>
    <s v="MX"/>
    <n v="2015"/>
    <s v="JM1586582"/>
    <n v="42137"/>
    <s v="MX-2015-JM1586582-42137"/>
    <n v="2015"/>
    <n v="5"/>
    <n v="4"/>
    <n v="4"/>
    <n v="1715.05599999999"/>
    <x v="2"/>
  </r>
  <r>
    <s v="IN-2015-JK1609058-42288"/>
    <d v="2015-10-11T00:00:00"/>
    <d v="2015-10-14T00:00:00"/>
    <s v="Juliana Krohn"/>
    <s v="India"/>
    <x v="30"/>
    <s v="Office Supplies#"/>
    <s v="Phones"/>
    <n v="2488.56"/>
    <n v="8"/>
    <n v="0"/>
    <n v="348.24"/>
    <s v="High"/>
    <m/>
    <s v="Juliana Krohn"/>
    <s v="IN"/>
    <s v="2015"/>
    <s v="HIGH"/>
    <s v="office supplies#"/>
    <s v="42288"/>
    <s v="JK1609058"/>
    <s v="IN"/>
    <n v="2015"/>
    <s v="JK1609058"/>
    <n v="42288"/>
    <s v="IN-2015-JK1609058-42288"/>
    <n v="2015"/>
    <n v="10"/>
    <n v="1"/>
    <n v="3"/>
    <n v="2488.56"/>
    <x v="2"/>
  </r>
  <r>
    <s v="MX-2012-SM2032036-41234"/>
    <d v="2012-11-21T00:00:00"/>
    <d v="2012-11-24T00:00:00"/>
    <s v="Sean Miller"/>
    <s v="Dominican Republic"/>
    <x v="16"/>
    <s v="Office Supplies"/>
    <s v="Bookcases"/>
    <n v="1124.2559999999901"/>
    <n v="7"/>
    <n v="0.2"/>
    <n v="252.89599999999899"/>
    <s v="Critical"/>
    <m/>
    <s v="Sean Miller"/>
    <s v="MX"/>
    <s v="2012"/>
    <s v="CRITICAL"/>
    <s v="office supplies"/>
    <s v="41234"/>
    <s v="SM2032036"/>
    <s v="MX"/>
    <n v="2012"/>
    <s v="SM2032036"/>
    <n v="41234"/>
    <s v="MX-2012-SM2032036-41234"/>
    <n v="2012"/>
    <n v="11"/>
    <n v="4"/>
    <n v="3"/>
    <n v="1124.2559999999901"/>
    <x v="1"/>
  </r>
  <r>
    <s v="MA-2014-DH367577-41926"/>
    <d v="2014-10-14T00:00:00"/>
    <d v="2014-10-15T00:00:00"/>
    <s v="Duane Huffman"/>
    <s v="Madagascar"/>
    <x v="23"/>
    <s v="Technology"/>
    <s v="Tables"/>
    <n v="1519.92"/>
    <n v="6"/>
    <n v="0"/>
    <n v="5856.54436626399"/>
    <s v="rCitical"/>
    <m/>
    <s v="Duane Huffman"/>
    <s v="MA"/>
    <s v="2014"/>
    <s v="RCITICAL"/>
    <s v="technology"/>
    <s v="41926"/>
    <s v="DH367577"/>
    <s v="MA"/>
    <n v="2014"/>
    <s v="DH367577"/>
    <n v="41926"/>
    <s v="MA-2014-DH367577-41926"/>
    <n v="2014"/>
    <n v="10"/>
    <n v="3"/>
    <n v="1"/>
    <n v="1519.92"/>
    <x v="0"/>
  </r>
  <r>
    <s v="ID-2013-JM1586597-41628"/>
    <d v="2013-12-20T00:00:00"/>
    <d v="2013-12-23T00:00:00"/>
    <s v="John Murray"/>
    <s v="Pakistan"/>
    <x v="5"/>
    <s v="Office Supplies"/>
    <s v="Phones"/>
    <n v="1704.87"/>
    <n v="6"/>
    <n v="0.5"/>
    <n v="-1023.02999999999"/>
    <s v=" Critical "/>
    <m/>
    <s v="John Murray"/>
    <s v="ID"/>
    <s v="2013"/>
    <s v=" CRITICAL "/>
    <s v="office supplies"/>
    <s v="41628"/>
    <s v="JM1586597"/>
    <s v="ID"/>
    <n v="2013"/>
    <s v="JM1586597"/>
    <n v="41628"/>
    <s v="ID-2013-JM1586597-41628"/>
    <n v="2013"/>
    <n v="12"/>
    <n v="6"/>
    <n v="3"/>
    <n v="1704.87"/>
    <x v="4"/>
  </r>
  <r>
    <s v="ES-2013-CM1211564-41489"/>
    <d v="2013-08-03T00:00:00"/>
    <d v="2013-08-07T00:00:00"/>
    <s v="Chad McGuire"/>
    <s v="Italy"/>
    <x v="6"/>
    <s v="Technology"/>
    <s v="Bookcases"/>
    <n v="1715.9099999999901"/>
    <n v="7"/>
    <n v="0"/>
    <n v="583.38"/>
    <s v="High#"/>
    <m/>
    <s v="Chad Mcguire"/>
    <s v="ES"/>
    <s v="2013"/>
    <s v="HIGH#"/>
    <s v="technology"/>
    <s v="41489"/>
    <s v="CM1211564"/>
    <s v="ES"/>
    <n v="2013"/>
    <s v="CM1211564"/>
    <n v="41489"/>
    <s v="ES-2013-CM1211564-41489"/>
    <n v="2013"/>
    <n v="8"/>
    <n v="7"/>
    <n v="4"/>
    <n v="1715.9099999999901"/>
    <x v="4"/>
  </r>
  <r>
    <s v="MX-2013-FH1436582-41558"/>
    <d v="2013-10-11T00:00:00"/>
    <d v="2013-10-14T00:00:00"/>
    <s v="Fred Hopkins"/>
    <s v="Mexico"/>
    <x v="3"/>
    <s v="Technology"/>
    <s v="Bookcases"/>
    <n v="2968.97999999999"/>
    <n v="7"/>
    <n v="0"/>
    <n v="89.039999999999907"/>
    <s v="Medium"/>
    <m/>
    <s v="Fred Hopkins"/>
    <s v="MX"/>
    <s v="2013"/>
    <s v="MEDIUM"/>
    <s v="technology"/>
    <s v="41558"/>
    <s v="FH1436582"/>
    <s v="MX"/>
    <n v="2013"/>
    <s v="FH1436582"/>
    <n v="41558"/>
    <s v="MX-2013-FH1436582-41558"/>
    <n v="2013"/>
    <n v="10"/>
    <n v="6"/>
    <n v="3"/>
    <n v="2968.97999999999"/>
    <x v="4"/>
  </r>
  <r>
    <s v="IN-2012-AG1049527-41248"/>
    <d v="2012-12-05T00:00:00"/>
    <d v="2012-12-12T00:00:00"/>
    <s v="Andrew Gjertsen"/>
    <s v="China"/>
    <x v="9"/>
    <s v="Technology"/>
    <s v="Tables"/>
    <n v="2518.9499999999998"/>
    <n v="7"/>
    <n v="0"/>
    <n v="3063.7564411559201"/>
    <s v="Medium"/>
    <m/>
    <s v="Andrew Gjertsen"/>
    <s v="IN"/>
    <s v="2012"/>
    <s v="MEDIUM"/>
    <s v="technology"/>
    <s v="41248"/>
    <s v="AG1049527"/>
    <s v="IN"/>
    <n v="2012"/>
    <s v="AG1049527"/>
    <n v="41248"/>
    <s v="IN-2012-AG1049527-41248"/>
    <n v="2012"/>
    <n v="12"/>
    <n v="4"/>
    <n v="7"/>
    <n v="2518.9499999999998"/>
    <x v="1"/>
  </r>
  <r>
    <s v="MX-2013-AG1090082-41398"/>
    <d v="2013-05-04T00:00:00"/>
    <d v="2013-05-09T00:00:00"/>
    <s v="Arthur Gainer"/>
    <s v="Mexico"/>
    <x v="3"/>
    <s v="Office Supplies"/>
    <s v="Accessories"/>
    <n v="3242.88"/>
    <n v="9"/>
    <n v="0"/>
    <n v="324.18"/>
    <s v="Medium"/>
    <m/>
    <s v="Arthur Gainer"/>
    <s v="MX"/>
    <s v="2013"/>
    <s v="MEDIUM"/>
    <s v="office supplies"/>
    <s v="41398"/>
    <s v="AG1090082"/>
    <s v="MX"/>
    <n v="2013"/>
    <s v="AG1090082"/>
    <n v="41398"/>
    <s v="MX-2013-AG1090082-41398"/>
    <n v="2013"/>
    <n v="5"/>
    <n v="7"/>
    <n v="5"/>
    <n v="3242.88"/>
    <x v="4"/>
  </r>
  <r>
    <s v=" IT-2014-JF15295120-41668 "/>
    <d v="2014-01-29T00:00:00"/>
    <d v="2014-01-31T00:00:00"/>
    <s v="Jason Fortune-"/>
    <s v="Spain"/>
    <x v="6"/>
    <s v="Office Supplies"/>
    <s v="Phones"/>
    <n v="1271.4569999999901"/>
    <n v="11"/>
    <n v="0.1"/>
    <n v="-127.412999999999"/>
    <s v="High"/>
    <m/>
    <s v="Jason Fortune-"/>
    <s v=" I"/>
    <s v="-201"/>
    <s v="HIGH"/>
    <s v="office supplies"/>
    <s v="1668 "/>
    <s v="JF15295120"/>
    <s v=" IT"/>
    <n v="2014"/>
    <s v="JF15295120"/>
    <n v="41668"/>
    <s v="IT-2014-JF15295120-41668"/>
    <n v="2014"/>
    <n v="1"/>
    <n v="4"/>
    <n v="2"/>
    <n v="1271.4569999999901"/>
    <x v="0"/>
  </r>
  <r>
    <s v="MX-2014-MS1736539-41780"/>
    <d v="2014-05-21T00:00:00"/>
    <d v="2014-05-23T00:00:00"/>
    <s v="Maribeth Schnelling"/>
    <s v="El Salvador"/>
    <x v="3"/>
    <s v="Technology"/>
    <s v="Machines"/>
    <n v="2544.2399999999998"/>
    <n v="6"/>
    <n v="0"/>
    <n v="992.15999999999894"/>
    <s v="High"/>
    <m/>
    <s v="Maribeth Schnelling"/>
    <s v="MX"/>
    <s v="2014"/>
    <s v="HIGH"/>
    <s v="technology"/>
    <s v="41780"/>
    <s v="MS1736539"/>
    <s v="MX"/>
    <n v="2014"/>
    <s v="MS1736539"/>
    <n v="41780"/>
    <s v="MX-2014-MS1736539-41780"/>
    <n v="2014"/>
    <n v="5"/>
    <n v="4"/>
    <n v="2"/>
    <n v="2544.2399999999998"/>
    <x v="0"/>
  </r>
  <r>
    <s v="IN-2012-SB2017027-41208"/>
    <d v="2012-10-26T00:00:00"/>
    <d v="2012-10-28T00:00:00"/>
    <s v="Sarah Bern"/>
    <s v="China"/>
    <x v="9"/>
    <s v="Furniture"/>
    <s v="Tables"/>
    <n v="2470.5"/>
    <n v="6"/>
    <n v="0"/>
    <n v="518.76"/>
    <s v="Medium#"/>
    <m/>
    <s v="Sarah Bern"/>
    <s v="IN"/>
    <s v="2012"/>
    <s v="MEDIUM#"/>
    <s v="furniture"/>
    <s v="41208"/>
    <s v="SB2017027"/>
    <s v="IN"/>
    <n v="2012"/>
    <s v="SB2017027"/>
    <n v="41208"/>
    <s v="IN-2012-SB2017027-41208"/>
    <n v="2012"/>
    <n v="10"/>
    <n v="6"/>
    <n v="2"/>
    <n v="2470.5"/>
    <x v="1"/>
  </r>
  <r>
    <s v="CA-2013-AB10105140-41585"/>
    <d v="2013-11-07T00:00:00"/>
    <d v="2013-12-11T00:00:00"/>
    <s v="Adrian Barton"/>
    <s v="United States"/>
    <x v="1"/>
    <s v="Office Supplies"/>
    <s v="Copiers"/>
    <n v="32.059999999999903"/>
    <n v="10"/>
    <n v="0.8"/>
    <n v="-51.295999999999999"/>
    <s v="Medium"/>
    <m/>
    <s v="Adrian Barton"/>
    <s v="CA"/>
    <s v="2013"/>
    <s v="MEDIUM"/>
    <s v="office supplies"/>
    <s v="41585"/>
    <s v="AB10105140"/>
    <s v="CA"/>
    <n v="2013"/>
    <s v="AB10105140"/>
    <n v="41585"/>
    <s v="CA-2013-AB10105140-41585"/>
    <n v="2013"/>
    <n v="11"/>
    <n v="5"/>
    <n v="34"/>
    <n v="32.059999999999903"/>
    <x v="4"/>
  </r>
  <r>
    <s v="IN-2013-BC1112592-41401"/>
    <d v="2013-05-07T00:00:00"/>
    <d v="2013-10-05T00:00:00"/>
    <s v="Becky Castell"/>
    <s v="New Zealand"/>
    <x v="0"/>
    <s v="Technology"/>
    <s v="Bookcases"/>
    <n v="1917.36"/>
    <n v="6"/>
    <n v="0"/>
    <n v="747.72"/>
    <s v="Medium"/>
    <m/>
    <s v="Becky Castell"/>
    <s v="IN"/>
    <s v="2013"/>
    <s v="MEDIUM"/>
    <s v="technology"/>
    <s v="41401"/>
    <s v="BC1112592"/>
    <s v="IN"/>
    <n v="2013"/>
    <s v="BC1112592"/>
    <n v="41401"/>
    <s v="IN-2013-BC1112592-41401"/>
    <n v="2013"/>
    <n v="5"/>
    <n v="3"/>
    <n v="151"/>
    <n v="1917.36"/>
    <x v="4"/>
  </r>
  <r>
    <s v="IN-2012-NF1859527-40916"/>
    <d v="2012-01-08T00:00:00"/>
    <d v="2012-01-12T00:00:00"/>
    <s v="Nicole Fjeld"/>
    <s v="China"/>
    <x v="9"/>
    <s v="Technology"/>
    <s v="Tables"/>
    <n v="2173.5"/>
    <n v="7"/>
    <n v="0"/>
    <n v="260.82"/>
    <s v="Medium"/>
    <m/>
    <s v="Nicole Fjeld"/>
    <s v="IN"/>
    <s v="2012"/>
    <s v="MEDIUM"/>
    <s v="technology"/>
    <s v="40916"/>
    <s v="NF1859527"/>
    <s v="IN"/>
    <n v="2012"/>
    <s v="NF1859527"/>
    <n v="40916"/>
    <s v="IN-2012-NF1859527-40916"/>
    <n v="2012"/>
    <n v="1"/>
    <n v="1"/>
    <n v="4"/>
    <n v="2173.5"/>
    <x v="1"/>
  </r>
  <r>
    <s v="ES-2015-RD19585120-42007"/>
    <d v="2015-01-03T00:00:00"/>
    <d v="2015-01-04T00:00:00"/>
    <s v="Rob Dowd"/>
    <s v="Spain"/>
    <x v="6"/>
    <s v="Technology"/>
    <s v="Accessories"/>
    <n v="2097.12"/>
    <n v="8"/>
    <n v="0"/>
    <n v="188.64"/>
    <s v="High"/>
    <m/>
    <s v="Rob Dowd"/>
    <s v="ES"/>
    <s v="2015"/>
    <s v="HIGH"/>
    <s v="technology"/>
    <s v="42007"/>
    <s v="RD19585120"/>
    <s v="ES"/>
    <n v="2015"/>
    <s v="RD19585120"/>
    <n v="42007"/>
    <s v="ES-2015-RD19585120-42007"/>
    <n v="2015"/>
    <n v="1"/>
    <n v="7"/>
    <n v="1"/>
    <n v="2097.12"/>
    <x v="2"/>
  </r>
  <r>
    <s v="CA-2015-AH10120140-42234"/>
    <d v="2015-08-18T00:00:00"/>
    <d v="2015-08-24T00:00:00"/>
    <s v="Adrian Hane"/>
    <s v="United States"/>
    <x v="8"/>
    <s v="Technology"/>
    <s v="Appliances"/>
    <n v="98.16"/>
    <n v="6"/>
    <n v="0"/>
    <n v="9.8159999999999901"/>
    <s v="Low"/>
    <m/>
    <s v="Adrian Hane"/>
    <s v="CA"/>
    <s v="2015"/>
    <s v="LOW"/>
    <s v="technology"/>
    <s v="42234"/>
    <s v="AH10120140"/>
    <s v="CA"/>
    <n v="2015"/>
    <s v="AH10120140"/>
    <n v="42234"/>
    <s v="CA-2015-AH10120140-42234"/>
    <n v="2015"/>
    <n v="8"/>
    <n v="3"/>
    <n v="6"/>
    <n v="98.16"/>
    <x v="2"/>
  </r>
  <r>
    <s v="UP-2014-MD7860137-41810"/>
    <d v="2014-06-20T00:00:00"/>
    <d v="2014-06-24T00:00:00"/>
    <s v="Michael Dominguez"/>
    <s v="ukraine"/>
    <x v="21"/>
    <s v="Office Supplies"/>
    <s v="Binders"/>
    <n v="3955.14"/>
    <n v="14"/>
    <n v="0"/>
    <n v="1383.9"/>
    <s v="High"/>
    <m/>
    <s v="Michael Dominguez"/>
    <s v="UP"/>
    <s v="2014"/>
    <s v="HIGH"/>
    <s v="office supplies"/>
    <s v="41810"/>
    <s v="MD7860137"/>
    <s v="UP"/>
    <n v="2014"/>
    <s v="MD7860137"/>
    <n v="41810"/>
    <s v="UP-2014-MD7860137-41810"/>
    <n v="2014"/>
    <n v="6"/>
    <n v="6"/>
    <n v="4"/>
    <n v="3955.14"/>
    <x v="0"/>
  </r>
  <r>
    <s v="ES-2015-CC1214548-42118"/>
    <d v="2015-04-24T00:00:00"/>
    <d v="2015-04-27T00:00:00"/>
    <s v="Charles Crestani"/>
    <s v="Germany"/>
    <x v="4"/>
    <s v="Technology"/>
    <s v="Appliances"/>
    <n v="2305.2600000000002"/>
    <n v="9"/>
    <n v="0"/>
    <n v="9054.2758390963409"/>
    <s v="Medium#"/>
    <m/>
    <s v="Charles Crestani"/>
    <s v="ES"/>
    <s v="2015"/>
    <s v="MEDIUM#"/>
    <s v="technology"/>
    <s v="42118"/>
    <s v="CC1214548"/>
    <s v="ES"/>
    <n v="2015"/>
    <s v="CC1214548"/>
    <n v="42118"/>
    <s v="ES-2015-CC1214548-42118"/>
    <n v="2015"/>
    <n v="4"/>
    <n v="6"/>
    <n v="3"/>
    <n v="2305.2600000000002"/>
    <x v="2"/>
  </r>
  <r>
    <s v="MX-2012-XP2186539-41032"/>
    <d v="2012-05-03T00:00:00"/>
    <d v="2012-05-07T00:00:00"/>
    <s v="Xylona Preis"/>
    <s v="El Salvador"/>
    <x v="3"/>
    <s v="Furniture"/>
    <s v="Bookcases"/>
    <n v="2833.7599999999902"/>
    <n v="10"/>
    <n v="0.2"/>
    <n v="35.3599999999998"/>
    <s v="High"/>
    <m/>
    <s v="Xylona Preis"/>
    <s v="MX"/>
    <s v="2012"/>
    <s v="HIGH"/>
    <s v="furniture"/>
    <s v="41032"/>
    <s v="XP2186539"/>
    <s v="MX"/>
    <n v="2012"/>
    <s v="XP2186539"/>
    <n v="41032"/>
    <s v="MX-2012-XP2186539-41032"/>
    <n v="2012"/>
    <n v="5"/>
    <n v="5"/>
    <n v="4"/>
    <n v="2833.7599999999902"/>
    <x v="1"/>
  </r>
  <r>
    <s v="MX-2015-ML1741031-42320"/>
    <d v="2015-11-12T00:00:00"/>
    <d v="2015-11-16T00:00:00"/>
    <s v="Maris LaWare"/>
    <s v="Cuba"/>
    <x v="16"/>
    <s v="Furniture"/>
    <s v="Tables"/>
    <n v="1916.8799999999901"/>
    <n v="7"/>
    <n v="0"/>
    <n v="939.26"/>
    <s v="High"/>
    <m/>
    <s v="Maris Laware"/>
    <s v="MX"/>
    <s v="2015"/>
    <s v="HIGH"/>
    <s v="furniture"/>
    <s v="42320"/>
    <s v="ML1741031"/>
    <s v="MX"/>
    <n v="2015"/>
    <s v="ML1741031"/>
    <n v="42320"/>
    <s v="MX-2015-ML1741031-42320"/>
    <n v="2015"/>
    <n v="11"/>
    <n v="5"/>
    <n v="4"/>
    <n v="1916.8799999999901"/>
    <x v="2"/>
  </r>
  <r>
    <s v="IN-2015-QJ1925527-42283"/>
    <d v="2015-10-06T00:00:00"/>
    <d v="2015-10-12T00:00:00"/>
    <s v="Quincy Jones"/>
    <s v="China"/>
    <x v="9"/>
    <s v="Technology"/>
    <s v="Tables"/>
    <n v="3391.74"/>
    <n v="9"/>
    <n v="0"/>
    <n v="271.08"/>
    <s v="Medium"/>
    <m/>
    <s v="Quincy Jones"/>
    <s v="IN"/>
    <s v="2015"/>
    <s v="MEDIUM"/>
    <s v="technology"/>
    <s v="42283"/>
    <s v="QJ1925527"/>
    <s v="IN"/>
    <n v="2015"/>
    <s v="QJ1925527"/>
    <n v="42283"/>
    <s v="IN-2015-QJ1925527-42283"/>
    <n v="2015"/>
    <n v="10"/>
    <n v="3"/>
    <n v="6"/>
    <n v="3391.74"/>
    <x v="2"/>
  </r>
  <r>
    <s v="SF-2013-CP2085117-41506"/>
    <d v="2013-08-20T00:00:00"/>
    <d v="2013-08-22T00:00:00"/>
    <s v="Cathy Prescott"/>
    <s v="South Africa"/>
    <x v="13"/>
    <s v="Furniture"/>
    <s v="Copiers"/>
    <n v="889.02"/>
    <n v="6"/>
    <n v="0"/>
    <n v="320.04000000000002"/>
    <s v="Critical"/>
    <m/>
    <s v="Cathy Prescott"/>
    <s v="SF"/>
    <s v="2013"/>
    <s v="CRITICAL"/>
    <s v="furniture"/>
    <s v="41506"/>
    <s v="CP2085117"/>
    <s v="SF"/>
    <n v="2013"/>
    <s v="CP2085117"/>
    <n v="41506"/>
    <s v="SF-2013-CP2085117-41506"/>
    <n v="2013"/>
    <n v="8"/>
    <n v="3"/>
    <n v="2"/>
    <n v="889.02"/>
    <x v="4"/>
  </r>
  <r>
    <s v="IT-2014-EH14005120-41992"/>
    <d v="2014-12-19T00:00:00"/>
    <d v="2014-12-21T00:00:00"/>
    <s v="Erica Hernandez"/>
    <s v="Spain"/>
    <x v="6"/>
    <s v="Office Supplies"/>
    <s v="Copiers"/>
    <n v="845.20799999999997"/>
    <n v="7"/>
    <n v="0.1"/>
    <n v="-9.4920000000000098"/>
    <s v="Critical"/>
    <m/>
    <s v="Erica Hernandez"/>
    <s v="IT"/>
    <s v="2014"/>
    <s v="CRITICAL"/>
    <s v="office supplies"/>
    <s v="41992"/>
    <s v="EH14005120"/>
    <s v="IT"/>
    <n v="2014"/>
    <s v="EH14005120"/>
    <n v="41992"/>
    <s v="IT-2014-EH14005120-41992"/>
    <n v="2014"/>
    <n v="12"/>
    <n v="6"/>
    <n v="2"/>
    <n v="845.20799999999997"/>
    <x v="0"/>
  </r>
  <r>
    <s v="IN-2013-JR1570058-41441"/>
    <d v="2013-06-16T00:00:00"/>
    <d v="2013-06-22T00:00:00"/>
    <s v="Jocasta Rupert"/>
    <s v="India"/>
    <x v="5"/>
    <s v="Office Supplies"/>
    <s v="Copiers"/>
    <n v="2799.63"/>
    <n v="9"/>
    <n v="0"/>
    <n v="391.77"/>
    <s v="Medium"/>
    <m/>
    <s v="Jocasta Rupert"/>
    <s v="IN"/>
    <s v="2013"/>
    <s v="MEDIUM"/>
    <s v="office supplies"/>
    <s v="41441"/>
    <s v="JR1570058"/>
    <s v="IN"/>
    <n v="2013"/>
    <s v="JR1570058"/>
    <n v="41441"/>
    <s v="IN-2013-JR1570058-41441"/>
    <n v="2013"/>
    <n v="6"/>
    <n v="1"/>
    <n v="6"/>
    <n v="2799.63"/>
    <x v="4"/>
  </r>
  <r>
    <s v="IN-2014-PL1892588-41871"/>
    <d v="2014-08-20T00:00:00"/>
    <d v="2014-08-20T00:00:00"/>
    <s v="Paul Lucas"/>
    <s v="Myanmar (Burma)"/>
    <x v="11"/>
    <s v="Office Supplies"/>
    <s v="Storage"/>
    <n v="1549.12859999999"/>
    <n v="6"/>
    <n v="0.17"/>
    <n v="-56.111400000000003"/>
    <s v="Critical"/>
    <m/>
    <s v="Paul Lucas"/>
    <s v="IN"/>
    <s v="2014"/>
    <s v="CRITICAL"/>
    <s v="office supplies"/>
    <s v="41871"/>
    <s v="PL1892588"/>
    <s v="IN"/>
    <n v="2014"/>
    <s v="PL1892588"/>
    <n v="41871"/>
    <s v="IN-2014-PL1892588-41871"/>
    <n v="2014"/>
    <n v="8"/>
    <n v="4"/>
    <n v="0"/>
    <n v="1549.12859999999"/>
    <x v="0"/>
  </r>
  <r>
    <s v="ES-2014-SC2009545-41991"/>
    <d v="2014-12-18T00:00:00"/>
    <d v="2014-12-22T00:00:00"/>
    <s v="Sanjit Chand"/>
    <s v="France"/>
    <x v="4"/>
    <s v="Technology"/>
    <s v="Accessories"/>
    <n v="1654.64399999999"/>
    <n v="8"/>
    <n v="0.15"/>
    <n v="681.20399999999995"/>
    <s v="High"/>
    <m/>
    <s v="Sanjit Chand"/>
    <s v="ES"/>
    <s v="2014"/>
    <s v="HIGH"/>
    <s v="technology"/>
    <s v="41991"/>
    <s v="SC2009545"/>
    <s v="ES"/>
    <n v="2014"/>
    <s v="SC2009545"/>
    <n v="41991"/>
    <s v="ES-2014-SC2009545-41991"/>
    <n v="2014"/>
    <n v="12"/>
    <n v="5"/>
    <n v="4"/>
    <n v="1654.64399999999"/>
    <x v="0"/>
  </r>
  <r>
    <s v="MO-2014-GP474086-41678"/>
    <d v="2014-02-08T00:00:00"/>
    <s v=" 2014-02-09 "/>
    <s v="Guy Phonely"/>
    <s v="Morocco"/>
    <x v="7"/>
    <s v="Technology"/>
    <s v="Binders"/>
    <n v="1457.28"/>
    <n v="8"/>
    <n v="0"/>
    <n v="3572.9804248258702"/>
    <s v="Critical"/>
    <m/>
    <s v="Guy Phonely"/>
    <s v="MO"/>
    <s v="2014"/>
    <s v="CRITICAL"/>
    <s v="technology"/>
    <s v="41678"/>
    <s v="GP474086"/>
    <s v="MO"/>
    <n v="2014"/>
    <s v="GP474086"/>
    <n v="41678"/>
    <s v="MO-2014-GP474086-41678"/>
    <n v="2014"/>
    <n v="2"/>
    <n v="7"/>
    <n v="0"/>
    <n v="1457.28"/>
    <x v="0"/>
  </r>
  <r>
    <s v="IN-2013-CM1216027-41506"/>
    <d v="2013-08-20T00:00:00"/>
    <d v="2013-08-24T00:00:00"/>
    <s v="Charles McCrossin"/>
    <s v="hCina"/>
    <x v="9"/>
    <s v="Technology"/>
    <s v="Tables"/>
    <n v="5737.5"/>
    <n v="9"/>
    <n v="0"/>
    <n v="630.99"/>
    <s v="Medium"/>
    <m/>
    <s v="Charles Mccrossin"/>
    <s v="IN"/>
    <s v="2013"/>
    <s v="MEDIUM"/>
    <s v="technology"/>
    <s v="41506"/>
    <s v="CM1216027"/>
    <s v="IN"/>
    <n v="2013"/>
    <s v="CM1216027"/>
    <n v="41506"/>
    <s v="IN-2013-CM1216027-41506"/>
    <n v="2013"/>
    <n v="8"/>
    <n v="3"/>
    <n v="4"/>
    <n v="5737.5"/>
    <x v="4"/>
  </r>
  <r>
    <s v="IN-2013-DL129257-41418"/>
    <d v="2013-05-24T00:00:00"/>
    <d v="2013-05-28T00:00:00"/>
    <s v=" Daniel Lacy "/>
    <s v="Australia"/>
    <x v="0"/>
    <s v="Technology"/>
    <s v="Appliances"/>
    <n v="1641.087"/>
    <n v="7"/>
    <n v="0.1"/>
    <n v="473.90699999999998"/>
    <s v="High"/>
    <m/>
    <s v=" Daniel Lacy "/>
    <s v="IN"/>
    <s v="2013"/>
    <s v="HIGH"/>
    <s v="technology"/>
    <s v="41418"/>
    <s v="DL129257"/>
    <s v="IN"/>
    <n v="2013"/>
    <s v="DL129257"/>
    <n v="41418"/>
    <s v="IN-2013-DL129257-41418"/>
    <n v="2013"/>
    <n v="5"/>
    <n v="6"/>
    <n v="4"/>
    <n v="1641.087"/>
    <x v="4"/>
  </r>
  <r>
    <s v="ES-2014-CM1183045-41773"/>
    <s v=" 2014-05-14 "/>
    <d v="2014-05-16T00:00:00"/>
    <s v="Cari MacIntyre"/>
    <s v="France"/>
    <x v="4"/>
    <s v="Technology"/>
    <s v="Chairs"/>
    <n v="2910.1875"/>
    <n v="11"/>
    <n v="0.15"/>
    <n v="-68.722500000000096"/>
    <s v="High"/>
    <m/>
    <s v="Cari Macintyre"/>
    <s v="ES"/>
    <s v="2014"/>
    <s v="HIGH"/>
    <s v="technology"/>
    <s v="41773"/>
    <s v="CM1183045"/>
    <s v="ES"/>
    <n v="2014"/>
    <s v="CM1183045"/>
    <n v="41773"/>
    <s v="ES-2014-CM1183045-41773"/>
    <n v="0"/>
    <n v="0"/>
    <n v="0"/>
    <n v="0"/>
    <n v="2910.1875"/>
    <x v="3"/>
  </r>
  <r>
    <s v="MX-2014-CS1249082-41763"/>
    <d v="2014-05-04T00:00:00"/>
    <d v="2014-05-08T00:00:00"/>
    <s v="Cindy Schnelling"/>
    <s v="Mexico"/>
    <x v="3"/>
    <s v="Furniture"/>
    <s v="Phones"/>
    <n v="1731.0719999999901"/>
    <n v="7"/>
    <n v="0.2"/>
    <n v="-238.027999999999"/>
    <s v="High"/>
    <m/>
    <s v="Cindy Schnelling"/>
    <s v="MX"/>
    <s v="2014"/>
    <s v="HIGH"/>
    <s v="furniture"/>
    <s v="41763"/>
    <s v="CS1249082"/>
    <s v="MX"/>
    <n v="2014"/>
    <s v="CS1249082"/>
    <n v="41763"/>
    <s v="MX-2014-CS1249082-41763"/>
    <n v="2014"/>
    <n v="5"/>
    <n v="1"/>
    <n v="4"/>
    <n v="1731.0719999999901"/>
    <x v="0"/>
  </r>
  <r>
    <s v="MX-2015-MC1763536-42340"/>
    <d v="2015-12-02T00:00:00"/>
    <d v="2015-12-06T00:00:00"/>
    <s v="Matthew Clasen"/>
    <s v="Dominican Republic"/>
    <x v="16"/>
    <s v="Technology"/>
    <s v="Phones"/>
    <n v="1914.0799999999899"/>
    <n v="14"/>
    <n v="0.2"/>
    <n v="669.76"/>
    <s v="Medium"/>
    <m/>
    <s v="Matthew Clasen"/>
    <s v="MX"/>
    <s v="2015"/>
    <s v="MEDIUM"/>
    <s v="technology"/>
    <s v="42340"/>
    <s v="MC1763536"/>
    <s v="MX"/>
    <n v="2015"/>
    <s v="MC1763536"/>
    <n v="42340"/>
    <s v="MX-2015-MC1763536-42340"/>
    <n v="2015"/>
    <n v="12"/>
    <n v="4"/>
    <n v="4"/>
    <n v="1914.0799999999899"/>
    <x v="2"/>
  </r>
  <r>
    <s v="MX-2015-VT2170018-42012"/>
    <d v="2015-01-08T00:00:00"/>
    <d v="2015-01-13T00:00:00"/>
    <s v="Valerie Takahito"/>
    <s v="Brazil"/>
    <x v="15"/>
    <s v="Technology"/>
    <s v="Chairs"/>
    <n v="3393.12"/>
    <n v="8"/>
    <n v="0"/>
    <n v="101.76"/>
    <s v="Medium"/>
    <m/>
    <s v="Valerie Takahito"/>
    <s v="MX"/>
    <s v="2015"/>
    <s v="MEDIUM"/>
    <s v="technology"/>
    <s v="42012"/>
    <s v="VT2170018"/>
    <s v="MX"/>
    <n v="2015"/>
    <s v="VT2170018"/>
    <n v="42012"/>
    <s v="MX-2015-VT2170018-42012"/>
    <n v="2015"/>
    <n v="1"/>
    <n v="5"/>
    <n v="5"/>
    <n v="3393.12"/>
    <x v="2"/>
  </r>
  <r>
    <s v="CA-2014-AH10120140-41821"/>
    <d v="2014-07-01T00:00:00"/>
    <d v="2014-07-04T00:00:00"/>
    <s v="Adrian Hane"/>
    <s v="United States"/>
    <x v="1"/>
    <s v="Technology"/>
    <s v="Accessories"/>
    <n v="50.12"/>
    <n v="7"/>
    <n v="0.2"/>
    <n v="-0.62650000000000705"/>
    <s v="Medium"/>
    <m/>
    <s v="Adrian Hane"/>
    <s v="CA"/>
    <s v="2014"/>
    <s v="MEDIUM"/>
    <s v="technology"/>
    <s v="41821"/>
    <s v="AH10120140"/>
    <s v="CA"/>
    <n v="2014"/>
    <s v="AH10120140"/>
    <n v="41821"/>
    <s v="CA-2014-AH10120140-41821"/>
    <n v="2014"/>
    <n v="7"/>
    <n v="3"/>
    <n v="3"/>
    <n v="50.12"/>
    <x v="0"/>
  </r>
  <r>
    <s v="IN-2012-CD1192027-40979"/>
    <d v="2012-03-11T00:00:00"/>
    <d v="2012-03-16T00:00:00"/>
    <s v="Carlos Daly"/>
    <s v="China"/>
    <x v="9"/>
    <s v="Furniture"/>
    <s v="Chairs"/>
    <n v="3272.0099999999902"/>
    <n v="7"/>
    <n v="0"/>
    <n v="1537.83"/>
    <s v="Medium"/>
    <m/>
    <s v="Carlos Daly"/>
    <s v="IN"/>
    <s v="2012"/>
    <s v="MEDIUM"/>
    <s v="furniture"/>
    <s v="40979"/>
    <s v="CD1192027"/>
    <s v="IN"/>
    <n v="2012"/>
    <s v="CD1192027"/>
    <n v="40979"/>
    <s v="IN-2012-CD1192027-40979"/>
    <n v="2012"/>
    <n v="3"/>
    <n v="1"/>
    <n v="5"/>
    <n v="3272.0099999999902"/>
    <x v="1"/>
  </r>
  <r>
    <s v="ID-2014-TA21385102-41654"/>
    <d v="2014-01-15T00:00:00"/>
    <d v="2014-01-21T00:00:00"/>
    <s v=" Tom Ashbrook "/>
    <s v="Philippines"/>
    <x v="11"/>
    <s v="Office Supplies"/>
    <s v="Copiers"/>
    <n v="3386.8589999999999"/>
    <n v="7"/>
    <n v="0.15"/>
    <n v="-597.68100000000004"/>
    <s v="Low"/>
    <m/>
    <s v=" Tom Ashbrook "/>
    <s v="ID"/>
    <s v="2014"/>
    <s v="LOW"/>
    <s v="office supplies"/>
    <s v="41654"/>
    <s v="TA21385102"/>
    <s v="ID"/>
    <n v="2014"/>
    <s v="TA21385102"/>
    <n v="41654"/>
    <s v="ID-2014-TA21385102-41654"/>
    <n v="2014"/>
    <n v="1"/>
    <n v="4"/>
    <n v="6"/>
    <n v="3386.8589999999999"/>
    <x v="0"/>
  </r>
  <r>
    <s v="ES-2012-DJ88887148-41231"/>
    <d v="2012-11-18T00:00:00"/>
    <d v="2012-11-20T00:00:00"/>
    <s v="Denny Joy"/>
    <s v="Greece"/>
    <x v="6"/>
    <s v="Technology"/>
    <s v="Appliances"/>
    <n v="728.53200000000004"/>
    <n v="7"/>
    <n v="0.4"/>
    <n v="-133.72799999999901"/>
    <s v="Critical"/>
    <m/>
    <s v="Denny Joy"/>
    <s v="ES"/>
    <s v="2012"/>
    <s v="CRITICAL"/>
    <s v="technology"/>
    <s v="41231"/>
    <s v="DJ88887148"/>
    <s v="ES"/>
    <n v="2012"/>
    <s v="DJ88887148"/>
    <n v="41231"/>
    <s v="ES-2012-DJ88887148-41231"/>
    <n v="2012"/>
    <n v="11"/>
    <n v="1"/>
    <n v="2"/>
    <n v="728.53200000000004"/>
    <x v="1"/>
  </r>
  <r>
    <s v="ES-2013-AR1051064-41441"/>
    <s v=" 2013-06-16 "/>
    <d v="2013-06-20T00:00:00"/>
    <s v="Andrew Roberts"/>
    <s v="Italy"/>
    <x v="6"/>
    <s v="Furniture"/>
    <s v="Appliances"/>
    <n v="2546.46"/>
    <n v="7"/>
    <n v="0"/>
    <n v="381.78"/>
    <s v="High"/>
    <m/>
    <s v="Andrew Roberts"/>
    <s v="ES"/>
    <s v="2013"/>
    <s v="HIGH"/>
    <s v="furniture"/>
    <s v="41441"/>
    <s v="AR1051064"/>
    <s v="ES"/>
    <n v="2013"/>
    <s v="AR1051064"/>
    <n v="41441"/>
    <s v="ES-2013-AR1051064-41441"/>
    <n v="0"/>
    <n v="0"/>
    <n v="0"/>
    <n v="0"/>
    <n v="2546.46"/>
    <x v="3"/>
  </r>
  <r>
    <s v="IN-2014-JH1591066-41831"/>
    <d v="2014-07-11T00:00:00"/>
    <d v="2014-07-15T00:00:00"/>
    <s v="Jonathan Howell"/>
    <s v="Japan"/>
    <x v="9"/>
    <s v="Furniture"/>
    <s v="Phones"/>
    <n v="2888.76"/>
    <n v="7"/>
    <n v="0"/>
    <n v="173.25"/>
    <s v="Medium"/>
    <m/>
    <s v="Jonathan Howell"/>
    <s v="IN"/>
    <s v="2014"/>
    <s v="MEDIUM"/>
    <s v="furniture"/>
    <s v="41831"/>
    <s v="JH1591066"/>
    <s v="IN"/>
    <n v="2014"/>
    <s v="JH1591066"/>
    <n v="41831"/>
    <s v="IN-2014-JH1591066-41831"/>
    <n v="2014"/>
    <n v="7"/>
    <n v="6"/>
    <n v="4"/>
    <n v="2888.76"/>
    <x v="0"/>
  </r>
  <r>
    <s v="ES-2015-CM12235139-42221"/>
    <d v="2015-08-05T00:00:00"/>
    <d v="2015-08-09T00:00:00"/>
    <s v="Chris McAfee"/>
    <s v="United Kingdom"/>
    <x v="19"/>
    <s v="Technology"/>
    <s v="Bookcases"/>
    <n v="1237.44"/>
    <n v="8"/>
    <n v="0"/>
    <n v="74.16"/>
    <s v="High"/>
    <m/>
    <s v="Chris Mcafee"/>
    <s v="ES"/>
    <s v="2015"/>
    <s v="HIGH"/>
    <s v="technology"/>
    <s v="42221"/>
    <s v="CM12235139"/>
    <s v="ES"/>
    <n v="2015"/>
    <s v="CM12235139"/>
    <n v="42221"/>
    <s v="ES-2015-CM12235139-42221"/>
    <n v="2015"/>
    <n v="8"/>
    <n v="4"/>
    <n v="4"/>
    <n v="1237.44"/>
    <x v="2"/>
  </r>
  <r>
    <s v="ES-2013-NM18520120-41634"/>
    <d v="2013-12-26T00:00:00"/>
    <d v="2013-12-28T00:00:00"/>
    <s v="Neoma Murray"/>
    <s v="Spain"/>
    <x v="6"/>
    <s v="Office Supplies"/>
    <s v="Phones"/>
    <n v="600.6"/>
    <n v="13"/>
    <n v="0"/>
    <n v="131.82"/>
    <s v="Critical"/>
    <m/>
    <s v="Neoma Murray"/>
    <s v="ES"/>
    <s v="2013"/>
    <s v="CRITICAL"/>
    <s v="office supplies"/>
    <s v="41634"/>
    <s v="NM18520120"/>
    <s v="ES"/>
    <n v="2013"/>
    <s v="NM18520120"/>
    <n v="41634"/>
    <s v="ES-2013-NM18520120-41634"/>
    <n v="2013"/>
    <n v="12"/>
    <n v="5"/>
    <n v="2"/>
    <n v="600.6"/>
    <x v="4"/>
  </r>
  <r>
    <s v="US-2013-CL1189018-41459"/>
    <d v="2013-07-04T00:00:00"/>
    <d v="2013-07-04T00:00:00"/>
    <s v="Carl Ludwig"/>
    <s v="Brazil"/>
    <x v="15"/>
    <s v="Technology"/>
    <s v="Copiers"/>
    <n v="1363.2"/>
    <n v="8"/>
    <n v="0.6"/>
    <n v="-1806.24"/>
    <s v="Critical"/>
    <m/>
    <s v="Carl Ludwig"/>
    <s v="US"/>
    <s v="2013"/>
    <s v="CRITICAL"/>
    <s v="technology"/>
    <s v="41459"/>
    <s v="CL1189018"/>
    <s v="US"/>
    <n v="2013"/>
    <s v="CL1189018"/>
    <n v="41459"/>
    <s v="US-2013-CL1189018-41459"/>
    <n v="2013"/>
    <n v="7"/>
    <n v="5"/>
    <n v="0"/>
    <n v="1363.2"/>
    <x v="4"/>
  </r>
  <r>
    <s v="ES-2013-CA12265139-41506"/>
    <d v="2013-08-20T00:00:00"/>
    <d v="2013-08-24T00:00:00"/>
    <s v="Christina Anderson"/>
    <s v="United Kingdom"/>
    <x v="19"/>
    <s v="Furniture"/>
    <s v="Phones"/>
    <n v="3315.26999999999"/>
    <n v="7"/>
    <n v="0"/>
    <n v="961.38"/>
    <s v="High"/>
    <m/>
    <s v="Christina Anderson"/>
    <s v="ES"/>
    <s v="2013"/>
    <s v="HIGH"/>
    <s v="furniture"/>
    <s v="41506"/>
    <s v="CA12265139"/>
    <s v="ES"/>
    <n v="2013"/>
    <s v="CA12265139"/>
    <n v="41506"/>
    <s v="ES-2013-CA12265139-41506"/>
    <n v="2013"/>
    <n v="8"/>
    <n v="3"/>
    <n v="4"/>
    <n v="3315.26999999999"/>
    <x v="4"/>
  </r>
  <r>
    <s v="CA-2013-AS13523-41403"/>
    <d v="2013-05-09T00:00:00"/>
    <d v="2013-05-13T00:00:00"/>
    <s v="Adrian Shami"/>
    <s v="Canada"/>
    <x v="25"/>
    <s v="Office Supplies"/>
    <s v="Appliances"/>
    <n v="187.01999999999899"/>
    <n v="6"/>
    <n v="0"/>
    <n v="26.099999999999898"/>
    <s v="Meidum"/>
    <m/>
    <s v="Adrian Shami"/>
    <s v="CA"/>
    <s v="2013"/>
    <s v="MEIDUM"/>
    <s v="office supplies"/>
    <s v="41403"/>
    <s v="AS13523"/>
    <s v="CA"/>
    <n v="2013"/>
    <s v="AS13523"/>
    <n v="41403"/>
    <s v="CA-2013-AS13523-41403"/>
    <n v="2013"/>
    <n v="5"/>
    <n v="5"/>
    <n v="4"/>
    <n v="187.01999999999899"/>
    <x v="4"/>
  </r>
  <r>
    <s v="ES-2015-NF1847548-42248"/>
    <d v="2015-09-01T00:00:00"/>
    <d v="2015-09-01T00:00:00"/>
    <s v="Neil FranzÃ¶sisch"/>
    <s v="Germany"/>
    <x v="4"/>
    <s v="Technology"/>
    <s v="Copiers"/>
    <n v="1350.09"/>
    <n v="7"/>
    <n v="0"/>
    <n v="256.41000000000003"/>
    <s v="Critical"/>
    <m/>
    <s v="Neil Franzã¶Sisch"/>
    <s v="ES"/>
    <s v="2015"/>
    <s v="CRITICAL"/>
    <s v="technology"/>
    <s v="42248"/>
    <s v="NF1847548"/>
    <s v="ES"/>
    <n v="2015"/>
    <s v="NF1847548"/>
    <n v="42248"/>
    <s v="ES-2015-NF1847548-42248"/>
    <n v="2015"/>
    <n v="9"/>
    <n v="3"/>
    <n v="0"/>
    <n v="1350.09"/>
    <x v="2"/>
  </r>
  <r>
    <s v="ES-2013-JH1582048-41306"/>
    <d v="2013-02-01T00:00:00"/>
    <d v="2013-02-04T00:00:00"/>
    <s v="John Huston#"/>
    <s v="Germany"/>
    <x v="4"/>
    <s v=" Technology "/>
    <s v="Copiers"/>
    <n v="965.16"/>
    <n v="7"/>
    <n v="0"/>
    <n v="463.25999999999902"/>
    <s v="High"/>
    <m/>
    <s v="John Huston#"/>
    <s v="ES"/>
    <s v="2013"/>
    <s v="HIGH"/>
    <s v=" technology "/>
    <s v="41306"/>
    <s v="JH1582048"/>
    <s v="ES"/>
    <n v="2013"/>
    <s v="JH1582048"/>
    <n v="41306"/>
    <s v="ES-2013-JH1582048-41306"/>
    <n v="2013"/>
    <n v="2"/>
    <n v="6"/>
    <n v="3"/>
    <n v="965.16"/>
    <x v="4"/>
  </r>
  <r>
    <s v="ES-2014-FM1421564-41804"/>
    <d v="2014-06-14T00:00:00"/>
    <d v="2014-06-16T00:00:00"/>
    <s v="Filia McAdams"/>
    <s v="Italy"/>
    <x v="6"/>
    <s v="Technology"/>
    <s v="Bookcases"/>
    <n v="1552.5"/>
    <n v="6"/>
    <n v="0"/>
    <n v="62.1"/>
    <s v="Medium"/>
    <m/>
    <s v="Filia Mcadams"/>
    <s v="ES"/>
    <s v="2014"/>
    <s v="MEDIUM"/>
    <s v="technology"/>
    <s v="41804"/>
    <s v="FM1421564"/>
    <s v="ES"/>
    <n v="2014"/>
    <s v="FM1421564"/>
    <n v="41804"/>
    <s v="ES-2014-FM1421564-41804"/>
    <n v="2014"/>
    <n v="6"/>
    <n v="7"/>
    <n v="2"/>
    <n v="1552.5"/>
    <x v="0"/>
  </r>
  <r>
    <s v="CA-2012-AB10150140-40972"/>
    <d v="2012-03-04T00:00:00"/>
    <d v="2012-03-07T00:00:00"/>
    <s v="Aimee Bixby"/>
    <s v="United States"/>
    <x v="10"/>
    <s v="Office Supplies"/>
    <s v="Appliances"/>
    <n v="49.631999999999998"/>
    <n v="6"/>
    <n v="0.2"/>
    <n v="16.750799999999899"/>
    <s v="Medium"/>
    <m/>
    <s v="Aimee Bixby"/>
    <s v="CA"/>
    <s v="2012"/>
    <s v="MEDIUM"/>
    <s v="office supplies"/>
    <s v="40972"/>
    <s v="AB10150140"/>
    <s v="CA"/>
    <n v="2012"/>
    <s v="AB10150140"/>
    <n v="40972"/>
    <s v="CA-2012-AB10150140-40972"/>
    <n v="2012"/>
    <n v="3"/>
    <n v="1"/>
    <n v="3"/>
    <n v="49.631999999999998"/>
    <x v="1"/>
  </r>
  <r>
    <s v="IN-2012-PO1919527-41200"/>
    <d v="2012-10-18T00:00:00"/>
    <d v="2012-10-23T00:00:00"/>
    <s v="Phillina Ober"/>
    <s v="China"/>
    <x v="9"/>
    <s v="Furniture"/>
    <s v="Appliances"/>
    <n v="2018.3309999999999"/>
    <n v="9"/>
    <n v="0.3"/>
    <n v="-576.90899999999999"/>
    <s v="Hgih"/>
    <m/>
    <s v="Phillina Ober"/>
    <s v="IN"/>
    <s v="2012"/>
    <s v="HGIH"/>
    <s v="furniture"/>
    <s v="41200"/>
    <s v="PO1919527"/>
    <s v="IN"/>
    <n v="2012"/>
    <s v="PO1919527"/>
    <n v="41200"/>
    <s v="IN-2012-PO1919527-41200"/>
    <n v="2012"/>
    <n v="10"/>
    <n v="5"/>
    <n v="5"/>
    <n v="2018.3309999999999"/>
    <x v="1"/>
  </r>
  <r>
    <s v="IN-2015-KD1634558-42029"/>
    <d v="2015-01-25T00:00:00"/>
    <d v="2015-01-29T00:00:00"/>
    <s v="Katherine Ducich"/>
    <s v="India"/>
    <x v="5"/>
    <s v="Furniture"/>
    <s v="Bookcases"/>
    <n v="2485.6199999999899"/>
    <n v="6"/>
    <n v="0"/>
    <n v="795.24"/>
    <s v="Medium"/>
    <m/>
    <s v="Katherine Ducich"/>
    <s v="IN"/>
    <s v="2015"/>
    <s v="MEDIUM"/>
    <s v="furniture"/>
    <s v="42029"/>
    <s v="KD1634558"/>
    <s v="IN"/>
    <n v="2015"/>
    <s v="KD1634558"/>
    <n v="42029"/>
    <s v="IN-2015-KD1634558-42029"/>
    <n v="2015"/>
    <n v="1"/>
    <n v="1"/>
    <n v="4"/>
    <n v="2485.6199999999899"/>
    <x v="2"/>
  </r>
  <r>
    <s v="ES-2015-DJ1342045-42035"/>
    <d v="2015-01-31T00:00:00"/>
    <d v="2015-02-04T00:00:00"/>
    <s v="Denny Joy"/>
    <s v="France"/>
    <x v="4"/>
    <s v="Technology"/>
    <s v="Chairs"/>
    <n v="2102.8319999999999"/>
    <n v="8"/>
    <n v="0.15"/>
    <n v="2270.15770744771"/>
    <s v="High"/>
    <m/>
    <s v="Denny Joy"/>
    <s v="ES"/>
    <s v="2015"/>
    <s v="HIGH"/>
    <s v="technology"/>
    <s v="42035"/>
    <s v="DJ1342045"/>
    <s v="ES"/>
    <n v="2015"/>
    <s v="DJ1342045"/>
    <n v="42035"/>
    <s v="ES-2015-DJ1342045-42035"/>
    <n v="2015"/>
    <n v="1"/>
    <n v="7"/>
    <n v="4"/>
    <n v="2102.8319999999999"/>
    <x v="2"/>
  </r>
  <r>
    <s v="TZ-2014-HH5010129-41906"/>
    <d v="2014-09-24T00:00:00"/>
    <d v="2014-09-24T00:00:00"/>
    <s v="Hilary Holden"/>
    <s v="Tanzania"/>
    <x v="23"/>
    <s v="Office Supplies"/>
    <s v="Machines"/>
    <n v="553.44000000000005"/>
    <n v="8"/>
    <n v="0"/>
    <n v="16.559999999999999"/>
    <s v="Critical"/>
    <m/>
    <s v="Hilary Holden"/>
    <s v="TZ"/>
    <s v="2014"/>
    <s v="CRITICAL"/>
    <s v="office supplies"/>
    <s v="41906"/>
    <s v="HH5010129"/>
    <s v="TZ"/>
    <n v="2014"/>
    <s v="HH5010129"/>
    <n v="41906"/>
    <s v="TZ-2014-HH5010129-41906"/>
    <n v="2014"/>
    <n v="9"/>
    <n v="4"/>
    <n v="0"/>
    <n v="553.44000000000005"/>
    <x v="0"/>
  </r>
  <r>
    <s v="MX-2015-NF1838582-42087"/>
    <d v="2015-03-24T00:00:00"/>
    <d v="2015-03-28T00:00:00"/>
    <s v="Natalie Fritzler"/>
    <s v="Mexico"/>
    <x v="3"/>
    <s v="Furniture"/>
    <s v="Phones"/>
    <n v="2205.5680000000002"/>
    <n v="8"/>
    <n v="0.2"/>
    <n v="689.08799999999997"/>
    <s v="High"/>
    <m/>
    <s v="Natalie Fritzler"/>
    <s v="MX"/>
    <s v="2015"/>
    <s v="HIGH"/>
    <s v="furniture"/>
    <s v="42087"/>
    <s v="NF1838582"/>
    <s v="MX"/>
    <n v="2015"/>
    <s v="NF1838582"/>
    <n v="42087"/>
    <s v="MX-2015-NF1838582-42087"/>
    <n v="2015"/>
    <n v="3"/>
    <n v="3"/>
    <n v="4"/>
    <n v="2205.5680000000002"/>
    <x v="2"/>
  </r>
  <r>
    <s v="ES-2015-AF1087048-42169"/>
    <d v="2015-06-14T00:00:00"/>
    <d v="2015-06-17T00:00:00"/>
    <s v="Art Ferguson"/>
    <s v="Germany"/>
    <x v="4"/>
    <s v="Furniture"/>
    <s v="Phones"/>
    <n v="2291.835"/>
    <n v="7"/>
    <n v="0.35"/>
    <n v="-1128.4349999999999"/>
    <s v="High"/>
    <m/>
    <s v="Art Ferguson"/>
    <s v="ES"/>
    <s v="2015"/>
    <s v="HIGH"/>
    <s v="furniture"/>
    <s v="42169"/>
    <s v="AF1087048"/>
    <s v="ES"/>
    <n v="2015"/>
    <s v="AF1087048"/>
    <n v="42169"/>
    <s v="ES-2015-AF1087048-42169"/>
    <n v="2015"/>
    <n v="6"/>
    <n v="1"/>
    <n v="3"/>
    <n v="2291.835"/>
    <x v="2"/>
  </r>
  <r>
    <s v="RS-2012-AS285108-41137"/>
    <d v="2012-08-16T00:00:00"/>
    <d v="2012-08-18T00:00:00"/>
    <s v="Alejandro Savely"/>
    <s v="Russia"/>
    <x v="21"/>
    <s v="Furniture"/>
    <s v="Tables"/>
    <n v="954.6"/>
    <n v="10"/>
    <n v="0"/>
    <n v="152.69999999999999"/>
    <s v="Critical"/>
    <m/>
    <s v="Alejandro Savely"/>
    <s v="RS"/>
    <s v="2012"/>
    <s v="CRITICAL"/>
    <s v="furniture"/>
    <s v="41137"/>
    <s v="AS285108"/>
    <s v="RS"/>
    <n v="2012"/>
    <s v="AS285108"/>
    <n v="41137"/>
    <s v="RS-2012-AS285108-41137"/>
    <n v="2012"/>
    <n v="8"/>
    <n v="5"/>
    <n v="2"/>
    <n v="954.6"/>
    <x v="1"/>
  </r>
  <r>
    <s v="CG-2014-MB730533-41688"/>
    <d v="2014-02-18T00:00:00"/>
    <d v="2014-02-23T00:00:00"/>
    <s v="Maria Bertelson"/>
    <s v="Democratic Republic of the Congo"/>
    <x v="22"/>
    <s v="Furniture"/>
    <s v="Bookcases"/>
    <n v="3877.68"/>
    <n v="8"/>
    <n v="0"/>
    <n v="930.48"/>
    <s v="Medium"/>
    <m/>
    <s v="Maria Bertelson"/>
    <s v="CG"/>
    <s v="2014"/>
    <s v="MEDIUM"/>
    <s v="furniture"/>
    <s v="41688"/>
    <s v="MB730533"/>
    <s v="CG"/>
    <n v="2014"/>
    <s v="MB730533"/>
    <n v="41688"/>
    <s v="CG-2014-MB730533-41688"/>
    <n v="2014"/>
    <n v="2"/>
    <n v="3"/>
    <n v="5"/>
    <n v="3877.68"/>
    <x v="0"/>
  </r>
  <r>
    <s v="CA-2014-AB16523-41660"/>
    <d v="2014-01-21T00:00:00"/>
    <d v="2014-01-21T00:00:00"/>
    <s v="Alan Barnes"/>
    <s v="Canada"/>
    <x v="25"/>
    <s v="Office Supplies"/>
    <s v="Appliances"/>
    <n v="410.87999999999897"/>
    <n v="8"/>
    <n v="0"/>
    <n v="78"/>
    <s v="High"/>
    <m/>
    <s v="Alan Barnes"/>
    <s v="CA"/>
    <s v="2014"/>
    <s v="HIGH"/>
    <s v="office supplies"/>
    <s v="41660"/>
    <s v="AB16523"/>
    <s v="CA"/>
    <n v="2014"/>
    <s v="AB16523"/>
    <n v="41660"/>
    <s v="CA-2014-AB16523-41660"/>
    <n v="2014"/>
    <n v="1"/>
    <n v="3"/>
    <n v="0"/>
    <n v="410.87999999999897"/>
    <x v="0"/>
  </r>
  <r>
    <s v="IR-2014-AG52560-41641"/>
    <d v="2014-01-02T00:00:00"/>
    <d v="2014-01-04T00:00:00"/>
    <s v="Andy Gerbode"/>
    <s v="Iran"/>
    <x v="5"/>
    <s v="Technology"/>
    <s v="Bookcases"/>
    <n v="2021.88"/>
    <n v="14"/>
    <n v="0"/>
    <n v="323.39999999999998"/>
    <s v="High"/>
    <m/>
    <s v="Andy Gerbode"/>
    <s v="IR"/>
    <s v="2014"/>
    <s v="HIGH"/>
    <s v="technology"/>
    <s v="41641"/>
    <s v="AG52560"/>
    <s v="IR"/>
    <n v="2014"/>
    <s v="AG52560"/>
    <n v="41641"/>
    <s v="IR-2014-AG52560-41641"/>
    <n v="2014"/>
    <n v="1"/>
    <n v="5"/>
    <n v="2"/>
    <n v="2021.88"/>
    <x v="0"/>
  </r>
  <r>
    <s v="IN-2015-FC142457-42326"/>
    <d v="2015-11-18T00:00:00"/>
    <s v="11/22/2015"/>
    <s v="Frank Carlisle"/>
    <s v="Australia"/>
    <x v="0"/>
    <s v="Technology"/>
    <s v="Phones"/>
    <n v="1221.5609999999999"/>
    <n v="11"/>
    <n v="0.1"/>
    <n v="325.61099999999999"/>
    <s v="High"/>
    <m/>
    <s v="Frank Carlisle"/>
    <s v="IN"/>
    <s v="2015"/>
    <s v="HIGH"/>
    <s v="technology"/>
    <s v="42326"/>
    <s v="FC142457"/>
    <s v="IN"/>
    <n v="2015"/>
    <s v="FC142457"/>
    <n v="42326"/>
    <s v="IN-2015-FC142457-42326"/>
    <n v="2015"/>
    <n v="11"/>
    <n v="4"/>
    <n v="4"/>
    <n v="1221.5609999999999"/>
    <x v="2"/>
  </r>
  <r>
    <s v="ID-2015-TH212357-42175"/>
    <d v="2015-06-20T00:00:00"/>
    <d v="2015-06-23T00:00:00"/>
    <s v="Tiffany House"/>
    <s v="Australia"/>
    <x v="0"/>
    <s v="Technology"/>
    <s v="Phones"/>
    <n v="1596.50999999999"/>
    <n v="6"/>
    <n v="0.1"/>
    <n v="-53.37"/>
    <s v="Medium"/>
    <m/>
    <s v="Tiffany House"/>
    <s v="ID"/>
    <s v="2015"/>
    <s v="MEDIUM"/>
    <s v="technology"/>
    <s v="42175"/>
    <s v="TH212357"/>
    <s v="ID"/>
    <n v="2015"/>
    <s v="TH212357"/>
    <n v="42175"/>
    <s v="ID-2015-TH212357-42175"/>
    <n v="2015"/>
    <n v="6"/>
    <n v="7"/>
    <n v="3"/>
    <n v="1596.50999999999"/>
    <x v="2"/>
  </r>
  <r>
    <s v="IN-2014-TW2102527-41780"/>
    <d v="2014-05-21T00:00:00"/>
    <d v="2014-05-25T00:00:00"/>
    <s v="Tamara Willingham"/>
    <s v="China"/>
    <x v="9"/>
    <s v="Technology"/>
    <s v="Copiers"/>
    <n v="2018.88"/>
    <n v="12"/>
    <n v="0"/>
    <n v="928.44"/>
    <s v="Medium"/>
    <m/>
    <s v="Tamara Willingham"/>
    <s v="IN"/>
    <s v="2014"/>
    <s v="MEDIUM"/>
    <s v="technology"/>
    <s v="41780"/>
    <s v="TW2102527"/>
    <s v="IN"/>
    <n v="2014"/>
    <s v="TW2102527"/>
    <n v="41780"/>
    <s v="IN-2014-TW2102527-41780"/>
    <n v="2014"/>
    <n v="5"/>
    <n v="4"/>
    <n v="4"/>
    <n v="2018.88"/>
    <x v="0"/>
  </r>
  <r>
    <s v="SF-2015-LT7110117-42280"/>
    <d v="2015-10-03T00:00:00"/>
    <d v="2015-10-07T00:00:00"/>
    <s v="Liz Thompson"/>
    <s v="South Africa"/>
    <x v="13"/>
    <s v="Technology"/>
    <s v="Chairs"/>
    <n v="1885.32"/>
    <n v="6"/>
    <n v="0"/>
    <n v="18.72"/>
    <s v="High"/>
    <m/>
    <s v="Liz Thompson"/>
    <s v="SF"/>
    <s v="2015"/>
    <s v="HIGH"/>
    <s v="technology"/>
    <s v="42280"/>
    <s v="LT7110117"/>
    <s v="SF"/>
    <n v="2015"/>
    <s v="LT7110117"/>
    <n v="42280"/>
    <s v="SF-2015-LT7110117-42280"/>
    <n v="2015"/>
    <n v="10"/>
    <n v="7"/>
    <n v="4"/>
    <n v="1885.32"/>
    <x v="2"/>
  </r>
  <r>
    <s v="IT-2012-KN16390139-41268"/>
    <d v="2012-12-25T00:00:00"/>
    <d v="2012-12-30T00:00:00"/>
    <s v="Katherine Nockton"/>
    <s v="United Kingdom"/>
    <x v="19"/>
    <s v="Furniture"/>
    <s v="Copiers"/>
    <n v="3119.34"/>
    <n v="7"/>
    <n v="0"/>
    <n v="1528.38"/>
    <s v="Medium"/>
    <m/>
    <s v="Katherine Nockton"/>
    <s v="IT"/>
    <s v="2012"/>
    <s v="MEDIUM"/>
    <s v="furniture"/>
    <s v="41268"/>
    <s v="KN16390139"/>
    <s v="IT"/>
    <n v="2012"/>
    <s v="KN16390139"/>
    <n v="41268"/>
    <s v="IT-2012-KN16390139-41268"/>
    <n v="2012"/>
    <n v="12"/>
    <n v="3"/>
    <n v="5"/>
    <n v="3119.34"/>
    <x v="1"/>
  </r>
  <r>
    <s v="ES-2015-HD1478548-42271"/>
    <d v="2015-09-24T00:00:00"/>
    <d v="2015-10-01T00:00:00"/>
    <s v="Harold Dahlen"/>
    <s v="Germany"/>
    <x v="4"/>
    <s v="Furniture"/>
    <s v="Machines"/>
    <n v="1964.25"/>
    <n v="6"/>
    <n v="0.1"/>
    <n v="21.689999999999898"/>
    <s v="Low"/>
    <m/>
    <s v="Harold Dahlen"/>
    <s v="ES"/>
    <s v="2015"/>
    <s v="LOW"/>
    <s v="furniture"/>
    <s v="42271"/>
    <s v="HD1478548"/>
    <s v="ES"/>
    <n v="2015"/>
    <s v="HD1478548"/>
    <n v="42271"/>
    <s v="ES-2015-HD1478548-42271"/>
    <n v="2015"/>
    <n v="9"/>
    <n v="5"/>
    <n v="7"/>
    <n v="1964.25"/>
    <x v="2"/>
  </r>
  <r>
    <s v="ID-2015-BE114557-42242"/>
    <d v="2015-08-26T00:00:00"/>
    <d v="2015-08-28T00:00:00"/>
    <s v="Brad Eason"/>
    <s v="Australia"/>
    <x v="0"/>
    <s v="Furniture"/>
    <s v="Bookcases"/>
    <n v="1653.8039999999901"/>
    <n v="6"/>
    <n v="0.4"/>
    <n v="-689.25599999999895"/>
    <s v="High"/>
    <m/>
    <s v="Brad Eason"/>
    <s v="ID"/>
    <s v="2015"/>
    <s v="HIGH"/>
    <s v="furniture"/>
    <s v="42242"/>
    <s v="BE114557"/>
    <s v="ID"/>
    <n v="2015"/>
    <s v="BE114557"/>
    <n v="42242"/>
    <s v="ID-2015-BE114557-42242"/>
    <n v="2015"/>
    <n v="8"/>
    <n v="4"/>
    <n v="2"/>
    <n v="1653.8039999999901"/>
    <x v="2"/>
  </r>
  <r>
    <s v="MX-2013-CR1282051-41543"/>
    <d v="2013-09-26T00:00:00"/>
    <d v="2013-09-28T00:00:00"/>
    <s v="Cyra Reiten"/>
    <s v="Guatemala"/>
    <x v="3"/>
    <s v="Technology"/>
    <s v="Phones"/>
    <n v="1902.10816"/>
    <n v="8"/>
    <n v="2E-3"/>
    <n v="872.82816000000003"/>
    <s v="Medium"/>
    <m/>
    <s v="Cyra Reiten"/>
    <s v="MX"/>
    <s v="2013"/>
    <s v="MEDIUM"/>
    <s v="technology"/>
    <s v="41543"/>
    <s v="CR1282051"/>
    <s v="MX"/>
    <n v="2013"/>
    <s v="CR1282051"/>
    <n v="41543"/>
    <s v="MX-2013-CR1282051-41543"/>
    <n v="2013"/>
    <n v="9"/>
    <n v="5"/>
    <n v="2"/>
    <n v="1902.10816"/>
    <x v="4"/>
  </r>
  <r>
    <s v="ES-2015-HM14860125-42368"/>
    <d v="2015-12-30T00:00:00"/>
    <d v="2016-01-02T00:00:00"/>
    <s v="Harry Marie"/>
    <s v="Switzerland"/>
    <x v="4"/>
    <s v="Technology"/>
    <s v="Tables"/>
    <n v="1913.3999999999901"/>
    <n v="10"/>
    <n v="0"/>
    <n v="899.099999999999"/>
    <s v="Critical"/>
    <m/>
    <s v="Harry Marie"/>
    <s v="ES"/>
    <s v="2015"/>
    <s v="CRITICAL"/>
    <s v="technology"/>
    <s v="42368"/>
    <s v="HM14860125"/>
    <s v="ES"/>
    <n v="2015"/>
    <s v="HM14860125"/>
    <n v="42368"/>
    <s v="ES-2015-HM14860125-42368"/>
    <n v="2015"/>
    <n v="12"/>
    <n v="4"/>
    <n v="3"/>
    <n v="1913.3999999999901"/>
    <x v="2"/>
  </r>
  <r>
    <s v="ES-2015-CM1219045-42094"/>
    <d v="2015-03-31T00:00:00"/>
    <d v="2015-03-31T00:00:00"/>
    <s v="Charlotte Melton"/>
    <s v="France"/>
    <x v="4"/>
    <s v="Furniture"/>
    <s v="Chairs"/>
    <n v="2953.5839999999998"/>
    <n v="8"/>
    <n v="0.1"/>
    <n v="754.70399999999904"/>
    <s v="Medium"/>
    <m/>
    <s v="Charlotte Melton"/>
    <s v="ES"/>
    <s v="2015"/>
    <s v="MEDIUM"/>
    <s v="furniture"/>
    <s v="42094"/>
    <s v="CM1219045"/>
    <s v="ES"/>
    <n v="2015"/>
    <s v="CM1219045"/>
    <n v="42094"/>
    <s v="ES-2015-CM1219045-42094"/>
    <n v="2015"/>
    <n v="3"/>
    <n v="3"/>
    <n v="0"/>
    <n v="2953.5839999999998"/>
    <x v="2"/>
  </r>
  <r>
    <s v="MX-2015-SB2018518-42245"/>
    <d v="2015-08-29T00:00:00"/>
    <d v="2015-09-03T00:00:00"/>
    <s v="Sarah Brown"/>
    <s v="Brazil"/>
    <x v="15"/>
    <s v="Office Supplies"/>
    <s v="Phones"/>
    <n v="3044.8"/>
    <n v="8"/>
    <n v="0"/>
    <n v="91.2"/>
    <s v="Medium"/>
    <m/>
    <s v="Sarah Brown"/>
    <s v="MX"/>
    <s v="2015"/>
    <s v="MEDIUM"/>
    <s v="office supplies"/>
    <s v="42245"/>
    <s v="SB2018518"/>
    <s v="MX"/>
    <n v="2015"/>
    <s v="SB2018518"/>
    <n v="42245"/>
    <s v="MX-2015-SB2018518-42245"/>
    <n v="2015"/>
    <n v="8"/>
    <n v="7"/>
    <n v="5"/>
    <n v="3044.8"/>
    <x v="2"/>
  </r>
  <r>
    <s v="ES-2015-JF15415139-42132"/>
    <d v="2015-05-08T00:00:00"/>
    <d v="2015-05-13T00:00:00"/>
    <s v="Jennifer Ferguson"/>
    <s v="United Kingdom"/>
    <x v="19"/>
    <s v="Technology"/>
    <s v="Appliances"/>
    <n v="2518.9499999999998"/>
    <n v="7"/>
    <n v="0"/>
    <n v="1032.57"/>
    <s v="Medium"/>
    <m/>
    <s v="Jennifer Ferguson"/>
    <s v="ES"/>
    <s v="2015"/>
    <s v="MEDIUM"/>
    <s v="technology"/>
    <s v="42132"/>
    <s v="JF15415139"/>
    <s v="ES"/>
    <n v="2015"/>
    <s v="JF15415139"/>
    <n v="42132"/>
    <s v="ES-2015-JF15415139-42132"/>
    <n v="2015"/>
    <n v="5"/>
    <n v="6"/>
    <n v="5"/>
    <n v="2518.9499999999998"/>
    <x v="2"/>
  </r>
  <r>
    <s v="NI-2014-MT807095-41870"/>
    <d v="2014-08-19T00:00:00"/>
    <d v="2014-08-20T00:00:00"/>
    <s v="Michelle Tran"/>
    <s v="Nigeria"/>
    <x v="20"/>
    <s v="Furniture"/>
    <s v="Bookcases"/>
    <n v="1669.248"/>
    <n v="12"/>
    <n v="0.7"/>
    <n v="-1558.15199999999"/>
    <s v="Medium"/>
    <m/>
    <s v="Michelle Tran"/>
    <s v="NI"/>
    <s v="2014"/>
    <s v="MEDIUM"/>
    <s v="furniture"/>
    <s v="41870"/>
    <s v="MT807095"/>
    <s v="NI"/>
    <n v="2014"/>
    <s v="MT807095"/>
    <n v="41870"/>
    <s v="NI-2014-MT807095-41870"/>
    <n v="2014"/>
    <n v="8"/>
    <n v="3"/>
    <n v="1"/>
    <n v="1669.248"/>
    <x v="0"/>
  </r>
  <r>
    <s v="ES-2014-ES14020120-41817"/>
    <d v="2014-06-27T00:00:00"/>
    <d v="2014-06-27T00:00:00"/>
    <s v="Erica Smith"/>
    <s v="Spain"/>
    <x v="6"/>
    <s v="Furniture"/>
    <s v="Copiers"/>
    <n v="2476.08"/>
    <n v="6"/>
    <n v="0"/>
    <n v="1015.02"/>
    <s v="High"/>
    <m/>
    <s v="Erica Smith"/>
    <s v="ES"/>
    <s v="2014"/>
    <s v="HIGH"/>
    <s v="furniture"/>
    <s v="41817"/>
    <s v="ES14020120"/>
    <s v="ES"/>
    <n v="2014"/>
    <s v="ES14020120"/>
    <n v="41817"/>
    <s v="ES-2014-ES14020120-41817"/>
    <n v="2014"/>
    <n v="6"/>
    <n v="6"/>
    <n v="0"/>
    <n v="2476.08"/>
    <x v="0"/>
  </r>
  <r>
    <s v="TU-2015-EH4125134-42068"/>
    <d v="2015-03-05T00:00:00"/>
    <d v="2015-03-07T00:00:00"/>
    <s v="Eugene Hildebrand"/>
    <s v="Turkey"/>
    <x v="14"/>
    <s v="Furniture"/>
    <s v="Phones"/>
    <n v="1136.66399999999"/>
    <n v="6"/>
    <n v="0.6"/>
    <n v="-880.95599999999899"/>
    <s v="High"/>
    <m/>
    <s v="Eugene Hildebrand"/>
    <s v="TU"/>
    <s v="2015"/>
    <s v="HIGH"/>
    <s v="furniture"/>
    <s v="42068"/>
    <s v="EH4125134"/>
    <s v="TU"/>
    <n v="2015"/>
    <s v="EH4125134"/>
    <n v="42068"/>
    <s v="TU-2015-EH4125134-42068"/>
    <n v="2015"/>
    <n v="3"/>
    <n v="5"/>
    <n v="2"/>
    <n v="1136.66399999999"/>
    <x v="2"/>
  </r>
  <r>
    <s v="IN-2015-IM1507059-42157"/>
    <d v="2015-06-02T00:00:00"/>
    <d v="2015-06-04T00:00:00"/>
    <s v="Irene Maddox"/>
    <s v="Indonesia"/>
    <x v="11"/>
    <s v="Technology"/>
    <s v="Chairs"/>
    <n v="1043.9304"/>
    <n v="8"/>
    <n v="0.47"/>
    <n v="-295.50959999999998"/>
    <s v="Medium"/>
    <m/>
    <s v="Irene Maddox"/>
    <s v="IN"/>
    <s v="2015"/>
    <s v="MEDIUM"/>
    <s v="technology"/>
    <s v="42157"/>
    <s v="IM1507059"/>
    <s v="IN"/>
    <n v="2015"/>
    <s v="IM1507059"/>
    <n v="42157"/>
    <s v="IN-2015-IM1507059-42157"/>
    <n v="2015"/>
    <n v="6"/>
    <n v="3"/>
    <n v="2"/>
    <n v="1043.9304"/>
    <x v="2"/>
  </r>
  <r>
    <s v="US-2014-DA1345055-41795"/>
    <d v="2014-06-05T00:00:00"/>
    <d v="2014-06-09T00:00:00"/>
    <s v="Dianna Arnett"/>
    <s v="Honduras"/>
    <x v="3"/>
    <s v="Office Supplies"/>
    <s v="Copiers"/>
    <n v="2180.2439999999901"/>
    <n v="11"/>
    <n v="0.4"/>
    <n v="-690.53599999999904"/>
    <s v="Medium#"/>
    <m/>
    <s v="Dianna Arnett"/>
    <s v="US"/>
    <s v="2014"/>
    <s v="MEDIUM#"/>
    <s v="office supplies"/>
    <s v="41795"/>
    <s v="DA1345055"/>
    <s v="US"/>
    <n v="2014"/>
    <s v="DA1345055"/>
    <n v="41795"/>
    <s v="US-2014-DA1345055-41795"/>
    <n v="2014"/>
    <n v="6"/>
    <n v="5"/>
    <n v="4"/>
    <n v="2180.2439999999901"/>
    <x v="0"/>
  </r>
  <r>
    <s v="ES-2014-DB1306045-41928"/>
    <d v="2014-10-16T00:00:00"/>
    <d v="2014-10-18T00:00:00"/>
    <s v="Dave Brooks"/>
    <s v="France"/>
    <x v="4"/>
    <s v="Tecnhology"/>
    <s v="Machines"/>
    <n v="1306.4670000000001"/>
    <n v="6"/>
    <n v="0.15"/>
    <n v="107.486999999999"/>
    <s v="High"/>
    <m/>
    <s v="Dave Brooks"/>
    <s v="ES"/>
    <s v="2014"/>
    <s v="HIGH"/>
    <s v="tecnhology"/>
    <s v="41928"/>
    <s v="DB1306045"/>
    <s v="ES"/>
    <n v="2014"/>
    <s v="DB1306045"/>
    <n v="41928"/>
    <s v="ES-2014-DB1306045-41928"/>
    <n v="2014"/>
    <n v="10"/>
    <n v="5"/>
    <n v="2"/>
    <n v="1306.4670000000001"/>
    <x v="0"/>
  </r>
  <r>
    <s v="ES-2013-TC2098045-41588"/>
    <d v="2013-11-10T00:00:00"/>
    <d v="2013-11-13T00:00:00"/>
    <s v="Tamara Chand"/>
    <s v="France"/>
    <x v="4"/>
    <s v="Furniture"/>
    <s v="Storage"/>
    <n v="2012.049"/>
    <n v="6"/>
    <n v="0.35"/>
    <n v="-1021.67099999999"/>
    <s v="Medium"/>
    <m/>
    <s v="Tamara Chand"/>
    <s v="ES"/>
    <s v="2013"/>
    <s v="MEDIUM"/>
    <s v="furniture"/>
    <s v="41588"/>
    <s v="TC2098045"/>
    <s v="ES"/>
    <n v="2013"/>
    <s v="TC2098045"/>
    <n v="41588"/>
    <s v="ES-2013-TC2098045-41588"/>
    <n v="2013"/>
    <n v="11"/>
    <n v="1"/>
    <n v="3"/>
    <n v="2012.049"/>
    <x v="4"/>
  </r>
  <r>
    <s v="SF-2013-CM1830117-41389"/>
    <d v="2013-04-25T00:00:00"/>
    <d v="2013-04-30T00:00:00"/>
    <s v="Cari MacIntyre"/>
    <s v="South Africa"/>
    <x v="13"/>
    <s v="Furniture"/>
    <s v="Phones"/>
    <n v="2182.6799999999998"/>
    <n v="6"/>
    <n v="0"/>
    <n v="327.24"/>
    <s v="Medium"/>
    <m/>
    <s v="Cari Macintyre"/>
    <s v="SF"/>
    <s v="2013"/>
    <s v="MEDIUM"/>
    <s v="furniture"/>
    <s v="41389"/>
    <s v="CM1830117"/>
    <s v="SF"/>
    <n v="2013"/>
    <s v="CM1830117"/>
    <n v="41389"/>
    <s v="SF-2013-CM1830117-41389"/>
    <n v="2013"/>
    <n v="4"/>
    <n v="5"/>
    <n v="5"/>
    <n v="2182.6799999999998"/>
    <x v="4"/>
  </r>
  <r>
    <s v="MX-2013-MO1780051-41382"/>
    <d v="2013-04-18T00:00:00"/>
    <d v="2013-04-21T00:00:00"/>
    <s v="Meg O'Connel"/>
    <s v="Guatemala"/>
    <x v="31"/>
    <s v="Technology"/>
    <s v="Bookcases"/>
    <n v="1479.36"/>
    <n v="12"/>
    <n v="0"/>
    <n v="103.439999999999"/>
    <s v="eMdium"/>
    <m/>
    <s v="Meg O'Connel"/>
    <s v="MX"/>
    <s v="2013"/>
    <s v="EMDIUM"/>
    <s v="technology"/>
    <s v="41382"/>
    <s v="MO1780051"/>
    <s v="MX"/>
    <n v="2013"/>
    <s v="MO1780051"/>
    <n v="41382"/>
    <s v="MX-2013-MO1780051-41382"/>
    <n v="2013"/>
    <n v="4"/>
    <n v="5"/>
    <n v="3"/>
    <n v="1479.36"/>
    <x v="4"/>
  </r>
  <r>
    <s v=" ID-2015-HG1496597-42230 "/>
    <d v="2015-08-14T00:00:00"/>
    <d v="2015-08-18T00:00:00"/>
    <s v="Henry Goldwyn"/>
    <s v="Pakistan"/>
    <x v="5"/>
    <s v="Office_Supplies"/>
    <s v="Tables"/>
    <n v="1582.11"/>
    <n v="6"/>
    <n v="0.5"/>
    <n v="-886.05"/>
    <s v="High"/>
    <m/>
    <s v="Henry Goldwyn"/>
    <s v=" I"/>
    <s v="-201"/>
    <s v="HIGH"/>
    <s v="office_supplies"/>
    <s v="2230 "/>
    <s v="HG1496597"/>
    <s v=" ID"/>
    <n v="2015"/>
    <s v="HG1496597"/>
    <n v="42230"/>
    <s v="ID-2015-HG1496597-42230"/>
    <n v="2015"/>
    <n v="8"/>
    <n v="6"/>
    <n v="4"/>
    <n v="1582.11"/>
    <x v="2"/>
  </r>
  <r>
    <s v="MX-2014-DC1328551-41885"/>
    <d v="2014-09-03T00:00:00"/>
    <d v="2014-09-09T00:00:00"/>
    <s v="Debra Catini"/>
    <s v="Guatemala"/>
    <x v="3"/>
    <s v="Technology"/>
    <s v="Appliances"/>
    <n v="2616.96"/>
    <n v="6"/>
    <n v="0"/>
    <n v="26.16"/>
    <s v="Medium"/>
    <m/>
    <s v="Debra Catini"/>
    <s v="MX"/>
    <s v="2014"/>
    <s v="MEDIUM"/>
    <s v="technology"/>
    <s v="41885"/>
    <s v="DC1328551"/>
    <s v="MX"/>
    <n v="2014"/>
    <s v="DC1328551"/>
    <n v="41885"/>
    <s v="MX-2014-DC1328551-41885"/>
    <n v="2014"/>
    <n v="9"/>
    <n v="4"/>
    <n v="6"/>
    <n v="2616.96"/>
    <x v="0"/>
  </r>
  <r>
    <s v="ES-2014-TH21235125-41814"/>
    <d v="2014-06-24T00:00:00"/>
    <d v="2014-07-01T00:00:00"/>
    <s v="Tiffany House"/>
    <s v="Switzerland"/>
    <x v="4"/>
    <s v="Technology"/>
    <s v="Phones"/>
    <n v="3421.71"/>
    <n v="9"/>
    <n v="0"/>
    <n v="1060.56"/>
    <s v="Medium"/>
    <m/>
    <s v="Tiffany House"/>
    <s v="ES"/>
    <s v="2014"/>
    <s v="MEDIUM"/>
    <s v="technology"/>
    <s v="41814"/>
    <s v="TH21235125"/>
    <s v="ES"/>
    <n v="2014"/>
    <s v="TH21235125"/>
    <n v="41814"/>
    <s v="ES-2014-TH21235125-41814"/>
    <n v="2014"/>
    <n v="6"/>
    <n v="3"/>
    <n v="7"/>
    <n v="3421.71"/>
    <x v="0"/>
  </r>
  <r>
    <s v="MX-2015-JK15370100-42132"/>
    <d v="2015-05-08T00:00:00"/>
    <d v="2015-05-10T00:00:00"/>
    <s v="Jay Kimmel"/>
    <s v="Paraguay"/>
    <x v="15"/>
    <s v="Technology"/>
    <s v="Copiers"/>
    <n v="820.08"/>
    <n v="9"/>
    <n v="0"/>
    <n v="98.28"/>
    <s v="Critical"/>
    <m/>
    <s v="Jay Kimmel"/>
    <s v="MX"/>
    <s v="2015"/>
    <s v="CRITICAL"/>
    <s v="technology"/>
    <s v="42132"/>
    <s v="JK15370100"/>
    <s v="MX"/>
    <n v="2015"/>
    <s v="JK15370100"/>
    <n v="42132"/>
    <s v="MX-2015-JK15370100-42132"/>
    <n v="2015"/>
    <n v="5"/>
    <n v="6"/>
    <n v="2"/>
    <n v="820.08"/>
    <x v="2"/>
  </r>
  <r>
    <s v="CA-2015-AB10165140-42344"/>
    <d v="2015-12-06T00:00:00"/>
    <d v="2015-12-10T00:00:00"/>
    <s v="Alan Barnes"/>
    <s v="United States"/>
    <x v="2"/>
    <s v="Office Supplies"/>
    <s v="Phones"/>
    <n v="14.976000000000001"/>
    <n v="6"/>
    <n v="0.2"/>
    <n v="5.4287999999999901"/>
    <s v="Medium"/>
    <m/>
    <s v="Alan Barnes"/>
    <s v="CA"/>
    <s v="2015"/>
    <s v="MEDIUM"/>
    <s v="office supplies"/>
    <s v="42344"/>
    <s v="AB10165140"/>
    <s v="CA"/>
    <n v="2015"/>
    <s v="AB10165140"/>
    <n v="42344"/>
    <s v="CA-2015-AB10165140-42344"/>
    <n v="2015"/>
    <n v="12"/>
    <n v="1"/>
    <n v="4"/>
    <n v="14.976000000000001"/>
    <x v="2"/>
  </r>
  <r>
    <s v="IR-2015-CH207060-42048"/>
    <d v="2015-02-13T00:00:00"/>
    <d v="2015-02-14T00:00:00"/>
    <s v="Cathy Hwang"/>
    <s v="Iran"/>
    <x v="5"/>
    <s v="Furniture"/>
    <s v="Phones"/>
    <n v="1198.56"/>
    <n v="8"/>
    <n v="0"/>
    <n v="359.52"/>
    <s v="High"/>
    <m/>
    <s v="Cathy Hwang"/>
    <s v="IR"/>
    <s v="2015"/>
    <s v="HIGH"/>
    <s v="furniture"/>
    <s v="42048"/>
    <s v="CH207060"/>
    <s v="IR"/>
    <n v="2015"/>
    <s v="CH207060"/>
    <n v="42048"/>
    <s v="IR-2015-CH207060-42048"/>
    <n v="2015"/>
    <n v="2"/>
    <n v="6"/>
    <n v="1"/>
    <n v="1198.56"/>
    <x v="2"/>
  </r>
  <r>
    <s v="IN-2015-DO1343558-42141"/>
    <d v="2015-05-17T00:00:00"/>
    <d v="2015-05-22T00:00:00"/>
    <s v="Denny Ordway"/>
    <s v="India"/>
    <x v="5"/>
    <s v="Furniture"/>
    <s v="Machines"/>
    <n v="3094.56"/>
    <n v="6"/>
    <n v="0"/>
    <n v="1423.44"/>
    <s v="Medium"/>
    <m/>
    <s v="Denny Ordway"/>
    <s v="IN"/>
    <s v="2015"/>
    <s v="MEDIUM"/>
    <s v="furniture"/>
    <s v="42141"/>
    <s v="DO1343558"/>
    <s v="IN"/>
    <n v="2015"/>
    <s v="DO1343558"/>
    <n v="42141"/>
    <s v="IN-2015-DO1343558-42141"/>
    <n v="2015"/>
    <n v="5"/>
    <n v="1"/>
    <n v="5"/>
    <n v="3094.56"/>
    <x v="2"/>
  </r>
  <r>
    <s v="MX-2014-SG2089051-41752"/>
    <d v="2014-04-23T00:00:00"/>
    <d v="2014-04-25T00:00:00"/>
    <s v="Susan Gilcrest"/>
    <s v="Guatemala"/>
    <x v="3"/>
    <s v="Technology"/>
    <s v="Tables"/>
    <n v="882.03239999999903"/>
    <n v="9"/>
    <n v="2E-3"/>
    <n v="148.35239999999999"/>
    <s v="High"/>
    <m/>
    <s v="Susan Gilcrest"/>
    <s v="MX"/>
    <s v="2014"/>
    <s v="HIGH"/>
    <s v="technology"/>
    <s v="41752"/>
    <s v="SG2089051"/>
    <s v="MX"/>
    <n v="2014"/>
    <s v="SG2089051"/>
    <n v="41752"/>
    <s v="MX-2014-SG2089051-41752"/>
    <n v="2014"/>
    <n v="4"/>
    <n v="4"/>
    <n v="2"/>
    <n v="882.03239999999903"/>
    <x v="0"/>
  </r>
  <r>
    <s v="IN-2015-VG2180558-42273"/>
    <d v="2015-09-26T00:00:00"/>
    <d v="2015-09-28T00:00:00"/>
    <s v="Vivek Grady"/>
    <s v="India"/>
    <x v="5"/>
    <s v="Furniture"/>
    <s v="Copiers"/>
    <n v="2871.54"/>
    <n v="7"/>
    <n v="0"/>
    <n v="57.33"/>
    <s v="Medium"/>
    <m/>
    <s v="Vivek Grady"/>
    <s v="IN"/>
    <s v="2015"/>
    <s v="MEDIUM"/>
    <s v="furniture"/>
    <s v="42273"/>
    <s v="VG2180558"/>
    <s v="IN"/>
    <n v="2015"/>
    <s v="VG2180558"/>
    <n v="42273"/>
    <s v="IN-2015-VG2180558-42273"/>
    <n v="2015"/>
    <n v="9"/>
    <n v="7"/>
    <n v="2"/>
    <n v="2871.54"/>
    <x v="2"/>
  </r>
  <r>
    <s v="RS-2015-TC11145108-42178"/>
    <d v="2015-06-23T00:00:00"/>
    <d v="2015-06-23T00:00:00"/>
    <s v="Theresa Coyne"/>
    <s v="Russia"/>
    <x v="21"/>
    <s v="Technology"/>
    <s v="Machines"/>
    <n v="827.28"/>
    <n v="6"/>
    <n v="0"/>
    <n v="397.07999999999902"/>
    <s v="High"/>
    <m/>
    <s v="Theresa Coyne"/>
    <s v="RS"/>
    <s v="2015"/>
    <s v="HIGH"/>
    <s v="technology"/>
    <s v="42178"/>
    <s v="TC11145108"/>
    <s v="RS"/>
    <n v="2015"/>
    <s v="TC11145108"/>
    <n v="42178"/>
    <s v="RS-2015-TC11145108-42178"/>
    <n v="2015"/>
    <n v="6"/>
    <n v="3"/>
    <n v="0"/>
    <n v="827.28"/>
    <x v="2"/>
  </r>
  <r>
    <s v="IN-2015-DM1334558-42182"/>
    <d v="2015-06-27T00:00:00"/>
    <d v="2015-07-02T00:00:00"/>
    <s v="Denise Monton"/>
    <s v="India"/>
    <x v="5"/>
    <s v="Technology"/>
    <s v="Phones"/>
    <n v="2098.3200000000002"/>
    <n v="8"/>
    <n v="0"/>
    <n v="860.16"/>
    <s v="Medium"/>
    <m/>
    <s v="Denise Monton"/>
    <s v="IN"/>
    <s v="2015"/>
    <s v="MEDIUM"/>
    <s v="technology"/>
    <s v="42182"/>
    <s v="DM1334558"/>
    <s v="IN"/>
    <n v="2015"/>
    <s v="DM1334558"/>
    <n v="42182"/>
    <s v="IN-2015-DM1334558-42182"/>
    <n v="2015"/>
    <n v="6"/>
    <n v="7"/>
    <n v="5"/>
    <n v="2098.3200000000002"/>
    <x v="2"/>
  </r>
  <r>
    <s v="ES-2015-BG1103564-42251"/>
    <d v="2015-09-04T00:00:00"/>
    <d v="2015-09-08T00:00:00"/>
    <s v=" Barry Gonzalez "/>
    <s v="Italy"/>
    <x v="6"/>
    <s v="Furniture"/>
    <s v="Appliances"/>
    <n v="2927.2799999999902"/>
    <n v="8"/>
    <n v="0"/>
    <n v="146.16"/>
    <s v="Medium"/>
    <m/>
    <s v=" Barry Gonzalez "/>
    <s v="ES"/>
    <s v="2015"/>
    <s v="MEDIUM"/>
    <s v="furniture"/>
    <s v="42251"/>
    <s v="BG1103564"/>
    <s v="ES"/>
    <n v="2015"/>
    <s v="BG1103564"/>
    <n v="42251"/>
    <s v="ES-2015-BG1103564-42251"/>
    <n v="2015"/>
    <n v="9"/>
    <n v="6"/>
    <n v="4"/>
    <n v="2927.2799999999902"/>
    <x v="2"/>
  </r>
  <r>
    <s v="CA-2013-AD10180140-41439"/>
    <d v="2013-06-14T00:00:00"/>
    <s v="06/18/2013"/>
    <s v="Alan Dominguez"/>
    <s v="United States"/>
    <x v="10"/>
    <s v="Furniture"/>
    <s v="Storage"/>
    <n v="51.072000000000003"/>
    <n v="6"/>
    <n v="0.2"/>
    <n v="5.1071999999999997"/>
    <s v="High"/>
    <m/>
    <s v="Alan Dominguez"/>
    <s v="CA"/>
    <s v="2013"/>
    <s v="HIGH"/>
    <s v="furniture"/>
    <s v="41439"/>
    <s v="AD10180140"/>
    <s v="CA"/>
    <n v="2013"/>
    <s v="AD10180140"/>
    <n v="41439"/>
    <s v="CA-2013-AD10180140-41439"/>
    <n v="2013"/>
    <n v="6"/>
    <n v="6"/>
    <n v="4"/>
    <n v="51.072000000000003"/>
    <x v="4"/>
  </r>
  <r>
    <s v="IN-2015-MG1789097-42022"/>
    <d v="2015-01-18T00:00:00"/>
    <d v="2015-01-22T00:00:00"/>
    <s v="Michael Granlund"/>
    <s v="Pakistan"/>
    <x v="5"/>
    <s v="Office Supplies"/>
    <s v="Copiers"/>
    <n v="2117.2199999999998"/>
    <n v="14"/>
    <n v="0.5"/>
    <n v="-1736.27999999999"/>
    <s v="High"/>
    <m/>
    <s v="Michael Granlund"/>
    <s v="IN"/>
    <s v="2015"/>
    <s v="HIGH"/>
    <s v="office supplies"/>
    <s v="42022"/>
    <s v="MG1789097"/>
    <s v="IN"/>
    <n v="2015"/>
    <s v="MG1789097"/>
    <n v="42022"/>
    <s v="IN-2015-MG1789097-42022"/>
    <n v="2015"/>
    <n v="1"/>
    <n v="1"/>
    <n v="4"/>
    <n v="2117.2199999999998"/>
    <x v="2"/>
  </r>
  <r>
    <s v="ID-2015-MM1726078-42181"/>
    <d v="2015-06-26T00:00:00"/>
    <d v="2015-07-01T00:00:00"/>
    <s v="Magdelene Morse"/>
    <s v="Malaysia"/>
    <x v="11"/>
    <s v="Furniture"/>
    <s v="Appliances"/>
    <n v="2747.7"/>
    <n v="6"/>
    <n v="0"/>
    <n v="82.26"/>
    <s v="Medium"/>
    <m/>
    <s v="Magdelene Morse"/>
    <s v="ID"/>
    <s v="2015"/>
    <s v="MEDIUM"/>
    <s v="furniture"/>
    <s v="42181"/>
    <s v="MM1726078"/>
    <s v="ID"/>
    <n v="2015"/>
    <s v="MM1726078"/>
    <n v="42181"/>
    <s v="ID-2015-MM1726078-42181"/>
    <n v="2015"/>
    <n v="6"/>
    <n v="6"/>
    <n v="5"/>
    <n v="2747.7"/>
    <x v="2"/>
  </r>
  <r>
    <s v="IN-2013-CC1237011-41462"/>
    <d v="2013-07-07T00:00:00"/>
    <d v="2013-07-12T00:00:00"/>
    <s v="Christopher Conant"/>
    <s v=" Bangladesh "/>
    <x v="5"/>
    <s v="Technology"/>
    <s v="Chairs"/>
    <n v="1591.56"/>
    <n v="12"/>
    <n v="0"/>
    <n v="79.56"/>
    <s v="Medium"/>
    <m/>
    <s v="Christopher Conant"/>
    <s v="IN"/>
    <s v="2013"/>
    <s v="MEDIUM"/>
    <s v="technology"/>
    <s v="41462"/>
    <s v="CC1237011"/>
    <s v="IN"/>
    <n v="2013"/>
    <s v="CC1237011"/>
    <n v="41462"/>
    <s v="IN-2013-CC1237011-41462"/>
    <n v="2013"/>
    <n v="7"/>
    <n v="1"/>
    <n v="5"/>
    <n v="1591.56"/>
    <x v="4"/>
  </r>
  <r>
    <s v="ID-2013-CB1202559-41615"/>
    <d v="2013-12-07T00:00:00"/>
    <d v="2013-12-09T00:00:00"/>
    <s v="Cassandra Brandow"/>
    <s v="Indonesia"/>
    <x v="11"/>
    <s v="Office Supplies"/>
    <s v="Machines"/>
    <n v="1053.8676"/>
    <n v="6"/>
    <n v="0.17"/>
    <n v="-152.49239999999901"/>
    <s v="High"/>
    <m/>
    <s v="Cassandra Brandow"/>
    <s v="ID"/>
    <s v="2013"/>
    <s v="HIGH"/>
    <s v="office supplies"/>
    <s v="41615"/>
    <s v="CB1202559"/>
    <s v="ID"/>
    <n v="2013"/>
    <s v="CB1202559"/>
    <n v="41615"/>
    <s v="ID-2013-CB1202559-41615"/>
    <n v="2013"/>
    <n v="12"/>
    <n v="7"/>
    <n v="2"/>
    <n v="1053.8676"/>
    <x v="4"/>
  </r>
  <r>
    <s v="MX-2014-SJ2050051-41962"/>
    <d v="2014-11-19T00:00:00"/>
    <d v="2014-11-25T00:00:00"/>
    <s v="Shirley Jackson"/>
    <s v="Guatemala"/>
    <x v="3"/>
    <s v="Furniture"/>
    <s v="Binders"/>
    <n v="2040.92"/>
    <n v="7"/>
    <n v="0"/>
    <n v="959.14"/>
    <s v="Low"/>
    <m/>
    <s v="Shirley Jackson"/>
    <s v="MX"/>
    <s v="2014"/>
    <s v="LOW"/>
    <s v="furniture"/>
    <s v="41962"/>
    <s v="SJ2050051"/>
    <s v="MX"/>
    <n v="2014"/>
    <s v="SJ2050051"/>
    <n v="41962"/>
    <s v="MX-2014-SJ2050051-41962"/>
    <n v="2014"/>
    <n v="11"/>
    <n v="4"/>
    <n v="6"/>
    <n v="2040.92"/>
    <x v="0"/>
  </r>
  <r>
    <s v="IT-2015-MC1784545-42249"/>
    <d v="2015-09-02T00:00:00"/>
    <d v="2015-09-04T00:00:00"/>
    <s v="Michael Chen"/>
    <s v="France"/>
    <x v="4"/>
    <s v="Office Suppiles"/>
    <s v="Machines"/>
    <n v="1068.7139999999999"/>
    <n v="6"/>
    <n v="0.1"/>
    <n v="-0.126000000000004"/>
    <s v="High"/>
    <m/>
    <s v="Michael Chen"/>
    <s v="IT"/>
    <s v="2015"/>
    <s v="HIGH"/>
    <s v="office suppiles"/>
    <s v="42249"/>
    <s v="MC1784545"/>
    <s v="IT"/>
    <n v="2015"/>
    <s v="MC1784545"/>
    <n v="42249"/>
    <s v="IT-2015-MC1784545-42249"/>
    <n v="2015"/>
    <n v="9"/>
    <n v="4"/>
    <n v="2"/>
    <n v="1068.7139999999999"/>
    <x v="2"/>
  </r>
  <r>
    <s v="US-2014-VG217905-41800#"/>
    <d v="2014-06-10T00:00:00"/>
    <d v="2014-06-15T00:00:00"/>
    <s v="Vivek Gonzalez"/>
    <s v="Argentina"/>
    <x v="15"/>
    <s v="Furniture"/>
    <s v="Machines"/>
    <n v="1682.74799999999"/>
    <n v="9"/>
    <n v="0.4"/>
    <n v="-813.49199999999905"/>
    <s v="High"/>
    <m/>
    <s v="Vivek Gonzalez"/>
    <s v="US"/>
    <s v="2014"/>
    <s v="HIGH"/>
    <s v="furniture"/>
    <s v="1800#"/>
    <s v="VG217905"/>
    <s v="US"/>
    <n v="2014"/>
    <s v="VG217905"/>
    <s v="41800#"/>
    <s v="US-2014-VG217905-41800#"/>
    <n v="2014"/>
    <n v="6"/>
    <n v="3"/>
    <n v="5"/>
    <n v="1682.74799999999"/>
    <x v="0"/>
  </r>
  <r>
    <s v="ES-2014-SS2041045-41999"/>
    <d v="2014-12-26T00:00:00"/>
    <d v="2015-01-01T00:00:00"/>
    <s v="Shahid Shariari"/>
    <s v="France"/>
    <x v="4"/>
    <s v="Technology"/>
    <s v="Bookcases"/>
    <n v="2764.3274999999999"/>
    <n v="11"/>
    <n v="0.15"/>
    <n v="-195.4425"/>
    <s v="Medium"/>
    <m/>
    <s v="Shahid Shariari"/>
    <s v="ES"/>
    <s v="2014"/>
    <s v="MEDIUM"/>
    <s v="technology"/>
    <s v="41999"/>
    <s v="SS2041045"/>
    <s v="ES"/>
    <n v="2014"/>
    <s v="SS2041045"/>
    <n v="41999"/>
    <s v="ES-2014-SS2041045-41999"/>
    <n v="2014"/>
    <n v="12"/>
    <n v="6"/>
    <n v="6"/>
    <n v="2764.3274999999999"/>
    <x v="0"/>
  </r>
  <r>
    <s v="CA-2014-AH10195140-41992#"/>
    <d v="2014-12-19T00:00:00"/>
    <d v="2014-12-21T00:00:00"/>
    <s v="Alan Haines"/>
    <s v="United States"/>
    <x v="8"/>
    <s v="Office Supplies"/>
    <s v="Chairs"/>
    <n v="254.05799999999999"/>
    <n v="7"/>
    <n v="0.7"/>
    <n v="-169.37199999999899"/>
    <s v="Medium"/>
    <m/>
    <s v="Alan Haines"/>
    <s v="CA"/>
    <s v="2014"/>
    <s v="MEDIUM"/>
    <s v="office supplies"/>
    <s v="1992#"/>
    <s v="AH10195140"/>
    <s v="CA"/>
    <n v="2014"/>
    <s v="AH10195140"/>
    <s v="41992#"/>
    <s v="CA-2014-AH10195140-41992#"/>
    <n v="2014"/>
    <n v="12"/>
    <n v="6"/>
    <n v="2"/>
    <n v="254.05799999999999"/>
    <x v="0"/>
  </r>
  <r>
    <s v="IN-2014-PF1912027-41916"/>
    <d v="2014-10-04T00:00:00"/>
    <d v="2014-10-08T00:00:00"/>
    <s v="Peter Fuller"/>
    <s v="China"/>
    <x v="9"/>
    <s v="Furniture"/>
    <s v="Bookcases"/>
    <n v="2819.51999999999"/>
    <n v="6"/>
    <n v="0"/>
    <n v="338.219999999999"/>
    <s v="Medium"/>
    <m/>
    <s v="Peter Fuller"/>
    <s v="IN"/>
    <s v="2014"/>
    <s v="MEDIUM"/>
    <s v="furniture"/>
    <s v="41916"/>
    <s v="PF1912027"/>
    <s v="IN"/>
    <n v="2014"/>
    <s v="PF1912027"/>
    <n v="41916"/>
    <s v="IN-2014-PF1912027-41916"/>
    <n v="2014"/>
    <n v="10"/>
    <n v="7"/>
    <n v="4"/>
    <n v="2819.51999999999"/>
    <x v="0"/>
  </r>
  <r>
    <s v="CA-2012-AH19523-41129"/>
    <d v="2012-08-08T00:00:00"/>
    <d v="2012-08-12T00:00:00"/>
    <s v="Alan Haines"/>
    <s v="Canada"/>
    <x v="25"/>
    <s v="Office Supplies"/>
    <s v="Accessories"/>
    <n v="87.84"/>
    <n v="6"/>
    <n v="0"/>
    <n v="29.6999999999999"/>
    <s v="Medium"/>
    <m/>
    <s v="Alan Haines"/>
    <s v="CA"/>
    <s v="2012"/>
    <s v="MEDIUM"/>
    <s v="office supplies"/>
    <s v="41129"/>
    <s v="AH19523"/>
    <s v="CA"/>
    <n v="2012"/>
    <s v="AH19523"/>
    <n v="41129"/>
    <s v="CA-2012-AH19523-41129"/>
    <n v="2012"/>
    <n v="8"/>
    <n v="4"/>
    <n v="4"/>
    <n v="87.84"/>
    <x v="1"/>
  </r>
  <r>
    <s v="US-2015-AG1052582-42355"/>
    <d v="2015-12-17T00:00:00"/>
    <d v="2015-12-21T00:00:00"/>
    <s v="Andy Gerbode"/>
    <s v="Mexico"/>
    <x v="3"/>
    <s v="Furniture"/>
    <s v="Chairs"/>
    <n v="1697.5839999999901"/>
    <n v="7"/>
    <n v="0.2"/>
    <n v="-63.755999999999801"/>
    <s v="High"/>
    <m/>
    <s v="Andy Gerbode"/>
    <s v="US"/>
    <s v="2015"/>
    <s v="HIGH"/>
    <s v="furniture"/>
    <s v="42355"/>
    <s v="AG1052582"/>
    <s v="US"/>
    <n v="2015"/>
    <s v="AG1052582"/>
    <n v="42355"/>
    <s v="US-2015-AG1052582-42355"/>
    <n v="2015"/>
    <n v="12"/>
    <n v="5"/>
    <n v="4"/>
    <n v="1697.5839999999901"/>
    <x v="2"/>
  </r>
  <r>
    <s v="ES-2014-AB1001545-41930"/>
    <d v="2014-10-18T00:00:00"/>
    <d v="2014-10-20T00:00:00"/>
    <s v="Aaron Bergman"/>
    <s v="France"/>
    <x v="4"/>
    <s v="Technology"/>
    <s v="Chairs"/>
    <n v="632.04300000000001"/>
    <n v="6"/>
    <n v="0.15"/>
    <n v="7.2629999999999697"/>
    <s v="Critical"/>
    <m/>
    <s v="Aaron Bergman"/>
    <s v="ES"/>
    <s v="2014"/>
    <s v="CRITICAL"/>
    <s v="technology"/>
    <s v="41930"/>
    <s v="AB1001545"/>
    <s v="ES"/>
    <n v="2014"/>
    <s v="AB1001545"/>
    <n v="41930"/>
    <s v="ES-2014-AB1001545-41930"/>
    <n v="2014"/>
    <n v="10"/>
    <n v="7"/>
    <n v="2"/>
    <n v="632.04300000000001"/>
    <x v="0"/>
  </r>
  <r>
    <s v="BN-2012-DO343515-41172"/>
    <d v="2012-09-20T00:00:00"/>
    <d v="2012-09-25T00:00:00"/>
    <s v="Denny Ordway"/>
    <s v="Benin"/>
    <x v="20"/>
    <s v="Technology"/>
    <s v="Tables"/>
    <n v="1377.8999999999901"/>
    <n v="10"/>
    <n v="0"/>
    <n v="289.2"/>
    <s v="High"/>
    <m/>
    <s v="Denny Ordway"/>
    <s v="BN"/>
    <s v="2012"/>
    <s v="HIGH"/>
    <s v="technology"/>
    <s v="41172"/>
    <s v="DO343515"/>
    <s v="BN"/>
    <n v="2012"/>
    <s v="DO343515"/>
    <n v="41172"/>
    <s v="BN-2012-DO343515-41172"/>
    <n v="2012"/>
    <n v="9"/>
    <n v="5"/>
    <n v="5"/>
    <n v="1377.8999999999901"/>
    <x v="1"/>
  </r>
  <r>
    <s v="MX-2012-NS1850582-41223"/>
    <d v="2012-11-10T00:00:00"/>
    <d v="2012-11-17T00:00:00"/>
    <s v="Neola Schneider"/>
    <s v="Mexico"/>
    <x v="3"/>
    <s v="Technology"/>
    <s v="Tables"/>
    <n v="2582.16"/>
    <n v="6"/>
    <n v="0"/>
    <n v="516.36"/>
    <s v="Medium"/>
    <m/>
    <s v="Neola Schneider"/>
    <s v="MX"/>
    <s v="2012"/>
    <s v="MEDIUM"/>
    <s v="technology"/>
    <s v="41223"/>
    <s v="NS1850582"/>
    <s v="MX"/>
    <n v="2012"/>
    <s v="NS1850582"/>
    <n v="41223"/>
    <s v="MX-2012-NS1850582-41223"/>
    <n v="2012"/>
    <n v="11"/>
    <n v="7"/>
    <n v="7"/>
    <n v="2582.16"/>
    <x v="1"/>
  </r>
  <r>
    <s v="IT-2013-TS2143045-41346"/>
    <d v="2013-03-13T00:00:00"/>
    <d v="2013-03-15T00:00:00"/>
    <s v="Tom Stivers"/>
    <s v="France"/>
    <x v="4"/>
    <s v="Technology"/>
    <s v="Phones"/>
    <n v="1257.4559999999999"/>
    <n v="8"/>
    <n v="0.15"/>
    <n v="-29.664000000000001"/>
    <s v="High"/>
    <m/>
    <s v="Tom Stivers"/>
    <s v="IT"/>
    <s v="2013"/>
    <s v="HIGH"/>
    <s v="technology"/>
    <s v="41346"/>
    <s v="TS2143045"/>
    <s v="IT"/>
    <n v="2013"/>
    <s v="TS2143045"/>
    <n v="41346"/>
    <s v="IT-2013-TS2143045-41346"/>
    <n v="2013"/>
    <n v="3"/>
    <n v="4"/>
    <n v="2"/>
    <n v="1257.4559999999999"/>
    <x v="4"/>
  </r>
  <r>
    <s v="CA-2015-AH10210140-42363"/>
    <d v="2015-12-25T00:00:00"/>
    <d v="2016-01-01T00:00:00"/>
    <s v="Alan Hwang"/>
    <s v="United States"/>
    <x v="2"/>
    <s v="Office Supplies"/>
    <s v="Chairs"/>
    <n v="1003.62"/>
    <n v="6"/>
    <n v="0"/>
    <n v="0"/>
    <s v="Low"/>
    <m/>
    <s v="Alan Hwang"/>
    <s v="CA"/>
    <s v="2015"/>
    <s v="LOW"/>
    <s v="office supplies"/>
    <s v="42363"/>
    <s v="AH10210140"/>
    <s v="CA"/>
    <n v="2015"/>
    <s v="AH10210140"/>
    <n v="42363"/>
    <s v="CA-2015-AH10210140-42363"/>
    <n v="2015"/>
    <n v="12"/>
    <n v="6"/>
    <n v="7"/>
    <n v="1003.62"/>
    <x v="2"/>
  </r>
  <r>
    <s v="MX-2012-AZ1075093-41271"/>
    <d v="2012-12-28T00:00:00"/>
    <d v="2012-12-30T00:00:00"/>
    <s v="Annie Zypern"/>
    <s v="Nicaragua"/>
    <x v="3"/>
    <s v="Furniture"/>
    <s v="Phones"/>
    <n v="2429.4399999999901"/>
    <n v="8"/>
    <n v="0"/>
    <n v="534.4"/>
    <s v="Medium"/>
    <m/>
    <s v="Annie Zypern"/>
    <s v="MX"/>
    <s v="2012"/>
    <s v="MEDIUM"/>
    <s v="furniture"/>
    <s v="41271"/>
    <s v="AZ1075093"/>
    <s v="MX"/>
    <n v="2012"/>
    <s v="AZ1075093"/>
    <n v="41271"/>
    <s v="MX-2012-AZ1075093-41271"/>
    <n v="2012"/>
    <n v="12"/>
    <n v="6"/>
    <n v="2"/>
    <n v="2429.4399999999901"/>
    <x v="1"/>
  </r>
  <r>
    <s v="US-2015-AH10210140-42291"/>
    <d v="2015-10-14T00:00:00"/>
    <d v="2015-10-16T00:00:00"/>
    <s v="Alan Hwang"/>
    <s v="United States"/>
    <x v="8"/>
    <s v="Office Supplies"/>
    <s v="Phones"/>
    <n v="348.56"/>
    <n v="8"/>
    <n v="0"/>
    <n v="104.567999999999"/>
    <s v="High"/>
    <m/>
    <s v="Alan Hwang"/>
    <s v="US"/>
    <s v="2015"/>
    <s v="HIGH"/>
    <s v="office supplies"/>
    <s v="42291"/>
    <s v="AH10210140"/>
    <s v="US"/>
    <n v="2015"/>
    <s v="AH10210140"/>
    <n v="42291"/>
    <s v="US-2015-AH10210140-42291"/>
    <n v="2015"/>
    <n v="10"/>
    <n v="4"/>
    <n v="2"/>
    <n v="348.56"/>
    <x v="2"/>
  </r>
  <r>
    <s v="IT-2014-SP2086045-41956"/>
    <d v="2014-11-13T00:00:00"/>
    <d v="2014-11-18T00:00:00"/>
    <s v="Sung Pak"/>
    <s v="France"/>
    <x v="4"/>
    <s v="Furniture"/>
    <s v="Phones"/>
    <n v="2891.6999999999898"/>
    <n v="7"/>
    <n v="0.1"/>
    <n v="1188.81"/>
    <s v="Medium"/>
    <m/>
    <s v="Sung Pak"/>
    <s v="IT"/>
    <s v="2014"/>
    <s v="MEDIUM"/>
    <s v="furniture"/>
    <s v="41956"/>
    <s v="SP2086045"/>
    <s v="IT"/>
    <n v="2014"/>
    <s v="SP2086045"/>
    <n v="41956"/>
    <s v="IT-2014-SP2086045-41956"/>
    <n v="2014"/>
    <n v="11"/>
    <n v="5"/>
    <n v="5"/>
    <n v="2891.6999999999898"/>
    <x v="0"/>
  </r>
  <r>
    <s v="ID-2013-KM162257-41501"/>
    <d v="2013-08-15T00:00:00"/>
    <d v="2013-08-19T00:00:00"/>
    <s v="Kalyca Meade"/>
    <s v="Australia"/>
    <x v="0"/>
    <s v="Technology"/>
    <s v="Chairs"/>
    <n v="2042.82"/>
    <n v="6"/>
    <n v="0.1"/>
    <n v="-136.26"/>
    <s v="High"/>
    <m/>
    <s v="Kalyca Meade"/>
    <s v="ID"/>
    <s v="2013"/>
    <s v="HIGH"/>
    <s v="technology"/>
    <s v="41501"/>
    <s v="KM162257"/>
    <s v="ID"/>
    <n v="2013"/>
    <s v="KM162257"/>
    <n v="41501"/>
    <s v="ID-2013-KM162257-41501"/>
    <n v="2013"/>
    <n v="8"/>
    <n v="5"/>
    <n v="4"/>
    <n v="2042.82"/>
    <x v="4"/>
  </r>
  <r>
    <s v="ES-2014-BV11245120-41688"/>
    <d v="2014-02-18T00:00:00"/>
    <d v="2014-02-25T00:00:00"/>
    <s v="Benjamin Venier"/>
    <s v="Spain"/>
    <x v="6"/>
    <s v="Technology"/>
    <s v="Bookcases"/>
    <n v="2879.82"/>
    <n v="9"/>
    <n v="0"/>
    <n v="1295.73"/>
    <s v="Medium"/>
    <m/>
    <s v="Benjamin Venier"/>
    <s v="ES"/>
    <s v="2014"/>
    <s v="MEDIUM"/>
    <s v="technology"/>
    <s v="41688"/>
    <s v="BV11245120"/>
    <s v="ES"/>
    <n v="2014"/>
    <s v="BV11245120"/>
    <n v="41688"/>
    <s v="ES-2014-BV11245120-41688"/>
    <n v="2014"/>
    <n v="2"/>
    <n v="3"/>
    <n v="7"/>
    <n v="2879.82"/>
    <x v="0"/>
  </r>
  <r>
    <s v="ES-2015-KB1658548-42276"/>
    <d v="2015-09-29T00:00:00"/>
    <d v="2015-10-06T00:00:00"/>
    <s v="Ken Black"/>
    <s v="Germany"/>
    <x v="4"/>
    <s v="Technology"/>
    <s v="Copiers"/>
    <n v="2088.2399999999998"/>
    <n v="8"/>
    <n v="0"/>
    <n v="83.52"/>
    <s v="Low"/>
    <m/>
    <s v="Ken Black"/>
    <s v="ES"/>
    <s v="2015"/>
    <s v="LOW"/>
    <s v="technology"/>
    <s v="42276"/>
    <s v="KB1658548"/>
    <s v="ES"/>
    <n v="2015"/>
    <s v="KB1658548"/>
    <n v="42276"/>
    <s v="ES-2015-KB1658548-42276"/>
    <n v="2015"/>
    <n v="9"/>
    <n v="3"/>
    <n v="7"/>
    <n v="2088.2399999999998"/>
    <x v="2"/>
  </r>
  <r>
    <s v="IN-2015-EM1414058-42194"/>
    <d v="2015-07-09T00:00:00"/>
    <d v="2015-07-13T00:00:00"/>
    <s v="Eugene Moren"/>
    <s v="India"/>
    <x v="5"/>
    <s v="Furniture"/>
    <s v="Appliances"/>
    <n v="2194.5300000000002"/>
    <n v="13"/>
    <n v="0"/>
    <n v="438.75"/>
    <s v="High"/>
    <m/>
    <s v="Eugene Moren"/>
    <s v="IN"/>
    <s v="2015"/>
    <s v="HIGH"/>
    <s v="furniture"/>
    <s v="42194"/>
    <s v="EM1414058"/>
    <s v="IN"/>
    <n v="2015"/>
    <s v="EM1414058"/>
    <n v="42194"/>
    <s v="IN-2015-EM1414058-42194"/>
    <n v="2015"/>
    <n v="7"/>
    <n v="5"/>
    <n v="4"/>
    <n v="2194.5300000000002"/>
    <x v="2"/>
  </r>
  <r>
    <s v="IN-2014-CM1211578-41783"/>
    <d v="2014-05-24T00:00:00"/>
    <d v="2014-05-28T00:00:00"/>
    <s v="Chad McGuire"/>
    <s v="Malaysia"/>
    <x v="11"/>
    <s v="Furniture"/>
    <s v="Appliances"/>
    <n v="2761.2"/>
    <n v="6"/>
    <n v="0"/>
    <n v="110.34"/>
    <s v="Medium"/>
    <m/>
    <s v="Chad Mcguire"/>
    <s v="IN"/>
    <s v="2014"/>
    <s v="MEDIUM"/>
    <s v="furniture"/>
    <s v="41783"/>
    <s v="CM1211578"/>
    <s v="IN"/>
    <n v="2014"/>
    <s v="CM1211578"/>
    <n v="41783"/>
    <s v="IN-2014-CM1211578-41783"/>
    <n v="2014"/>
    <n v="5"/>
    <n v="7"/>
    <n v="4"/>
    <n v="2761.2"/>
    <x v="0"/>
  </r>
  <r>
    <s v="ES-2013-AB10150139-41537"/>
    <d v="2013-09-20T00:00:00"/>
    <d v="2013-09-22T00:00:00"/>
    <s v="Aimee Bixby"/>
    <s v="United Kingdom"/>
    <x v="19"/>
    <s v="Technology"/>
    <s v="Phones"/>
    <n v="1677.1859999999999"/>
    <n v="6"/>
    <n v="0.1"/>
    <n v="521.76599999999996"/>
    <s v="High"/>
    <m/>
    <s v="Aimee Bixby"/>
    <s v="ES"/>
    <s v="2013"/>
    <s v="HIGH"/>
    <s v="technology"/>
    <s v="41537"/>
    <s v="AB10150139"/>
    <s v="ES"/>
    <n v="2013"/>
    <s v="AB10150139"/>
    <n v="41537"/>
    <s v="ES-2013-AB10150139-41537"/>
    <n v="2013"/>
    <n v="9"/>
    <n v="6"/>
    <n v="2"/>
    <n v="1677.1859999999999"/>
    <x v="4"/>
  </r>
  <r>
    <s v="I-R2014-AS28560-41972"/>
    <d v="2014-11-29T00:00:00"/>
    <d v="2014-12-04T00:00:00"/>
    <s v="Alejandro Savely"/>
    <s v="Iran"/>
    <x v="32"/>
    <s v="Technology"/>
    <s v="Appliances"/>
    <n v="1531.2"/>
    <n v="10"/>
    <n v="0"/>
    <n v="45.9"/>
    <s v="High"/>
    <m/>
    <s v="Alejandro Savely"/>
    <s v="I-"/>
    <s v="2014"/>
    <s v="HIGH"/>
    <s v="technology"/>
    <s v="41972"/>
    <s v="AS28560"/>
    <s v="I"/>
    <s v="R2014"/>
    <s v="AS28560"/>
    <n v="41972"/>
    <s v="I-R2014-AS28560-41972"/>
    <n v="2014"/>
    <n v="11"/>
    <n v="7"/>
    <n v="5"/>
    <n v="1531.2"/>
    <x v="0"/>
  </r>
  <r>
    <s v="ID-2014-SV208157-41679"/>
    <d v="2014-02-09T00:00:00"/>
    <d v="2014-02-15T00:00:00"/>
    <s v="Stuart Van"/>
    <s v="Australia"/>
    <x v="0"/>
    <s v="Furniture"/>
    <s v="Phones"/>
    <n v="2951.991"/>
    <n v="9"/>
    <n v="0.3"/>
    <n v="-632.79899999999895"/>
    <s v="Medium"/>
    <m/>
    <s v="Stuart Van"/>
    <s v="ID"/>
    <s v="2014"/>
    <s v="MEDIUM"/>
    <s v="furniture"/>
    <s v="41679"/>
    <s v="SV208157"/>
    <s v="ID"/>
    <n v="2014"/>
    <s v="SV208157"/>
    <n v="41679"/>
    <s v="ID-2014-SV208157-41679"/>
    <n v="2014"/>
    <n v="2"/>
    <n v="1"/>
    <n v="6"/>
    <n v="2951.991"/>
    <x v="0"/>
  </r>
  <r>
    <s v="ES-2015-PS1876048-42179"/>
    <d v="2015-06-24T00:00:00"/>
    <d v="2015-06-30T00:00:00"/>
    <s v="Pamela Stobb"/>
    <s v="Germany"/>
    <x v="4"/>
    <s v="Technology"/>
    <s v="Furnishings"/>
    <n v="3873.24"/>
    <n v="6"/>
    <n v="0"/>
    <n v="890.81999999999903"/>
    <s v="Medium"/>
    <m/>
    <s v="Pamela Stobb"/>
    <s v="ES"/>
    <s v="2015"/>
    <s v="MEDIUM"/>
    <s v="technology"/>
    <s v="42179"/>
    <s v="PS1876048"/>
    <s v="ES"/>
    <n v="2015"/>
    <s v="PS1876048"/>
    <n v="42179"/>
    <s v="ES-2015-PS1876048-42179"/>
    <n v="2015"/>
    <n v="6"/>
    <n v="4"/>
    <n v="6"/>
    <n v="3873.24"/>
    <x v="2"/>
  </r>
  <r>
    <s v="IN-2015-CG1204092-42032"/>
    <d v="2015-01-28T00:00:00"/>
    <d v="2015-01-30T00:00:00"/>
    <s v="Catherine Glotzbach"/>
    <s v="new zealand"/>
    <x v="0"/>
    <s v="Furniture"/>
    <s v="Bookcases"/>
    <n v="759.06"/>
    <n v="6"/>
    <n v="0"/>
    <n v="15.12"/>
    <s v="Critical"/>
    <m/>
    <s v="Catherine Glotzbach"/>
    <s v="IN"/>
    <s v="2015"/>
    <s v="CRITICAL"/>
    <s v="furniture"/>
    <s v="42032"/>
    <s v="CG1204092"/>
    <s v="IN"/>
    <n v="2015"/>
    <s v="CG1204092"/>
    <n v="42032"/>
    <s v="IN-2015-CG1204092-42032"/>
    <n v="2015"/>
    <n v="1"/>
    <n v="4"/>
    <n v="2"/>
    <n v="759.06"/>
    <x v="2"/>
  </r>
  <r>
    <s v="ID-2012-CR12580144-41132"/>
    <d v="2012-08-11T00:00:00"/>
    <d v="2012-08-14T00:00:00"/>
    <s v="Clay Rozendal"/>
    <s v="Vietnam"/>
    <x v="11"/>
    <s v="Technology"/>
    <s v="Bookcases"/>
    <n v="1161.1971000000001"/>
    <n v="7"/>
    <n v="0.37"/>
    <n v="-147.52289999999999"/>
    <s v="High"/>
    <m/>
    <s v="Clay Rozendal"/>
    <s v="ID"/>
    <s v="2012"/>
    <s v="HIGH"/>
    <s v="technology"/>
    <s v="41132"/>
    <s v="CR12580144"/>
    <s v="ID"/>
    <n v="2012"/>
    <s v="CR12580144"/>
    <n v="41132"/>
    <s v="ID-2012-CR12580144-41132"/>
    <n v="2012"/>
    <n v="8"/>
    <n v="7"/>
    <n v="3"/>
    <n v="1161.1971000000001"/>
    <x v="1"/>
  </r>
  <r>
    <s v="IN-2013-CA1277558-41548"/>
    <d v="2013-01-10T00:00:00"/>
    <d v="2013-10-07T00:00:00"/>
    <s v="Cynthia Arntzen"/>
    <s v="India"/>
    <x v="5"/>
    <s v="Furniture"/>
    <s v="Copiers"/>
    <n v="3547.44"/>
    <n v="8"/>
    <n v="0"/>
    <n v="780.24"/>
    <s v="Medium"/>
    <m/>
    <s v="Cynthia Arntzen"/>
    <s v="IN"/>
    <s v="2013"/>
    <s v="MEDIUM"/>
    <s v="furniture"/>
    <s v="41548"/>
    <s v="CA1277558"/>
    <s v="IN"/>
    <n v="2013"/>
    <s v="CA1277558"/>
    <n v="41548"/>
    <s v="IN-2013-CA1277558-41548"/>
    <n v="2013"/>
    <n v="1"/>
    <n v="5"/>
    <n v="270"/>
    <n v="3547.44"/>
    <x v="4"/>
  </r>
  <r>
    <s v="MX-2015-DC1328582-42091"/>
    <d v="2015-03-28T00:00:00"/>
    <d v="2015-03-30T00:00:00"/>
    <s v="Debra Catini"/>
    <s v="Mexico"/>
    <x v="3"/>
    <s v="Furniture"/>
    <s v="Chairs"/>
    <n v="1011.69599999999"/>
    <n v="7"/>
    <n v="0.2"/>
    <n v="126.335999999999"/>
    <s v="High"/>
    <m/>
    <s v="Debra Catini"/>
    <s v="MX"/>
    <s v="2015"/>
    <s v="HIGH"/>
    <s v="furniture"/>
    <s v="42091"/>
    <s v="DC1328582"/>
    <s v="MX"/>
    <n v="2015"/>
    <s v="DC1328582"/>
    <n v="42091"/>
    <s v="MX-2015-DC1328582-42091"/>
    <n v="2015"/>
    <n v="3"/>
    <n v="7"/>
    <n v="2"/>
    <n v="1011.69599999999"/>
    <x v="2"/>
  </r>
  <r>
    <s v="MX-2015-JE1574531-42255"/>
    <d v="2015-09-08T00:00:00"/>
    <d v="2015-09-12T00:00:00"/>
    <s v="Joel Eaton"/>
    <s v="Cuba"/>
    <x v="16"/>
    <s v="Furniture"/>
    <s v="Copiers"/>
    <n v="2419.1999999999998"/>
    <n v="7"/>
    <n v="0"/>
    <n v="411.18"/>
    <s v="High"/>
    <m/>
    <s v="Joel Eaton"/>
    <s v="MX"/>
    <s v="2015"/>
    <s v="HIGH"/>
    <s v="furniture"/>
    <s v="42255"/>
    <s v="JE1574531"/>
    <s v="MX"/>
    <n v="2015"/>
    <s v="JE1574531"/>
    <n v="42255"/>
    <s v="MX-2015-JE1574531-42255"/>
    <n v="2015"/>
    <n v="9"/>
    <n v="3"/>
    <n v="4"/>
    <n v="2419.1999999999998"/>
    <x v="2"/>
  </r>
  <r>
    <s v="MX-2015-LS1720080-42294"/>
    <d v="2015-10-17T00:00:00"/>
    <d v="2015-10-20T00:00:00"/>
    <s v="Luke Schmidt"/>
    <s v="Martinique"/>
    <x v="16"/>
    <s v="Furniture"/>
    <s v="Tables"/>
    <n v="1773.71999999999"/>
    <n v="6"/>
    <n v="0"/>
    <n v="212.76"/>
    <s v="High"/>
    <m/>
    <s v="Luke Schmidt"/>
    <s v="MX"/>
    <s v="2015"/>
    <s v="HIGH"/>
    <s v="furniture"/>
    <s v="42294"/>
    <s v="LS1720080"/>
    <s v="MX"/>
    <n v="2015"/>
    <s v="LS1720080"/>
    <n v="42294"/>
    <s v="MX-2015-LS1720080-42294"/>
    <n v="2015"/>
    <n v="10"/>
    <n v="7"/>
    <n v="3"/>
    <n v="1773.71999999999"/>
    <x v="2"/>
  </r>
  <r>
    <s v="IT-2012-MS17830139-41103"/>
    <d v="2012-07-13T00:00:00"/>
    <d v="2012-07-14T00:00:00"/>
    <s v="Melanie Seite"/>
    <s v="United Kingdom"/>
    <x v="19"/>
    <s v="Technology"/>
    <s v="Copiers"/>
    <n v="737.91"/>
    <n v="6"/>
    <n v="0.1"/>
    <n v="-8.3699999999999992"/>
    <s v="Critical"/>
    <m/>
    <s v="Melanie Seite"/>
    <s v="IT"/>
    <s v="2012"/>
    <s v="CRITICAL"/>
    <s v="technology"/>
    <s v="41103"/>
    <s v="MS17830139"/>
    <s v="IT"/>
    <n v="2012"/>
    <s v="MS17830139"/>
    <n v="41103"/>
    <s v="IT-2012-MS17830139-41103"/>
    <n v="2012"/>
    <n v="7"/>
    <n v="6"/>
    <n v="1"/>
    <n v="737.91"/>
    <x v="1"/>
  </r>
  <r>
    <s v="IN-2015-JF1541527-42095"/>
    <d v="2015-04-01T00:00:00"/>
    <d v="2015-04-05T00:00:00"/>
    <s v="Jennifer Ferguson"/>
    <s v="China"/>
    <x v="9"/>
    <s v="Furniture"/>
    <s v="Storage"/>
    <n v="2614.6889999999898"/>
    <n v="7"/>
    <n v="0.3"/>
    <n v="-821.96099999999899"/>
    <s v="Medium"/>
    <m/>
    <s v="Jennifer Ferguson"/>
    <s v="IN"/>
    <s v="2015"/>
    <s v="MEDIUM"/>
    <s v="furniture"/>
    <s v="42095"/>
    <s v="JF1541527"/>
    <s v="IN"/>
    <n v="2015"/>
    <s v="JF1541527"/>
    <n v="42095"/>
    <s v="IN-2015-JF1541527-42095"/>
    <n v="2015"/>
    <n v="4"/>
    <n v="4"/>
    <n v="4"/>
    <n v="2614.6889999999898"/>
    <x v="2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  <r>
    <m/>
    <m/>
    <m/>
    <m/>
    <m/>
    <x v="33"/>
    <m/>
    <m/>
    <m/>
    <m/>
    <m/>
    <m/>
    <m/>
    <m/>
    <m/>
    <m/>
    <m/>
    <m/>
    <m/>
    <m/>
    <m/>
    <m/>
    <m/>
    <m/>
    <m/>
    <m/>
    <m/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054E6-1926-4DB2-B06B-B0B6225766A0}" name="PivotTable1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38" firstHeaderRow="1" firstDataRow="1" firstDataCol="1"/>
  <pivotFields count="3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5">
        <item x="31"/>
        <item x="28"/>
        <item x="24"/>
        <item x="12"/>
        <item x="25"/>
        <item x="16"/>
        <item x="22"/>
        <item x="3"/>
        <item x="18"/>
        <item x="1"/>
        <item x="29"/>
        <item x="23"/>
        <item x="9"/>
        <item x="21"/>
        <item x="10"/>
        <item x="7"/>
        <item x="19"/>
        <item x="0"/>
        <item x="15"/>
        <item x="26"/>
        <item x="11"/>
        <item x="13"/>
        <item x="30"/>
        <item x="5"/>
        <item x="6"/>
        <item x="8"/>
        <item x="17"/>
        <item x="32"/>
        <item x="20"/>
        <item x="14"/>
        <item x="4"/>
        <item x="2"/>
        <item x="27"/>
        <item x="3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Average of Sales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DAB02-1683-41D8-9FD5-583E4EB5AC69}" name="PivotTable3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1" firstHeaderRow="1" firstDataRow="1" firstDataCol="1"/>
  <pivotFields count="3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6"/>
        <item x="1"/>
        <item x="4"/>
        <item x="0"/>
        <item x="2"/>
        <item x="3"/>
        <item h="1" x="7"/>
        <item t="default"/>
      </items>
    </pivotField>
  </pivotFields>
  <rowFields count="1">
    <field x="3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ales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879"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r">1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i">2</v>
  </a>
</arrayData>
</file>

<file path=xl/richData/rdrichvalue.xml><?xml version="1.0" encoding="utf-8"?>
<rvData xmlns="http://schemas.microsoft.com/office/spreadsheetml/2017/richdata" count="4">
  <rv s="0">
    <v>0</v>
    <v>8</v>
    <v>566</v>
    <v>5</v>
  </rv>
  <rv s="1">
    <v>8</v>
    <v>1</v>
  </rv>
  <rv s="2">
    <v>0</v>
  </rv>
  <rv s="3">
    <v>{A0AE621B-82C0-4CE4-8915-73DF743FF3FC}</v>
    <v>0</v>
    <v>0</v>
    <v>2</v>
  </rv>
</rvData>
</file>

<file path=xl/richData/rdrichvaluestructure.xml><?xml version="1.0" encoding="utf-8"?>
<rvStructures xmlns="http://schemas.microsoft.com/office/spreadsheetml/2017/richdata" count="4">
  <s t="_error">
    <k n="colOffset" t="i"/>
    <k n="errorType" t="i"/>
    <k n="rwOffset" t="i"/>
    <k n="subType" t="i"/>
  </s>
  <s t="_error">
    <k n="errorType" t="i"/>
    <k n="propagated" t="b"/>
  </s>
  <s t="_array">
    <k n="array" t="a"/>
  </s>
  <s t="_datasourcecontainer">
    <k n="%XLUID" t="s"/>
    <k n="_CRID" t="i"/>
    <k n="_Display" t="spb"/>
    <k n="Order Type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Order Type</v>
      <v t="s">_CRID</v>
      <v t="s">%XLUID</v>
      <v t="s">_Display</v>
    </a>
  </spbArrays>
  <spbData count="1">
    <spb s="0">
      <v>0</v>
    </spb>
  </spbData>
</supportingPropertyBags>
</file>

<file path=xl/richData/rdsupportingpropertybagstructure.xml><?xml version="1.0" encoding="utf-8"?>
<spbStructures xmlns="http://schemas.microsoft.com/office/spreadsheetml/2017/richdata2" count="1">
  <s>
    <k n="^Order" t="spba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81310-9DDF-4BF9-AD32-58AF6A5C7148}" name="SalesData" displayName="SalesData" ref="A1:AF879" totalsRowShown="0" headerRowDxfId="21" tableBorderDxfId="20">
  <autoFilter ref="A1:AF879" xr:uid="{EB281310-9DDF-4BF9-AD32-58AF6A5C7148}">
    <filterColumn colId="31">
      <filters>
        <filter val="Aug"/>
        <filter val="Dec"/>
        <filter val="Feb"/>
        <filter val="Mar"/>
        <filter val="Nov"/>
        <filter val="Oct"/>
        <filter val="Sep"/>
      </filters>
    </filterColumn>
  </autoFilter>
  <tableColumns count="32">
    <tableColumn id="1" xr3:uid="{72F4318B-0403-4752-AA47-123256E19317}" name="Order ID"/>
    <tableColumn id="2" xr3:uid="{8F73C472-06C8-41CF-A20C-A24BF049F129}" name="Order Date" dataDxfId="19"/>
    <tableColumn id="3" xr3:uid="{9751987E-B867-4A73-A006-CA096717119E}" name="Ship Date"/>
    <tableColumn id="4" xr3:uid="{E01D4731-B0BF-47CC-B43B-783D2131F8A9}" name="Customer Name"/>
    <tableColumn id="5" xr3:uid="{0B8808D4-71B3-40F4-8E9F-D9C87D7E7188}" name="Country"/>
    <tableColumn id="6" xr3:uid="{92E67219-0210-46A3-8FF1-E877DE22ADFE}" name="Region"/>
    <tableColumn id="7" xr3:uid="{A6AA3575-CE94-414E-B3FD-DA26A5442A84}" name="Category"/>
    <tableColumn id="8" xr3:uid="{27D4EC6A-8BA4-41E6-B148-830180FEB62B}" name="Sub-Category"/>
    <tableColumn id="9" xr3:uid="{0987938B-3FBE-49CD-B2AB-3B18A93F7DBE}" name="Sales"/>
    <tableColumn id="10" xr3:uid="{F355D4C7-AD1F-4ED9-AF56-A82F61958249}" name="Quantity"/>
    <tableColumn id="11" xr3:uid="{32D0772B-B05D-4D59-97C7-C37144FBF0A5}" name="Discount"/>
    <tableColumn id="12" xr3:uid="{F2F0404E-2306-4A40-BB5C-8591A5BAE367}" name="Profit"/>
    <tableColumn id="13" xr3:uid="{75E39AB9-96C7-4DD5-BA41-03082DFE0B9F}" name="Order Priority"/>
    <tableColumn id="14" xr3:uid="{2F84496B-86BA-4B17-9154-60FAD5615A42}" name="Order Type"/>
    <tableColumn id="15" xr3:uid="{44F04F96-3551-4C07-B368-A2A4C847E56E}" name="Cleaned Names"/>
    <tableColumn id="16" xr3:uid="{4D16FD25-2BBF-4EC9-ACC6-FB329DE25F24}" name="Short Country Code"/>
    <tableColumn id="17" xr3:uid="{FA524941-F1C9-4CB5-A5C8-40C73CD5E78F}" name="Extract Middle Code"/>
    <tableColumn id="18" xr3:uid="{B904C82B-8E4D-4725-950F-B0195129D8D6}" name="Priority Caps"/>
    <tableColumn id="19" xr3:uid="{00B22EB6-F438-4AAB-AB64-68560770ABE1}" name="Small Case Categories"/>
    <tableColumn id="20" xr3:uid="{0C460BB4-541F-4B6D-A97D-35CB1E6A5DB0}" name=" Numeric Order Code"/>
    <tableColumn id="21" xr3:uid="{A1B43B3F-FEAD-49B7-AE4C-AD822D28DCB9}" name="Order Code" dataDxfId="18"/>
    <tableColumn id="22" xr3:uid="{A9F2C701-5423-4EE2-A657-8E1E24A2C9EC}" name="Country Code" dataDxfId="17"/>
    <tableColumn id="23" xr3:uid="{949AC7A5-EB3F-4489-A095-4357FE79AEB2}" name="Order ID3" dataDxfId="16"/>
    <tableColumn id="24" xr3:uid="{37A4FF73-FA1C-4086-8450-8DFC2FDE0CAE}" name="Order Code2"/>
    <tableColumn id="25" xr3:uid="{0724EB80-B62B-46B8-A2E8-4F62F95C3AC5}" name="ID Number" dataDxfId="15"/>
    <tableColumn id="26" xr3:uid="{AE7EC1B5-8DCE-40DC-898F-BBC00E7512F9}" name="Trimmed Order ID" dataDxfId="14">
      <calculatedColumnFormula>TRIM(A2)</calculatedColumnFormula>
    </tableColumn>
    <tableColumn id="27" xr3:uid="{E67430EE-39BA-48CF-823C-90D73788A6F4}" name="Order Year" dataDxfId="13">
      <calculatedColumnFormula>IFERROR(YEAR(B2), 0)</calculatedColumnFormula>
    </tableColumn>
    <tableColumn id="28" xr3:uid="{2F5E9A29-CE24-471D-84B6-90A8483914CC}" name="Order Month" dataDxfId="12">
      <calculatedColumnFormula>IFERROR(MONTH(B2), 0)</calculatedColumnFormula>
    </tableColumn>
    <tableColumn id="29" xr3:uid="{4168554C-99D2-441A-8986-B767ECCFF70D}" name="Order Weekday" dataDxfId="11">
      <calculatedColumnFormula>IFERROR(WEEKDAY(B2), 0)</calculatedColumnFormula>
    </tableColumn>
    <tableColumn id="30" xr3:uid="{F378597E-9DA3-4DFC-B0B9-289BC7EA4AC3}" name="Shipping Duration" dataDxfId="10">
      <calculatedColumnFormula>IFERROR(C2 - B2, 0)</calculatedColumnFormula>
    </tableColumn>
    <tableColumn id="31" xr3:uid="{58062CA3-4C11-48A1-8565-E564600E3C88}" name="Cleaned Sales" dataDxfId="9">
      <calculatedColumnFormula>IF(I2="missing", IFERROR(INDEX([1]lookup!$I:$I, MATCH($A2, [1]lookup!$B:$B, 0)), 0), I2)</calculatedColumnFormula>
    </tableColumn>
    <tableColumn id="32" xr3:uid="{710A887E-B65D-464E-A499-378ADD3B3EF8}" name="Month Name" dataDxfId="8">
      <calculatedColumnFormula>TEXT(DATE(2024, AA2, 1), "mmm")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47EA3-8B5C-4F74-B87D-32BFBEB863DA}" name="LookupData" displayName="LookupData" ref="A1:AD568" totalsRowShown="0" headerRowDxfId="5" headerRowBorderDxfId="3" tableBorderDxfId="4">
  <autoFilter ref="A1:AD568" xr:uid="{5C947EA3-8B5C-4F74-B87D-32BFBEB863DA}"/>
  <tableColumns count="30">
    <tableColumn id="1" xr3:uid="{CC1DABB9-0B45-4507-BA27-DFE5F8284351}" name="Order ID" dataDxfId="2"/>
    <tableColumn id="2" xr3:uid="{104D1C8A-A489-450F-9DE3-680C6AD1298F}" name="Order Date" dataDxfId="1">
      <calculatedColumnFormula>VLOOKUP($A2,SalesData[#This Row],COLUMN(B1), FALSE)</calculatedColumnFormula>
    </tableColumn>
    <tableColumn id="3" xr3:uid="{FC5CAAF2-4721-437E-BD45-AF59E83F10F3}" name="Ship Date" dataDxfId="0">
      <calculatedColumnFormula>VLOOKUP($A2,SalesData[#This Row],COLUMN(C1), FALSE)</calculatedColumnFormula>
    </tableColumn>
    <tableColumn id="4" xr3:uid="{C9F8FEC3-641E-4E5B-9BCD-F945BEE37B69}" name="Customer Name">
      <calculatedColumnFormula>VLOOKUP($A2,SalesData[#This Row],COLUMN(D1), FALSE)</calculatedColumnFormula>
    </tableColumn>
    <tableColumn id="5" xr3:uid="{EC402EDE-8E09-4562-9704-7A5D0092E4A8}" name="Country">
      <calculatedColumnFormula>VLOOKUP($A2,SalesData[#This Row],COLUMN(E1), FALSE)</calculatedColumnFormula>
    </tableColumn>
    <tableColumn id="6" xr3:uid="{46948187-CD38-48D4-B0BD-4B91CFE7CEA7}" name="Region">
      <calculatedColumnFormula>VLOOKUP($A2,SalesData[#This Row],COLUMN(F1), FALSE)</calculatedColumnFormula>
    </tableColumn>
    <tableColumn id="7" xr3:uid="{8AACB1A3-474D-4486-A7E7-A160430932ED}" name="Category">
      <calculatedColumnFormula>VLOOKUP($A2,SalesData[#This Row],COLUMN(G1), FALSE)</calculatedColumnFormula>
    </tableColumn>
    <tableColumn id="8" xr3:uid="{790CBE61-B09E-4226-AF6A-3FF7F0C92835}" name="Sub-Category">
      <calculatedColumnFormula>VLOOKUP($A2,SalesData[#This Row],COLUMN(H1), FALSE)</calculatedColumnFormula>
    </tableColumn>
    <tableColumn id="9" xr3:uid="{6BAC63EE-85F8-41D8-9BAC-71FC7954E700}" name="Sales">
      <calculatedColumnFormula>VLOOKUP($A2,SalesData[#This Row],COLUMN(I1), FALSE)</calculatedColumnFormula>
    </tableColumn>
    <tableColumn id="10" xr3:uid="{AEF2D785-5619-475A-8747-557724449D4D}" name="Quantity">
      <calculatedColumnFormula>VLOOKUP($A2,SalesData[#This Row],COLUMN(J1), FALSE)</calculatedColumnFormula>
    </tableColumn>
    <tableColumn id="11" xr3:uid="{13549B8B-714E-4A8D-9124-EB885A32CDEF}" name="Discount">
      <calculatedColumnFormula>VLOOKUP($A2,SalesData[#This Row],COLUMN(K1), FALSE)</calculatedColumnFormula>
    </tableColumn>
    <tableColumn id="12" xr3:uid="{A7072E95-2526-4AF2-8DB7-86E500489308}" name="Profit">
      <calculatedColumnFormula>VLOOKUP($A2,SalesData[#This Row],COLUMN(L1), FALSE)</calculatedColumnFormula>
    </tableColumn>
    <tableColumn id="13" xr3:uid="{BADD3079-E3AD-4DDA-AB22-A9E5966335CA}" name="Order Priority">
      <calculatedColumnFormula>VLOOKUP($A2,SalesData[#This Row],COLUMN(M1), FALSE)</calculatedColumnFormula>
    </tableColumn>
    <tableColumn id="14" xr3:uid="{8146A6DC-6EBF-4455-9C66-F76570A6D802}" name="Order Type">
      <calculatedColumnFormula>VLOOKUP($A2,SalesData[#This Row],COLUMN(N1), FALSE)</calculatedColumnFormula>
    </tableColumn>
    <tableColumn id="15" xr3:uid="{CE68FDA1-8FE0-4D0D-A91F-FB1931AF1384}" name="Cleaned Names">
      <calculatedColumnFormula>VLOOKUP($A2,SalesData[#This Row],COLUMN(O1), FALSE)</calculatedColumnFormula>
    </tableColumn>
    <tableColumn id="16" xr3:uid="{F3834FF1-1C95-4D46-A79A-87E1BDAA0231}" name="Short Country Code">
      <calculatedColumnFormula>VLOOKUP($A2,SalesData[#This Row],COLUMN(P1), FALSE)</calculatedColumnFormula>
    </tableColumn>
    <tableColumn id="17" xr3:uid="{AF8AA2E3-3C6D-4024-86BC-8352DBF8E73C}" name="Extract Middle Code">
      <calculatedColumnFormula>VLOOKUP($A2,SalesData[#This Row],COLUMN(Q1), FALSE)</calculatedColumnFormula>
    </tableColumn>
    <tableColumn id="18" xr3:uid="{CEE1E647-9A97-4C84-9993-B66FC5F1C903}" name="Priority Caps">
      <calculatedColumnFormula>VLOOKUP($A2,SalesData[#This Row],COLUMN(R1), FALSE)</calculatedColumnFormula>
    </tableColumn>
    <tableColumn id="19" xr3:uid="{16F0FFCC-F7BF-4D14-B870-BA9EA48BF927}" name="Small Case Categories">
      <calculatedColumnFormula>VLOOKUP($A2,SalesData[#This Row],COLUMN(S1), FALSE)</calculatedColumnFormula>
    </tableColumn>
    <tableColumn id="20" xr3:uid="{71E2D38C-0F7F-48DB-9596-F6300BA2A82D}" name=" Numeric Order Code">
      <calculatedColumnFormula>VLOOKUP($A2,SalesData[#This Row],COLUMN(T1), FALSE)</calculatedColumnFormula>
    </tableColumn>
    <tableColumn id="21" xr3:uid="{83457A41-6861-4264-8E9F-FB6827B679D1}" name="Order Code">
      <calculatedColumnFormula>VLOOKUP($A2,SalesData[#This Row],COLUMN(U1), FALSE)</calculatedColumnFormula>
    </tableColumn>
    <tableColumn id="22" xr3:uid="{10DDFF26-2468-45B0-94CC-801195F67251}" name="Country Code">
      <calculatedColumnFormula>VLOOKUP($A2,SalesData[#This Row],COLUMN(V1), FALSE)</calculatedColumnFormula>
    </tableColumn>
    <tableColumn id="23" xr3:uid="{64C1BA90-2D47-497B-B917-0966D8342F4D}" name="Order ID3">
      <calculatedColumnFormula>VLOOKUP($A2,SalesData[#This Row],COLUMN(W1), FALSE)</calculatedColumnFormula>
    </tableColumn>
    <tableColumn id="24" xr3:uid="{318A70C7-B533-40C0-8598-D72ECC037D6D}" name="Order Code2">
      <calculatedColumnFormula>VLOOKUP($A2,SalesData[#This Row],COLUMN(X1), FALSE)</calculatedColumnFormula>
    </tableColumn>
    <tableColumn id="25" xr3:uid="{E0EDA0FB-4C8F-41D6-B960-0B2760FE5470}" name="ID Number">
      <calculatedColumnFormula>VLOOKUP($A2,SalesData[#This Row],COLUMN(Y1), FALSE)</calculatedColumnFormula>
    </tableColumn>
    <tableColumn id="26" xr3:uid="{C0A8A3CD-D444-4EC5-95AD-A1CAF6FB13EB}" name="Trimmed Order ID">
      <calculatedColumnFormula>VLOOKUP($A2,SalesData[#This Row],COLUMN(Z1), FALSE)</calculatedColumnFormula>
    </tableColumn>
    <tableColumn id="27" xr3:uid="{A4456A00-CD5C-4376-860D-F47A4C0E8583}" name="Order Year">
      <calculatedColumnFormula>VLOOKUP($A2,SalesData[#This Row],COLUMN(AA1), FALSE)</calculatedColumnFormula>
    </tableColumn>
    <tableColumn id="28" xr3:uid="{94017B04-590C-4685-8289-BE50A2E4A812}" name="Order Month">
      <calculatedColumnFormula>VLOOKUP($A2,SalesData[#This Row],COLUMN(AB1), FALSE)</calculatedColumnFormula>
    </tableColumn>
    <tableColumn id="29" xr3:uid="{5D2D7B72-9387-451B-ABA5-A3F5802CB33C}" name="Order Weekday">
      <calculatedColumnFormula>VLOOKUP($A2,SalesData[#This Row],COLUMN(AC1), FALSE)</calculatedColumnFormula>
    </tableColumn>
    <tableColumn id="30" xr3:uid="{BEC64225-EE94-428D-8B8B-C90A6F7AE8DD}" name="Shipping Duration">
      <calculatedColumnFormula>VLOOKUP($A2,SalesData[#This Row],COLUMN(AD1), 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41929</v>
      </c>
      <c r="C2" s="1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>
      <c r="A5" t="s">
        <v>28</v>
      </c>
      <c r="B5" s="1">
        <v>41818</v>
      </c>
      <c r="C5" s="1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>
      <c r="A8" t="s">
        <v>38</v>
      </c>
      <c r="B8" s="1">
        <v>41954</v>
      </c>
      <c r="C8" s="1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>
      <c r="A13" t="s">
        <v>58</v>
      </c>
      <c r="B13" s="1">
        <v>41591</v>
      </c>
      <c r="C13" s="1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>
      <c r="A14" t="s">
        <v>64</v>
      </c>
      <c r="B14" s="1">
        <v>41796</v>
      </c>
      <c r="C14" s="1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>
      <c r="A16" t="s">
        <v>72</v>
      </c>
      <c r="B16" s="1">
        <v>40958</v>
      </c>
      <c r="C16" s="1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>
      <c r="A19" t="s">
        <v>81</v>
      </c>
      <c r="B19" s="1">
        <v>42343</v>
      </c>
      <c r="C19" s="1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>
      <c r="A21" t="s">
        <v>42</v>
      </c>
      <c r="B21" s="1">
        <v>40974</v>
      </c>
      <c r="C21" s="1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>
      <c r="A22" t="s">
        <v>88</v>
      </c>
      <c r="B22" s="1">
        <v>41030</v>
      </c>
      <c r="C22" s="1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>
      <c r="A24" t="s">
        <v>95</v>
      </c>
      <c r="B24" s="1">
        <v>42216</v>
      </c>
      <c r="C24" s="1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>
      <c r="A25" t="s">
        <v>99</v>
      </c>
      <c r="B25" s="1">
        <v>42252</v>
      </c>
      <c r="C25" s="1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>
      <c r="A28" t="s">
        <v>109</v>
      </c>
      <c r="B28" s="1">
        <v>41020</v>
      </c>
      <c r="C28" s="1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>
      <c r="A31" t="s">
        <v>121</v>
      </c>
      <c r="B31" s="1">
        <v>41472</v>
      </c>
      <c r="C31" s="1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>
      <c r="A32" t="s">
        <v>123</v>
      </c>
      <c r="B32" s="1">
        <v>41635</v>
      </c>
      <c r="C32" s="1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>
      <c r="A33" t="s">
        <v>124</v>
      </c>
      <c r="B33" t="s">
        <v>125</v>
      </c>
      <c r="C33" s="1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>
      <c r="A34" t="s">
        <v>128</v>
      </c>
      <c r="B34" s="1">
        <v>41635</v>
      </c>
      <c r="C34" s="1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>
      <c r="A35" t="s">
        <v>129</v>
      </c>
      <c r="B35" s="1">
        <v>41165</v>
      </c>
      <c r="C35" s="1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>
      <c r="A36" t="s">
        <v>133</v>
      </c>
      <c r="B36" s="1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>
      <c r="A37" t="s">
        <v>135</v>
      </c>
      <c r="B37" s="1">
        <v>41273</v>
      </c>
      <c r="C37" s="1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>
      <c r="A38" t="s">
        <v>136</v>
      </c>
      <c r="B38" s="1">
        <v>42018</v>
      </c>
      <c r="C38" s="1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>
      <c r="A39" t="s">
        <v>137</v>
      </c>
      <c r="B39" s="1">
        <v>40918</v>
      </c>
      <c r="C39" s="1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>
      <c r="A40" t="s">
        <v>139</v>
      </c>
      <c r="B40" s="1">
        <v>41873</v>
      </c>
      <c r="C40" s="1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>
      <c r="A41" t="s">
        <v>143</v>
      </c>
      <c r="B41" s="1">
        <v>42319</v>
      </c>
      <c r="C41" s="1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>
      <c r="A42" t="s">
        <v>145</v>
      </c>
      <c r="B42" s="1">
        <v>42273</v>
      </c>
      <c r="C42" s="1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>
      <c r="A43" t="s">
        <v>147</v>
      </c>
      <c r="B43" s="1">
        <v>41621</v>
      </c>
      <c r="C43" s="1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>
      <c r="A44" t="s">
        <v>149</v>
      </c>
      <c r="B44" s="1">
        <v>41174</v>
      </c>
      <c r="C44" s="1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>
      <c r="A45" t="s">
        <v>152</v>
      </c>
      <c r="B45" s="1">
        <v>41719</v>
      </c>
      <c r="C45" s="1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>
      <c r="A46" t="s">
        <v>154</v>
      </c>
      <c r="B46" s="1">
        <v>41706</v>
      </c>
      <c r="C46" s="1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>
      <c r="A47" t="s">
        <v>156</v>
      </c>
      <c r="B47" s="1">
        <v>42244</v>
      </c>
      <c r="C47" s="1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>
      <c r="A48" t="s">
        <v>158</v>
      </c>
      <c r="B48" s="1">
        <v>42125</v>
      </c>
      <c r="C48" s="1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>
      <c r="A49" t="s">
        <v>160</v>
      </c>
      <c r="B49" t="s">
        <v>125</v>
      </c>
      <c r="C49" s="1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>
      <c r="A50" t="s">
        <v>164</v>
      </c>
      <c r="B50" s="1">
        <v>41206</v>
      </c>
      <c r="C50" s="1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>
      <c r="A51" t="s">
        <v>166</v>
      </c>
      <c r="B51" s="1">
        <v>42265</v>
      </c>
      <c r="C51" s="1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>
      <c r="A52" t="s">
        <v>135</v>
      </c>
      <c r="B52" s="1">
        <v>41273</v>
      </c>
      <c r="C52" s="1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>
      <c r="A53" t="s">
        <v>102</v>
      </c>
      <c r="B53" t="s">
        <v>170</v>
      </c>
      <c r="C53" s="1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>
      <c r="A54" t="s">
        <v>171</v>
      </c>
      <c r="B54" s="1">
        <v>41991</v>
      </c>
      <c r="C54" s="1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174</v>
      </c>
      <c r="B55" s="1">
        <v>41424</v>
      </c>
      <c r="C55" s="1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>
      <c r="A56" t="s">
        <v>109</v>
      </c>
      <c r="B56" s="1">
        <v>41020</v>
      </c>
      <c r="C56" s="1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>
      <c r="A57" t="s">
        <v>177</v>
      </c>
      <c r="B57" s="1">
        <v>41419</v>
      </c>
      <c r="C57" s="1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>
      <c r="A58" t="s">
        <v>180</v>
      </c>
      <c r="B58" s="1">
        <v>42221</v>
      </c>
      <c r="C58" s="1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>
      <c r="A59" t="s">
        <v>133</v>
      </c>
      <c r="B59" s="1">
        <v>41041</v>
      </c>
      <c r="C59" s="1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>
      <c r="A60" t="s">
        <v>182</v>
      </c>
      <c r="B60" s="1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>
      <c r="A61" t="s">
        <v>186</v>
      </c>
      <c r="B61" s="1">
        <v>42357</v>
      </c>
      <c r="C61" s="1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>
      <c r="A62" t="s">
        <v>187</v>
      </c>
      <c r="B62" s="1">
        <v>42227</v>
      </c>
      <c r="C62" s="1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>
      <c r="A63" t="s">
        <v>189</v>
      </c>
      <c r="B63" s="1">
        <v>41882</v>
      </c>
      <c r="C63" s="1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>
      <c r="A64" t="s">
        <v>191</v>
      </c>
      <c r="B64" s="1">
        <v>42022</v>
      </c>
      <c r="C64" s="1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>
      <c r="A65" t="s">
        <v>193</v>
      </c>
      <c r="B65" s="1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>
      <c r="A66" t="s">
        <v>195</v>
      </c>
      <c r="B66" s="1">
        <v>42345</v>
      </c>
      <c r="C66" s="1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>
      <c r="A67" t="s">
        <v>198</v>
      </c>
      <c r="C67" s="1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>
      <c r="A68" t="s">
        <v>200</v>
      </c>
      <c r="B68" s="1">
        <v>42328</v>
      </c>
      <c r="C68" s="1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>
      <c r="A69" t="s">
        <v>202</v>
      </c>
      <c r="B69" s="1">
        <v>41221</v>
      </c>
      <c r="C69" s="1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>
      <c r="A70" t="s">
        <v>206</v>
      </c>
      <c r="B70" s="1">
        <v>41826</v>
      </c>
      <c r="C70" s="1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>
      <c r="A71" t="s">
        <v>209</v>
      </c>
      <c r="B71" s="1">
        <v>41234</v>
      </c>
      <c r="C71" s="1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>
      <c r="A72" t="s">
        <v>213</v>
      </c>
      <c r="B72" s="1">
        <v>41727</v>
      </c>
      <c r="C72" s="1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>
      <c r="A73" t="s">
        <v>215</v>
      </c>
      <c r="B73" s="1">
        <v>42242</v>
      </c>
      <c r="C73" s="1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>
      <c r="A74" t="s">
        <v>217</v>
      </c>
      <c r="B74" s="1">
        <v>41537</v>
      </c>
      <c r="C74" s="1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>
      <c r="A75" t="s">
        <v>219</v>
      </c>
      <c r="B75" s="1">
        <v>42140</v>
      </c>
      <c r="C75" s="1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>
      <c r="B76" s="1">
        <v>42218</v>
      </c>
      <c r="C76" s="1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>
      <c r="A77" t="s">
        <v>221</v>
      </c>
      <c r="B77" s="1">
        <v>41967</v>
      </c>
      <c r="C77" s="1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>
      <c r="A78" t="s">
        <v>224</v>
      </c>
      <c r="B78" s="1">
        <v>41221</v>
      </c>
      <c r="C78" s="1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>
      <c r="A79" t="s">
        <v>228</v>
      </c>
      <c r="B79" s="1">
        <v>41209</v>
      </c>
      <c r="C79" s="1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>
      <c r="B80" s="1">
        <v>42327</v>
      </c>
      <c r="C80" s="1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>
      <c r="A81" t="s">
        <v>231</v>
      </c>
      <c r="B81" s="1">
        <v>42305</v>
      </c>
      <c r="C81" s="1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>
      <c r="B82" s="1">
        <v>41908</v>
      </c>
      <c r="C82" s="1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>
      <c r="A83" t="s">
        <v>234</v>
      </c>
      <c r="B83" s="1">
        <v>42252</v>
      </c>
      <c r="C83" s="1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>
      <c r="B84" s="1">
        <v>41668</v>
      </c>
      <c r="C84" s="1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>
      <c r="A85" t="s">
        <v>236</v>
      </c>
      <c r="B85" s="1">
        <v>41535</v>
      </c>
      <c r="C85" s="1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>
      <c r="A86" t="s">
        <v>238</v>
      </c>
      <c r="B86" s="1">
        <v>41966</v>
      </c>
      <c r="C86" s="1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>
      <c r="B87" s="1">
        <v>41438</v>
      </c>
      <c r="C87" s="1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>
      <c r="A88" t="s">
        <v>241</v>
      </c>
      <c r="B88" s="1">
        <v>41940</v>
      </c>
      <c r="C88" s="1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>
      <c r="B89" s="1">
        <v>41985</v>
      </c>
      <c r="C89" s="1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>
      <c r="A90" t="s">
        <v>243</v>
      </c>
      <c r="B90" s="1">
        <v>41419</v>
      </c>
      <c r="C90" s="1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>
      <c r="A91" t="s">
        <v>244</v>
      </c>
      <c r="B91" s="1">
        <v>42281</v>
      </c>
      <c r="C91" s="1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>
      <c r="A92" t="s">
        <v>246</v>
      </c>
      <c r="B92" s="1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>
      <c r="A93" t="s">
        <v>193</v>
      </c>
      <c r="C93" s="1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>
      <c r="A94" t="s">
        <v>248</v>
      </c>
      <c r="B94" s="1">
        <v>41667</v>
      </c>
      <c r="C94" s="1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>
      <c r="A95" t="s">
        <v>252</v>
      </c>
      <c r="B95" s="1">
        <v>41401</v>
      </c>
      <c r="C95" s="1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>
      <c r="B96" s="1">
        <v>41970</v>
      </c>
      <c r="C96" s="1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>
      <c r="A97" t="s">
        <v>257</v>
      </c>
      <c r="B97" s="1">
        <v>41606</v>
      </c>
      <c r="C97" s="1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>
      <c r="A98" t="s">
        <v>258</v>
      </c>
      <c r="B98" s="1">
        <v>41546</v>
      </c>
      <c r="C98" s="1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>
      <c r="A99" t="s">
        <v>260</v>
      </c>
      <c r="B99" s="2">
        <v>41707</v>
      </c>
      <c r="C99" s="1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>
      <c r="A100" t="s">
        <v>262</v>
      </c>
      <c r="B100" s="1">
        <v>41846</v>
      </c>
      <c r="C100" s="1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  <row r="101" spans="1:13">
      <c r="A101" t="s">
        <v>265</v>
      </c>
      <c r="B101" s="1">
        <v>42327</v>
      </c>
      <c r="C101" s="1">
        <v>42333</v>
      </c>
      <c r="D101" t="s">
        <v>266</v>
      </c>
      <c r="E101" t="s">
        <v>15</v>
      </c>
      <c r="F101" t="s">
        <v>16</v>
      </c>
      <c r="G101" t="s">
        <v>17</v>
      </c>
      <c r="H101" t="s">
        <v>73</v>
      </c>
      <c r="I101">
        <v>3524.4720000000002</v>
      </c>
      <c r="J101">
        <v>6</v>
      </c>
      <c r="K101">
        <v>0.1</v>
      </c>
      <c r="L101" t="s">
        <v>267</v>
      </c>
      <c r="M101" t="s">
        <v>74</v>
      </c>
    </row>
    <row r="102" spans="1:13">
      <c r="B102" s="1">
        <v>41444</v>
      </c>
      <c r="C102" s="1">
        <v>41444</v>
      </c>
      <c r="D102" t="s">
        <v>268</v>
      </c>
      <c r="E102" t="s">
        <v>70</v>
      </c>
      <c r="F102" t="s">
        <v>71</v>
      </c>
      <c r="G102" t="s">
        <v>17</v>
      </c>
      <c r="H102" t="s">
        <v>26</v>
      </c>
      <c r="I102">
        <v>2167.2959999999998</v>
      </c>
      <c r="J102">
        <v>4</v>
      </c>
      <c r="L102">
        <v>790.41599999999903</v>
      </c>
      <c r="M102" t="s">
        <v>37</v>
      </c>
    </row>
    <row r="103" spans="1:13">
      <c r="A103" t="s">
        <v>269</v>
      </c>
      <c r="B103" s="1">
        <v>41558</v>
      </c>
      <c r="C103" s="1">
        <v>41561</v>
      </c>
      <c r="D103" t="s">
        <v>270</v>
      </c>
      <c r="E103" t="s">
        <v>97</v>
      </c>
      <c r="F103" t="s">
        <v>98</v>
      </c>
      <c r="G103" t="s">
        <v>17</v>
      </c>
      <c r="H103" t="s">
        <v>26</v>
      </c>
      <c r="J103">
        <v>6</v>
      </c>
      <c r="K103">
        <v>0</v>
      </c>
      <c r="L103">
        <v>178.92</v>
      </c>
      <c r="M103" t="s">
        <v>19</v>
      </c>
    </row>
    <row r="104" spans="1:13">
      <c r="B104" s="1">
        <v>41129</v>
      </c>
      <c r="C104" s="1">
        <v>41131</v>
      </c>
      <c r="D104" t="s">
        <v>271</v>
      </c>
      <c r="E104" t="s">
        <v>22</v>
      </c>
      <c r="F104" t="s">
        <v>71</v>
      </c>
      <c r="G104" t="s">
        <v>17</v>
      </c>
      <c r="H104" t="s">
        <v>26</v>
      </c>
      <c r="I104">
        <v>1469.24999999999</v>
      </c>
      <c r="J104">
        <v>5</v>
      </c>
      <c r="K104">
        <v>0</v>
      </c>
      <c r="L104">
        <v>308.39999999999998</v>
      </c>
      <c r="M104" t="s">
        <v>27</v>
      </c>
    </row>
    <row r="105" spans="1:13">
      <c r="B105" s="1">
        <v>41217</v>
      </c>
      <c r="C105" s="1">
        <v>41221</v>
      </c>
      <c r="D105" t="s">
        <v>272</v>
      </c>
      <c r="F105" t="s">
        <v>71</v>
      </c>
      <c r="G105" t="s">
        <v>17</v>
      </c>
      <c r="H105" t="s">
        <v>26</v>
      </c>
      <c r="I105">
        <v>4448.8320000000003</v>
      </c>
      <c r="J105">
        <v>8</v>
      </c>
      <c r="K105">
        <v>0.15</v>
      </c>
      <c r="L105">
        <v>1517.712</v>
      </c>
      <c r="M105" t="s">
        <v>37</v>
      </c>
    </row>
    <row r="106" spans="1:13">
      <c r="A106" t="s">
        <v>273</v>
      </c>
      <c r="B106" s="1">
        <v>41116</v>
      </c>
      <c r="C106" s="1">
        <v>41122</v>
      </c>
      <c r="D106" t="s">
        <v>194</v>
      </c>
      <c r="E106" t="s">
        <v>40</v>
      </c>
      <c r="F106" t="s">
        <v>111</v>
      </c>
      <c r="G106" t="s">
        <v>45</v>
      </c>
      <c r="H106" t="s">
        <v>33</v>
      </c>
      <c r="I106">
        <v>65.78</v>
      </c>
      <c r="J106">
        <v>11</v>
      </c>
      <c r="K106">
        <v>0</v>
      </c>
      <c r="L106">
        <v>32.232199999999999</v>
      </c>
      <c r="M106" t="s">
        <v>19</v>
      </c>
    </row>
    <row r="107" spans="1:13">
      <c r="A107" t="s">
        <v>274</v>
      </c>
      <c r="B107" s="1">
        <v>41755</v>
      </c>
      <c r="C107" s="1">
        <v>41757</v>
      </c>
      <c r="D107" t="s">
        <v>275</v>
      </c>
      <c r="E107" t="s">
        <v>276</v>
      </c>
      <c r="F107" t="s">
        <v>61</v>
      </c>
      <c r="G107" t="s">
        <v>32</v>
      </c>
      <c r="H107" t="s">
        <v>26</v>
      </c>
      <c r="J107">
        <v>9</v>
      </c>
      <c r="K107">
        <v>0</v>
      </c>
      <c r="L107">
        <v>914.76</v>
      </c>
      <c r="M107" t="s">
        <v>37</v>
      </c>
    </row>
    <row r="108" spans="1:13">
      <c r="A108" t="s">
        <v>277</v>
      </c>
      <c r="B108" s="1">
        <v>41999</v>
      </c>
      <c r="C108" s="1">
        <v>41999</v>
      </c>
      <c r="D108" t="s">
        <v>278</v>
      </c>
      <c r="E108" t="s">
        <v>15</v>
      </c>
      <c r="F108" t="s">
        <v>16</v>
      </c>
      <c r="G108" t="s">
        <v>45</v>
      </c>
      <c r="H108" t="s">
        <v>44</v>
      </c>
      <c r="I108">
        <v>3739.1759999999899</v>
      </c>
      <c r="J108">
        <v>8</v>
      </c>
      <c r="K108">
        <v>0.1</v>
      </c>
      <c r="L108">
        <v>747.81600000000003</v>
      </c>
      <c r="M108" t="s">
        <v>37</v>
      </c>
    </row>
    <row r="109" spans="1:13">
      <c r="A109" t="s">
        <v>279</v>
      </c>
      <c r="B109" s="1">
        <v>41711</v>
      </c>
      <c r="C109" s="1">
        <v>41711</v>
      </c>
      <c r="D109" t="s">
        <v>280</v>
      </c>
      <c r="E109" t="s">
        <v>281</v>
      </c>
      <c r="F109" t="s">
        <v>71</v>
      </c>
      <c r="G109" t="s">
        <v>32</v>
      </c>
      <c r="H109" t="s">
        <v>151</v>
      </c>
      <c r="I109">
        <v>2570.8649999999998</v>
      </c>
      <c r="J109">
        <v>11</v>
      </c>
      <c r="K109">
        <v>0.5</v>
      </c>
      <c r="L109">
        <v>-2211.165</v>
      </c>
      <c r="M109" t="s">
        <v>37</v>
      </c>
    </row>
    <row r="110" spans="1:13">
      <c r="A110" t="s">
        <v>282</v>
      </c>
      <c r="B110" s="1">
        <v>41727</v>
      </c>
      <c r="C110" s="1">
        <v>41730</v>
      </c>
      <c r="D110" t="s">
        <v>194</v>
      </c>
      <c r="E110" t="s">
        <v>40</v>
      </c>
      <c r="F110" t="s">
        <v>153</v>
      </c>
      <c r="G110" t="s">
        <v>45</v>
      </c>
      <c r="H110" t="s">
        <v>73</v>
      </c>
      <c r="I110">
        <v>31.4</v>
      </c>
      <c r="J110">
        <v>2</v>
      </c>
      <c r="K110">
        <v>0</v>
      </c>
      <c r="M110" t="s">
        <v>19</v>
      </c>
    </row>
    <row r="111" spans="1:13">
      <c r="A111" t="s">
        <v>283</v>
      </c>
      <c r="B111" s="1">
        <v>41369</v>
      </c>
      <c r="C111" s="1">
        <v>41369</v>
      </c>
      <c r="D111" t="s">
        <v>284</v>
      </c>
      <c r="E111" t="s">
        <v>22</v>
      </c>
      <c r="F111" t="s">
        <v>71</v>
      </c>
      <c r="G111" t="s">
        <v>17</v>
      </c>
      <c r="H111" t="s">
        <v>23</v>
      </c>
      <c r="I111">
        <v>2875.77</v>
      </c>
      <c r="J111">
        <v>9</v>
      </c>
      <c r="K111">
        <v>0.5</v>
      </c>
      <c r="L111">
        <v>-1783.08</v>
      </c>
      <c r="M111" t="s">
        <v>37</v>
      </c>
    </row>
    <row r="112" spans="1:13">
      <c r="A112" t="s">
        <v>285</v>
      </c>
      <c r="B112" t="s">
        <v>286</v>
      </c>
      <c r="C112" s="1">
        <v>41636</v>
      </c>
      <c r="D112" t="s">
        <v>287</v>
      </c>
      <c r="E112" t="s">
        <v>197</v>
      </c>
      <c r="F112" t="s">
        <v>77</v>
      </c>
      <c r="G112" t="s">
        <v>32</v>
      </c>
      <c r="H112" t="s">
        <v>127</v>
      </c>
      <c r="I112">
        <v>1741.8</v>
      </c>
      <c r="J112" t="s">
        <v>63</v>
      </c>
      <c r="K112">
        <v>0</v>
      </c>
      <c r="L112">
        <v>261.24</v>
      </c>
      <c r="M112" t="s">
        <v>27</v>
      </c>
    </row>
    <row r="113" spans="1:13">
      <c r="A113" t="s">
        <v>288</v>
      </c>
      <c r="B113" s="1">
        <v>41747</v>
      </c>
      <c r="C113" s="1">
        <v>41748</v>
      </c>
      <c r="D113" t="s">
        <v>289</v>
      </c>
      <c r="E113" t="s">
        <v>15</v>
      </c>
      <c r="F113" t="s">
        <v>16</v>
      </c>
      <c r="G113" t="s">
        <v>17</v>
      </c>
      <c r="H113" t="s">
        <v>26</v>
      </c>
      <c r="I113">
        <v>1601.64</v>
      </c>
      <c r="J113">
        <v>5</v>
      </c>
      <c r="K113">
        <v>0.1</v>
      </c>
      <c r="L113">
        <v>587.18999999999903</v>
      </c>
      <c r="M113" t="s">
        <v>27</v>
      </c>
    </row>
    <row r="114" spans="1:13">
      <c r="A114" t="s">
        <v>290</v>
      </c>
      <c r="B114" s="1">
        <v>41052</v>
      </c>
      <c r="C114" s="1">
        <v>41054</v>
      </c>
      <c r="D114" t="s">
        <v>291</v>
      </c>
      <c r="E114" t="s">
        <v>66</v>
      </c>
      <c r="F114" t="s">
        <v>90</v>
      </c>
      <c r="G114" t="s">
        <v>45</v>
      </c>
      <c r="H114" t="s">
        <v>151</v>
      </c>
      <c r="I114">
        <v>3670.7999999999902</v>
      </c>
      <c r="J114">
        <v>7</v>
      </c>
      <c r="L114">
        <v>367.08</v>
      </c>
      <c r="M114" t="s">
        <v>37</v>
      </c>
    </row>
    <row r="115" spans="1:13">
      <c r="A115" t="s">
        <v>292</v>
      </c>
      <c r="B115" s="1">
        <v>42218</v>
      </c>
      <c r="C115" s="1">
        <v>42224</v>
      </c>
      <c r="D115" t="s">
        <v>194</v>
      </c>
      <c r="E115" t="s">
        <v>40</v>
      </c>
      <c r="F115" t="s">
        <v>41</v>
      </c>
      <c r="H115" t="s">
        <v>33</v>
      </c>
      <c r="I115">
        <v>36.287999999999997</v>
      </c>
      <c r="J115">
        <v>7</v>
      </c>
      <c r="K115">
        <v>0.2</v>
      </c>
      <c r="L115">
        <v>12.700799999999999</v>
      </c>
      <c r="M115" t="s">
        <v>19</v>
      </c>
    </row>
    <row r="116" spans="1:13">
      <c r="B116" s="1">
        <v>41775</v>
      </c>
      <c r="C116" s="1">
        <v>41779</v>
      </c>
      <c r="D116" t="s">
        <v>293</v>
      </c>
      <c r="E116" t="s">
        <v>22</v>
      </c>
      <c r="F116" t="s">
        <v>294</v>
      </c>
      <c r="G116" t="s">
        <v>17</v>
      </c>
      <c r="H116" t="s">
        <v>73</v>
      </c>
      <c r="I116">
        <v>1900.95</v>
      </c>
      <c r="J116">
        <v>5</v>
      </c>
      <c r="K116">
        <v>0</v>
      </c>
      <c r="L116">
        <v>589.20000000000005</v>
      </c>
      <c r="M116" t="s">
        <v>37</v>
      </c>
    </row>
    <row r="117" spans="1:13">
      <c r="A117" t="s">
        <v>193</v>
      </c>
      <c r="B117" s="1">
        <v>42007</v>
      </c>
      <c r="C117" s="1">
        <v>42009</v>
      </c>
      <c r="D117" t="s">
        <v>194</v>
      </c>
      <c r="E117" t="s">
        <v>40</v>
      </c>
      <c r="F117" t="s">
        <v>153</v>
      </c>
      <c r="G117" t="s">
        <v>45</v>
      </c>
      <c r="H117" t="s">
        <v>127</v>
      </c>
      <c r="I117">
        <v>15.66</v>
      </c>
      <c r="J117">
        <v>5</v>
      </c>
      <c r="K117">
        <v>0.7</v>
      </c>
      <c r="L117">
        <v>-12.527999999999899</v>
      </c>
      <c r="M117" t="s">
        <v>37</v>
      </c>
    </row>
    <row r="118" spans="1:13">
      <c r="A118" t="s">
        <v>295</v>
      </c>
      <c r="B118" s="1">
        <v>40955</v>
      </c>
      <c r="C118" s="1">
        <v>40958</v>
      </c>
      <c r="D118" t="s">
        <v>296</v>
      </c>
      <c r="E118" t="s">
        <v>70</v>
      </c>
      <c r="F118" t="s">
        <v>71</v>
      </c>
      <c r="G118" t="s">
        <v>32</v>
      </c>
      <c r="H118" t="s">
        <v>33</v>
      </c>
      <c r="I118">
        <v>4544.0999999999904</v>
      </c>
      <c r="J118">
        <v>11</v>
      </c>
      <c r="K118">
        <v>0.1</v>
      </c>
      <c r="L118">
        <v>1868.1299999999901</v>
      </c>
      <c r="M118" t="s">
        <v>19</v>
      </c>
    </row>
    <row r="119" spans="1:13">
      <c r="A119" t="s">
        <v>297</v>
      </c>
      <c r="B119" s="1">
        <v>41790</v>
      </c>
      <c r="C119" s="1">
        <v>41792</v>
      </c>
      <c r="D119" t="s">
        <v>298</v>
      </c>
      <c r="E119" t="s">
        <v>66</v>
      </c>
      <c r="F119" t="s">
        <v>90</v>
      </c>
      <c r="G119" t="s">
        <v>32</v>
      </c>
      <c r="H119" t="s">
        <v>299</v>
      </c>
      <c r="I119">
        <v>1455.12</v>
      </c>
      <c r="J119">
        <v>4</v>
      </c>
      <c r="K119">
        <v>0</v>
      </c>
      <c r="L119">
        <v>116.399999999999</v>
      </c>
      <c r="M119" t="s">
        <v>27</v>
      </c>
    </row>
    <row r="120" spans="1:13">
      <c r="A120" t="s">
        <v>300</v>
      </c>
      <c r="B120" s="1">
        <v>41913</v>
      </c>
      <c r="C120" s="1">
        <v>41914</v>
      </c>
      <c r="D120" t="s">
        <v>301</v>
      </c>
      <c r="E120" t="s">
        <v>15</v>
      </c>
      <c r="F120" t="s">
        <v>16</v>
      </c>
      <c r="G120" t="s">
        <v>17</v>
      </c>
      <c r="H120" t="s">
        <v>23</v>
      </c>
      <c r="I120">
        <v>1943.19</v>
      </c>
      <c r="J120">
        <v>6</v>
      </c>
      <c r="K120">
        <v>0.1</v>
      </c>
      <c r="L120">
        <v>258.93</v>
      </c>
      <c r="M120" t="s">
        <v>37</v>
      </c>
    </row>
    <row r="121" spans="1:13">
      <c r="A121" t="s">
        <v>302</v>
      </c>
      <c r="B121" s="1">
        <v>42315</v>
      </c>
      <c r="C121" s="1">
        <v>42322</v>
      </c>
      <c r="D121" t="s">
        <v>275</v>
      </c>
      <c r="E121" t="s">
        <v>303</v>
      </c>
      <c r="F121" t="s">
        <v>43</v>
      </c>
      <c r="G121" t="s">
        <v>32</v>
      </c>
      <c r="H121" t="s">
        <v>151</v>
      </c>
      <c r="I121">
        <v>2036.86</v>
      </c>
      <c r="J121">
        <v>7</v>
      </c>
      <c r="K121">
        <v>0</v>
      </c>
      <c r="L121">
        <v>366.63479999999902</v>
      </c>
      <c r="M121" t="s">
        <v>74</v>
      </c>
    </row>
    <row r="122" spans="1:13">
      <c r="A122" t="s">
        <v>304</v>
      </c>
      <c r="B122" s="1">
        <v>41884</v>
      </c>
      <c r="C122" s="1">
        <v>41886</v>
      </c>
      <c r="D122" t="s">
        <v>275</v>
      </c>
      <c r="E122" t="s">
        <v>40</v>
      </c>
      <c r="F122" t="s">
        <v>176</v>
      </c>
      <c r="G122" t="s">
        <v>45</v>
      </c>
      <c r="H122" t="s">
        <v>33</v>
      </c>
      <c r="I122" t="s">
        <v>163</v>
      </c>
      <c r="J122">
        <v>4</v>
      </c>
      <c r="K122">
        <v>0.2</v>
      </c>
      <c r="L122">
        <v>1415.4295999999899</v>
      </c>
      <c r="M122" t="s">
        <v>27</v>
      </c>
    </row>
    <row r="123" spans="1:13">
      <c r="A123" t="s">
        <v>305</v>
      </c>
      <c r="B123" s="1">
        <v>41984</v>
      </c>
      <c r="C123" s="1">
        <v>41987</v>
      </c>
      <c r="D123" t="s">
        <v>89</v>
      </c>
      <c r="E123" t="s">
        <v>15</v>
      </c>
      <c r="F123" t="s">
        <v>16</v>
      </c>
      <c r="G123" t="s">
        <v>17</v>
      </c>
      <c r="H123" t="s">
        <v>127</v>
      </c>
      <c r="I123">
        <v>1695.87</v>
      </c>
      <c r="J123">
        <v>5</v>
      </c>
      <c r="K123">
        <v>0.1</v>
      </c>
      <c r="L123">
        <v>-37.83</v>
      </c>
      <c r="M123" t="s">
        <v>27</v>
      </c>
    </row>
    <row r="124" spans="1:13">
      <c r="A124" t="s">
        <v>306</v>
      </c>
      <c r="B124" s="1">
        <v>42081</v>
      </c>
      <c r="C124" t="s">
        <v>307</v>
      </c>
      <c r="D124" t="s">
        <v>240</v>
      </c>
      <c r="E124" t="s">
        <v>70</v>
      </c>
      <c r="F124" t="s">
        <v>71</v>
      </c>
      <c r="G124" t="s">
        <v>17</v>
      </c>
      <c r="H124" t="s">
        <v>46</v>
      </c>
      <c r="I124">
        <v>1505.97899999999</v>
      </c>
      <c r="J124">
        <v>6</v>
      </c>
      <c r="K124">
        <v>0.15</v>
      </c>
      <c r="L124">
        <v>-265.760999999999</v>
      </c>
      <c r="M124" t="s">
        <v>27</v>
      </c>
    </row>
    <row r="125" spans="1:13">
      <c r="A125" t="s">
        <v>308</v>
      </c>
      <c r="B125" s="1">
        <v>42357</v>
      </c>
      <c r="C125" s="1">
        <v>42358</v>
      </c>
      <c r="D125" t="s">
        <v>309</v>
      </c>
      <c r="E125" t="s">
        <v>310</v>
      </c>
      <c r="F125" t="s">
        <v>142</v>
      </c>
      <c r="G125" t="s">
        <v>17</v>
      </c>
      <c r="H125" t="s">
        <v>33</v>
      </c>
      <c r="I125">
        <v>1954.17</v>
      </c>
      <c r="J125">
        <v>3</v>
      </c>
      <c r="K125">
        <v>0</v>
      </c>
      <c r="L125">
        <v>312.659999999999</v>
      </c>
      <c r="M125" t="s">
        <v>27</v>
      </c>
    </row>
    <row r="126" spans="1:13">
      <c r="A126" t="s">
        <v>302</v>
      </c>
      <c r="B126" s="1">
        <v>42315</v>
      </c>
      <c r="C126" s="1">
        <v>42322</v>
      </c>
      <c r="D126" t="s">
        <v>275</v>
      </c>
      <c r="E126" t="s">
        <v>40</v>
      </c>
      <c r="F126" t="s">
        <v>43</v>
      </c>
      <c r="G126" t="s">
        <v>32</v>
      </c>
      <c r="H126" t="s">
        <v>33</v>
      </c>
      <c r="I126">
        <v>449.56799999999998</v>
      </c>
      <c r="J126">
        <v>2</v>
      </c>
      <c r="K126">
        <v>0.2</v>
      </c>
      <c r="L126">
        <v>-73.0548</v>
      </c>
      <c r="M126" t="s">
        <v>74</v>
      </c>
    </row>
    <row r="127" spans="1:13">
      <c r="A127" t="s">
        <v>311</v>
      </c>
      <c r="B127" t="s">
        <v>312</v>
      </c>
      <c r="C127" s="1">
        <v>41717</v>
      </c>
      <c r="D127" t="s">
        <v>275</v>
      </c>
      <c r="E127" t="s">
        <v>40</v>
      </c>
      <c r="F127" t="s">
        <v>153</v>
      </c>
      <c r="G127" t="s">
        <v>45</v>
      </c>
      <c r="H127" t="s">
        <v>26</v>
      </c>
      <c r="I127">
        <v>160.32</v>
      </c>
      <c r="J127">
        <v>2</v>
      </c>
      <c r="K127">
        <v>0</v>
      </c>
      <c r="L127">
        <v>291.20200743633302</v>
      </c>
      <c r="M127" t="s">
        <v>19</v>
      </c>
    </row>
    <row r="128" spans="1:13">
      <c r="B128" s="1">
        <v>42315</v>
      </c>
      <c r="C128" s="1">
        <v>42322</v>
      </c>
      <c r="F128" t="s">
        <v>43</v>
      </c>
      <c r="G128" t="s">
        <v>17</v>
      </c>
      <c r="H128" t="s">
        <v>44</v>
      </c>
      <c r="I128">
        <v>108.96</v>
      </c>
      <c r="J128" t="s">
        <v>63</v>
      </c>
      <c r="K128">
        <v>0</v>
      </c>
      <c r="L128">
        <v>32.687999999999903</v>
      </c>
      <c r="M128" t="s">
        <v>74</v>
      </c>
    </row>
    <row r="129" spans="1:13">
      <c r="A129" t="s">
        <v>313</v>
      </c>
      <c r="B129" s="1">
        <v>42265</v>
      </c>
      <c r="C129" s="1">
        <v>42265</v>
      </c>
      <c r="D129" t="s">
        <v>314</v>
      </c>
      <c r="E129" t="s">
        <v>315</v>
      </c>
      <c r="F129" t="s">
        <v>61</v>
      </c>
      <c r="G129" t="s">
        <v>17</v>
      </c>
      <c r="H129" t="s">
        <v>33</v>
      </c>
      <c r="I129">
        <v>1213.18876</v>
      </c>
      <c r="J129">
        <v>7</v>
      </c>
      <c r="K129">
        <v>2E-3</v>
      </c>
      <c r="L129">
        <v>508.00876</v>
      </c>
      <c r="M129" t="s">
        <v>27</v>
      </c>
    </row>
    <row r="130" spans="1:13">
      <c r="A130" t="s">
        <v>316</v>
      </c>
      <c r="B130" s="1">
        <v>41968</v>
      </c>
      <c r="C130" s="1">
        <v>41970</v>
      </c>
      <c r="D130" t="s">
        <v>317</v>
      </c>
      <c r="E130" t="s">
        <v>114</v>
      </c>
      <c r="F130" t="s">
        <v>115</v>
      </c>
      <c r="G130" t="s">
        <v>17</v>
      </c>
      <c r="H130" t="s">
        <v>23</v>
      </c>
      <c r="I130">
        <v>1590.6</v>
      </c>
      <c r="J130">
        <v>5</v>
      </c>
      <c r="L130">
        <v>572.54999999999995</v>
      </c>
      <c r="M130" t="s">
        <v>27</v>
      </c>
    </row>
    <row r="131" spans="1:13">
      <c r="B131" s="1">
        <v>41950</v>
      </c>
      <c r="C131" s="1">
        <v>41953</v>
      </c>
      <c r="D131" t="s">
        <v>318</v>
      </c>
      <c r="E131" t="s">
        <v>66</v>
      </c>
      <c r="F131" t="s">
        <v>90</v>
      </c>
      <c r="G131" t="s">
        <v>17</v>
      </c>
      <c r="H131" t="s">
        <v>33</v>
      </c>
      <c r="J131">
        <v>9</v>
      </c>
      <c r="K131">
        <v>0</v>
      </c>
      <c r="L131">
        <v>1025.46</v>
      </c>
      <c r="M131" t="s">
        <v>27</v>
      </c>
    </row>
    <row r="132" spans="1:13">
      <c r="A132" t="s">
        <v>319</v>
      </c>
      <c r="B132" s="1">
        <v>42204</v>
      </c>
      <c r="C132" s="1">
        <v>42208</v>
      </c>
      <c r="D132" t="s">
        <v>320</v>
      </c>
      <c r="E132" t="s">
        <v>141</v>
      </c>
      <c r="F132" t="s">
        <v>142</v>
      </c>
      <c r="G132" t="s">
        <v>32</v>
      </c>
      <c r="H132" t="s">
        <v>33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37</v>
      </c>
    </row>
    <row r="133" spans="1:13">
      <c r="A133" t="s">
        <v>321</v>
      </c>
      <c r="B133" s="1">
        <v>41502</v>
      </c>
      <c r="C133" s="1">
        <v>41502</v>
      </c>
      <c r="D133" t="s">
        <v>201</v>
      </c>
      <c r="E133" t="s">
        <v>322</v>
      </c>
      <c r="F133" t="s">
        <v>142</v>
      </c>
      <c r="G133" t="s">
        <v>17</v>
      </c>
      <c r="H133" t="s">
        <v>18</v>
      </c>
      <c r="I133">
        <v>3741.5237999999899</v>
      </c>
      <c r="J133">
        <v>7</v>
      </c>
      <c r="K133">
        <v>0.17</v>
      </c>
      <c r="L133">
        <v>946.63379999999904</v>
      </c>
      <c r="M133" t="s">
        <v>37</v>
      </c>
    </row>
    <row r="134" spans="1:13">
      <c r="B134" s="1">
        <v>42314</v>
      </c>
      <c r="C134" s="1">
        <v>42316</v>
      </c>
      <c r="D134" t="s">
        <v>275</v>
      </c>
      <c r="E134" t="s">
        <v>40</v>
      </c>
      <c r="F134" t="s">
        <v>41</v>
      </c>
      <c r="G134" t="s">
        <v>45</v>
      </c>
      <c r="H134" t="s">
        <v>151</v>
      </c>
      <c r="I134">
        <v>67.8</v>
      </c>
      <c r="J134">
        <v>10</v>
      </c>
      <c r="K134">
        <v>0</v>
      </c>
      <c r="L134">
        <v>31.187999999999999</v>
      </c>
      <c r="M134" t="s">
        <v>37</v>
      </c>
    </row>
    <row r="135" spans="1:13">
      <c r="A135" t="s">
        <v>323</v>
      </c>
      <c r="B135" s="1">
        <v>41284</v>
      </c>
      <c r="C135" s="1">
        <v>41288</v>
      </c>
      <c r="D135" t="s">
        <v>259</v>
      </c>
      <c r="E135" t="s">
        <v>141</v>
      </c>
      <c r="F135" t="s">
        <v>142</v>
      </c>
      <c r="G135" t="s">
        <v>32</v>
      </c>
      <c r="H135" t="s">
        <v>26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37</v>
      </c>
    </row>
    <row r="136" spans="1:13">
      <c r="A136" t="s">
        <v>324</v>
      </c>
      <c r="B136" s="1">
        <v>41667</v>
      </c>
      <c r="C136" s="1">
        <v>41669</v>
      </c>
      <c r="E136" t="s">
        <v>97</v>
      </c>
      <c r="F136" t="s">
        <v>98</v>
      </c>
      <c r="G136" t="s">
        <v>45</v>
      </c>
      <c r="H136" t="s">
        <v>23</v>
      </c>
      <c r="I136" t="s">
        <v>163</v>
      </c>
      <c r="K136">
        <v>0</v>
      </c>
      <c r="L136">
        <v>785.81999999999903</v>
      </c>
      <c r="M136" t="s">
        <v>19</v>
      </c>
    </row>
    <row r="137" spans="1:13">
      <c r="A137" t="s">
        <v>325</v>
      </c>
      <c r="B137" s="1">
        <v>41439</v>
      </c>
      <c r="C137" s="1">
        <v>41442</v>
      </c>
      <c r="D137" t="s">
        <v>39</v>
      </c>
      <c r="E137" t="s">
        <v>66</v>
      </c>
      <c r="G137" t="s">
        <v>17</v>
      </c>
      <c r="H137" t="s">
        <v>151</v>
      </c>
      <c r="I137">
        <v>1024.68</v>
      </c>
      <c r="J137">
        <v>8</v>
      </c>
      <c r="K137">
        <v>0.5</v>
      </c>
    </row>
    <row r="138" spans="1:13">
      <c r="A138" t="s">
        <v>326</v>
      </c>
      <c r="C138" s="1">
        <v>42316</v>
      </c>
      <c r="D138" t="s">
        <v>275</v>
      </c>
      <c r="E138" t="s">
        <v>40</v>
      </c>
      <c r="F138" t="s">
        <v>41</v>
      </c>
      <c r="G138" t="s">
        <v>45</v>
      </c>
      <c r="H138" t="s">
        <v>73</v>
      </c>
      <c r="I138">
        <v>167.94</v>
      </c>
      <c r="J138">
        <v>3</v>
      </c>
      <c r="K138">
        <v>0</v>
      </c>
      <c r="L138">
        <v>82.290599999999998</v>
      </c>
      <c r="M138" t="s">
        <v>37</v>
      </c>
    </row>
    <row r="139" spans="1:13">
      <c r="A139" t="s">
        <v>304</v>
      </c>
      <c r="B139" s="1">
        <v>41884</v>
      </c>
      <c r="C139" s="1">
        <v>41886</v>
      </c>
      <c r="D139" t="s">
        <v>275</v>
      </c>
      <c r="E139" t="s">
        <v>40</v>
      </c>
      <c r="F139" t="s">
        <v>111</v>
      </c>
      <c r="G139" t="s">
        <v>45</v>
      </c>
      <c r="H139" t="s">
        <v>127</v>
      </c>
      <c r="J139">
        <v>2</v>
      </c>
      <c r="K139">
        <v>0</v>
      </c>
      <c r="L139">
        <v>83.822606763171294</v>
      </c>
      <c r="M139" t="s">
        <v>27</v>
      </c>
    </row>
    <row r="140" spans="1:13">
      <c r="A140" t="s">
        <v>327</v>
      </c>
      <c r="B140" s="1">
        <v>41614</v>
      </c>
      <c r="C140" s="1">
        <v>41616</v>
      </c>
      <c r="D140" t="s">
        <v>328</v>
      </c>
      <c r="E140" t="s">
        <v>60</v>
      </c>
      <c r="F140" t="s">
        <v>61</v>
      </c>
      <c r="G140" t="s">
        <v>17</v>
      </c>
      <c r="H140" t="s">
        <v>23</v>
      </c>
      <c r="I140">
        <v>2297.96</v>
      </c>
      <c r="J140">
        <v>14</v>
      </c>
      <c r="K140">
        <v>0</v>
      </c>
      <c r="L140">
        <v>988.11999999999898</v>
      </c>
      <c r="M140" t="s">
        <v>37</v>
      </c>
    </row>
    <row r="141" spans="1:13">
      <c r="A141" t="s">
        <v>329</v>
      </c>
      <c r="B141" s="1">
        <v>41887</v>
      </c>
      <c r="C141" s="1">
        <v>41889</v>
      </c>
      <c r="D141" t="s">
        <v>330</v>
      </c>
      <c r="E141" t="s">
        <v>76</v>
      </c>
      <c r="F141" t="s">
        <v>77</v>
      </c>
      <c r="G141" t="s">
        <v>17</v>
      </c>
      <c r="H141" t="s">
        <v>127</v>
      </c>
      <c r="I141">
        <v>2671.41</v>
      </c>
      <c r="J141">
        <v>7</v>
      </c>
      <c r="K141">
        <v>0</v>
      </c>
      <c r="M141" t="s">
        <v>37</v>
      </c>
    </row>
    <row r="142" spans="1:13">
      <c r="A142" t="s">
        <v>331</v>
      </c>
      <c r="B142" s="1">
        <v>42265</v>
      </c>
      <c r="C142" s="1">
        <v>42267</v>
      </c>
      <c r="D142" t="s">
        <v>332</v>
      </c>
      <c r="E142" t="s">
        <v>333</v>
      </c>
      <c r="F142" t="s">
        <v>84</v>
      </c>
      <c r="G142" t="s">
        <v>17</v>
      </c>
      <c r="H142" t="s">
        <v>18</v>
      </c>
      <c r="I142">
        <v>3834</v>
      </c>
      <c r="J142">
        <v>6</v>
      </c>
      <c r="K142">
        <v>0</v>
      </c>
      <c r="L142">
        <v>268.38</v>
      </c>
      <c r="M142" t="s">
        <v>37</v>
      </c>
    </row>
    <row r="143" spans="1:13">
      <c r="A143" t="s">
        <v>304</v>
      </c>
      <c r="B143" s="1">
        <v>41884</v>
      </c>
      <c r="C143" s="1">
        <v>41886</v>
      </c>
      <c r="D143" t="s">
        <v>275</v>
      </c>
      <c r="E143" t="s">
        <v>334</v>
      </c>
      <c r="F143" t="s">
        <v>111</v>
      </c>
      <c r="G143" t="s">
        <v>45</v>
      </c>
      <c r="H143" t="s">
        <v>33</v>
      </c>
      <c r="I143">
        <v>49.12</v>
      </c>
      <c r="J143">
        <v>4</v>
      </c>
      <c r="K143">
        <v>0</v>
      </c>
      <c r="L143">
        <v>23.086399999999902</v>
      </c>
      <c r="M143" t="s">
        <v>27</v>
      </c>
    </row>
    <row r="144" spans="1:13">
      <c r="A144" t="s">
        <v>335</v>
      </c>
      <c r="B144" s="1">
        <v>41489</v>
      </c>
      <c r="C144" s="1">
        <v>41494</v>
      </c>
      <c r="D144" t="s">
        <v>336</v>
      </c>
      <c r="E144" t="s">
        <v>141</v>
      </c>
      <c r="F144" t="s">
        <v>142</v>
      </c>
      <c r="G144" t="s">
        <v>45</v>
      </c>
      <c r="H144" t="s">
        <v>26</v>
      </c>
      <c r="I144">
        <v>3501.7367999999901</v>
      </c>
      <c r="J144">
        <v>8</v>
      </c>
      <c r="K144">
        <v>0.17</v>
      </c>
      <c r="L144">
        <v>210.85679999999999</v>
      </c>
      <c r="M144" t="s">
        <v>37</v>
      </c>
    </row>
    <row r="145" spans="1:13">
      <c r="A145" t="s">
        <v>337</v>
      </c>
      <c r="C145" s="1">
        <v>42349</v>
      </c>
      <c r="D145" t="s">
        <v>338</v>
      </c>
      <c r="E145" t="s">
        <v>15</v>
      </c>
      <c r="F145" t="s">
        <v>16</v>
      </c>
      <c r="G145" t="s">
        <v>17</v>
      </c>
      <c r="H145" t="s">
        <v>23</v>
      </c>
      <c r="I145">
        <v>1725.462</v>
      </c>
      <c r="J145">
        <v>3</v>
      </c>
      <c r="K145">
        <v>0.1</v>
      </c>
      <c r="L145">
        <v>747.61199999999997</v>
      </c>
      <c r="M145" t="s">
        <v>37</v>
      </c>
    </row>
    <row r="146" spans="1:13">
      <c r="A146" t="s">
        <v>339</v>
      </c>
      <c r="B146" s="1">
        <v>41572</v>
      </c>
      <c r="C146" s="1">
        <v>41575</v>
      </c>
      <c r="D146" t="s">
        <v>340</v>
      </c>
      <c r="E146" t="s">
        <v>66</v>
      </c>
      <c r="F146" t="s">
        <v>90</v>
      </c>
      <c r="G146" t="s">
        <v>17</v>
      </c>
      <c r="H146" t="s">
        <v>73</v>
      </c>
      <c r="I146">
        <v>1583.7</v>
      </c>
      <c r="J146">
        <v>5</v>
      </c>
      <c r="K146">
        <v>0</v>
      </c>
      <c r="L146">
        <v>174.14999999999901</v>
      </c>
      <c r="M146" t="s">
        <v>27</v>
      </c>
    </row>
    <row r="147" spans="1:13">
      <c r="A147" t="s">
        <v>341</v>
      </c>
      <c r="B147" s="1">
        <v>42132</v>
      </c>
      <c r="C147" s="1">
        <v>42137</v>
      </c>
      <c r="E147" t="s">
        <v>40</v>
      </c>
      <c r="F147" t="s">
        <v>43</v>
      </c>
      <c r="G147" t="s">
        <v>17</v>
      </c>
      <c r="H147" t="s">
        <v>26</v>
      </c>
      <c r="I147">
        <v>79.989999999999995</v>
      </c>
      <c r="J147">
        <v>1</v>
      </c>
      <c r="K147" t="s">
        <v>226</v>
      </c>
      <c r="L147">
        <v>28.796399999999998</v>
      </c>
      <c r="M147" t="s">
        <v>342</v>
      </c>
    </row>
    <row r="148" spans="1:13">
      <c r="A148" t="s">
        <v>343</v>
      </c>
      <c r="B148" s="1">
        <v>41878</v>
      </c>
      <c r="C148" s="1">
        <v>41880</v>
      </c>
      <c r="D148" t="s">
        <v>344</v>
      </c>
      <c r="E148" t="s">
        <v>15</v>
      </c>
      <c r="F148" t="s">
        <v>16</v>
      </c>
      <c r="G148" t="s">
        <v>32</v>
      </c>
      <c r="H148" t="s">
        <v>33</v>
      </c>
      <c r="I148">
        <v>2760.3449999999998</v>
      </c>
      <c r="J148">
        <v>7</v>
      </c>
      <c r="K148">
        <v>0.1</v>
      </c>
      <c r="L148">
        <v>-214.72499999999999</v>
      </c>
      <c r="M148" t="s">
        <v>37</v>
      </c>
    </row>
    <row r="149" spans="1:13">
      <c r="B149" s="1">
        <v>41041</v>
      </c>
      <c r="C149" s="1">
        <v>41045</v>
      </c>
      <c r="D149" t="s">
        <v>253</v>
      </c>
      <c r="E149" t="s">
        <v>184</v>
      </c>
      <c r="F149" t="s">
        <v>115</v>
      </c>
      <c r="G149" t="s">
        <v>17</v>
      </c>
      <c r="H149" t="s">
        <v>23</v>
      </c>
      <c r="I149">
        <v>3078.72</v>
      </c>
      <c r="J149">
        <v>12</v>
      </c>
      <c r="K149">
        <v>0</v>
      </c>
      <c r="L149">
        <v>523.07999999999902</v>
      </c>
      <c r="M149" t="s">
        <v>37</v>
      </c>
    </row>
    <row r="150" spans="1:13">
      <c r="A150" t="s">
        <v>345</v>
      </c>
      <c r="B150" s="1">
        <v>41215</v>
      </c>
      <c r="C150" s="1">
        <v>41218</v>
      </c>
      <c r="D150" t="s">
        <v>346</v>
      </c>
      <c r="E150" t="s">
        <v>281</v>
      </c>
      <c r="F150" t="s">
        <v>107</v>
      </c>
      <c r="G150" t="s">
        <v>45</v>
      </c>
      <c r="H150" t="s">
        <v>151</v>
      </c>
      <c r="I150">
        <v>1983.135</v>
      </c>
      <c r="K150">
        <v>0.5</v>
      </c>
      <c r="L150" t="s">
        <v>347</v>
      </c>
      <c r="M150" t="s">
        <v>37</v>
      </c>
    </row>
    <row r="151" spans="1:13">
      <c r="A151" t="s">
        <v>348</v>
      </c>
      <c r="B151" s="1">
        <v>42218</v>
      </c>
      <c r="C151" s="1">
        <v>42219</v>
      </c>
      <c r="E151" t="s">
        <v>70</v>
      </c>
      <c r="F151" t="s">
        <v>71</v>
      </c>
      <c r="G151" t="s">
        <v>32</v>
      </c>
      <c r="H151" t="s">
        <v>18</v>
      </c>
      <c r="I151">
        <v>1112.778</v>
      </c>
      <c r="J151">
        <v>3</v>
      </c>
      <c r="L151">
        <v>296.65800000000002</v>
      </c>
      <c r="M151" t="s">
        <v>27</v>
      </c>
    </row>
    <row r="152" spans="1:13">
      <c r="A152" t="s">
        <v>349</v>
      </c>
      <c r="B152" s="1">
        <v>41171</v>
      </c>
      <c r="C152" t="s">
        <v>350</v>
      </c>
      <c r="D152" t="s">
        <v>278</v>
      </c>
      <c r="E152" t="s">
        <v>22</v>
      </c>
      <c r="F152" t="s">
        <v>71</v>
      </c>
      <c r="G152" t="s">
        <v>17</v>
      </c>
      <c r="H152" t="s">
        <v>73</v>
      </c>
      <c r="I152">
        <v>3616.5</v>
      </c>
      <c r="J152">
        <v>10</v>
      </c>
      <c r="K152">
        <v>0</v>
      </c>
      <c r="L152">
        <v>36</v>
      </c>
      <c r="M152" t="s">
        <v>27</v>
      </c>
    </row>
    <row r="153" spans="1:13">
      <c r="A153" t="s">
        <v>311</v>
      </c>
      <c r="B153" s="1">
        <v>41712</v>
      </c>
      <c r="C153" s="1">
        <v>41717</v>
      </c>
      <c r="D153" t="s">
        <v>275</v>
      </c>
      <c r="E153" t="s">
        <v>334</v>
      </c>
      <c r="F153" t="s">
        <v>153</v>
      </c>
      <c r="G153" t="s">
        <v>32</v>
      </c>
      <c r="H153" t="s">
        <v>151</v>
      </c>
      <c r="I153">
        <v>127.88</v>
      </c>
      <c r="J153">
        <v>2</v>
      </c>
      <c r="K153">
        <v>0</v>
      </c>
      <c r="L153">
        <v>40.921599999999998</v>
      </c>
      <c r="M153" t="s">
        <v>19</v>
      </c>
    </row>
    <row r="154" spans="1:13">
      <c r="A154" t="s">
        <v>351</v>
      </c>
      <c r="B154" s="1">
        <v>41709</v>
      </c>
      <c r="C154" s="1">
        <v>41713</v>
      </c>
      <c r="D154" t="s">
        <v>352</v>
      </c>
      <c r="E154" t="s">
        <v>15</v>
      </c>
      <c r="F154" t="s">
        <v>16</v>
      </c>
      <c r="G154" t="s">
        <v>17</v>
      </c>
      <c r="H154" t="s">
        <v>33</v>
      </c>
      <c r="I154">
        <v>2892.10499999999</v>
      </c>
      <c r="J154">
        <v>5</v>
      </c>
      <c r="K154">
        <v>0.1</v>
      </c>
      <c r="L154">
        <v>160.60499999999999</v>
      </c>
      <c r="M154" t="s">
        <v>37</v>
      </c>
    </row>
    <row r="155" spans="1:13">
      <c r="A155" t="s">
        <v>353</v>
      </c>
      <c r="B155" s="1">
        <v>41306</v>
      </c>
      <c r="C155" s="1">
        <v>41309</v>
      </c>
      <c r="D155" t="s">
        <v>161</v>
      </c>
      <c r="E155" t="s">
        <v>22</v>
      </c>
      <c r="F155" t="s">
        <v>71</v>
      </c>
      <c r="G155" t="s">
        <v>17</v>
      </c>
      <c r="H155" t="s">
        <v>127</v>
      </c>
      <c r="I155">
        <v>3263.4</v>
      </c>
      <c r="J155">
        <v>5</v>
      </c>
      <c r="K155">
        <v>0</v>
      </c>
      <c r="L155">
        <v>848.4</v>
      </c>
      <c r="M155" t="s">
        <v>354</v>
      </c>
    </row>
    <row r="156" spans="1:13">
      <c r="A156" t="s">
        <v>355</v>
      </c>
      <c r="B156" s="1">
        <v>41712</v>
      </c>
      <c r="C156" s="1">
        <v>41717</v>
      </c>
      <c r="D156" t="s">
        <v>275</v>
      </c>
      <c r="E156" t="s">
        <v>40</v>
      </c>
      <c r="F156" t="s">
        <v>153</v>
      </c>
      <c r="G156" t="s">
        <v>45</v>
      </c>
      <c r="H156" t="s">
        <v>26</v>
      </c>
      <c r="I156">
        <v>46</v>
      </c>
      <c r="J156">
        <v>4</v>
      </c>
      <c r="K156">
        <v>0</v>
      </c>
      <c r="L156">
        <v>20.7</v>
      </c>
      <c r="M156" t="s">
        <v>19</v>
      </c>
    </row>
    <row r="157" spans="1:13">
      <c r="A157" t="s">
        <v>356</v>
      </c>
      <c r="B157" s="1">
        <v>42103</v>
      </c>
      <c r="C157" s="1">
        <v>42107</v>
      </c>
      <c r="D157" t="s">
        <v>357</v>
      </c>
      <c r="E157" t="s">
        <v>358</v>
      </c>
      <c r="F157" t="s">
        <v>98</v>
      </c>
      <c r="G157" t="s">
        <v>32</v>
      </c>
      <c r="H157" t="s">
        <v>26</v>
      </c>
      <c r="I157">
        <v>3117.0879999999902</v>
      </c>
      <c r="J157">
        <v>13</v>
      </c>
      <c r="K157">
        <v>0.2</v>
      </c>
      <c r="L157">
        <v>38.948</v>
      </c>
      <c r="M157" t="s">
        <v>37</v>
      </c>
    </row>
    <row r="158" spans="1:13">
      <c r="A158" t="s">
        <v>359</v>
      </c>
      <c r="B158" s="1">
        <v>41881</v>
      </c>
      <c r="C158" s="1">
        <v>41886</v>
      </c>
      <c r="D158" t="s">
        <v>275</v>
      </c>
      <c r="E158" t="s">
        <v>40</v>
      </c>
      <c r="F158" t="s">
        <v>111</v>
      </c>
      <c r="G158" t="s">
        <v>45</v>
      </c>
      <c r="H158" t="s">
        <v>151</v>
      </c>
      <c r="I158">
        <v>27.93</v>
      </c>
      <c r="J158">
        <v>3</v>
      </c>
      <c r="K158">
        <v>0</v>
      </c>
      <c r="L158">
        <v>8.0996999999999897</v>
      </c>
      <c r="M158" t="s">
        <v>19</v>
      </c>
    </row>
    <row r="159" spans="1:13">
      <c r="A159" t="s">
        <v>360</v>
      </c>
      <c r="B159" s="1">
        <v>42082</v>
      </c>
      <c r="C159" s="1">
        <v>42084</v>
      </c>
      <c r="D159" t="s">
        <v>361</v>
      </c>
      <c r="E159" t="s">
        <v>97</v>
      </c>
      <c r="F159" t="s">
        <v>98</v>
      </c>
      <c r="G159" t="s">
        <v>45</v>
      </c>
      <c r="H159" t="s">
        <v>44</v>
      </c>
      <c r="I159">
        <v>1888.7</v>
      </c>
      <c r="J159">
        <v>5</v>
      </c>
      <c r="K159">
        <v>0</v>
      </c>
      <c r="L159">
        <v>887.6</v>
      </c>
      <c r="M159" t="s">
        <v>37</v>
      </c>
    </row>
    <row r="160" spans="1:13">
      <c r="A160" t="s">
        <v>362</v>
      </c>
      <c r="B160" s="1">
        <v>41914</v>
      </c>
      <c r="C160" s="1">
        <v>41916</v>
      </c>
      <c r="D160" t="s">
        <v>363</v>
      </c>
      <c r="E160" t="s">
        <v>66</v>
      </c>
      <c r="F160" t="s">
        <v>90</v>
      </c>
      <c r="G160" t="s">
        <v>45</v>
      </c>
      <c r="H160" t="s">
        <v>127</v>
      </c>
      <c r="I160">
        <v>3000.7799999999902</v>
      </c>
      <c r="J160">
        <v>6</v>
      </c>
      <c r="K160">
        <v>0</v>
      </c>
      <c r="L160">
        <v>1080.18</v>
      </c>
      <c r="M160" t="s">
        <v>37</v>
      </c>
    </row>
    <row r="161" spans="1:13">
      <c r="A161" t="s">
        <v>364</v>
      </c>
      <c r="B161" s="1">
        <v>41651</v>
      </c>
      <c r="C161" s="1">
        <v>41654</v>
      </c>
      <c r="E161" t="s">
        <v>197</v>
      </c>
      <c r="F161" t="s">
        <v>77</v>
      </c>
      <c r="G161" t="s">
        <v>45</v>
      </c>
      <c r="H161" t="s">
        <v>73</v>
      </c>
      <c r="I161">
        <v>3801.63</v>
      </c>
      <c r="J161">
        <v>7</v>
      </c>
      <c r="K161">
        <v>0</v>
      </c>
      <c r="L161">
        <v>1444.59</v>
      </c>
      <c r="M161" t="s">
        <v>19</v>
      </c>
    </row>
    <row r="162" spans="1:13">
      <c r="A162" t="s">
        <v>365</v>
      </c>
      <c r="B162" s="1">
        <v>42236</v>
      </c>
      <c r="C162" s="1">
        <v>42241</v>
      </c>
      <c r="D162" t="s">
        <v>366</v>
      </c>
      <c r="E162" t="s">
        <v>55</v>
      </c>
      <c r="F162" t="s">
        <v>56</v>
      </c>
      <c r="G162" t="s">
        <v>17</v>
      </c>
      <c r="H162" t="s">
        <v>73</v>
      </c>
      <c r="I162">
        <v>5211.12</v>
      </c>
      <c r="J162">
        <v>8</v>
      </c>
      <c r="K162">
        <v>0</v>
      </c>
      <c r="L162">
        <v>1146.24</v>
      </c>
      <c r="M162" t="s">
        <v>19</v>
      </c>
    </row>
    <row r="163" spans="1:13">
      <c r="A163" t="s">
        <v>102</v>
      </c>
      <c r="B163" s="1">
        <v>41259</v>
      </c>
      <c r="C163" s="1">
        <v>41262</v>
      </c>
      <c r="D163" t="s">
        <v>103</v>
      </c>
      <c r="E163" t="s">
        <v>104</v>
      </c>
      <c r="F163" t="s">
        <v>90</v>
      </c>
      <c r="H163" t="s">
        <v>73</v>
      </c>
      <c r="I163">
        <v>1356.03</v>
      </c>
      <c r="J163">
        <v>3</v>
      </c>
      <c r="K163">
        <v>0</v>
      </c>
      <c r="L163">
        <v>311.849999999999</v>
      </c>
      <c r="M163" t="s">
        <v>27</v>
      </c>
    </row>
    <row r="164" spans="1:13">
      <c r="A164" t="s">
        <v>367</v>
      </c>
      <c r="B164" t="s">
        <v>368</v>
      </c>
      <c r="C164" s="1">
        <v>42081</v>
      </c>
      <c r="D164" t="s">
        <v>369</v>
      </c>
      <c r="E164" t="s">
        <v>15</v>
      </c>
      <c r="F164" t="s">
        <v>16</v>
      </c>
      <c r="G164" t="s">
        <v>45</v>
      </c>
      <c r="H164" t="s">
        <v>26</v>
      </c>
      <c r="J164">
        <v>7</v>
      </c>
      <c r="K164">
        <v>0.1</v>
      </c>
      <c r="L164">
        <v>674.16300000000001</v>
      </c>
      <c r="M164" t="s">
        <v>37</v>
      </c>
    </row>
    <row r="165" spans="1:13">
      <c r="A165" t="s">
        <v>370</v>
      </c>
      <c r="B165" s="1">
        <v>41535</v>
      </c>
      <c r="C165" s="1">
        <v>41541</v>
      </c>
      <c r="D165" t="s">
        <v>275</v>
      </c>
      <c r="E165" t="s">
        <v>40</v>
      </c>
      <c r="F165" t="s">
        <v>43</v>
      </c>
      <c r="G165" t="s">
        <v>45</v>
      </c>
      <c r="H165" t="s">
        <v>44</v>
      </c>
      <c r="I165">
        <v>18.54</v>
      </c>
      <c r="J165">
        <v>2</v>
      </c>
      <c r="K165">
        <v>0</v>
      </c>
      <c r="L165">
        <v>8.7137999999999902</v>
      </c>
      <c r="M165" t="s">
        <v>19</v>
      </c>
    </row>
    <row r="166" spans="1:13">
      <c r="A166" t="s">
        <v>371</v>
      </c>
      <c r="B166" s="1">
        <v>42194</v>
      </c>
      <c r="C166" s="1">
        <v>42198</v>
      </c>
      <c r="E166" t="s">
        <v>141</v>
      </c>
      <c r="F166" t="s">
        <v>142</v>
      </c>
      <c r="G166" t="s">
        <v>32</v>
      </c>
      <c r="H166" t="s">
        <v>73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37</v>
      </c>
    </row>
    <row r="167" spans="1:13">
      <c r="A167" t="s">
        <v>372</v>
      </c>
      <c r="B167" s="1">
        <v>41801</v>
      </c>
      <c r="C167" s="1">
        <v>41805</v>
      </c>
      <c r="D167" t="s">
        <v>373</v>
      </c>
      <c r="E167" t="s">
        <v>141</v>
      </c>
      <c r="F167" t="s">
        <v>142</v>
      </c>
      <c r="G167" t="s">
        <v>32</v>
      </c>
      <c r="H167" t="s">
        <v>18</v>
      </c>
      <c r="I167">
        <v>3126.40019999999</v>
      </c>
      <c r="J167">
        <v>9</v>
      </c>
      <c r="K167">
        <v>0.27</v>
      </c>
      <c r="L167">
        <v>-128.719799999999</v>
      </c>
      <c r="M167" t="s">
        <v>37</v>
      </c>
    </row>
    <row r="168" spans="1:13">
      <c r="A168" t="s">
        <v>374</v>
      </c>
      <c r="B168" s="1">
        <v>41130</v>
      </c>
      <c r="C168" s="1">
        <v>41137</v>
      </c>
      <c r="D168" t="s">
        <v>375</v>
      </c>
      <c r="E168" t="s">
        <v>93</v>
      </c>
      <c r="F168" t="s">
        <v>94</v>
      </c>
      <c r="G168" t="s">
        <v>17</v>
      </c>
      <c r="H168" t="s">
        <v>151</v>
      </c>
      <c r="I168">
        <v>5276.9880000000003</v>
      </c>
      <c r="J168">
        <v>9</v>
      </c>
      <c r="K168">
        <v>0.1</v>
      </c>
      <c r="L168">
        <v>1758.8879999999899</v>
      </c>
      <c r="M168" t="s">
        <v>19</v>
      </c>
    </row>
    <row r="169" spans="1:13">
      <c r="B169" s="1">
        <v>42080</v>
      </c>
      <c r="C169" s="1">
        <v>42084</v>
      </c>
      <c r="D169" t="s">
        <v>376</v>
      </c>
      <c r="E169" t="s">
        <v>322</v>
      </c>
      <c r="F169" t="s">
        <v>142</v>
      </c>
      <c r="G169" t="s">
        <v>17</v>
      </c>
      <c r="H169" t="s">
        <v>23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37</v>
      </c>
    </row>
    <row r="170" spans="1:13">
      <c r="A170" t="s">
        <v>377</v>
      </c>
      <c r="B170" s="1">
        <v>41641</v>
      </c>
      <c r="C170" s="1">
        <v>41642</v>
      </c>
      <c r="D170" t="s">
        <v>378</v>
      </c>
      <c r="E170" t="s">
        <v>15</v>
      </c>
      <c r="F170" t="s">
        <v>16</v>
      </c>
      <c r="G170" t="s">
        <v>32</v>
      </c>
      <c r="H170" t="s">
        <v>26</v>
      </c>
      <c r="I170">
        <v>1637.01</v>
      </c>
      <c r="J170">
        <v>5</v>
      </c>
      <c r="K170">
        <v>0.1</v>
      </c>
      <c r="L170">
        <v>-36.39</v>
      </c>
      <c r="M170" t="s">
        <v>19</v>
      </c>
    </row>
    <row r="171" spans="1:13">
      <c r="A171" t="s">
        <v>304</v>
      </c>
      <c r="B171" s="1">
        <v>41884</v>
      </c>
      <c r="C171" s="1">
        <v>41886</v>
      </c>
      <c r="D171" t="s">
        <v>275</v>
      </c>
      <c r="E171" t="s">
        <v>40</v>
      </c>
      <c r="F171" t="s">
        <v>111</v>
      </c>
      <c r="G171" t="s">
        <v>45</v>
      </c>
      <c r="H171" t="s">
        <v>26</v>
      </c>
      <c r="I171">
        <v>3.048</v>
      </c>
      <c r="J171">
        <v>1</v>
      </c>
      <c r="K171">
        <v>0.2</v>
      </c>
      <c r="L171">
        <v>1.0668</v>
      </c>
      <c r="M171" t="s">
        <v>27</v>
      </c>
    </row>
    <row r="172" spans="1:13">
      <c r="A172" t="s">
        <v>379</v>
      </c>
      <c r="B172" s="1">
        <v>41557</v>
      </c>
      <c r="C172" s="1">
        <v>41558</v>
      </c>
      <c r="D172" t="s">
        <v>380</v>
      </c>
      <c r="F172" t="s">
        <v>142</v>
      </c>
      <c r="G172" t="s">
        <v>17</v>
      </c>
      <c r="H172" t="s">
        <v>151</v>
      </c>
      <c r="I172">
        <v>2645.3760000000002</v>
      </c>
      <c r="J172">
        <v>5</v>
      </c>
      <c r="K172" t="s">
        <v>381</v>
      </c>
      <c r="L172">
        <v>-2.4000000000114499E-2</v>
      </c>
      <c r="M172" t="s">
        <v>37</v>
      </c>
    </row>
    <row r="173" spans="1:13">
      <c r="A173" t="s">
        <v>304</v>
      </c>
      <c r="B173" s="1">
        <v>41884</v>
      </c>
      <c r="C173" s="1">
        <v>41886</v>
      </c>
      <c r="E173" t="s">
        <v>40</v>
      </c>
      <c r="F173" t="s">
        <v>111</v>
      </c>
      <c r="G173" t="s">
        <v>17</v>
      </c>
      <c r="H173" t="s">
        <v>127</v>
      </c>
      <c r="I173" t="s">
        <v>382</v>
      </c>
      <c r="J173">
        <v>1</v>
      </c>
      <c r="K173" t="s">
        <v>226</v>
      </c>
      <c r="L173">
        <v>2.3086000000000002</v>
      </c>
      <c r="M173" t="s">
        <v>27</v>
      </c>
    </row>
    <row r="174" spans="1:13">
      <c r="A174" t="s">
        <v>383</v>
      </c>
      <c r="B174" s="1">
        <v>41076</v>
      </c>
      <c r="C174" s="1">
        <v>41078</v>
      </c>
      <c r="D174" t="s">
        <v>384</v>
      </c>
      <c r="E174" t="s">
        <v>66</v>
      </c>
      <c r="F174" t="s">
        <v>90</v>
      </c>
      <c r="G174" t="s">
        <v>32</v>
      </c>
      <c r="H174" t="s">
        <v>26</v>
      </c>
      <c r="I174">
        <v>3238.3049999999998</v>
      </c>
      <c r="J174">
        <v>5</v>
      </c>
      <c r="K174">
        <v>0.3</v>
      </c>
      <c r="L174" t="s">
        <v>385</v>
      </c>
      <c r="M174" t="s">
        <v>37</v>
      </c>
    </row>
    <row r="175" spans="1:13">
      <c r="A175" t="s">
        <v>386</v>
      </c>
      <c r="B175" s="1">
        <v>42097</v>
      </c>
      <c r="C175" s="1">
        <v>42099</v>
      </c>
      <c r="D175" t="s">
        <v>387</v>
      </c>
      <c r="E175" t="s">
        <v>93</v>
      </c>
      <c r="F175" t="s">
        <v>94</v>
      </c>
      <c r="G175" t="s">
        <v>32</v>
      </c>
      <c r="H175" t="s">
        <v>26</v>
      </c>
      <c r="I175">
        <v>2291.8139999999999</v>
      </c>
      <c r="J175">
        <v>7</v>
      </c>
      <c r="K175">
        <v>0.1</v>
      </c>
      <c r="M175" t="s">
        <v>37</v>
      </c>
    </row>
    <row r="176" spans="1:13">
      <c r="A176" t="s">
        <v>388</v>
      </c>
      <c r="B176" s="1">
        <v>41045</v>
      </c>
      <c r="C176" s="1">
        <v>41048</v>
      </c>
      <c r="D176" t="s">
        <v>389</v>
      </c>
      <c r="E176" t="s">
        <v>97</v>
      </c>
      <c r="F176" t="s">
        <v>98</v>
      </c>
      <c r="G176" t="s">
        <v>17</v>
      </c>
      <c r="H176" t="s">
        <v>44</v>
      </c>
      <c r="I176">
        <v>2124.5</v>
      </c>
      <c r="J176">
        <v>5</v>
      </c>
      <c r="K176">
        <v>0</v>
      </c>
      <c r="L176">
        <v>488.6</v>
      </c>
      <c r="M176" t="s">
        <v>37</v>
      </c>
    </row>
    <row r="177" spans="1:13">
      <c r="A177" t="s">
        <v>390</v>
      </c>
      <c r="B177" s="1">
        <v>42046</v>
      </c>
      <c r="C177" s="1">
        <v>42050</v>
      </c>
      <c r="D177" t="s">
        <v>261</v>
      </c>
      <c r="E177" t="s">
        <v>391</v>
      </c>
      <c r="F177" t="s">
        <v>392</v>
      </c>
      <c r="G177" t="s">
        <v>32</v>
      </c>
      <c r="H177" t="s">
        <v>151</v>
      </c>
      <c r="K177">
        <v>0</v>
      </c>
      <c r="L177">
        <v>744.48</v>
      </c>
      <c r="M177" t="s">
        <v>37</v>
      </c>
    </row>
    <row r="178" spans="1:13">
      <c r="A178" t="s">
        <v>393</v>
      </c>
      <c r="B178" s="1">
        <v>41924</v>
      </c>
      <c r="C178" s="1">
        <v>41924</v>
      </c>
      <c r="D178" t="s">
        <v>394</v>
      </c>
      <c r="E178" t="s">
        <v>197</v>
      </c>
      <c r="F178" t="s">
        <v>77</v>
      </c>
      <c r="G178" t="s">
        <v>17</v>
      </c>
      <c r="H178" t="s">
        <v>26</v>
      </c>
      <c r="I178">
        <v>1549.98</v>
      </c>
      <c r="J178">
        <v>6</v>
      </c>
      <c r="K178">
        <v>0</v>
      </c>
      <c r="L178">
        <v>139.32</v>
      </c>
      <c r="M178" t="s">
        <v>27</v>
      </c>
    </row>
    <row r="179" spans="1:13">
      <c r="A179" t="s">
        <v>395</v>
      </c>
      <c r="B179" s="1">
        <v>42264</v>
      </c>
      <c r="C179" s="1">
        <v>42269</v>
      </c>
      <c r="D179" t="s">
        <v>275</v>
      </c>
      <c r="E179" t="s">
        <v>40</v>
      </c>
      <c r="F179" t="s">
        <v>111</v>
      </c>
      <c r="H179" t="s">
        <v>23</v>
      </c>
      <c r="I179">
        <v>20.736000000000001</v>
      </c>
      <c r="J179">
        <v>4</v>
      </c>
      <c r="K179">
        <v>0.2</v>
      </c>
      <c r="L179">
        <v>7.2576000000000001</v>
      </c>
      <c r="M179" t="s">
        <v>37</v>
      </c>
    </row>
    <row r="180" spans="1:13">
      <c r="A180" t="s">
        <v>396</v>
      </c>
      <c r="B180" s="1">
        <v>42202</v>
      </c>
      <c r="C180" s="1">
        <v>42204</v>
      </c>
      <c r="D180" t="s">
        <v>397</v>
      </c>
      <c r="E180" t="s">
        <v>398</v>
      </c>
      <c r="F180" t="s">
        <v>87</v>
      </c>
      <c r="G180" t="s">
        <v>45</v>
      </c>
      <c r="H180" t="s">
        <v>18</v>
      </c>
      <c r="I180">
        <v>3146.3999999999901</v>
      </c>
      <c r="J180">
        <v>6</v>
      </c>
      <c r="K180">
        <v>0</v>
      </c>
      <c r="L180">
        <v>629.28</v>
      </c>
      <c r="M180" t="s">
        <v>27</v>
      </c>
    </row>
    <row r="181" spans="1:13">
      <c r="A181" t="s">
        <v>399</v>
      </c>
      <c r="B181" s="1">
        <v>42330</v>
      </c>
      <c r="C181" s="1">
        <v>42336</v>
      </c>
      <c r="D181" t="s">
        <v>400</v>
      </c>
      <c r="E181" t="s">
        <v>70</v>
      </c>
      <c r="F181" t="s">
        <v>71</v>
      </c>
      <c r="G181" t="s">
        <v>17</v>
      </c>
      <c r="H181" t="s">
        <v>127</v>
      </c>
      <c r="I181">
        <v>2456.6190000000001</v>
      </c>
      <c r="J181">
        <v>11</v>
      </c>
      <c r="K181">
        <v>0.15</v>
      </c>
      <c r="L181">
        <v>664.71900000000005</v>
      </c>
      <c r="M181" t="s">
        <v>74</v>
      </c>
    </row>
    <row r="182" spans="1:13">
      <c r="A182" t="s">
        <v>401</v>
      </c>
      <c r="B182" s="1">
        <v>41058</v>
      </c>
      <c r="C182" s="1">
        <v>41061</v>
      </c>
      <c r="D182" t="s">
        <v>402</v>
      </c>
      <c r="E182" t="s">
        <v>70</v>
      </c>
      <c r="F182" t="s">
        <v>71</v>
      </c>
      <c r="G182" t="s">
        <v>32</v>
      </c>
      <c r="H182" t="s">
        <v>73</v>
      </c>
      <c r="I182">
        <v>2228.6354999999999</v>
      </c>
      <c r="J182">
        <v>7</v>
      </c>
      <c r="K182">
        <v>0.35</v>
      </c>
      <c r="M182" t="s">
        <v>27</v>
      </c>
    </row>
    <row r="183" spans="1:13">
      <c r="A183" t="s">
        <v>326</v>
      </c>
      <c r="B183" s="1">
        <v>42314</v>
      </c>
      <c r="C183" s="1">
        <v>42316</v>
      </c>
      <c r="D183" t="s">
        <v>275</v>
      </c>
      <c r="E183" t="s">
        <v>40</v>
      </c>
      <c r="F183" t="s">
        <v>41</v>
      </c>
      <c r="G183" t="s">
        <v>45</v>
      </c>
      <c r="H183" t="s">
        <v>127</v>
      </c>
      <c r="I183">
        <v>4.41</v>
      </c>
      <c r="J183">
        <v>1</v>
      </c>
      <c r="K183">
        <v>0</v>
      </c>
      <c r="L183">
        <v>2.0286</v>
      </c>
      <c r="M183" t="s">
        <v>37</v>
      </c>
    </row>
    <row r="184" spans="1:13">
      <c r="B184" s="1">
        <v>42202</v>
      </c>
      <c r="C184" s="1">
        <v>42205</v>
      </c>
      <c r="D184" t="s">
        <v>403</v>
      </c>
      <c r="E184" t="s">
        <v>114</v>
      </c>
      <c r="F184" t="s">
        <v>115</v>
      </c>
      <c r="G184" t="s">
        <v>45</v>
      </c>
      <c r="H184" t="s">
        <v>44</v>
      </c>
      <c r="I184">
        <v>4001.03999999999</v>
      </c>
      <c r="J184">
        <v>8</v>
      </c>
      <c r="K184">
        <v>0</v>
      </c>
      <c r="M184" t="s">
        <v>19</v>
      </c>
    </row>
    <row r="185" spans="1:13">
      <c r="A185" t="s">
        <v>404</v>
      </c>
      <c r="B185" s="1">
        <v>42245</v>
      </c>
      <c r="C185" s="1">
        <v>42250</v>
      </c>
      <c r="D185" t="s">
        <v>405</v>
      </c>
      <c r="E185" t="s">
        <v>70</v>
      </c>
      <c r="F185" t="s">
        <v>71</v>
      </c>
      <c r="G185" t="s">
        <v>17</v>
      </c>
      <c r="H185" t="s">
        <v>33</v>
      </c>
      <c r="I185">
        <v>4876.875</v>
      </c>
      <c r="J185">
        <v>9</v>
      </c>
      <c r="K185">
        <v>0.15</v>
      </c>
      <c r="L185">
        <v>745.875</v>
      </c>
      <c r="M185" t="s">
        <v>19</v>
      </c>
    </row>
    <row r="186" spans="1:13">
      <c r="B186" s="1">
        <v>41634</v>
      </c>
      <c r="C186" s="1">
        <v>41634</v>
      </c>
      <c r="D186" t="s">
        <v>406</v>
      </c>
      <c r="E186" t="s">
        <v>15</v>
      </c>
      <c r="F186" t="s">
        <v>16</v>
      </c>
      <c r="G186" t="s">
        <v>32</v>
      </c>
      <c r="H186" t="s">
        <v>73</v>
      </c>
      <c r="I186">
        <v>1788.8219999999901</v>
      </c>
      <c r="J186">
        <v>6</v>
      </c>
      <c r="K186">
        <v>0.3</v>
      </c>
      <c r="L186">
        <v>204.28200000000001</v>
      </c>
      <c r="M186" t="s">
        <v>27</v>
      </c>
    </row>
    <row r="187" spans="1:13">
      <c r="A187" t="s">
        <v>143</v>
      </c>
      <c r="B187" s="1">
        <v>42319</v>
      </c>
      <c r="C187" s="1">
        <v>42323</v>
      </c>
      <c r="D187" t="s">
        <v>144</v>
      </c>
      <c r="E187" t="s">
        <v>114</v>
      </c>
      <c r="F187" t="s">
        <v>115</v>
      </c>
      <c r="G187" t="s">
        <v>45</v>
      </c>
      <c r="H187" t="s">
        <v>26</v>
      </c>
      <c r="I187">
        <v>3622.28999999999</v>
      </c>
      <c r="J187">
        <v>7</v>
      </c>
      <c r="K187">
        <v>0</v>
      </c>
      <c r="L187">
        <v>1267.77</v>
      </c>
      <c r="M187" t="s">
        <v>37</v>
      </c>
    </row>
    <row r="188" spans="1:13">
      <c r="A188" t="s">
        <v>407</v>
      </c>
      <c r="B188" s="1">
        <v>41760</v>
      </c>
      <c r="C188" s="1">
        <v>41763</v>
      </c>
      <c r="E188" t="s">
        <v>141</v>
      </c>
      <c r="F188" t="s">
        <v>142</v>
      </c>
      <c r="G188" t="s">
        <v>32</v>
      </c>
      <c r="H188" t="s">
        <v>44</v>
      </c>
      <c r="I188">
        <v>1242.585</v>
      </c>
      <c r="J188">
        <v>5</v>
      </c>
      <c r="K188">
        <v>0.47</v>
      </c>
      <c r="L188">
        <v>-140.715</v>
      </c>
      <c r="M188" t="s">
        <v>408</v>
      </c>
    </row>
    <row r="189" spans="1:13">
      <c r="A189" t="s">
        <v>409</v>
      </c>
      <c r="B189" s="1">
        <v>41136</v>
      </c>
      <c r="C189" s="1">
        <v>41141</v>
      </c>
      <c r="D189" t="s">
        <v>410</v>
      </c>
      <c r="E189" t="s">
        <v>93</v>
      </c>
      <c r="F189" t="s">
        <v>94</v>
      </c>
      <c r="G189" t="s">
        <v>17</v>
      </c>
      <c r="H189" t="s">
        <v>73</v>
      </c>
      <c r="I189">
        <v>4453.05</v>
      </c>
      <c r="J189">
        <v>7</v>
      </c>
      <c r="K189">
        <v>0</v>
      </c>
      <c r="L189">
        <v>1424.85</v>
      </c>
      <c r="M189" t="s">
        <v>19</v>
      </c>
    </row>
    <row r="190" spans="1:13">
      <c r="A190" t="s">
        <v>411</v>
      </c>
      <c r="B190" s="1">
        <v>42341</v>
      </c>
      <c r="C190" s="1">
        <v>42345</v>
      </c>
      <c r="E190" t="s">
        <v>412</v>
      </c>
      <c r="F190" t="s">
        <v>142</v>
      </c>
      <c r="G190" t="s">
        <v>32</v>
      </c>
      <c r="H190" t="s">
        <v>44</v>
      </c>
      <c r="I190">
        <v>2673.36</v>
      </c>
      <c r="J190">
        <v>8</v>
      </c>
      <c r="K190">
        <v>0</v>
      </c>
      <c r="L190">
        <v>1069.19999999999</v>
      </c>
      <c r="M190" t="s">
        <v>37</v>
      </c>
    </row>
    <row r="191" spans="1:13">
      <c r="A191" t="s">
        <v>413</v>
      </c>
      <c r="B191" s="1">
        <v>41815</v>
      </c>
      <c r="C191" s="1">
        <v>41819</v>
      </c>
      <c r="E191" t="s">
        <v>15</v>
      </c>
      <c r="F191" t="s">
        <v>16</v>
      </c>
      <c r="G191" t="s">
        <v>32</v>
      </c>
      <c r="H191" t="s">
        <v>26</v>
      </c>
      <c r="J191">
        <v>5</v>
      </c>
      <c r="K191">
        <v>0.1</v>
      </c>
      <c r="L191">
        <v>3044.2857968140702</v>
      </c>
      <c r="M191" t="s">
        <v>37</v>
      </c>
    </row>
    <row r="192" spans="1:13">
      <c r="A192" t="s">
        <v>414</v>
      </c>
      <c r="B192" s="1">
        <v>41660</v>
      </c>
      <c r="C192" s="1">
        <v>41663</v>
      </c>
      <c r="D192" t="s">
        <v>415</v>
      </c>
      <c r="E192" t="s">
        <v>93</v>
      </c>
      <c r="F192" t="s">
        <v>416</v>
      </c>
      <c r="G192" t="s">
        <v>32</v>
      </c>
      <c r="H192" t="s">
        <v>44</v>
      </c>
      <c r="I192">
        <v>5451.2999999999902</v>
      </c>
      <c r="J192">
        <v>6</v>
      </c>
      <c r="L192">
        <v>2071.44</v>
      </c>
      <c r="M192" t="s">
        <v>19</v>
      </c>
    </row>
    <row r="193" spans="1:13">
      <c r="A193" t="s">
        <v>417</v>
      </c>
      <c r="B193" s="1">
        <v>42301</v>
      </c>
      <c r="C193" s="1">
        <v>42302</v>
      </c>
      <c r="D193" t="s">
        <v>418</v>
      </c>
      <c r="E193" t="s">
        <v>40</v>
      </c>
      <c r="F193" t="s">
        <v>111</v>
      </c>
      <c r="G193" t="s">
        <v>32</v>
      </c>
      <c r="H193" t="s">
        <v>23</v>
      </c>
      <c r="I193">
        <v>637.89599999999996</v>
      </c>
      <c r="J193">
        <v>3</v>
      </c>
      <c r="K193">
        <v>0.3</v>
      </c>
      <c r="L193">
        <v>-127.57919999999901</v>
      </c>
      <c r="M193" t="s">
        <v>27</v>
      </c>
    </row>
    <row r="194" spans="1:13">
      <c r="A194" t="s">
        <v>419</v>
      </c>
      <c r="B194" s="1">
        <v>42197</v>
      </c>
      <c r="C194" s="1">
        <v>42199</v>
      </c>
      <c r="D194" t="s">
        <v>420</v>
      </c>
      <c r="E194" t="s">
        <v>141</v>
      </c>
      <c r="F194" t="s">
        <v>142</v>
      </c>
      <c r="G194" t="s">
        <v>45</v>
      </c>
      <c r="H194" t="s">
        <v>44</v>
      </c>
      <c r="I194">
        <v>1722.2831999999901</v>
      </c>
      <c r="J194">
        <v>4</v>
      </c>
      <c r="K194">
        <v>0.17</v>
      </c>
      <c r="L194">
        <v>539.44319999999902</v>
      </c>
      <c r="M194" t="s">
        <v>27</v>
      </c>
    </row>
    <row r="195" spans="1:13">
      <c r="A195" t="s">
        <v>417</v>
      </c>
      <c r="B195" t="s">
        <v>421</v>
      </c>
      <c r="C195" s="1">
        <v>42302</v>
      </c>
      <c r="D195" t="s">
        <v>422</v>
      </c>
      <c r="E195" t="s">
        <v>40</v>
      </c>
      <c r="F195" t="s">
        <v>111</v>
      </c>
      <c r="G195" t="s">
        <v>32</v>
      </c>
      <c r="H195" t="s">
        <v>46</v>
      </c>
      <c r="I195">
        <v>210.68</v>
      </c>
      <c r="J195">
        <v>2</v>
      </c>
      <c r="K195">
        <v>0</v>
      </c>
      <c r="L195">
        <v>50.563199999999902</v>
      </c>
      <c r="M195" t="s">
        <v>27</v>
      </c>
    </row>
    <row r="196" spans="1:13">
      <c r="A196" t="s">
        <v>423</v>
      </c>
      <c r="B196" s="1">
        <v>42248</v>
      </c>
      <c r="C196" s="1">
        <v>42248</v>
      </c>
      <c r="D196" t="s">
        <v>424</v>
      </c>
      <c r="E196" t="s">
        <v>22</v>
      </c>
      <c r="F196" t="s">
        <v>71</v>
      </c>
      <c r="G196" t="s">
        <v>45</v>
      </c>
      <c r="H196" t="s">
        <v>73</v>
      </c>
      <c r="I196">
        <v>1007.424</v>
      </c>
      <c r="J196">
        <v>2</v>
      </c>
      <c r="K196">
        <v>0.1</v>
      </c>
      <c r="L196">
        <v>134.30399999999901</v>
      </c>
      <c r="M196" t="s">
        <v>27</v>
      </c>
    </row>
    <row r="197" spans="1:13">
      <c r="A197" t="s">
        <v>417</v>
      </c>
      <c r="B197" s="1">
        <v>42301</v>
      </c>
      <c r="C197" s="1">
        <v>42302</v>
      </c>
      <c r="D197" t="s">
        <v>418</v>
      </c>
      <c r="E197" t="s">
        <v>40</v>
      </c>
      <c r="F197" t="s">
        <v>111</v>
      </c>
      <c r="G197" t="s">
        <v>32</v>
      </c>
      <c r="H197" t="s">
        <v>26</v>
      </c>
      <c r="I197">
        <v>240.744</v>
      </c>
      <c r="J197">
        <v>4</v>
      </c>
      <c r="K197">
        <v>0.3</v>
      </c>
      <c r="L197">
        <v>-13.756799999999901</v>
      </c>
      <c r="M197" t="s">
        <v>27</v>
      </c>
    </row>
    <row r="198" spans="1:13">
      <c r="A198" t="s">
        <v>425</v>
      </c>
      <c r="B198" s="1">
        <v>41066</v>
      </c>
      <c r="C198" s="1">
        <v>41070</v>
      </c>
      <c r="D198" t="s">
        <v>426</v>
      </c>
      <c r="E198" t="s">
        <v>15</v>
      </c>
      <c r="F198" t="s">
        <v>16</v>
      </c>
      <c r="G198" t="s">
        <v>45</v>
      </c>
      <c r="H198" t="s">
        <v>73</v>
      </c>
      <c r="I198">
        <v>4624.29</v>
      </c>
      <c r="J198">
        <v>9</v>
      </c>
      <c r="K198">
        <v>0.1</v>
      </c>
      <c r="L198">
        <v>1644.03</v>
      </c>
      <c r="M198" t="s">
        <v>19</v>
      </c>
    </row>
    <row r="199" spans="1:13">
      <c r="A199" t="s">
        <v>427</v>
      </c>
      <c r="B199" s="1">
        <v>41194</v>
      </c>
      <c r="C199" s="1">
        <v>41194</v>
      </c>
      <c r="D199" t="s">
        <v>428</v>
      </c>
      <c r="E199" t="s">
        <v>429</v>
      </c>
      <c r="F199" t="s">
        <v>71</v>
      </c>
      <c r="G199" t="s">
        <v>45</v>
      </c>
      <c r="H199" t="s">
        <v>299</v>
      </c>
      <c r="I199">
        <v>1066.4459999999999</v>
      </c>
      <c r="J199">
        <v>6</v>
      </c>
      <c r="K199">
        <v>0.1</v>
      </c>
      <c r="L199">
        <v>-11.933999999999999</v>
      </c>
      <c r="M199" t="s">
        <v>27</v>
      </c>
    </row>
    <row r="200" spans="1:13">
      <c r="A200" t="s">
        <v>430</v>
      </c>
      <c r="B200" s="1">
        <v>41800</v>
      </c>
      <c r="C200" s="1">
        <v>41800</v>
      </c>
      <c r="D200" t="s">
        <v>431</v>
      </c>
      <c r="E200" t="s">
        <v>66</v>
      </c>
      <c r="F200" t="s">
        <v>90</v>
      </c>
      <c r="G200" t="s">
        <v>17</v>
      </c>
      <c r="H200" t="s">
        <v>73</v>
      </c>
      <c r="I200">
        <v>957.599999999999</v>
      </c>
      <c r="J200">
        <v>4</v>
      </c>
      <c r="K200">
        <v>0</v>
      </c>
      <c r="L200">
        <v>0</v>
      </c>
      <c r="M200" t="s">
        <v>408</v>
      </c>
    </row>
    <row r="201" spans="1:13">
      <c r="B201" s="1">
        <v>42351</v>
      </c>
      <c r="C201" s="1">
        <v>42355</v>
      </c>
      <c r="E201" t="s">
        <v>15</v>
      </c>
      <c r="F201" t="s">
        <v>16</v>
      </c>
      <c r="G201" t="s">
        <v>45</v>
      </c>
      <c r="H201" t="s">
        <v>299</v>
      </c>
      <c r="I201">
        <v>4864.32</v>
      </c>
      <c r="J201">
        <v>10</v>
      </c>
      <c r="K201">
        <v>0.1</v>
      </c>
      <c r="M201" t="s">
        <v>19</v>
      </c>
    </row>
    <row r="202" spans="1:13">
      <c r="A202" t="s">
        <v>432</v>
      </c>
      <c r="B202" s="1">
        <v>41898</v>
      </c>
      <c r="C202" s="1">
        <v>41903</v>
      </c>
      <c r="D202" t="s">
        <v>418</v>
      </c>
      <c r="F202" t="s">
        <v>111</v>
      </c>
      <c r="G202" t="s">
        <v>45</v>
      </c>
      <c r="H202" t="s">
        <v>33</v>
      </c>
      <c r="I202">
        <v>841.56799999999998</v>
      </c>
      <c r="J202">
        <v>2</v>
      </c>
      <c r="K202">
        <v>0.2</v>
      </c>
      <c r="L202">
        <v>294.54879999999901</v>
      </c>
      <c r="M202" t="s">
        <v>19</v>
      </c>
    </row>
    <row r="203" spans="1:13">
      <c r="A203" t="s">
        <v>433</v>
      </c>
      <c r="B203" s="1">
        <v>42165</v>
      </c>
      <c r="C203" s="1">
        <v>42166</v>
      </c>
      <c r="D203" t="s">
        <v>434</v>
      </c>
      <c r="F203" t="s">
        <v>142</v>
      </c>
      <c r="G203" t="s">
        <v>45</v>
      </c>
      <c r="H203" t="s">
        <v>73</v>
      </c>
      <c r="I203">
        <v>1433.83949999999</v>
      </c>
      <c r="J203">
        <v>3</v>
      </c>
      <c r="K203">
        <v>0.15</v>
      </c>
      <c r="L203">
        <v>-84.370500000000007</v>
      </c>
      <c r="M203" t="s">
        <v>37</v>
      </c>
    </row>
    <row r="204" spans="1:13">
      <c r="A204" t="s">
        <v>435</v>
      </c>
      <c r="B204" s="1">
        <v>40954</v>
      </c>
      <c r="C204" s="1">
        <v>40955</v>
      </c>
      <c r="D204" t="s">
        <v>436</v>
      </c>
      <c r="E204" t="s">
        <v>437</v>
      </c>
      <c r="F204" t="s">
        <v>438</v>
      </c>
      <c r="G204" t="s">
        <v>45</v>
      </c>
      <c r="H204" t="s">
        <v>151</v>
      </c>
      <c r="I204">
        <v>2784.5999999999899</v>
      </c>
      <c r="J204">
        <v>14</v>
      </c>
      <c r="K204">
        <v>0</v>
      </c>
      <c r="M204" t="s">
        <v>27</v>
      </c>
    </row>
    <row r="205" spans="1:13">
      <c r="A205" t="s">
        <v>439</v>
      </c>
      <c r="B205" s="1">
        <v>41971</v>
      </c>
      <c r="C205" s="1">
        <v>41977</v>
      </c>
      <c r="D205" t="s">
        <v>440</v>
      </c>
      <c r="F205" t="s">
        <v>77</v>
      </c>
      <c r="G205" t="s">
        <v>32</v>
      </c>
      <c r="H205" t="s">
        <v>73</v>
      </c>
      <c r="I205">
        <v>3063.27</v>
      </c>
      <c r="J205">
        <v>7</v>
      </c>
      <c r="K205">
        <v>0</v>
      </c>
      <c r="L205">
        <v>1470.21</v>
      </c>
      <c r="M205" t="s">
        <v>74</v>
      </c>
    </row>
    <row r="206" spans="1:13">
      <c r="A206" t="s">
        <v>441</v>
      </c>
      <c r="B206" s="1">
        <v>41817</v>
      </c>
      <c r="C206" s="1">
        <v>41817</v>
      </c>
      <c r="D206" t="s">
        <v>418</v>
      </c>
      <c r="E206" t="s">
        <v>40</v>
      </c>
      <c r="F206" t="s">
        <v>43</v>
      </c>
      <c r="G206" t="s">
        <v>45</v>
      </c>
      <c r="H206" t="s">
        <v>299</v>
      </c>
      <c r="I206" t="s">
        <v>163</v>
      </c>
      <c r="J206">
        <v>2</v>
      </c>
      <c r="K206">
        <v>0</v>
      </c>
      <c r="L206">
        <v>11.585999999999901</v>
      </c>
      <c r="M206" t="s">
        <v>27</v>
      </c>
    </row>
    <row r="207" spans="1:13">
      <c r="A207" t="s">
        <v>442</v>
      </c>
      <c r="B207" s="1">
        <v>42110</v>
      </c>
      <c r="C207" s="1">
        <v>42113</v>
      </c>
      <c r="D207" t="s">
        <v>418</v>
      </c>
      <c r="F207" t="s">
        <v>43</v>
      </c>
      <c r="G207" t="s">
        <v>32</v>
      </c>
      <c r="H207" t="s">
        <v>151</v>
      </c>
      <c r="I207">
        <v>196.45</v>
      </c>
      <c r="J207">
        <v>5</v>
      </c>
      <c r="K207">
        <v>0</v>
      </c>
      <c r="L207">
        <v>70.721999999999895</v>
      </c>
      <c r="M207" t="s">
        <v>19</v>
      </c>
    </row>
    <row r="208" spans="1:13">
      <c r="A208" t="s">
        <v>443</v>
      </c>
      <c r="B208" s="1">
        <v>41129</v>
      </c>
      <c r="C208" s="1">
        <v>41129</v>
      </c>
      <c r="D208" t="s">
        <v>444</v>
      </c>
      <c r="E208" t="s">
        <v>119</v>
      </c>
      <c r="F208" t="s">
        <v>120</v>
      </c>
      <c r="G208" t="s">
        <v>17</v>
      </c>
      <c r="H208" t="s">
        <v>127</v>
      </c>
      <c r="I208">
        <v>2044.8</v>
      </c>
      <c r="J208">
        <v>6</v>
      </c>
      <c r="K208">
        <v>0.2</v>
      </c>
      <c r="L208">
        <v>-332.28</v>
      </c>
      <c r="M208" t="s">
        <v>37</v>
      </c>
    </row>
    <row r="209" spans="1:13">
      <c r="A209" t="s">
        <v>445</v>
      </c>
      <c r="B209" s="1">
        <v>41991</v>
      </c>
      <c r="C209" s="1">
        <v>41995</v>
      </c>
      <c r="D209" t="s">
        <v>418</v>
      </c>
      <c r="G209" t="s">
        <v>17</v>
      </c>
      <c r="H209" t="s">
        <v>299</v>
      </c>
      <c r="I209">
        <v>165.6</v>
      </c>
      <c r="J209">
        <v>3</v>
      </c>
      <c r="K209">
        <v>0.2</v>
      </c>
      <c r="L209">
        <v>-6.2100000000000097</v>
      </c>
      <c r="M209" t="s">
        <v>19</v>
      </c>
    </row>
    <row r="210" spans="1:13">
      <c r="A210" t="s">
        <v>446</v>
      </c>
      <c r="B210" s="1">
        <v>41488</v>
      </c>
      <c r="C210" s="2">
        <v>74361</v>
      </c>
      <c r="D210" t="s">
        <v>447</v>
      </c>
      <c r="E210" t="s">
        <v>66</v>
      </c>
      <c r="F210" t="s">
        <v>90</v>
      </c>
      <c r="G210" t="s">
        <v>17</v>
      </c>
      <c r="H210" t="s">
        <v>26</v>
      </c>
      <c r="I210">
        <v>1521</v>
      </c>
      <c r="J210">
        <v>4</v>
      </c>
      <c r="K210">
        <v>0</v>
      </c>
      <c r="L210">
        <v>0</v>
      </c>
      <c r="M210" t="s">
        <v>37</v>
      </c>
    </row>
    <row r="211" spans="1:13">
      <c r="A211" t="s">
        <v>448</v>
      </c>
      <c r="B211" s="1">
        <v>41444</v>
      </c>
      <c r="C211" s="1">
        <v>41444</v>
      </c>
      <c r="D211" t="s">
        <v>268</v>
      </c>
      <c r="E211" t="s">
        <v>70</v>
      </c>
      <c r="F211" t="s">
        <v>71</v>
      </c>
      <c r="G211" t="s">
        <v>45</v>
      </c>
      <c r="H211" t="s">
        <v>26</v>
      </c>
      <c r="I211">
        <v>2443.9050000000002</v>
      </c>
      <c r="J211">
        <v>5</v>
      </c>
      <c r="K211">
        <v>0.1</v>
      </c>
      <c r="L211">
        <v>760.30499999999904</v>
      </c>
      <c r="M211" t="s">
        <v>37</v>
      </c>
    </row>
    <row r="212" spans="1:13">
      <c r="A212" t="s">
        <v>449</v>
      </c>
      <c r="B212" s="1">
        <v>42101</v>
      </c>
      <c r="C212" s="1">
        <v>42106</v>
      </c>
      <c r="D212" t="s">
        <v>418</v>
      </c>
      <c r="E212" t="s">
        <v>450</v>
      </c>
      <c r="F212" t="s">
        <v>451</v>
      </c>
      <c r="G212" t="s">
        <v>45</v>
      </c>
      <c r="H212" t="s">
        <v>33</v>
      </c>
      <c r="I212">
        <v>137.31</v>
      </c>
      <c r="J212">
        <v>1</v>
      </c>
      <c r="K212">
        <v>0</v>
      </c>
      <c r="L212">
        <v>54.9</v>
      </c>
      <c r="M212" t="s">
        <v>37</v>
      </c>
    </row>
    <row r="213" spans="1:13">
      <c r="A213" t="s">
        <v>452</v>
      </c>
      <c r="B213" s="1">
        <v>41853</v>
      </c>
      <c r="C213" s="1">
        <v>41853</v>
      </c>
      <c r="D213" t="s">
        <v>453</v>
      </c>
      <c r="E213" t="s">
        <v>168</v>
      </c>
      <c r="F213" t="s">
        <v>115</v>
      </c>
      <c r="G213" t="s">
        <v>17</v>
      </c>
      <c r="H213" t="s">
        <v>73</v>
      </c>
      <c r="J213">
        <v>10</v>
      </c>
      <c r="K213">
        <v>0</v>
      </c>
      <c r="L213">
        <v>570.9</v>
      </c>
      <c r="M213" t="s">
        <v>27</v>
      </c>
    </row>
    <row r="214" spans="1:13">
      <c r="B214" s="1">
        <v>42146</v>
      </c>
      <c r="C214" s="1">
        <v>42149</v>
      </c>
      <c r="D214" t="s">
        <v>454</v>
      </c>
      <c r="E214" t="s">
        <v>114</v>
      </c>
      <c r="F214" t="s">
        <v>115</v>
      </c>
      <c r="G214" t="s">
        <v>45</v>
      </c>
      <c r="H214" t="s">
        <v>23</v>
      </c>
      <c r="J214">
        <v>9</v>
      </c>
      <c r="K214">
        <v>0</v>
      </c>
      <c r="L214">
        <v>802.17</v>
      </c>
      <c r="M214" t="s">
        <v>27</v>
      </c>
    </row>
    <row r="215" spans="1:13">
      <c r="A215" t="s">
        <v>455</v>
      </c>
      <c r="B215" s="1">
        <v>40949</v>
      </c>
      <c r="C215" s="1">
        <v>40954</v>
      </c>
      <c r="F215" t="s">
        <v>90</v>
      </c>
      <c r="G215" t="s">
        <v>17</v>
      </c>
      <c r="H215" t="s">
        <v>127</v>
      </c>
      <c r="I215">
        <v>6998.64</v>
      </c>
      <c r="J215">
        <v>11</v>
      </c>
      <c r="K215">
        <v>0</v>
      </c>
      <c r="L215">
        <v>2939.31</v>
      </c>
      <c r="M215" t="s">
        <v>19</v>
      </c>
    </row>
    <row r="216" spans="1:13">
      <c r="A216" t="s">
        <v>456</v>
      </c>
      <c r="B216" s="1">
        <v>41909</v>
      </c>
      <c r="C216" s="1">
        <v>41909</v>
      </c>
      <c r="D216" t="s">
        <v>457</v>
      </c>
      <c r="E216" t="s">
        <v>197</v>
      </c>
      <c r="F216" t="s">
        <v>77</v>
      </c>
      <c r="G216" t="s">
        <v>32</v>
      </c>
      <c r="H216" t="s">
        <v>299</v>
      </c>
      <c r="I216">
        <v>1091.25</v>
      </c>
      <c r="J216">
        <v>3</v>
      </c>
      <c r="K216">
        <v>0</v>
      </c>
      <c r="L216">
        <v>119.97</v>
      </c>
      <c r="M216" t="s">
        <v>27</v>
      </c>
    </row>
    <row r="217" spans="1:13">
      <c r="A217" t="s">
        <v>458</v>
      </c>
      <c r="B217" s="1">
        <v>42157</v>
      </c>
      <c r="C217" s="1">
        <v>42159</v>
      </c>
      <c r="D217" t="s">
        <v>459</v>
      </c>
      <c r="F217" t="s">
        <v>115</v>
      </c>
      <c r="G217" t="s">
        <v>32</v>
      </c>
      <c r="H217" t="s">
        <v>26</v>
      </c>
      <c r="I217">
        <v>1094.22</v>
      </c>
      <c r="K217">
        <v>0</v>
      </c>
      <c r="L217">
        <v>328.23</v>
      </c>
      <c r="M217" t="s">
        <v>27</v>
      </c>
    </row>
    <row r="218" spans="1:13">
      <c r="B218" s="1">
        <v>41912</v>
      </c>
      <c r="C218" s="1">
        <v>41915</v>
      </c>
      <c r="D218" t="s">
        <v>460</v>
      </c>
      <c r="E218" t="s">
        <v>15</v>
      </c>
      <c r="F218" t="s">
        <v>16</v>
      </c>
      <c r="G218" t="s">
        <v>32</v>
      </c>
      <c r="H218" t="s">
        <v>151</v>
      </c>
      <c r="I218">
        <v>1320.624</v>
      </c>
      <c r="J218">
        <v>4</v>
      </c>
      <c r="K218">
        <v>0.1</v>
      </c>
      <c r="L218">
        <v>484.22399999999999</v>
      </c>
      <c r="M218" t="s">
        <v>408</v>
      </c>
    </row>
    <row r="219" spans="1:13">
      <c r="A219" t="s">
        <v>461</v>
      </c>
      <c r="B219" s="1">
        <v>41108</v>
      </c>
      <c r="C219" s="1">
        <v>41109</v>
      </c>
      <c r="D219" t="s">
        <v>462</v>
      </c>
      <c r="E219" t="s">
        <v>310</v>
      </c>
      <c r="F219" t="s">
        <v>142</v>
      </c>
      <c r="G219" t="s">
        <v>17</v>
      </c>
      <c r="H219" t="s">
        <v>151</v>
      </c>
      <c r="I219">
        <v>2555.64</v>
      </c>
      <c r="J219">
        <v>4</v>
      </c>
      <c r="K219">
        <v>0</v>
      </c>
      <c r="L219">
        <v>664.43999999999903</v>
      </c>
      <c r="M219" t="s">
        <v>37</v>
      </c>
    </row>
    <row r="220" spans="1:13">
      <c r="A220" t="s">
        <v>463</v>
      </c>
      <c r="B220" s="1">
        <v>42230</v>
      </c>
      <c r="C220" s="1">
        <v>42232</v>
      </c>
      <c r="E220" t="s">
        <v>464</v>
      </c>
      <c r="F220" t="s">
        <v>87</v>
      </c>
      <c r="G220" t="s">
        <v>32</v>
      </c>
      <c r="H220" t="s">
        <v>151</v>
      </c>
      <c r="I220" t="s">
        <v>163</v>
      </c>
      <c r="J220">
        <v>8</v>
      </c>
      <c r="K220">
        <v>0</v>
      </c>
      <c r="L220">
        <v>594.72</v>
      </c>
      <c r="M220" t="s">
        <v>19</v>
      </c>
    </row>
    <row r="221" spans="1:13">
      <c r="A221" t="s">
        <v>417</v>
      </c>
      <c r="B221" s="1">
        <v>42301</v>
      </c>
      <c r="C221" s="1">
        <v>42302</v>
      </c>
      <c r="D221" t="s">
        <v>418</v>
      </c>
      <c r="E221" t="s">
        <v>40</v>
      </c>
      <c r="F221" t="s">
        <v>111</v>
      </c>
      <c r="G221" t="s">
        <v>32</v>
      </c>
      <c r="H221" t="s">
        <v>26</v>
      </c>
      <c r="I221">
        <v>35</v>
      </c>
      <c r="J221">
        <v>4</v>
      </c>
      <c r="L221">
        <v>14.7</v>
      </c>
      <c r="M221" t="s">
        <v>27</v>
      </c>
    </row>
    <row r="222" spans="1:13">
      <c r="A222" t="s">
        <v>465</v>
      </c>
      <c r="B222" s="1">
        <v>42308</v>
      </c>
      <c r="C222" s="1">
        <v>42311</v>
      </c>
      <c r="D222" t="s">
        <v>196</v>
      </c>
      <c r="E222" t="s">
        <v>66</v>
      </c>
      <c r="F222" t="s">
        <v>90</v>
      </c>
      <c r="G222" t="s">
        <v>17</v>
      </c>
      <c r="H222" t="s">
        <v>151</v>
      </c>
      <c r="I222">
        <v>2272.86</v>
      </c>
      <c r="J222">
        <v>6</v>
      </c>
      <c r="K222">
        <v>0</v>
      </c>
      <c r="L222">
        <v>977.22</v>
      </c>
      <c r="M222" t="s">
        <v>37</v>
      </c>
    </row>
    <row r="223" spans="1:13">
      <c r="A223" t="s">
        <v>466</v>
      </c>
      <c r="B223" s="1">
        <v>41845</v>
      </c>
      <c r="C223" s="1">
        <v>41850</v>
      </c>
      <c r="D223" t="s">
        <v>467</v>
      </c>
      <c r="F223" t="s">
        <v>90</v>
      </c>
      <c r="G223" t="s">
        <v>17</v>
      </c>
      <c r="H223" t="s">
        <v>33</v>
      </c>
      <c r="J223">
        <v>8</v>
      </c>
      <c r="K223">
        <v>0</v>
      </c>
      <c r="L223">
        <v>833.76</v>
      </c>
      <c r="M223" t="s">
        <v>19</v>
      </c>
    </row>
    <row r="224" spans="1:13">
      <c r="A224" t="s">
        <v>468</v>
      </c>
      <c r="B224" s="1">
        <v>42284</v>
      </c>
      <c r="C224" s="1">
        <v>42288</v>
      </c>
      <c r="D224" t="s">
        <v>469</v>
      </c>
      <c r="E224" t="s">
        <v>114</v>
      </c>
      <c r="F224" t="s">
        <v>115</v>
      </c>
      <c r="G224" t="s">
        <v>17</v>
      </c>
      <c r="H224" t="s">
        <v>33</v>
      </c>
      <c r="I224">
        <v>2582.16</v>
      </c>
      <c r="J224">
        <v>4</v>
      </c>
      <c r="K224">
        <v>0</v>
      </c>
      <c r="L224">
        <v>361.44</v>
      </c>
      <c r="M224" t="s">
        <v>37</v>
      </c>
    </row>
    <row r="225" spans="1:13">
      <c r="A225" t="s">
        <v>470</v>
      </c>
      <c r="B225" s="1">
        <v>42294</v>
      </c>
      <c r="C225" s="1">
        <v>42298</v>
      </c>
      <c r="D225" t="s">
        <v>471</v>
      </c>
      <c r="E225" t="s">
        <v>114</v>
      </c>
      <c r="F225" t="s">
        <v>115</v>
      </c>
      <c r="G225" t="s">
        <v>17</v>
      </c>
      <c r="H225" t="s">
        <v>26</v>
      </c>
      <c r="I225">
        <v>3194.55</v>
      </c>
      <c r="K225">
        <v>0</v>
      </c>
      <c r="L225">
        <v>830.55</v>
      </c>
      <c r="M225" t="s">
        <v>37</v>
      </c>
    </row>
    <row r="226" spans="1:13">
      <c r="A226" t="s">
        <v>472</v>
      </c>
      <c r="B226" s="1">
        <v>41976</v>
      </c>
      <c r="C226" s="1">
        <v>41979</v>
      </c>
      <c r="D226" t="s">
        <v>473</v>
      </c>
      <c r="E226" t="s">
        <v>15</v>
      </c>
      <c r="F226" t="s">
        <v>16</v>
      </c>
      <c r="G226" t="s">
        <v>32</v>
      </c>
      <c r="H226" t="s">
        <v>26</v>
      </c>
      <c r="I226">
        <v>1704.9959999999901</v>
      </c>
      <c r="K226">
        <v>0.1</v>
      </c>
      <c r="L226">
        <v>378.87599999999998</v>
      </c>
      <c r="M226" t="s">
        <v>27</v>
      </c>
    </row>
    <row r="227" spans="1:13">
      <c r="A227" t="s">
        <v>474</v>
      </c>
      <c r="B227" s="1">
        <v>42316</v>
      </c>
      <c r="C227" s="1">
        <v>42318</v>
      </c>
      <c r="D227" t="s">
        <v>475</v>
      </c>
      <c r="E227" t="s">
        <v>250</v>
      </c>
      <c r="F227" t="s">
        <v>142</v>
      </c>
      <c r="G227" t="s">
        <v>165</v>
      </c>
      <c r="H227" t="s">
        <v>26</v>
      </c>
      <c r="I227">
        <v>1538.72099999999</v>
      </c>
      <c r="J227" t="s">
        <v>63</v>
      </c>
      <c r="K227">
        <v>0.15</v>
      </c>
      <c r="L227">
        <v>325.70100000000002</v>
      </c>
      <c r="M227" t="s">
        <v>37</v>
      </c>
    </row>
    <row r="228" spans="1:13">
      <c r="A228" t="s">
        <v>430</v>
      </c>
      <c r="B228" s="1">
        <v>41800</v>
      </c>
      <c r="C228" s="1">
        <v>41800</v>
      </c>
      <c r="E228" t="s">
        <v>66</v>
      </c>
      <c r="F228" t="s">
        <v>90</v>
      </c>
      <c r="G228" t="s">
        <v>32</v>
      </c>
      <c r="H228" t="s">
        <v>23</v>
      </c>
      <c r="I228">
        <v>1381.3199999999899</v>
      </c>
      <c r="K228">
        <v>0</v>
      </c>
      <c r="L228">
        <v>593.90999999999894</v>
      </c>
      <c r="M228" t="s">
        <v>27</v>
      </c>
    </row>
    <row r="229" spans="1:13">
      <c r="A229" t="s">
        <v>476</v>
      </c>
      <c r="B229" s="1">
        <v>41172</v>
      </c>
      <c r="C229" s="1">
        <v>41174</v>
      </c>
      <c r="D229" t="s">
        <v>477</v>
      </c>
      <c r="E229" t="s">
        <v>70</v>
      </c>
      <c r="F229" t="s">
        <v>71</v>
      </c>
      <c r="G229" t="s">
        <v>478</v>
      </c>
      <c r="H229" t="s">
        <v>73</v>
      </c>
      <c r="I229">
        <v>1181.547</v>
      </c>
      <c r="J229">
        <v>3</v>
      </c>
      <c r="K229">
        <v>0.1</v>
      </c>
      <c r="L229">
        <v>498.80700000000002</v>
      </c>
      <c r="M229" t="s">
        <v>27</v>
      </c>
    </row>
    <row r="230" spans="1:13">
      <c r="A230" t="s">
        <v>479</v>
      </c>
      <c r="B230" s="1">
        <v>41080</v>
      </c>
      <c r="C230" s="1">
        <v>41083</v>
      </c>
      <c r="D230" t="s">
        <v>480</v>
      </c>
      <c r="E230" t="s">
        <v>70</v>
      </c>
      <c r="F230" t="s">
        <v>71</v>
      </c>
      <c r="G230" t="s">
        <v>32</v>
      </c>
      <c r="H230" t="s">
        <v>23</v>
      </c>
      <c r="I230">
        <v>1696.24799999999</v>
      </c>
      <c r="J230">
        <v>4</v>
      </c>
      <c r="K230">
        <v>0.1</v>
      </c>
      <c r="L230" t="s">
        <v>481</v>
      </c>
      <c r="M230" t="s">
        <v>37</v>
      </c>
    </row>
    <row r="231" spans="1:13">
      <c r="A231" t="s">
        <v>482</v>
      </c>
      <c r="B231" s="1">
        <v>42273</v>
      </c>
      <c r="C231" s="1">
        <v>42276</v>
      </c>
      <c r="D231" t="s">
        <v>418</v>
      </c>
      <c r="E231" t="s">
        <v>40</v>
      </c>
      <c r="F231" t="s">
        <v>111</v>
      </c>
      <c r="G231" t="s">
        <v>165</v>
      </c>
      <c r="H231" t="s">
        <v>151</v>
      </c>
      <c r="I231">
        <v>190.89599999999999</v>
      </c>
      <c r="J231">
        <v>2</v>
      </c>
      <c r="K231">
        <v>0.2</v>
      </c>
      <c r="L231">
        <v>-42.951599999999999</v>
      </c>
      <c r="M231" t="s">
        <v>19</v>
      </c>
    </row>
    <row r="232" spans="1:13">
      <c r="A232" t="s">
        <v>483</v>
      </c>
      <c r="B232" s="1">
        <v>42144</v>
      </c>
      <c r="C232" s="1">
        <v>42149</v>
      </c>
      <c r="D232" t="s">
        <v>418</v>
      </c>
      <c r="E232" t="s">
        <v>40</v>
      </c>
      <c r="F232" t="s">
        <v>153</v>
      </c>
      <c r="G232" t="s">
        <v>32</v>
      </c>
      <c r="H232" t="s">
        <v>23</v>
      </c>
      <c r="I232">
        <v>314.35199999999998</v>
      </c>
      <c r="J232">
        <v>3</v>
      </c>
      <c r="K232" t="s">
        <v>484</v>
      </c>
      <c r="M232" t="s">
        <v>19</v>
      </c>
    </row>
    <row r="233" spans="1:13">
      <c r="A233" t="s">
        <v>485</v>
      </c>
      <c r="B233" s="1">
        <v>42334</v>
      </c>
      <c r="C233" s="1">
        <v>42337</v>
      </c>
      <c r="D233" t="s">
        <v>275</v>
      </c>
      <c r="E233" t="s">
        <v>437</v>
      </c>
      <c r="F233" t="s">
        <v>438</v>
      </c>
      <c r="G233" t="s">
        <v>45</v>
      </c>
      <c r="H233" t="s">
        <v>33</v>
      </c>
      <c r="I233">
        <v>1237.56</v>
      </c>
      <c r="J233">
        <v>4</v>
      </c>
      <c r="K233">
        <v>0</v>
      </c>
      <c r="L233">
        <v>606.36</v>
      </c>
      <c r="M233" t="s">
        <v>27</v>
      </c>
    </row>
    <row r="234" spans="1:13">
      <c r="A234" t="s">
        <v>486</v>
      </c>
      <c r="B234" s="1">
        <v>41363</v>
      </c>
      <c r="D234" t="s">
        <v>487</v>
      </c>
      <c r="E234" t="s">
        <v>488</v>
      </c>
      <c r="F234" t="s">
        <v>233</v>
      </c>
      <c r="G234" t="s">
        <v>17</v>
      </c>
      <c r="H234" t="s">
        <v>57</v>
      </c>
      <c r="I234">
        <v>1274.7</v>
      </c>
      <c r="J234">
        <v>2</v>
      </c>
      <c r="K234">
        <v>0</v>
      </c>
      <c r="L234">
        <v>140.16</v>
      </c>
      <c r="M234" t="s">
        <v>27</v>
      </c>
    </row>
    <row r="235" spans="1:13">
      <c r="A235" t="s">
        <v>489</v>
      </c>
      <c r="B235" s="1">
        <v>41222</v>
      </c>
      <c r="C235" s="1">
        <v>41227</v>
      </c>
      <c r="D235" t="s">
        <v>490</v>
      </c>
      <c r="E235" t="s">
        <v>276</v>
      </c>
      <c r="G235" t="s">
        <v>45</v>
      </c>
      <c r="H235" t="s">
        <v>73</v>
      </c>
      <c r="I235">
        <v>3172.14</v>
      </c>
      <c r="J235">
        <v>9</v>
      </c>
      <c r="K235" t="s">
        <v>226</v>
      </c>
      <c r="L235">
        <v>856.43999999999903</v>
      </c>
      <c r="M235" t="s">
        <v>19</v>
      </c>
    </row>
    <row r="236" spans="1:13">
      <c r="A236" t="s">
        <v>417</v>
      </c>
      <c r="B236" s="1">
        <v>42301</v>
      </c>
      <c r="C236" s="1">
        <v>42302</v>
      </c>
      <c r="D236" t="s">
        <v>418</v>
      </c>
      <c r="E236" t="s">
        <v>40</v>
      </c>
      <c r="F236" t="s">
        <v>111</v>
      </c>
      <c r="G236" t="s">
        <v>45</v>
      </c>
      <c r="H236" t="s">
        <v>26</v>
      </c>
      <c r="I236">
        <v>43.44</v>
      </c>
      <c r="J236">
        <v>8</v>
      </c>
      <c r="L236">
        <v>21.285599999999999</v>
      </c>
      <c r="M236" t="s">
        <v>27</v>
      </c>
    </row>
    <row r="237" spans="1:13">
      <c r="A237" t="s">
        <v>491</v>
      </c>
      <c r="B237" s="1">
        <v>41487</v>
      </c>
      <c r="C237" s="1">
        <v>41492</v>
      </c>
      <c r="D237" t="s">
        <v>492</v>
      </c>
      <c r="E237" t="s">
        <v>93</v>
      </c>
      <c r="F237" t="s">
        <v>94</v>
      </c>
      <c r="G237" t="s">
        <v>45</v>
      </c>
      <c r="H237" t="s">
        <v>73</v>
      </c>
      <c r="I237">
        <v>3979.29</v>
      </c>
      <c r="J237">
        <v>7</v>
      </c>
      <c r="K237">
        <v>0</v>
      </c>
      <c r="L237">
        <v>1989.53999999999</v>
      </c>
      <c r="M237" t="s">
        <v>19</v>
      </c>
    </row>
    <row r="238" spans="1:13">
      <c r="A238" t="s">
        <v>445</v>
      </c>
      <c r="B238" s="1">
        <v>41991</v>
      </c>
      <c r="C238" s="1">
        <v>41995</v>
      </c>
      <c r="D238" t="s">
        <v>418</v>
      </c>
      <c r="E238" t="s">
        <v>40</v>
      </c>
      <c r="F238" t="s">
        <v>493</v>
      </c>
      <c r="G238" t="s">
        <v>45</v>
      </c>
      <c r="H238" t="s">
        <v>46</v>
      </c>
      <c r="I238">
        <v>51.84</v>
      </c>
      <c r="J238">
        <v>10</v>
      </c>
      <c r="K238">
        <v>0.2</v>
      </c>
      <c r="L238">
        <v>18.143999999999998</v>
      </c>
      <c r="M238" t="s">
        <v>19</v>
      </c>
    </row>
    <row r="239" spans="1:13">
      <c r="A239" t="s">
        <v>441</v>
      </c>
      <c r="B239" s="1">
        <v>41817</v>
      </c>
      <c r="C239" s="1">
        <v>41817</v>
      </c>
      <c r="D239" t="s">
        <v>418</v>
      </c>
      <c r="E239" t="s">
        <v>40</v>
      </c>
      <c r="F239" t="s">
        <v>43</v>
      </c>
      <c r="G239" t="s">
        <v>45</v>
      </c>
      <c r="H239" t="s">
        <v>73</v>
      </c>
      <c r="I239">
        <v>17.899999999999999</v>
      </c>
      <c r="J239">
        <v>5</v>
      </c>
      <c r="K239">
        <v>0</v>
      </c>
      <c r="L239">
        <v>8.9499999999999993</v>
      </c>
      <c r="M239" t="s">
        <v>27</v>
      </c>
    </row>
    <row r="240" spans="1:13">
      <c r="A240" t="s">
        <v>441</v>
      </c>
      <c r="B240" s="1">
        <v>41817</v>
      </c>
      <c r="C240" s="1">
        <v>41817</v>
      </c>
      <c r="D240" t="s">
        <v>418</v>
      </c>
      <c r="E240" t="s">
        <v>40</v>
      </c>
      <c r="F240" t="s">
        <v>43</v>
      </c>
      <c r="G240" t="s">
        <v>45</v>
      </c>
      <c r="H240" t="s">
        <v>23</v>
      </c>
      <c r="I240">
        <v>12.48</v>
      </c>
      <c r="J240">
        <v>2</v>
      </c>
      <c r="L240">
        <v>5.6159999999999997</v>
      </c>
      <c r="M240" t="s">
        <v>27</v>
      </c>
    </row>
    <row r="241" spans="1:13">
      <c r="A241" t="s">
        <v>494</v>
      </c>
      <c r="B241" s="1">
        <v>41662</v>
      </c>
      <c r="C241" s="1">
        <v>41666</v>
      </c>
      <c r="D241" t="s">
        <v>467</v>
      </c>
      <c r="E241" t="s">
        <v>495</v>
      </c>
      <c r="F241" t="s">
        <v>56</v>
      </c>
      <c r="G241" t="s">
        <v>32</v>
      </c>
      <c r="H241" t="s">
        <v>127</v>
      </c>
      <c r="I241">
        <v>2058</v>
      </c>
      <c r="J241">
        <v>4</v>
      </c>
      <c r="K241">
        <v>0</v>
      </c>
      <c r="L241">
        <v>946.68</v>
      </c>
      <c r="M241" t="s">
        <v>37</v>
      </c>
    </row>
    <row r="242" spans="1:13">
      <c r="A242" t="s">
        <v>496</v>
      </c>
      <c r="B242" s="1">
        <v>41049</v>
      </c>
      <c r="C242" s="1">
        <v>41053</v>
      </c>
      <c r="D242" t="s">
        <v>497</v>
      </c>
      <c r="E242" t="s">
        <v>141</v>
      </c>
      <c r="F242" t="s">
        <v>142</v>
      </c>
      <c r="G242" t="s">
        <v>32</v>
      </c>
      <c r="H242" t="s">
        <v>26</v>
      </c>
      <c r="I242">
        <v>2539.8764999999898</v>
      </c>
      <c r="J242">
        <v>7</v>
      </c>
      <c r="K242">
        <v>7.0000000000000007E-2</v>
      </c>
      <c r="M242" t="s">
        <v>37</v>
      </c>
    </row>
    <row r="243" spans="1:13">
      <c r="A243" t="s">
        <v>498</v>
      </c>
      <c r="B243" s="1">
        <v>42275</v>
      </c>
      <c r="C243" s="1">
        <v>42278</v>
      </c>
      <c r="D243" t="s">
        <v>499</v>
      </c>
      <c r="E243" t="s">
        <v>93</v>
      </c>
      <c r="F243" t="s">
        <v>94</v>
      </c>
      <c r="G243" t="s">
        <v>32</v>
      </c>
      <c r="H243" t="s">
        <v>44</v>
      </c>
      <c r="I243">
        <v>2898.21</v>
      </c>
      <c r="J243">
        <v>7</v>
      </c>
      <c r="K243">
        <v>0</v>
      </c>
      <c r="L243">
        <v>1420.02</v>
      </c>
      <c r="M243" t="s">
        <v>37</v>
      </c>
    </row>
    <row r="244" spans="1:13">
      <c r="A244" t="s">
        <v>500</v>
      </c>
      <c r="B244" s="1">
        <v>41218</v>
      </c>
      <c r="C244" s="1">
        <v>41220</v>
      </c>
      <c r="D244" t="s">
        <v>501</v>
      </c>
      <c r="E244" t="s">
        <v>70</v>
      </c>
      <c r="F244" t="s">
        <v>71</v>
      </c>
      <c r="G244" t="s">
        <v>17</v>
      </c>
      <c r="H244" t="s">
        <v>151</v>
      </c>
      <c r="I244">
        <v>1320.0074999999999</v>
      </c>
      <c r="J244">
        <v>5</v>
      </c>
      <c r="K244">
        <v>0.15</v>
      </c>
      <c r="L244">
        <v>357.15750000000003</v>
      </c>
      <c r="M244" t="s">
        <v>27</v>
      </c>
    </row>
    <row r="245" spans="1:13">
      <c r="A245" t="s">
        <v>502</v>
      </c>
      <c r="B245" s="1">
        <v>42032</v>
      </c>
      <c r="C245" s="1">
        <v>42034</v>
      </c>
      <c r="D245" t="s">
        <v>503</v>
      </c>
      <c r="E245" t="s">
        <v>504</v>
      </c>
      <c r="F245" t="s">
        <v>94</v>
      </c>
      <c r="G245" t="s">
        <v>32</v>
      </c>
      <c r="H245" t="s">
        <v>151</v>
      </c>
      <c r="I245">
        <v>2171.16</v>
      </c>
      <c r="J245" t="s">
        <v>505</v>
      </c>
      <c r="K245">
        <v>0.7</v>
      </c>
      <c r="L245">
        <v>-2750.2799999999902</v>
      </c>
      <c r="M245" t="s">
        <v>37</v>
      </c>
    </row>
    <row r="246" spans="1:13">
      <c r="A246" t="s">
        <v>506</v>
      </c>
      <c r="B246" s="1">
        <v>42260</v>
      </c>
      <c r="C246" t="s">
        <v>125</v>
      </c>
      <c r="D246" t="s">
        <v>507</v>
      </c>
      <c r="E246" t="s">
        <v>15</v>
      </c>
      <c r="F246" t="s">
        <v>16</v>
      </c>
      <c r="G246" t="s">
        <v>17</v>
      </c>
      <c r="H246" t="s">
        <v>127</v>
      </c>
      <c r="I246">
        <v>4448.223</v>
      </c>
      <c r="J246">
        <v>13</v>
      </c>
      <c r="K246">
        <v>0.1</v>
      </c>
      <c r="L246">
        <v>444.483</v>
      </c>
      <c r="M246" t="s">
        <v>19</v>
      </c>
    </row>
    <row r="247" spans="1:13">
      <c r="A247" t="s">
        <v>508</v>
      </c>
      <c r="B247" s="1">
        <v>42335</v>
      </c>
      <c r="C247" s="1">
        <v>42016</v>
      </c>
      <c r="D247" t="s">
        <v>418</v>
      </c>
      <c r="E247" t="s">
        <v>40</v>
      </c>
      <c r="F247" t="s">
        <v>153</v>
      </c>
      <c r="G247" t="s">
        <v>45</v>
      </c>
      <c r="H247" t="s">
        <v>44</v>
      </c>
      <c r="I247">
        <v>12.84</v>
      </c>
      <c r="J247">
        <v>3</v>
      </c>
      <c r="K247">
        <v>0</v>
      </c>
      <c r="L247">
        <v>3.72359999999999</v>
      </c>
      <c r="M247" t="s">
        <v>19</v>
      </c>
    </row>
    <row r="248" spans="1:13">
      <c r="A248" t="s">
        <v>509</v>
      </c>
      <c r="B248" s="1">
        <v>41264</v>
      </c>
      <c r="C248" s="1">
        <v>41266</v>
      </c>
      <c r="D248" t="s">
        <v>510</v>
      </c>
      <c r="E248" t="s">
        <v>511</v>
      </c>
      <c r="F248" t="s">
        <v>61</v>
      </c>
      <c r="G248" t="s">
        <v>17</v>
      </c>
      <c r="H248" t="s">
        <v>33</v>
      </c>
      <c r="I248">
        <v>2300.61599999999</v>
      </c>
      <c r="J248">
        <v>9</v>
      </c>
      <c r="K248">
        <v>0.4</v>
      </c>
      <c r="L248">
        <v>38.196000000000097</v>
      </c>
      <c r="M248" t="s">
        <v>37</v>
      </c>
    </row>
    <row r="249" spans="1:13">
      <c r="A249" t="s">
        <v>512</v>
      </c>
      <c r="B249" s="1">
        <v>41675</v>
      </c>
      <c r="C249" s="1">
        <v>41677</v>
      </c>
      <c r="D249" t="s">
        <v>513</v>
      </c>
      <c r="E249" t="s">
        <v>488</v>
      </c>
      <c r="F249" t="s">
        <v>233</v>
      </c>
      <c r="G249" t="s">
        <v>32</v>
      </c>
      <c r="H249" t="s">
        <v>44</v>
      </c>
      <c r="J249">
        <v>6</v>
      </c>
      <c r="K249">
        <v>0</v>
      </c>
      <c r="L249">
        <v>1072.44</v>
      </c>
      <c r="M249" t="s">
        <v>27</v>
      </c>
    </row>
    <row r="250" spans="1:13">
      <c r="A250" t="s">
        <v>514</v>
      </c>
      <c r="B250" s="1">
        <v>41270</v>
      </c>
      <c r="C250" s="1">
        <v>41271</v>
      </c>
      <c r="D250" t="s">
        <v>515</v>
      </c>
      <c r="F250" t="s">
        <v>115</v>
      </c>
      <c r="G250" t="s">
        <v>17</v>
      </c>
      <c r="H250" t="s">
        <v>26</v>
      </c>
      <c r="I250">
        <v>1066.68</v>
      </c>
      <c r="J250">
        <v>3</v>
      </c>
      <c r="K250">
        <v>0</v>
      </c>
      <c r="L250">
        <v>394.65</v>
      </c>
      <c r="M250" t="s">
        <v>27</v>
      </c>
    </row>
    <row r="251" spans="1:13">
      <c r="A251" t="s">
        <v>417</v>
      </c>
      <c r="B251" s="1">
        <v>42301</v>
      </c>
      <c r="C251" s="1">
        <v>42302</v>
      </c>
      <c r="D251" t="s">
        <v>418</v>
      </c>
      <c r="E251" t="s">
        <v>40</v>
      </c>
      <c r="F251" t="s">
        <v>111</v>
      </c>
      <c r="G251" t="s">
        <v>45</v>
      </c>
      <c r="H251" t="s">
        <v>151</v>
      </c>
      <c r="I251">
        <v>2.2200000000000002</v>
      </c>
      <c r="J251">
        <v>1</v>
      </c>
      <c r="K251">
        <v>0</v>
      </c>
      <c r="L251" t="s">
        <v>516</v>
      </c>
      <c r="M251" t="s">
        <v>27</v>
      </c>
    </row>
    <row r="252" spans="1:13">
      <c r="A252" t="s">
        <v>517</v>
      </c>
      <c r="C252" s="1">
        <v>41028</v>
      </c>
      <c r="D252" t="s">
        <v>518</v>
      </c>
      <c r="E252" t="s">
        <v>519</v>
      </c>
      <c r="F252" t="s">
        <v>438</v>
      </c>
      <c r="G252" t="s">
        <v>17</v>
      </c>
      <c r="H252" t="s">
        <v>33</v>
      </c>
      <c r="I252">
        <v>2544.6</v>
      </c>
      <c r="J252">
        <v>4</v>
      </c>
      <c r="K252">
        <v>0</v>
      </c>
      <c r="M252" t="s">
        <v>37</v>
      </c>
    </row>
    <row r="253" spans="1:13">
      <c r="A253" t="s">
        <v>520</v>
      </c>
      <c r="B253" s="1">
        <v>41187</v>
      </c>
      <c r="C253" s="1">
        <v>41192</v>
      </c>
      <c r="D253" t="s">
        <v>521</v>
      </c>
      <c r="E253" t="s">
        <v>31</v>
      </c>
      <c r="F253" t="s">
        <v>16</v>
      </c>
      <c r="G253" t="s">
        <v>32</v>
      </c>
      <c r="H253" t="s">
        <v>23</v>
      </c>
      <c r="I253">
        <v>3694.68</v>
      </c>
      <c r="J253">
        <v>4</v>
      </c>
      <c r="L253">
        <v>886.68</v>
      </c>
      <c r="M253" t="s">
        <v>37</v>
      </c>
    </row>
    <row r="254" spans="1:13">
      <c r="A254" t="s">
        <v>522</v>
      </c>
      <c r="C254" s="1">
        <v>41877</v>
      </c>
      <c r="D254" t="s">
        <v>523</v>
      </c>
      <c r="E254" t="s">
        <v>66</v>
      </c>
      <c r="F254" t="s">
        <v>90</v>
      </c>
      <c r="G254" t="s">
        <v>32</v>
      </c>
      <c r="H254" t="s">
        <v>26</v>
      </c>
      <c r="I254">
        <v>2214.8490000000002</v>
      </c>
      <c r="J254">
        <v>7</v>
      </c>
      <c r="K254">
        <v>0.3</v>
      </c>
      <c r="L254">
        <v>-221.571</v>
      </c>
      <c r="M254" t="s">
        <v>27</v>
      </c>
    </row>
    <row r="255" spans="1:13">
      <c r="A255" t="s">
        <v>524</v>
      </c>
      <c r="B255" s="1">
        <v>41903</v>
      </c>
      <c r="C255" s="1">
        <v>41906</v>
      </c>
      <c r="D255" t="s">
        <v>525</v>
      </c>
      <c r="E255" t="s">
        <v>60</v>
      </c>
      <c r="F255" t="s">
        <v>61</v>
      </c>
      <c r="G255" t="s">
        <v>32</v>
      </c>
      <c r="H255" t="s">
        <v>44</v>
      </c>
      <c r="I255">
        <v>1236.47999999999</v>
      </c>
      <c r="J255">
        <v>4</v>
      </c>
      <c r="K255">
        <v>0</v>
      </c>
      <c r="L255">
        <v>111.28</v>
      </c>
      <c r="M255" t="s">
        <v>27</v>
      </c>
    </row>
    <row r="256" spans="1:13">
      <c r="A256" t="s">
        <v>526</v>
      </c>
      <c r="B256" s="1">
        <v>42355</v>
      </c>
      <c r="C256" s="1">
        <v>42357</v>
      </c>
      <c r="D256" t="s">
        <v>527</v>
      </c>
      <c r="E256" t="s">
        <v>211</v>
      </c>
      <c r="F256" t="s">
        <v>98</v>
      </c>
      <c r="G256" t="s">
        <v>45</v>
      </c>
      <c r="H256" t="s">
        <v>44</v>
      </c>
      <c r="J256">
        <v>5</v>
      </c>
      <c r="K256">
        <v>0</v>
      </c>
      <c r="L256">
        <v>126.4</v>
      </c>
      <c r="M256" t="s">
        <v>27</v>
      </c>
    </row>
    <row r="257" spans="1:13">
      <c r="A257" t="s">
        <v>528</v>
      </c>
      <c r="B257" t="s">
        <v>125</v>
      </c>
      <c r="C257" s="1">
        <v>41234</v>
      </c>
      <c r="D257" t="s">
        <v>418</v>
      </c>
      <c r="E257" t="s">
        <v>40</v>
      </c>
      <c r="F257" t="s">
        <v>245</v>
      </c>
      <c r="G257" t="s">
        <v>45</v>
      </c>
      <c r="H257" t="s">
        <v>23</v>
      </c>
      <c r="I257">
        <v>5.22</v>
      </c>
      <c r="J257">
        <v>2</v>
      </c>
      <c r="K257">
        <v>0</v>
      </c>
      <c r="L257">
        <v>2.4011999999999998</v>
      </c>
      <c r="M257" t="s">
        <v>19</v>
      </c>
    </row>
    <row r="258" spans="1:13">
      <c r="A258" t="s">
        <v>529</v>
      </c>
      <c r="B258" s="1">
        <v>41629</v>
      </c>
      <c r="C258" s="1">
        <v>41631</v>
      </c>
      <c r="D258" t="s">
        <v>418</v>
      </c>
      <c r="E258" t="s">
        <v>40</v>
      </c>
      <c r="F258" t="s">
        <v>111</v>
      </c>
      <c r="G258" t="s">
        <v>45</v>
      </c>
      <c r="H258" t="s">
        <v>73</v>
      </c>
      <c r="I258">
        <v>3.008</v>
      </c>
      <c r="K258">
        <v>0.2</v>
      </c>
      <c r="L258">
        <v>0.33839999999999898</v>
      </c>
      <c r="M258" t="s">
        <v>37</v>
      </c>
    </row>
    <row r="259" spans="1:13">
      <c r="A259" t="s">
        <v>482</v>
      </c>
      <c r="B259" s="1">
        <v>42273</v>
      </c>
      <c r="C259" s="1">
        <v>42276</v>
      </c>
      <c r="D259" t="s">
        <v>418</v>
      </c>
      <c r="E259" t="s">
        <v>40</v>
      </c>
      <c r="F259" t="s">
        <v>111</v>
      </c>
      <c r="G259" t="s">
        <v>45</v>
      </c>
      <c r="H259" t="s">
        <v>127</v>
      </c>
      <c r="I259">
        <v>8.5950000000000006</v>
      </c>
      <c r="J259">
        <v>5</v>
      </c>
      <c r="K259">
        <v>0.7</v>
      </c>
      <c r="L259">
        <v>-6.3029999999999999</v>
      </c>
      <c r="M259" t="s">
        <v>19</v>
      </c>
    </row>
    <row r="260" spans="1:13">
      <c r="A260" t="s">
        <v>530</v>
      </c>
      <c r="B260" s="1">
        <v>42158</v>
      </c>
      <c r="C260" s="1">
        <v>42162</v>
      </c>
      <c r="D260" t="s">
        <v>531</v>
      </c>
      <c r="E260" t="s">
        <v>211</v>
      </c>
      <c r="F260" t="s">
        <v>98</v>
      </c>
      <c r="G260" t="s">
        <v>45</v>
      </c>
      <c r="H260" t="s">
        <v>18</v>
      </c>
      <c r="J260">
        <v>5</v>
      </c>
      <c r="L260">
        <v>54.299999999999898</v>
      </c>
      <c r="M260" t="s">
        <v>37</v>
      </c>
    </row>
    <row r="261" spans="1:13">
      <c r="A261" t="s">
        <v>532</v>
      </c>
      <c r="B261" s="1">
        <v>42259</v>
      </c>
      <c r="C261" s="1">
        <v>42261</v>
      </c>
      <c r="D261" t="s">
        <v>183</v>
      </c>
      <c r="E261" t="s">
        <v>211</v>
      </c>
      <c r="F261" t="s">
        <v>98</v>
      </c>
      <c r="G261" t="s">
        <v>17</v>
      </c>
      <c r="H261" t="s">
        <v>46</v>
      </c>
      <c r="I261">
        <v>2120.5</v>
      </c>
      <c r="J261">
        <v>5</v>
      </c>
      <c r="K261">
        <v>0</v>
      </c>
      <c r="L261">
        <v>106</v>
      </c>
      <c r="M261" t="s">
        <v>27</v>
      </c>
    </row>
    <row r="262" spans="1:13">
      <c r="A262" t="s">
        <v>533</v>
      </c>
      <c r="B262" s="2">
        <v>42111</v>
      </c>
      <c r="C262" s="1">
        <v>42111</v>
      </c>
      <c r="D262" t="s">
        <v>534</v>
      </c>
      <c r="E262" t="s">
        <v>66</v>
      </c>
      <c r="F262" t="s">
        <v>90</v>
      </c>
      <c r="G262" t="s">
        <v>17</v>
      </c>
      <c r="H262" t="s">
        <v>73</v>
      </c>
      <c r="I262">
        <v>1275</v>
      </c>
      <c r="J262">
        <v>2</v>
      </c>
      <c r="K262">
        <v>0</v>
      </c>
      <c r="L262">
        <v>140.22</v>
      </c>
      <c r="M262" t="s">
        <v>27</v>
      </c>
    </row>
    <row r="263" spans="1:13">
      <c r="A263" t="s">
        <v>535</v>
      </c>
      <c r="B263" s="1">
        <v>41599</v>
      </c>
      <c r="C263" s="1">
        <v>41602</v>
      </c>
      <c r="D263" t="s">
        <v>536</v>
      </c>
      <c r="F263" t="s">
        <v>71</v>
      </c>
      <c r="G263" t="s">
        <v>17</v>
      </c>
      <c r="H263" t="s">
        <v>26</v>
      </c>
      <c r="I263">
        <v>1593.6479999999999</v>
      </c>
      <c r="K263">
        <v>0.15</v>
      </c>
      <c r="L263">
        <v>-225.16200000000001</v>
      </c>
      <c r="M263" t="s">
        <v>408</v>
      </c>
    </row>
    <row r="264" spans="1:13">
      <c r="B264" s="1">
        <v>42069</v>
      </c>
      <c r="C264" s="1">
        <v>42071</v>
      </c>
      <c r="D264" t="s">
        <v>537</v>
      </c>
      <c r="E264" t="s">
        <v>70</v>
      </c>
      <c r="F264" t="s">
        <v>71</v>
      </c>
      <c r="G264" t="s">
        <v>32</v>
      </c>
      <c r="H264" t="s">
        <v>26</v>
      </c>
      <c r="I264">
        <v>1114.2360000000001</v>
      </c>
      <c r="J264">
        <v>3</v>
      </c>
      <c r="K264">
        <v>0.1</v>
      </c>
      <c r="L264">
        <v>383.70600000000002</v>
      </c>
      <c r="M264" t="s">
        <v>27</v>
      </c>
    </row>
    <row r="265" spans="1:13">
      <c r="A265" t="s">
        <v>538</v>
      </c>
      <c r="B265" s="1">
        <v>41478</v>
      </c>
      <c r="C265" s="1">
        <v>41483</v>
      </c>
      <c r="D265" t="s">
        <v>539</v>
      </c>
      <c r="E265" t="s">
        <v>22</v>
      </c>
      <c r="F265" t="s">
        <v>71</v>
      </c>
      <c r="G265" t="s">
        <v>17</v>
      </c>
      <c r="H265" t="s">
        <v>127</v>
      </c>
      <c r="I265">
        <v>2944.08</v>
      </c>
      <c r="J265">
        <v>5</v>
      </c>
      <c r="K265">
        <v>0.1</v>
      </c>
      <c r="L265">
        <v>1112.1300000000001</v>
      </c>
      <c r="M265" t="s">
        <v>37</v>
      </c>
    </row>
    <row r="266" spans="1:13">
      <c r="A266" t="s">
        <v>540</v>
      </c>
      <c r="B266" s="1">
        <v>42315</v>
      </c>
      <c r="C266" s="2">
        <v>42317</v>
      </c>
      <c r="D266" t="s">
        <v>541</v>
      </c>
      <c r="E266" t="s">
        <v>141</v>
      </c>
      <c r="F266" t="s">
        <v>142</v>
      </c>
      <c r="G266" t="s">
        <v>45</v>
      </c>
      <c r="H266" t="s">
        <v>151</v>
      </c>
      <c r="I266">
        <v>3309.2597999999998</v>
      </c>
      <c r="J266">
        <v>7</v>
      </c>
      <c r="K266">
        <v>0.17</v>
      </c>
      <c r="L266">
        <v>318.85979999999898</v>
      </c>
      <c r="M266" t="s">
        <v>37</v>
      </c>
    </row>
    <row r="267" spans="1:13">
      <c r="A267" t="s">
        <v>542</v>
      </c>
      <c r="B267" s="1">
        <v>42330</v>
      </c>
      <c r="C267" t="s">
        <v>543</v>
      </c>
      <c r="D267" t="s">
        <v>544</v>
      </c>
      <c r="E267" t="s">
        <v>60</v>
      </c>
      <c r="F267" t="s">
        <v>61</v>
      </c>
      <c r="G267" t="s">
        <v>179</v>
      </c>
      <c r="H267" t="s">
        <v>26</v>
      </c>
      <c r="I267">
        <v>897.48</v>
      </c>
      <c r="J267">
        <v>9</v>
      </c>
      <c r="K267">
        <v>0</v>
      </c>
      <c r="L267">
        <v>322.92</v>
      </c>
      <c r="M267" t="s">
        <v>27</v>
      </c>
    </row>
    <row r="268" spans="1:13">
      <c r="A268" t="s">
        <v>545</v>
      </c>
      <c r="B268" s="1">
        <v>41070</v>
      </c>
      <c r="C268" s="1">
        <v>41073</v>
      </c>
      <c r="D268" t="s">
        <v>546</v>
      </c>
      <c r="E268" t="s">
        <v>256</v>
      </c>
      <c r="F268" t="s">
        <v>71</v>
      </c>
      <c r="G268" t="s">
        <v>32</v>
      </c>
      <c r="H268" t="s">
        <v>73</v>
      </c>
      <c r="I268">
        <v>2056.0499999999902</v>
      </c>
      <c r="J268">
        <v>5</v>
      </c>
      <c r="K268">
        <v>0</v>
      </c>
      <c r="L268">
        <v>390.6</v>
      </c>
      <c r="M268" t="s">
        <v>37</v>
      </c>
    </row>
    <row r="269" spans="1:13">
      <c r="A269" t="s">
        <v>547</v>
      </c>
      <c r="B269" s="1">
        <v>41531</v>
      </c>
      <c r="C269" s="1">
        <v>41536</v>
      </c>
      <c r="D269" t="s">
        <v>548</v>
      </c>
      <c r="E269" t="s">
        <v>97</v>
      </c>
      <c r="F269" t="s">
        <v>98</v>
      </c>
      <c r="G269" t="s">
        <v>17</v>
      </c>
      <c r="H269" t="s">
        <v>23</v>
      </c>
      <c r="J269">
        <v>10</v>
      </c>
      <c r="K269">
        <v>2E-3</v>
      </c>
      <c r="L269" t="s">
        <v>549</v>
      </c>
      <c r="M269" t="s">
        <v>37</v>
      </c>
    </row>
    <row r="270" spans="1:13">
      <c r="A270" t="s">
        <v>550</v>
      </c>
      <c r="B270" s="1">
        <v>41237</v>
      </c>
      <c r="C270" s="1">
        <v>41237</v>
      </c>
      <c r="D270" t="s">
        <v>551</v>
      </c>
      <c r="E270" t="s">
        <v>15</v>
      </c>
      <c r="F270" t="s">
        <v>16</v>
      </c>
      <c r="G270" t="s">
        <v>17</v>
      </c>
      <c r="H270" t="s">
        <v>151</v>
      </c>
      <c r="I270">
        <v>1336.356</v>
      </c>
      <c r="J270">
        <v>7</v>
      </c>
      <c r="K270">
        <v>0.4</v>
      </c>
      <c r="L270">
        <v>44.436</v>
      </c>
      <c r="M270" t="s">
        <v>27</v>
      </c>
    </row>
    <row r="271" spans="1:13">
      <c r="A271" t="s">
        <v>552</v>
      </c>
      <c r="B271" s="1">
        <v>41496</v>
      </c>
      <c r="C271" s="1">
        <v>41498</v>
      </c>
      <c r="D271" t="s">
        <v>553</v>
      </c>
      <c r="E271" t="s">
        <v>554</v>
      </c>
      <c r="F271" t="s">
        <v>90</v>
      </c>
      <c r="G271" t="s">
        <v>17</v>
      </c>
      <c r="H271" t="s">
        <v>33</v>
      </c>
      <c r="I271">
        <v>3038.64</v>
      </c>
      <c r="J271">
        <v>8</v>
      </c>
      <c r="K271">
        <v>0</v>
      </c>
      <c r="L271">
        <v>1245.8399999999999</v>
      </c>
      <c r="M271" t="s">
        <v>37</v>
      </c>
    </row>
    <row r="272" spans="1:13">
      <c r="A272" t="s">
        <v>555</v>
      </c>
      <c r="B272" s="1">
        <v>41718</v>
      </c>
      <c r="C272" s="1">
        <v>41721</v>
      </c>
      <c r="E272" t="s">
        <v>93</v>
      </c>
      <c r="F272" t="s">
        <v>94</v>
      </c>
      <c r="G272" t="s">
        <v>45</v>
      </c>
      <c r="H272" t="s">
        <v>33</v>
      </c>
      <c r="I272">
        <v>2698.6499999999901</v>
      </c>
      <c r="J272">
        <v>9</v>
      </c>
      <c r="K272">
        <v>0</v>
      </c>
      <c r="L272">
        <v>890.46</v>
      </c>
      <c r="M272" t="s">
        <v>37</v>
      </c>
    </row>
    <row r="273" spans="1:13">
      <c r="A273" t="s">
        <v>556</v>
      </c>
      <c r="B273" s="1">
        <v>42003</v>
      </c>
      <c r="C273" s="1">
        <v>42008</v>
      </c>
      <c r="D273" t="s">
        <v>557</v>
      </c>
      <c r="E273" t="s">
        <v>558</v>
      </c>
      <c r="F273" t="s">
        <v>438</v>
      </c>
      <c r="G273" t="s">
        <v>17</v>
      </c>
      <c r="H273" t="s">
        <v>33</v>
      </c>
      <c r="I273">
        <v>3799.08</v>
      </c>
      <c r="J273">
        <v>12</v>
      </c>
      <c r="K273">
        <v>0</v>
      </c>
      <c r="L273">
        <v>455.76</v>
      </c>
      <c r="M273" t="s">
        <v>19</v>
      </c>
    </row>
    <row r="274" spans="1:13">
      <c r="A274" t="s">
        <v>559</v>
      </c>
      <c r="B274" s="1">
        <v>41551</v>
      </c>
      <c r="C274" s="1">
        <v>41556</v>
      </c>
      <c r="D274" t="s">
        <v>560</v>
      </c>
      <c r="E274" t="s">
        <v>561</v>
      </c>
      <c r="F274" t="s">
        <v>115</v>
      </c>
      <c r="G274" t="s">
        <v>32</v>
      </c>
      <c r="H274" t="s">
        <v>73</v>
      </c>
      <c r="J274">
        <v>6</v>
      </c>
      <c r="K274">
        <v>0</v>
      </c>
      <c r="L274">
        <v>413.28</v>
      </c>
      <c r="M274" t="s">
        <v>37</v>
      </c>
    </row>
    <row r="275" spans="1:13">
      <c r="A275" t="s">
        <v>562</v>
      </c>
      <c r="B275" s="1">
        <v>41492</v>
      </c>
      <c r="C275" s="2">
        <v>48067</v>
      </c>
      <c r="D275" t="s">
        <v>563</v>
      </c>
      <c r="E275" t="s">
        <v>564</v>
      </c>
      <c r="F275" t="s">
        <v>77</v>
      </c>
      <c r="G275" t="s">
        <v>17</v>
      </c>
      <c r="H275" t="s">
        <v>33</v>
      </c>
      <c r="J275" t="s">
        <v>63</v>
      </c>
      <c r="K275">
        <v>0.1</v>
      </c>
      <c r="M275" t="s">
        <v>27</v>
      </c>
    </row>
    <row r="276" spans="1:13">
      <c r="A276" t="s">
        <v>565</v>
      </c>
      <c r="B276" s="1">
        <v>41549</v>
      </c>
      <c r="C276" s="1">
        <v>41549</v>
      </c>
      <c r="E276" t="s">
        <v>566</v>
      </c>
      <c r="F276" t="s">
        <v>142</v>
      </c>
      <c r="G276" t="s">
        <v>32</v>
      </c>
      <c r="H276" t="s">
        <v>23</v>
      </c>
      <c r="I276">
        <v>1719.80699999999</v>
      </c>
      <c r="J276" t="s">
        <v>63</v>
      </c>
      <c r="K276">
        <v>0.27</v>
      </c>
      <c r="M276" t="s">
        <v>37</v>
      </c>
    </row>
    <row r="277" spans="1:13">
      <c r="A277" t="s">
        <v>567</v>
      </c>
      <c r="B277" s="1">
        <v>42089</v>
      </c>
      <c r="D277" t="s">
        <v>157</v>
      </c>
      <c r="E277" t="s">
        <v>141</v>
      </c>
      <c r="F277" t="s">
        <v>142</v>
      </c>
      <c r="G277" t="s">
        <v>45</v>
      </c>
      <c r="H277" t="s">
        <v>26</v>
      </c>
      <c r="I277">
        <v>1421.5409999999999</v>
      </c>
      <c r="J277">
        <v>3</v>
      </c>
      <c r="K277">
        <v>0.17</v>
      </c>
      <c r="L277">
        <v>428.12099999999901</v>
      </c>
      <c r="M277" t="s">
        <v>27</v>
      </c>
    </row>
    <row r="278" spans="1:13">
      <c r="A278" t="s">
        <v>568</v>
      </c>
      <c r="B278" s="1">
        <v>42329</v>
      </c>
      <c r="C278" s="1">
        <v>42329</v>
      </c>
      <c r="D278" t="s">
        <v>569</v>
      </c>
      <c r="E278" t="s">
        <v>570</v>
      </c>
      <c r="F278" t="s">
        <v>120</v>
      </c>
      <c r="G278" t="s">
        <v>17</v>
      </c>
      <c r="H278" t="s">
        <v>23</v>
      </c>
      <c r="I278">
        <v>1053.6884</v>
      </c>
      <c r="J278">
        <v>5</v>
      </c>
      <c r="K278">
        <v>2E-3</v>
      </c>
      <c r="L278">
        <v>441.28840000000002</v>
      </c>
      <c r="M278" t="s">
        <v>37</v>
      </c>
    </row>
    <row r="279" spans="1:13">
      <c r="B279" s="1">
        <v>41242</v>
      </c>
      <c r="C279" s="2">
        <v>44530</v>
      </c>
      <c r="D279" t="s">
        <v>571</v>
      </c>
      <c r="E279" t="s">
        <v>281</v>
      </c>
      <c r="F279" t="s">
        <v>71</v>
      </c>
      <c r="G279" t="s">
        <v>17</v>
      </c>
      <c r="H279" t="s">
        <v>73</v>
      </c>
      <c r="I279">
        <v>1440.84</v>
      </c>
      <c r="J279" t="s">
        <v>63</v>
      </c>
      <c r="K279">
        <v>0.5</v>
      </c>
      <c r="L279">
        <v>-1268.04</v>
      </c>
      <c r="M279" t="s">
        <v>27</v>
      </c>
    </row>
    <row r="280" spans="1:13">
      <c r="A280" t="s">
        <v>124</v>
      </c>
      <c r="B280" s="1">
        <v>40950</v>
      </c>
      <c r="C280" s="1">
        <v>41217</v>
      </c>
      <c r="E280" t="s">
        <v>15</v>
      </c>
      <c r="F280" t="s">
        <v>16</v>
      </c>
      <c r="G280" t="s">
        <v>32</v>
      </c>
      <c r="H280" t="s">
        <v>33</v>
      </c>
      <c r="I280">
        <v>2544.3719999999998</v>
      </c>
      <c r="J280">
        <v>6</v>
      </c>
      <c r="K280">
        <v>0.1</v>
      </c>
      <c r="L280">
        <v>621.79200000000003</v>
      </c>
      <c r="M280" t="s">
        <v>27</v>
      </c>
    </row>
    <row r="281" spans="1:13">
      <c r="A281" t="s">
        <v>483</v>
      </c>
      <c r="B281" t="s">
        <v>572</v>
      </c>
      <c r="C281" s="1">
        <v>42149</v>
      </c>
      <c r="E281" t="s">
        <v>40</v>
      </c>
      <c r="F281" t="s">
        <v>153</v>
      </c>
      <c r="G281" t="s">
        <v>45</v>
      </c>
      <c r="H281" t="s">
        <v>33</v>
      </c>
      <c r="I281">
        <v>27.888000000000002</v>
      </c>
      <c r="J281">
        <v>7</v>
      </c>
      <c r="K281">
        <v>0.2</v>
      </c>
      <c r="L281">
        <v>10.109400000000001</v>
      </c>
      <c r="M281" t="s">
        <v>19</v>
      </c>
    </row>
    <row r="282" spans="1:13">
      <c r="A282" t="s">
        <v>573</v>
      </c>
      <c r="B282" s="1">
        <v>41614</v>
      </c>
      <c r="C282" s="1">
        <v>41614</v>
      </c>
      <c r="D282" t="s">
        <v>574</v>
      </c>
      <c r="E282" t="s">
        <v>575</v>
      </c>
      <c r="F282" t="s">
        <v>87</v>
      </c>
      <c r="G282" t="s">
        <v>17</v>
      </c>
      <c r="H282" t="s">
        <v>23</v>
      </c>
      <c r="I282">
        <v>1554.48</v>
      </c>
      <c r="J282">
        <v>8</v>
      </c>
      <c r="K282">
        <v>0</v>
      </c>
      <c r="L282">
        <v>341.76</v>
      </c>
      <c r="M282" t="s">
        <v>37</v>
      </c>
    </row>
    <row r="283" spans="1:13">
      <c r="A283" t="s">
        <v>576</v>
      </c>
      <c r="B283" s="1">
        <v>41976</v>
      </c>
      <c r="C283" s="1">
        <v>41977</v>
      </c>
      <c r="D283" t="s">
        <v>577</v>
      </c>
      <c r="E283" t="s">
        <v>97</v>
      </c>
      <c r="F283" t="s">
        <v>98</v>
      </c>
      <c r="G283" t="s">
        <v>17</v>
      </c>
      <c r="H283" t="s">
        <v>73</v>
      </c>
      <c r="I283">
        <v>1278</v>
      </c>
      <c r="J283">
        <v>3</v>
      </c>
      <c r="K283">
        <v>0</v>
      </c>
      <c r="L283">
        <v>89.46</v>
      </c>
      <c r="M283" t="s">
        <v>37</v>
      </c>
    </row>
    <row r="284" spans="1:13">
      <c r="A284" t="s">
        <v>578</v>
      </c>
      <c r="B284" s="2">
        <v>41628</v>
      </c>
      <c r="C284" s="1">
        <v>41632</v>
      </c>
      <c r="D284" t="s">
        <v>270</v>
      </c>
      <c r="E284" t="s">
        <v>579</v>
      </c>
      <c r="F284" t="s">
        <v>98</v>
      </c>
      <c r="G284" t="s">
        <v>17</v>
      </c>
      <c r="H284" t="s">
        <v>33</v>
      </c>
      <c r="I284">
        <v>3474.08</v>
      </c>
      <c r="J284">
        <v>8</v>
      </c>
      <c r="K284">
        <v>0</v>
      </c>
      <c r="L284">
        <v>625.28</v>
      </c>
      <c r="M284" t="s">
        <v>37</v>
      </c>
    </row>
    <row r="285" spans="1:13">
      <c r="B285" s="1">
        <v>41530</v>
      </c>
      <c r="C285" s="1">
        <v>41532</v>
      </c>
      <c r="D285" t="s">
        <v>580</v>
      </c>
      <c r="E285" t="s">
        <v>97</v>
      </c>
      <c r="F285" t="s">
        <v>98</v>
      </c>
      <c r="G285" t="s">
        <v>17</v>
      </c>
      <c r="H285" t="s">
        <v>26</v>
      </c>
      <c r="I285">
        <v>2550</v>
      </c>
      <c r="J285">
        <v>6</v>
      </c>
      <c r="K285">
        <v>0</v>
      </c>
      <c r="L285" t="s">
        <v>581</v>
      </c>
      <c r="M285" t="s">
        <v>19</v>
      </c>
    </row>
    <row r="286" spans="1:13">
      <c r="A286" t="s">
        <v>582</v>
      </c>
      <c r="B286" s="1">
        <v>42264</v>
      </c>
      <c r="C286" s="1">
        <v>42266</v>
      </c>
      <c r="D286" t="s">
        <v>583</v>
      </c>
      <c r="E286" t="s">
        <v>40</v>
      </c>
      <c r="F286" t="s">
        <v>111</v>
      </c>
      <c r="G286" t="s">
        <v>45</v>
      </c>
      <c r="H286" t="s">
        <v>26</v>
      </c>
      <c r="I286">
        <v>538.19399999999996</v>
      </c>
      <c r="J286">
        <v>2</v>
      </c>
      <c r="K286">
        <v>0.7</v>
      </c>
      <c r="L286">
        <v>-412.615399999999</v>
      </c>
      <c r="M286" t="s">
        <v>27</v>
      </c>
    </row>
    <row r="287" spans="1:13">
      <c r="A287" t="s">
        <v>584</v>
      </c>
      <c r="B287" s="1">
        <v>41173</v>
      </c>
      <c r="C287" s="1">
        <v>41180</v>
      </c>
      <c r="D287" t="s">
        <v>583</v>
      </c>
      <c r="E287" t="s">
        <v>40</v>
      </c>
      <c r="F287" t="s">
        <v>585</v>
      </c>
      <c r="G287" t="s">
        <v>32</v>
      </c>
      <c r="H287" t="s">
        <v>26</v>
      </c>
      <c r="J287">
        <v>4</v>
      </c>
      <c r="K287">
        <v>0.1</v>
      </c>
      <c r="L287">
        <v>83.709599999999895</v>
      </c>
      <c r="M287" t="s">
        <v>19</v>
      </c>
    </row>
    <row r="288" spans="1:13">
      <c r="A288" t="s">
        <v>586</v>
      </c>
      <c r="B288" s="1">
        <v>41587</v>
      </c>
      <c r="C288" s="1">
        <v>41591</v>
      </c>
      <c r="D288" t="s">
        <v>583</v>
      </c>
      <c r="E288" t="s">
        <v>40</v>
      </c>
      <c r="F288" t="s">
        <v>41</v>
      </c>
      <c r="G288" t="s">
        <v>32</v>
      </c>
      <c r="H288" t="s">
        <v>73</v>
      </c>
      <c r="I288">
        <v>1024.3800000000001</v>
      </c>
      <c r="J288">
        <v>7</v>
      </c>
      <c r="L288">
        <v>215.119799999999</v>
      </c>
      <c r="M288" t="s">
        <v>19</v>
      </c>
    </row>
    <row r="289" spans="1:13">
      <c r="A289" t="s">
        <v>587</v>
      </c>
      <c r="B289" s="1">
        <v>41417</v>
      </c>
      <c r="C289" s="1">
        <v>41420</v>
      </c>
      <c r="E289" t="s">
        <v>588</v>
      </c>
      <c r="F289" t="s">
        <v>56</v>
      </c>
      <c r="G289" t="s">
        <v>17</v>
      </c>
      <c r="H289" t="s">
        <v>46</v>
      </c>
      <c r="I289">
        <v>934.24800000000005</v>
      </c>
      <c r="J289">
        <v>14</v>
      </c>
      <c r="K289">
        <v>0.6</v>
      </c>
      <c r="L289">
        <v>-1331.65199999999</v>
      </c>
      <c r="M289" t="s">
        <v>37</v>
      </c>
    </row>
    <row r="290" spans="1:13">
      <c r="A290" t="s">
        <v>589</v>
      </c>
      <c r="B290" s="1">
        <v>41812</v>
      </c>
      <c r="C290" t="s">
        <v>590</v>
      </c>
      <c r="D290" t="s">
        <v>583</v>
      </c>
      <c r="E290" t="s">
        <v>40</v>
      </c>
      <c r="F290" t="s">
        <v>111</v>
      </c>
      <c r="G290" t="s">
        <v>32</v>
      </c>
      <c r="H290" t="s">
        <v>33</v>
      </c>
      <c r="I290">
        <v>353.56799999999998</v>
      </c>
      <c r="J290" t="s">
        <v>591</v>
      </c>
      <c r="L290">
        <v>-44.195999999999998</v>
      </c>
      <c r="M290" t="s">
        <v>37</v>
      </c>
    </row>
    <row r="291" spans="1:13">
      <c r="A291" t="s">
        <v>592</v>
      </c>
      <c r="B291" t="s">
        <v>593</v>
      </c>
      <c r="C291" s="1">
        <v>42111</v>
      </c>
      <c r="D291" t="s">
        <v>594</v>
      </c>
      <c r="E291" t="s">
        <v>595</v>
      </c>
      <c r="F291" t="s">
        <v>25</v>
      </c>
      <c r="G291" t="s">
        <v>17</v>
      </c>
      <c r="H291" t="s">
        <v>26</v>
      </c>
      <c r="I291">
        <v>3908.88</v>
      </c>
      <c r="J291">
        <v>6</v>
      </c>
      <c r="K291">
        <v>0</v>
      </c>
      <c r="L291">
        <v>1563.48</v>
      </c>
      <c r="M291" t="s">
        <v>596</v>
      </c>
    </row>
    <row r="292" spans="1:13">
      <c r="A292" t="s">
        <v>597</v>
      </c>
      <c r="B292" s="1">
        <v>42245</v>
      </c>
      <c r="C292" s="1">
        <v>42249</v>
      </c>
      <c r="D292" t="s">
        <v>598</v>
      </c>
      <c r="E292" t="s">
        <v>97</v>
      </c>
      <c r="F292" t="s">
        <v>98</v>
      </c>
      <c r="G292" t="s">
        <v>17</v>
      </c>
      <c r="H292" t="s">
        <v>33</v>
      </c>
      <c r="I292">
        <v>2142.3000000000002</v>
      </c>
      <c r="J292">
        <v>5</v>
      </c>
      <c r="K292">
        <v>0</v>
      </c>
      <c r="L292">
        <v>556.9</v>
      </c>
      <c r="M292" t="s">
        <v>37</v>
      </c>
    </row>
    <row r="293" spans="1:13">
      <c r="A293" t="s">
        <v>599</v>
      </c>
      <c r="B293" s="1">
        <v>42140</v>
      </c>
      <c r="C293" s="1">
        <v>42142</v>
      </c>
      <c r="D293" t="s">
        <v>600</v>
      </c>
      <c r="E293" t="s">
        <v>601</v>
      </c>
      <c r="F293" t="s">
        <v>16</v>
      </c>
      <c r="G293" t="s">
        <v>165</v>
      </c>
      <c r="H293" t="s">
        <v>26</v>
      </c>
      <c r="I293">
        <v>1900.5839999999901</v>
      </c>
      <c r="J293">
        <v>6</v>
      </c>
      <c r="K293">
        <v>0.4</v>
      </c>
      <c r="L293">
        <v>-348.51600000000002</v>
      </c>
      <c r="M293" t="s">
        <v>37</v>
      </c>
    </row>
    <row r="294" spans="1:13">
      <c r="B294" s="1">
        <v>41621</v>
      </c>
      <c r="C294" s="1">
        <v>41623</v>
      </c>
      <c r="D294" t="s">
        <v>113</v>
      </c>
      <c r="E294" t="s">
        <v>602</v>
      </c>
      <c r="F294" t="s">
        <v>131</v>
      </c>
      <c r="G294" t="s">
        <v>45</v>
      </c>
      <c r="H294" t="s">
        <v>26</v>
      </c>
      <c r="I294">
        <v>1840.6799999999901</v>
      </c>
      <c r="J294">
        <v>6</v>
      </c>
      <c r="K294">
        <v>0</v>
      </c>
      <c r="L294">
        <v>496.98</v>
      </c>
      <c r="M294" t="s">
        <v>27</v>
      </c>
    </row>
    <row r="295" spans="1:13">
      <c r="A295" t="s">
        <v>603</v>
      </c>
      <c r="B295" s="1">
        <v>40998</v>
      </c>
      <c r="C295" s="1">
        <v>41002</v>
      </c>
      <c r="D295" t="s">
        <v>604</v>
      </c>
      <c r="E295" t="s">
        <v>93</v>
      </c>
      <c r="F295" t="s">
        <v>94</v>
      </c>
      <c r="G295" t="s">
        <v>32</v>
      </c>
      <c r="H295" t="s">
        <v>73</v>
      </c>
      <c r="I295">
        <v>2624.04</v>
      </c>
      <c r="J295">
        <v>6</v>
      </c>
      <c r="K295">
        <v>0</v>
      </c>
      <c r="M295" t="s">
        <v>37</v>
      </c>
    </row>
    <row r="296" spans="1:13">
      <c r="A296" t="s">
        <v>605</v>
      </c>
      <c r="B296" s="1">
        <v>41308</v>
      </c>
      <c r="C296" s="1">
        <v>41312</v>
      </c>
      <c r="E296" t="s">
        <v>114</v>
      </c>
      <c r="F296" t="s">
        <v>115</v>
      </c>
      <c r="G296" t="s">
        <v>32</v>
      </c>
      <c r="H296" t="s">
        <v>73</v>
      </c>
      <c r="I296">
        <v>3076.5</v>
      </c>
      <c r="J296">
        <v>7</v>
      </c>
      <c r="K296">
        <v>0</v>
      </c>
      <c r="L296">
        <v>215.25</v>
      </c>
      <c r="M296" t="s">
        <v>19</v>
      </c>
    </row>
    <row r="297" spans="1:13">
      <c r="A297" t="s">
        <v>606</v>
      </c>
      <c r="B297" s="1">
        <v>41788</v>
      </c>
      <c r="C297" s="1">
        <v>41791</v>
      </c>
      <c r="D297" t="s">
        <v>607</v>
      </c>
      <c r="E297" t="s">
        <v>322</v>
      </c>
      <c r="F297" t="s">
        <v>142</v>
      </c>
      <c r="G297" t="s">
        <v>17</v>
      </c>
      <c r="H297" t="s">
        <v>151</v>
      </c>
      <c r="I297">
        <v>3181.7718</v>
      </c>
      <c r="J297">
        <v>6</v>
      </c>
      <c r="K297">
        <v>0.17</v>
      </c>
      <c r="L297">
        <v>344.97179999999901</v>
      </c>
      <c r="M297" t="s">
        <v>19</v>
      </c>
    </row>
    <row r="298" spans="1:13">
      <c r="A298" t="s">
        <v>608</v>
      </c>
      <c r="B298" s="1">
        <v>41515</v>
      </c>
      <c r="C298" s="1">
        <v>41518</v>
      </c>
      <c r="D298" t="s">
        <v>609</v>
      </c>
      <c r="E298" t="s">
        <v>197</v>
      </c>
      <c r="F298" t="s">
        <v>77</v>
      </c>
      <c r="G298" t="s">
        <v>45</v>
      </c>
      <c r="H298" t="s">
        <v>151</v>
      </c>
      <c r="I298">
        <v>1392.633</v>
      </c>
      <c r="J298">
        <v>11</v>
      </c>
      <c r="K298" t="s">
        <v>610</v>
      </c>
      <c r="L298">
        <v>-139.55699999999999</v>
      </c>
      <c r="M298" t="s">
        <v>27</v>
      </c>
    </row>
    <row r="299" spans="1:13">
      <c r="A299" t="s">
        <v>611</v>
      </c>
      <c r="B299" s="1">
        <v>41074</v>
      </c>
      <c r="C299" s="1">
        <v>41076</v>
      </c>
      <c r="D299" t="s">
        <v>612</v>
      </c>
      <c r="E299" t="s">
        <v>66</v>
      </c>
      <c r="F299" t="s">
        <v>90</v>
      </c>
      <c r="G299" t="s">
        <v>32</v>
      </c>
      <c r="H299" t="s">
        <v>26</v>
      </c>
      <c r="I299">
        <v>1296.24</v>
      </c>
      <c r="K299">
        <v>0</v>
      </c>
      <c r="L299">
        <v>285.12</v>
      </c>
      <c r="M299" t="s">
        <v>27</v>
      </c>
    </row>
    <row r="300" spans="1:13">
      <c r="A300" t="s">
        <v>613</v>
      </c>
      <c r="B300" s="1">
        <v>42244</v>
      </c>
      <c r="C300" s="1">
        <v>42247</v>
      </c>
      <c r="D300" t="s">
        <v>614</v>
      </c>
      <c r="G300" t="s">
        <v>45</v>
      </c>
      <c r="H300" t="s">
        <v>299</v>
      </c>
      <c r="I300">
        <v>1682.91</v>
      </c>
      <c r="J300">
        <v>3</v>
      </c>
      <c r="K300">
        <v>0</v>
      </c>
      <c r="L300">
        <v>487.98</v>
      </c>
      <c r="M300" t="s">
        <v>19</v>
      </c>
    </row>
    <row r="301" spans="1:13">
      <c r="A301" t="s">
        <v>615</v>
      </c>
      <c r="B301" s="1">
        <v>41208</v>
      </c>
      <c r="C301" s="1">
        <v>41209</v>
      </c>
      <c r="D301" t="s">
        <v>140</v>
      </c>
      <c r="E301" t="s">
        <v>211</v>
      </c>
      <c r="F301" t="s">
        <v>98</v>
      </c>
      <c r="G301" t="s">
        <v>17</v>
      </c>
      <c r="H301" t="s">
        <v>23</v>
      </c>
      <c r="I301">
        <v>1278</v>
      </c>
      <c r="J301">
        <v>3</v>
      </c>
      <c r="L301">
        <v>89.46</v>
      </c>
      <c r="M301" t="s">
        <v>27</v>
      </c>
    </row>
    <row r="302" spans="1:13">
      <c r="B302" s="1">
        <v>42082</v>
      </c>
      <c r="C302" s="1">
        <v>42086</v>
      </c>
      <c r="D302" t="s">
        <v>616</v>
      </c>
      <c r="F302" t="s">
        <v>87</v>
      </c>
      <c r="G302" t="s">
        <v>17</v>
      </c>
      <c r="H302" t="s">
        <v>73</v>
      </c>
      <c r="I302">
        <v>2570.7599999999902</v>
      </c>
      <c r="J302">
        <v>4</v>
      </c>
      <c r="K302">
        <v>0</v>
      </c>
      <c r="L302">
        <v>976.8</v>
      </c>
      <c r="M302" t="s">
        <v>19</v>
      </c>
    </row>
    <row r="303" spans="1:13">
      <c r="A303" t="s">
        <v>617</v>
      </c>
      <c r="B303" s="1">
        <v>42258</v>
      </c>
      <c r="C303" s="1">
        <v>42265</v>
      </c>
      <c r="D303" t="s">
        <v>618</v>
      </c>
      <c r="E303" t="s">
        <v>60</v>
      </c>
      <c r="F303" t="s">
        <v>61</v>
      </c>
      <c r="G303" t="s">
        <v>32</v>
      </c>
      <c r="H303" t="s">
        <v>26</v>
      </c>
      <c r="I303">
        <v>2332.96</v>
      </c>
      <c r="J303" t="s">
        <v>63</v>
      </c>
      <c r="K303">
        <v>0.2</v>
      </c>
      <c r="L303">
        <v>3272.1878041889699</v>
      </c>
      <c r="M303" t="s">
        <v>74</v>
      </c>
    </row>
    <row r="304" spans="1:13">
      <c r="A304" t="s">
        <v>619</v>
      </c>
      <c r="B304" s="1">
        <v>41514</v>
      </c>
      <c r="D304" t="s">
        <v>563</v>
      </c>
      <c r="F304" t="s">
        <v>16</v>
      </c>
      <c r="G304" t="s">
        <v>32</v>
      </c>
      <c r="H304" t="s">
        <v>26</v>
      </c>
      <c r="I304" t="s">
        <v>163</v>
      </c>
      <c r="J304">
        <v>6</v>
      </c>
      <c r="K304">
        <v>0.4</v>
      </c>
      <c r="L304">
        <v>-870.3</v>
      </c>
      <c r="M304" t="s">
        <v>27</v>
      </c>
    </row>
    <row r="305" spans="1:13">
      <c r="A305" t="s">
        <v>582</v>
      </c>
      <c r="C305" s="1">
        <v>42266</v>
      </c>
      <c r="D305" t="s">
        <v>583</v>
      </c>
      <c r="E305" t="s">
        <v>40</v>
      </c>
      <c r="F305" t="s">
        <v>111</v>
      </c>
      <c r="G305" t="s">
        <v>17</v>
      </c>
      <c r="H305" t="s">
        <v>44</v>
      </c>
      <c r="I305">
        <v>71.975999999999999</v>
      </c>
      <c r="J305">
        <v>3</v>
      </c>
      <c r="K305">
        <v>0.2</v>
      </c>
      <c r="L305">
        <v>19.793399999999998</v>
      </c>
      <c r="M305" t="s">
        <v>27</v>
      </c>
    </row>
    <row r="306" spans="1:13">
      <c r="A306" t="s">
        <v>620</v>
      </c>
      <c r="B306" s="1">
        <v>41852</v>
      </c>
      <c r="C306" s="1">
        <v>41855</v>
      </c>
      <c r="D306" t="s">
        <v>621</v>
      </c>
      <c r="E306" t="s">
        <v>15</v>
      </c>
      <c r="F306" t="s">
        <v>16</v>
      </c>
      <c r="G306" t="s">
        <v>32</v>
      </c>
      <c r="H306" t="s">
        <v>151</v>
      </c>
      <c r="I306">
        <v>1512</v>
      </c>
      <c r="J306">
        <v>6</v>
      </c>
      <c r="K306">
        <v>0</v>
      </c>
      <c r="L306">
        <v>498.96</v>
      </c>
      <c r="M306" t="s">
        <v>27</v>
      </c>
    </row>
    <row r="307" spans="1:13">
      <c r="A307" t="s">
        <v>589</v>
      </c>
      <c r="B307" s="1">
        <v>41812</v>
      </c>
      <c r="C307" s="1">
        <v>41817</v>
      </c>
      <c r="D307" t="s">
        <v>583</v>
      </c>
      <c r="E307" t="s">
        <v>40</v>
      </c>
      <c r="F307" t="s">
        <v>111</v>
      </c>
      <c r="G307" t="s">
        <v>45</v>
      </c>
      <c r="H307" t="s">
        <v>299</v>
      </c>
      <c r="I307">
        <v>186.14400000000001</v>
      </c>
      <c r="J307">
        <v>6</v>
      </c>
      <c r="K307">
        <v>0.2</v>
      </c>
      <c r="L307">
        <v>60.496799999999901</v>
      </c>
      <c r="M307" t="s">
        <v>37</v>
      </c>
    </row>
    <row r="308" spans="1:13">
      <c r="A308" t="s">
        <v>622</v>
      </c>
      <c r="B308" s="1">
        <v>42362</v>
      </c>
      <c r="C308" s="1">
        <v>42365</v>
      </c>
      <c r="D308" t="s">
        <v>623</v>
      </c>
      <c r="E308" t="s">
        <v>437</v>
      </c>
      <c r="F308" t="s">
        <v>438</v>
      </c>
      <c r="G308" t="s">
        <v>624</v>
      </c>
      <c r="H308" t="s">
        <v>44</v>
      </c>
      <c r="I308">
        <v>2550</v>
      </c>
      <c r="J308">
        <v>4</v>
      </c>
      <c r="K308">
        <v>0</v>
      </c>
      <c r="L308">
        <v>714</v>
      </c>
      <c r="M308" t="s">
        <v>19</v>
      </c>
    </row>
    <row r="309" spans="1:13">
      <c r="A309" t="s">
        <v>582</v>
      </c>
      <c r="B309" s="1">
        <v>42264</v>
      </c>
      <c r="C309" s="1">
        <v>42266</v>
      </c>
      <c r="D309" t="s">
        <v>583</v>
      </c>
      <c r="F309" t="s">
        <v>111</v>
      </c>
      <c r="G309" t="s">
        <v>17</v>
      </c>
      <c r="H309" t="s">
        <v>127</v>
      </c>
      <c r="I309">
        <v>47.984000000000002</v>
      </c>
      <c r="J309">
        <v>2</v>
      </c>
      <c r="K309">
        <v>0.2</v>
      </c>
      <c r="L309">
        <v>14.395200000000001</v>
      </c>
      <c r="M309" t="s">
        <v>27</v>
      </c>
    </row>
    <row r="310" spans="1:13">
      <c r="A310" t="s">
        <v>625</v>
      </c>
      <c r="B310" s="1">
        <v>41327</v>
      </c>
      <c r="C310" s="1">
        <v>41330</v>
      </c>
      <c r="D310" t="s">
        <v>626</v>
      </c>
      <c r="E310" t="s">
        <v>93</v>
      </c>
      <c r="F310" t="s">
        <v>94</v>
      </c>
      <c r="G310" t="s">
        <v>32</v>
      </c>
      <c r="H310" t="s">
        <v>26</v>
      </c>
      <c r="J310">
        <v>5</v>
      </c>
      <c r="K310">
        <v>0</v>
      </c>
      <c r="L310">
        <v>845.7</v>
      </c>
      <c r="M310" t="s">
        <v>37</v>
      </c>
    </row>
    <row r="311" spans="1:13">
      <c r="A311" t="s">
        <v>627</v>
      </c>
      <c r="B311" s="1">
        <v>42288</v>
      </c>
      <c r="C311" s="1">
        <v>42290</v>
      </c>
      <c r="D311" t="s">
        <v>628</v>
      </c>
      <c r="E311" t="s">
        <v>141</v>
      </c>
      <c r="F311" t="s">
        <v>142</v>
      </c>
      <c r="G311" t="s">
        <v>32</v>
      </c>
      <c r="H311" t="s">
        <v>18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27</v>
      </c>
    </row>
    <row r="312" spans="1:13">
      <c r="A312" t="s">
        <v>629</v>
      </c>
      <c r="B312" s="1">
        <v>42115</v>
      </c>
      <c r="C312" s="1">
        <v>42117</v>
      </c>
      <c r="D312" t="s">
        <v>630</v>
      </c>
      <c r="E312" t="s">
        <v>358</v>
      </c>
      <c r="F312" t="s">
        <v>98</v>
      </c>
      <c r="G312" t="s">
        <v>17</v>
      </c>
      <c r="H312" t="s">
        <v>23</v>
      </c>
      <c r="I312">
        <v>1058.2791999999999</v>
      </c>
      <c r="J312">
        <v>5</v>
      </c>
      <c r="K312">
        <v>2E-3</v>
      </c>
      <c r="L312">
        <v>-2.1208</v>
      </c>
      <c r="M312" t="s">
        <v>27</v>
      </c>
    </row>
    <row r="313" spans="1:13">
      <c r="A313" t="s">
        <v>631</v>
      </c>
      <c r="B313" s="1">
        <v>41802</v>
      </c>
      <c r="C313" s="1">
        <v>41807</v>
      </c>
      <c r="D313" t="s">
        <v>632</v>
      </c>
      <c r="E313" t="s">
        <v>114</v>
      </c>
      <c r="F313" t="s">
        <v>115</v>
      </c>
      <c r="G313" t="s">
        <v>17</v>
      </c>
      <c r="H313" t="s">
        <v>151</v>
      </c>
      <c r="I313">
        <v>5751.54</v>
      </c>
      <c r="J313">
        <v>9</v>
      </c>
      <c r="K313">
        <v>0</v>
      </c>
      <c r="L313">
        <v>2817.99</v>
      </c>
      <c r="M313" t="s">
        <v>19</v>
      </c>
    </row>
    <row r="314" spans="1:13">
      <c r="A314" t="s">
        <v>633</v>
      </c>
      <c r="B314" s="1">
        <v>41899</v>
      </c>
      <c r="C314" s="1">
        <v>41902</v>
      </c>
      <c r="D314" t="s">
        <v>634</v>
      </c>
      <c r="E314" t="s">
        <v>635</v>
      </c>
      <c r="F314" t="s">
        <v>71</v>
      </c>
      <c r="G314" t="s">
        <v>32</v>
      </c>
      <c r="H314" t="s">
        <v>33</v>
      </c>
      <c r="I314">
        <v>2442.069</v>
      </c>
      <c r="J314">
        <v>7</v>
      </c>
      <c r="K314">
        <v>0.1</v>
      </c>
      <c r="L314">
        <v>-244.251</v>
      </c>
      <c r="M314" t="s">
        <v>37</v>
      </c>
    </row>
    <row r="315" spans="1:13">
      <c r="A315" t="s">
        <v>636</v>
      </c>
      <c r="B315" s="1">
        <v>42266</v>
      </c>
      <c r="C315" s="1">
        <v>42266</v>
      </c>
      <c r="D315" t="s">
        <v>637</v>
      </c>
      <c r="E315" t="s">
        <v>31</v>
      </c>
      <c r="F315" t="s">
        <v>16</v>
      </c>
      <c r="G315" t="s">
        <v>45</v>
      </c>
      <c r="H315" t="s">
        <v>26</v>
      </c>
      <c r="I315">
        <v>1190.52</v>
      </c>
      <c r="J315">
        <v>6</v>
      </c>
      <c r="L315">
        <v>178.56</v>
      </c>
      <c r="M315" t="s">
        <v>408</v>
      </c>
    </row>
    <row r="316" spans="1:13">
      <c r="C316" s="1">
        <v>42341</v>
      </c>
      <c r="D316" t="s">
        <v>638</v>
      </c>
      <c r="E316" t="s">
        <v>70</v>
      </c>
      <c r="F316" t="s">
        <v>107</v>
      </c>
      <c r="G316" t="s">
        <v>45</v>
      </c>
      <c r="H316" t="s">
        <v>151</v>
      </c>
      <c r="I316">
        <v>3150.81899999999</v>
      </c>
      <c r="J316">
        <v>7</v>
      </c>
      <c r="K316">
        <v>0.1</v>
      </c>
      <c r="L316">
        <v>-35.091000000000001</v>
      </c>
      <c r="M316" t="s">
        <v>227</v>
      </c>
    </row>
    <row r="317" spans="1:13">
      <c r="A317" t="s">
        <v>423</v>
      </c>
      <c r="B317" s="1">
        <v>42248</v>
      </c>
      <c r="C317" s="1">
        <v>42248</v>
      </c>
      <c r="D317" t="s">
        <v>424</v>
      </c>
      <c r="E317" t="s">
        <v>639</v>
      </c>
      <c r="F317" t="s">
        <v>71</v>
      </c>
      <c r="G317" t="s">
        <v>17</v>
      </c>
      <c r="H317" t="s">
        <v>299</v>
      </c>
      <c r="I317">
        <v>1599.9</v>
      </c>
      <c r="J317">
        <v>5</v>
      </c>
      <c r="K317">
        <v>0</v>
      </c>
      <c r="L317">
        <v>719.85</v>
      </c>
      <c r="M317" t="s">
        <v>27</v>
      </c>
    </row>
    <row r="318" spans="1:13">
      <c r="A318" t="s">
        <v>640</v>
      </c>
      <c r="B318" s="1">
        <v>42175</v>
      </c>
      <c r="C318" s="1">
        <v>42181</v>
      </c>
      <c r="D318" t="s">
        <v>641</v>
      </c>
      <c r="E318" t="s">
        <v>66</v>
      </c>
      <c r="F318" t="s">
        <v>90</v>
      </c>
      <c r="G318" t="s">
        <v>32</v>
      </c>
      <c r="H318" t="s">
        <v>73</v>
      </c>
      <c r="I318">
        <v>2063.4</v>
      </c>
      <c r="J318">
        <v>5</v>
      </c>
      <c r="K318">
        <v>0</v>
      </c>
      <c r="L318">
        <v>123.75</v>
      </c>
      <c r="M318" t="s">
        <v>74</v>
      </c>
    </row>
    <row r="319" spans="1:13">
      <c r="A319" t="s">
        <v>642</v>
      </c>
      <c r="B319" s="1">
        <v>42300</v>
      </c>
      <c r="C319" s="1">
        <v>42302</v>
      </c>
      <c r="E319" t="s">
        <v>643</v>
      </c>
      <c r="F319" t="s">
        <v>87</v>
      </c>
      <c r="G319" t="s">
        <v>45</v>
      </c>
      <c r="H319" t="s">
        <v>33</v>
      </c>
      <c r="I319">
        <v>1269.8999999999901</v>
      </c>
      <c r="J319">
        <v>6</v>
      </c>
      <c r="K319">
        <v>0</v>
      </c>
      <c r="L319">
        <v>558.72</v>
      </c>
      <c r="M319" t="s">
        <v>37</v>
      </c>
    </row>
    <row r="320" spans="1:13">
      <c r="A320" t="s">
        <v>644</v>
      </c>
      <c r="B320" s="1">
        <v>41136</v>
      </c>
      <c r="C320" s="1">
        <v>41140</v>
      </c>
      <c r="D320" t="s">
        <v>645</v>
      </c>
      <c r="E320" t="s">
        <v>114</v>
      </c>
      <c r="F320" t="s">
        <v>115</v>
      </c>
      <c r="G320" t="s">
        <v>32</v>
      </c>
      <c r="H320" t="s">
        <v>151</v>
      </c>
      <c r="I320">
        <v>3274.02</v>
      </c>
      <c r="J320">
        <v>9</v>
      </c>
      <c r="K320">
        <v>0</v>
      </c>
      <c r="L320">
        <v>261.89999999999998</v>
      </c>
      <c r="M320" t="s">
        <v>19</v>
      </c>
    </row>
    <row r="321" spans="1:13">
      <c r="A321" t="s">
        <v>532</v>
      </c>
      <c r="B321" s="1">
        <v>42259</v>
      </c>
      <c r="C321" s="1">
        <v>42261</v>
      </c>
      <c r="D321" t="s">
        <v>183</v>
      </c>
      <c r="E321" t="s">
        <v>211</v>
      </c>
      <c r="F321" t="s">
        <v>98</v>
      </c>
      <c r="G321" t="s">
        <v>17</v>
      </c>
      <c r="H321" t="s">
        <v>299</v>
      </c>
      <c r="I321">
        <v>848.32</v>
      </c>
      <c r="J321">
        <v>2</v>
      </c>
      <c r="K321">
        <v>0</v>
      </c>
      <c r="L321">
        <v>110.28</v>
      </c>
      <c r="M321" t="s">
        <v>27</v>
      </c>
    </row>
    <row r="322" spans="1:13">
      <c r="A322" t="s">
        <v>646</v>
      </c>
      <c r="B322" s="1">
        <v>42096</v>
      </c>
      <c r="C322" t="s">
        <v>647</v>
      </c>
      <c r="D322" t="s">
        <v>583</v>
      </c>
      <c r="E322" t="s">
        <v>40</v>
      </c>
      <c r="F322" t="s">
        <v>41</v>
      </c>
      <c r="G322" t="s">
        <v>45</v>
      </c>
      <c r="H322" t="s">
        <v>151</v>
      </c>
      <c r="I322">
        <v>94.199999999999903</v>
      </c>
      <c r="J322">
        <v>6</v>
      </c>
      <c r="K322">
        <v>0</v>
      </c>
      <c r="L322">
        <v>23.55</v>
      </c>
      <c r="M322" t="s">
        <v>37</v>
      </c>
    </row>
    <row r="323" spans="1:13">
      <c r="A323" t="s">
        <v>648</v>
      </c>
      <c r="B323" s="1">
        <v>42018</v>
      </c>
      <c r="C323" s="1">
        <v>42020</v>
      </c>
      <c r="D323" t="s">
        <v>649</v>
      </c>
      <c r="E323" t="s">
        <v>76</v>
      </c>
      <c r="F323" t="s">
        <v>77</v>
      </c>
      <c r="G323" t="s">
        <v>17</v>
      </c>
      <c r="H323" t="s">
        <v>26</v>
      </c>
      <c r="I323">
        <v>2847.36</v>
      </c>
      <c r="J323">
        <v>8</v>
      </c>
      <c r="K323">
        <v>0</v>
      </c>
      <c r="L323">
        <v>711.84</v>
      </c>
      <c r="M323" t="s">
        <v>37</v>
      </c>
    </row>
    <row r="324" spans="1:13">
      <c r="A324" t="s">
        <v>650</v>
      </c>
      <c r="B324" s="1">
        <v>42321</v>
      </c>
      <c r="C324" s="1">
        <v>42323</v>
      </c>
      <c r="D324" t="s">
        <v>59</v>
      </c>
      <c r="F324" t="s">
        <v>142</v>
      </c>
      <c r="G324" t="s">
        <v>32</v>
      </c>
      <c r="H324" t="s">
        <v>127</v>
      </c>
      <c r="I324">
        <v>1725.75</v>
      </c>
      <c r="J324">
        <v>5</v>
      </c>
      <c r="K324">
        <v>0.25</v>
      </c>
      <c r="L324">
        <v>-483.29999999999899</v>
      </c>
      <c r="M324" t="s">
        <v>27</v>
      </c>
    </row>
    <row r="325" spans="1:13">
      <c r="A325" t="s">
        <v>651</v>
      </c>
      <c r="B325" s="1">
        <v>41803</v>
      </c>
      <c r="C325" s="1">
        <v>41803</v>
      </c>
      <c r="D325" t="s">
        <v>237</v>
      </c>
      <c r="F325" t="s">
        <v>142</v>
      </c>
      <c r="G325" t="s">
        <v>17</v>
      </c>
      <c r="H325" t="s">
        <v>33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37</v>
      </c>
    </row>
    <row r="326" spans="1:13">
      <c r="A326" t="s">
        <v>582</v>
      </c>
      <c r="B326" s="1">
        <v>42264</v>
      </c>
      <c r="C326" t="s">
        <v>652</v>
      </c>
      <c r="D326" t="s">
        <v>583</v>
      </c>
      <c r="E326" t="s">
        <v>653</v>
      </c>
      <c r="F326" t="s">
        <v>111</v>
      </c>
      <c r="G326" t="s">
        <v>32</v>
      </c>
      <c r="H326" t="s">
        <v>23</v>
      </c>
      <c r="I326">
        <v>22.512</v>
      </c>
      <c r="J326">
        <v>3</v>
      </c>
      <c r="K326">
        <v>0.2</v>
      </c>
      <c r="L326">
        <v>2.2511999999999999</v>
      </c>
      <c r="M326" t="s">
        <v>27</v>
      </c>
    </row>
    <row r="327" spans="1:13">
      <c r="A327" t="s">
        <v>654</v>
      </c>
      <c r="B327" s="1">
        <v>42269</v>
      </c>
      <c r="C327" s="1">
        <v>42272</v>
      </c>
      <c r="D327" t="s">
        <v>655</v>
      </c>
      <c r="E327" t="s">
        <v>656</v>
      </c>
      <c r="F327" t="s">
        <v>657</v>
      </c>
      <c r="G327" t="s">
        <v>17</v>
      </c>
      <c r="H327" t="s">
        <v>33</v>
      </c>
      <c r="I327">
        <v>1282.22999999999</v>
      </c>
      <c r="J327">
        <v>9</v>
      </c>
      <c r="K327">
        <v>0</v>
      </c>
      <c r="L327">
        <v>12.69</v>
      </c>
      <c r="M327" t="s">
        <v>27</v>
      </c>
    </row>
    <row r="328" spans="1:13">
      <c r="A328" t="s">
        <v>658</v>
      </c>
      <c r="B328" s="1">
        <v>40916</v>
      </c>
      <c r="D328" t="s">
        <v>659</v>
      </c>
      <c r="E328" t="s">
        <v>660</v>
      </c>
      <c r="F328" t="s">
        <v>131</v>
      </c>
      <c r="G328" t="s">
        <v>32</v>
      </c>
      <c r="H328" t="s">
        <v>33</v>
      </c>
      <c r="I328">
        <v>2478.6</v>
      </c>
      <c r="J328">
        <v>6</v>
      </c>
      <c r="K328">
        <v>0</v>
      </c>
      <c r="L328">
        <v>49.5</v>
      </c>
      <c r="M328" t="s">
        <v>37</v>
      </c>
    </row>
    <row r="329" spans="1:13">
      <c r="A329" t="s">
        <v>584</v>
      </c>
      <c r="B329" s="1">
        <v>41173</v>
      </c>
      <c r="C329" s="1">
        <v>41180</v>
      </c>
      <c r="E329" t="s">
        <v>40</v>
      </c>
      <c r="F329" t="s">
        <v>111</v>
      </c>
      <c r="G329" t="s">
        <v>32</v>
      </c>
      <c r="H329" t="s">
        <v>33</v>
      </c>
      <c r="I329">
        <v>97.44</v>
      </c>
      <c r="J329">
        <v>3</v>
      </c>
      <c r="K329">
        <v>0</v>
      </c>
      <c r="L329">
        <v>35.078399999999903</v>
      </c>
      <c r="M329" t="s">
        <v>19</v>
      </c>
    </row>
    <row r="330" spans="1:13">
      <c r="A330" t="s">
        <v>661</v>
      </c>
      <c r="B330" s="1">
        <v>41850</v>
      </c>
      <c r="C330" s="1">
        <v>41850</v>
      </c>
      <c r="D330" t="s">
        <v>662</v>
      </c>
      <c r="E330" t="s">
        <v>554</v>
      </c>
      <c r="F330" t="s">
        <v>90</v>
      </c>
      <c r="G330" t="s">
        <v>223</v>
      </c>
      <c r="H330" t="s">
        <v>151</v>
      </c>
      <c r="I330">
        <v>959.76</v>
      </c>
      <c r="J330">
        <v>3</v>
      </c>
      <c r="K330">
        <v>0</v>
      </c>
      <c r="L330">
        <v>460.62</v>
      </c>
      <c r="M330" t="s">
        <v>27</v>
      </c>
    </row>
    <row r="331" spans="1:13">
      <c r="A331" t="s">
        <v>663</v>
      </c>
      <c r="B331" s="1">
        <v>42341</v>
      </c>
      <c r="C331" s="2">
        <v>42344</v>
      </c>
      <c r="D331" t="s">
        <v>583</v>
      </c>
      <c r="E331" t="s">
        <v>40</v>
      </c>
      <c r="F331" t="s">
        <v>664</v>
      </c>
      <c r="G331" t="s">
        <v>45</v>
      </c>
      <c r="H331" t="s">
        <v>33</v>
      </c>
      <c r="I331">
        <v>34.65</v>
      </c>
      <c r="J331">
        <v>3</v>
      </c>
      <c r="K331">
        <v>0</v>
      </c>
      <c r="L331">
        <v>72.253413101131102</v>
      </c>
      <c r="M331" t="s">
        <v>19</v>
      </c>
    </row>
    <row r="332" spans="1:13">
      <c r="A332" t="s">
        <v>665</v>
      </c>
      <c r="B332" s="1">
        <v>42124</v>
      </c>
      <c r="C332" s="1">
        <v>42128</v>
      </c>
      <c r="D332" t="s">
        <v>666</v>
      </c>
      <c r="E332" t="s">
        <v>141</v>
      </c>
      <c r="F332" t="s">
        <v>142</v>
      </c>
      <c r="G332" t="s">
        <v>45</v>
      </c>
      <c r="H332" t="s">
        <v>33</v>
      </c>
      <c r="I332">
        <v>4135.6409999999996</v>
      </c>
      <c r="J332">
        <v>10</v>
      </c>
      <c r="K332">
        <v>0.17</v>
      </c>
      <c r="L332">
        <v>847.04099999999903</v>
      </c>
      <c r="M332" t="s">
        <v>19</v>
      </c>
    </row>
    <row r="333" spans="1:13">
      <c r="A333" t="s">
        <v>667</v>
      </c>
      <c r="B333" s="2">
        <v>74050</v>
      </c>
      <c r="C333" t="s">
        <v>668</v>
      </c>
      <c r="D333" t="s">
        <v>669</v>
      </c>
      <c r="E333" t="s">
        <v>101</v>
      </c>
      <c r="F333" t="s">
        <v>98</v>
      </c>
      <c r="G333" t="s">
        <v>32</v>
      </c>
      <c r="H333" t="s">
        <v>44</v>
      </c>
      <c r="I333">
        <v>2325.2800000000002</v>
      </c>
      <c r="J333">
        <v>8</v>
      </c>
      <c r="K333">
        <v>0</v>
      </c>
      <c r="L333">
        <v>511.52</v>
      </c>
      <c r="M333" t="s">
        <v>37</v>
      </c>
    </row>
    <row r="334" spans="1:13">
      <c r="B334" s="1">
        <v>42179</v>
      </c>
      <c r="C334" s="1">
        <v>42183</v>
      </c>
      <c r="D334" t="s">
        <v>670</v>
      </c>
      <c r="E334" t="s">
        <v>15</v>
      </c>
      <c r="F334" t="s">
        <v>16</v>
      </c>
      <c r="G334" t="s">
        <v>32</v>
      </c>
      <c r="H334" t="s">
        <v>73</v>
      </c>
      <c r="I334">
        <v>5486.67</v>
      </c>
      <c r="J334">
        <v>14</v>
      </c>
      <c r="K334">
        <v>0.1</v>
      </c>
      <c r="L334">
        <v>2316.5099999999902</v>
      </c>
      <c r="M334" t="s">
        <v>19</v>
      </c>
    </row>
    <row r="335" spans="1:13">
      <c r="A335" t="s">
        <v>671</v>
      </c>
      <c r="B335" s="1">
        <v>41004</v>
      </c>
      <c r="C335" s="1">
        <v>41006</v>
      </c>
      <c r="D335" t="s">
        <v>672</v>
      </c>
      <c r="E335" t="s">
        <v>673</v>
      </c>
      <c r="F335" t="s">
        <v>77</v>
      </c>
      <c r="G335" t="s">
        <v>45</v>
      </c>
      <c r="H335" t="s">
        <v>151</v>
      </c>
      <c r="I335">
        <v>1523.664</v>
      </c>
      <c r="J335" t="s">
        <v>63</v>
      </c>
      <c r="K335">
        <v>0.1</v>
      </c>
      <c r="L335">
        <v>-50.975999999999999</v>
      </c>
      <c r="M335" t="s">
        <v>37</v>
      </c>
    </row>
    <row r="336" spans="1:13">
      <c r="A336" t="s">
        <v>674</v>
      </c>
      <c r="B336" s="1">
        <v>42223</v>
      </c>
      <c r="C336" s="1">
        <v>42225</v>
      </c>
      <c r="D336" t="s">
        <v>675</v>
      </c>
      <c r="E336" t="s">
        <v>70</v>
      </c>
      <c r="F336" t="s">
        <v>71</v>
      </c>
      <c r="G336" t="s">
        <v>17</v>
      </c>
      <c r="H336" t="s">
        <v>151</v>
      </c>
      <c r="I336">
        <v>1625.2425000000001</v>
      </c>
      <c r="J336">
        <v>3</v>
      </c>
      <c r="K336">
        <v>0.15</v>
      </c>
      <c r="L336">
        <v>-76.567499999999995</v>
      </c>
      <c r="M336" t="s">
        <v>27</v>
      </c>
    </row>
    <row r="337" spans="1:13">
      <c r="A337" t="s">
        <v>646</v>
      </c>
      <c r="B337" s="1">
        <v>42039</v>
      </c>
      <c r="C337" s="1">
        <v>42099</v>
      </c>
      <c r="D337" t="s">
        <v>583</v>
      </c>
      <c r="E337" t="s">
        <v>40</v>
      </c>
      <c r="F337" t="s">
        <v>41</v>
      </c>
      <c r="G337" t="s">
        <v>45</v>
      </c>
      <c r="H337" t="s">
        <v>299</v>
      </c>
      <c r="I337">
        <v>28.4</v>
      </c>
      <c r="J337">
        <v>5</v>
      </c>
      <c r="K337">
        <v>0</v>
      </c>
      <c r="L337" t="s">
        <v>676</v>
      </c>
      <c r="M337" t="s">
        <v>37</v>
      </c>
    </row>
    <row r="338" spans="1:13">
      <c r="A338" t="s">
        <v>677</v>
      </c>
      <c r="B338" s="1">
        <v>42049</v>
      </c>
      <c r="D338" t="s">
        <v>35</v>
      </c>
      <c r="E338" t="s">
        <v>70</v>
      </c>
      <c r="F338" t="s">
        <v>678</v>
      </c>
      <c r="G338" t="s">
        <v>45</v>
      </c>
      <c r="H338" t="s">
        <v>26</v>
      </c>
      <c r="I338">
        <v>734.93999999999903</v>
      </c>
      <c r="K338">
        <v>0.1</v>
      </c>
      <c r="L338">
        <v>130.62</v>
      </c>
      <c r="M338" t="s">
        <v>27</v>
      </c>
    </row>
    <row r="339" spans="1:13">
      <c r="A339" t="s">
        <v>679</v>
      </c>
      <c r="B339" s="1">
        <v>41266</v>
      </c>
      <c r="C339" s="1">
        <v>41268</v>
      </c>
      <c r="D339" t="s">
        <v>583</v>
      </c>
      <c r="E339" t="s">
        <v>40</v>
      </c>
      <c r="F339" t="s">
        <v>43</v>
      </c>
      <c r="G339" t="s">
        <v>45</v>
      </c>
      <c r="H339" t="s">
        <v>18</v>
      </c>
      <c r="I339">
        <v>13.97</v>
      </c>
      <c r="J339">
        <v>1</v>
      </c>
      <c r="K339">
        <v>0</v>
      </c>
      <c r="L339">
        <v>3.6322000000000001</v>
      </c>
      <c r="M339" t="s">
        <v>37</v>
      </c>
    </row>
    <row r="340" spans="1:13">
      <c r="A340" t="s">
        <v>680</v>
      </c>
      <c r="B340" s="1">
        <v>41503</v>
      </c>
      <c r="C340" s="1">
        <v>41505</v>
      </c>
      <c r="D340" t="s">
        <v>681</v>
      </c>
      <c r="E340" t="s">
        <v>682</v>
      </c>
      <c r="F340" t="s">
        <v>87</v>
      </c>
      <c r="G340" t="s">
        <v>32</v>
      </c>
      <c r="H340" t="s">
        <v>299</v>
      </c>
      <c r="I340">
        <v>1391.52</v>
      </c>
      <c r="J340">
        <v>8</v>
      </c>
      <c r="K340">
        <v>0</v>
      </c>
      <c r="L340">
        <v>69.36</v>
      </c>
      <c r="M340" t="s">
        <v>27</v>
      </c>
    </row>
    <row r="341" spans="1:13">
      <c r="A341" t="s">
        <v>586</v>
      </c>
      <c r="B341" s="1">
        <v>41587</v>
      </c>
      <c r="C341" s="1">
        <v>41591</v>
      </c>
      <c r="D341" t="s">
        <v>583</v>
      </c>
      <c r="E341" t="s">
        <v>40</v>
      </c>
      <c r="F341" t="s">
        <v>683</v>
      </c>
      <c r="G341" t="s">
        <v>45</v>
      </c>
      <c r="H341" t="s">
        <v>44</v>
      </c>
      <c r="I341">
        <v>26.22</v>
      </c>
      <c r="J341">
        <v>3</v>
      </c>
      <c r="K341">
        <v>0</v>
      </c>
      <c r="L341">
        <v>12.323399999999999</v>
      </c>
      <c r="M341" t="s">
        <v>19</v>
      </c>
    </row>
    <row r="342" spans="1:13">
      <c r="A342" t="s">
        <v>684</v>
      </c>
      <c r="B342" s="1">
        <v>41493</v>
      </c>
      <c r="C342" s="1">
        <v>41494</v>
      </c>
      <c r="D342" t="s">
        <v>462</v>
      </c>
      <c r="E342" t="s">
        <v>60</v>
      </c>
      <c r="F342" t="s">
        <v>61</v>
      </c>
      <c r="G342" t="s">
        <v>45</v>
      </c>
      <c r="H342" t="s">
        <v>23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589</v>
      </c>
      <c r="B343" s="1">
        <v>41812</v>
      </c>
      <c r="C343" s="1">
        <v>41817</v>
      </c>
      <c r="D343" t="s">
        <v>583</v>
      </c>
      <c r="E343" t="s">
        <v>40</v>
      </c>
      <c r="F343" t="s">
        <v>111</v>
      </c>
      <c r="G343" t="s">
        <v>45</v>
      </c>
      <c r="H343" t="s">
        <v>151</v>
      </c>
      <c r="I343">
        <v>36.56</v>
      </c>
      <c r="J343">
        <v>5</v>
      </c>
      <c r="K343">
        <v>0.2</v>
      </c>
      <c r="L343">
        <v>12.795999999999999</v>
      </c>
      <c r="M343" t="s">
        <v>37</v>
      </c>
    </row>
    <row r="344" spans="1:13">
      <c r="A344" t="s">
        <v>685</v>
      </c>
      <c r="B344" s="1">
        <v>41762</v>
      </c>
      <c r="C344" s="1">
        <v>41766</v>
      </c>
      <c r="D344" t="s">
        <v>583</v>
      </c>
      <c r="E344" t="s">
        <v>40</v>
      </c>
      <c r="F344" t="s">
        <v>41</v>
      </c>
      <c r="G344" t="s">
        <v>45</v>
      </c>
      <c r="H344" t="s">
        <v>73</v>
      </c>
      <c r="I344">
        <v>18.936</v>
      </c>
      <c r="J344">
        <v>3</v>
      </c>
      <c r="K344">
        <v>0.2</v>
      </c>
      <c r="L344">
        <v>-3.7871999999999999</v>
      </c>
      <c r="M344" t="s">
        <v>19</v>
      </c>
    </row>
    <row r="345" spans="1:13">
      <c r="A345" t="s">
        <v>686</v>
      </c>
      <c r="B345" s="1">
        <v>41495</v>
      </c>
      <c r="C345" t="s">
        <v>687</v>
      </c>
      <c r="D345" t="s">
        <v>688</v>
      </c>
      <c r="E345" t="s">
        <v>689</v>
      </c>
      <c r="F345" t="s">
        <v>142</v>
      </c>
      <c r="G345" t="s">
        <v>17</v>
      </c>
      <c r="H345" t="s">
        <v>26</v>
      </c>
      <c r="I345" t="s">
        <v>163</v>
      </c>
      <c r="J345">
        <v>7</v>
      </c>
      <c r="K345">
        <v>0</v>
      </c>
      <c r="L345">
        <v>612.99</v>
      </c>
      <c r="M345" t="s">
        <v>27</v>
      </c>
    </row>
    <row r="346" spans="1:13">
      <c r="A346" t="s">
        <v>690</v>
      </c>
      <c r="B346" s="2">
        <v>41691</v>
      </c>
      <c r="C346" s="1">
        <v>41692</v>
      </c>
      <c r="D346" t="s">
        <v>691</v>
      </c>
      <c r="E346" t="s">
        <v>15</v>
      </c>
      <c r="F346" t="s">
        <v>16</v>
      </c>
      <c r="G346" t="s">
        <v>32</v>
      </c>
      <c r="H346" t="s">
        <v>127</v>
      </c>
      <c r="I346">
        <v>1809.2550000000001</v>
      </c>
      <c r="J346">
        <v>5</v>
      </c>
      <c r="K346">
        <v>0.3</v>
      </c>
      <c r="L346">
        <v>-258.495</v>
      </c>
      <c r="M346" t="s">
        <v>37</v>
      </c>
    </row>
    <row r="347" spans="1:13">
      <c r="A347" t="s">
        <v>692</v>
      </c>
      <c r="B347" t="s">
        <v>125</v>
      </c>
      <c r="C347" s="1">
        <v>41474</v>
      </c>
      <c r="D347" t="s">
        <v>607</v>
      </c>
      <c r="E347" t="s">
        <v>15</v>
      </c>
      <c r="F347" t="s">
        <v>16</v>
      </c>
      <c r="G347" t="s">
        <v>17</v>
      </c>
      <c r="H347" t="s">
        <v>127</v>
      </c>
      <c r="I347">
        <v>1863</v>
      </c>
      <c r="J347">
        <v>8</v>
      </c>
      <c r="K347">
        <v>0.1</v>
      </c>
      <c r="L347">
        <v>393.24</v>
      </c>
      <c r="M347" t="s">
        <v>37</v>
      </c>
    </row>
    <row r="348" spans="1:13">
      <c r="A348" t="s">
        <v>693</v>
      </c>
      <c r="B348" s="1">
        <v>41894</v>
      </c>
      <c r="C348" s="1">
        <v>41899</v>
      </c>
      <c r="D348" t="s">
        <v>583</v>
      </c>
      <c r="E348" t="s">
        <v>40</v>
      </c>
      <c r="F348" t="s">
        <v>41</v>
      </c>
      <c r="G348" t="s">
        <v>45</v>
      </c>
      <c r="H348" t="s">
        <v>44</v>
      </c>
      <c r="I348">
        <v>6</v>
      </c>
      <c r="J348">
        <v>2</v>
      </c>
      <c r="K348">
        <v>0.2</v>
      </c>
      <c r="L348">
        <v>2.0999999999999899</v>
      </c>
      <c r="M348" t="s">
        <v>37</v>
      </c>
    </row>
    <row r="349" spans="1:13">
      <c r="A349" t="s">
        <v>694</v>
      </c>
      <c r="B349" s="1">
        <v>42103</v>
      </c>
      <c r="C349" s="1">
        <v>42106</v>
      </c>
      <c r="D349" t="s">
        <v>695</v>
      </c>
      <c r="E349" t="s">
        <v>70</v>
      </c>
      <c r="F349" t="s">
        <v>71</v>
      </c>
      <c r="G349" t="s">
        <v>45</v>
      </c>
      <c r="H349" t="s">
        <v>18</v>
      </c>
      <c r="I349">
        <v>1244.1869999999999</v>
      </c>
      <c r="J349">
        <v>7</v>
      </c>
      <c r="L349">
        <v>-13.923</v>
      </c>
      <c r="M349" t="s">
        <v>27</v>
      </c>
    </row>
    <row r="350" spans="1:13">
      <c r="A350" t="s">
        <v>696</v>
      </c>
      <c r="B350" s="1">
        <v>41443</v>
      </c>
      <c r="C350" s="1">
        <v>41445</v>
      </c>
      <c r="D350" t="s">
        <v>697</v>
      </c>
      <c r="E350" t="s">
        <v>70</v>
      </c>
      <c r="F350" t="s">
        <v>71</v>
      </c>
      <c r="G350" t="s">
        <v>32</v>
      </c>
      <c r="H350" t="s">
        <v>26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19</v>
      </c>
    </row>
    <row r="351" spans="1:13">
      <c r="A351" t="s">
        <v>698</v>
      </c>
      <c r="B351" s="1">
        <v>42004</v>
      </c>
      <c r="C351" s="1">
        <v>42006</v>
      </c>
      <c r="D351" t="s">
        <v>357</v>
      </c>
      <c r="E351" t="s">
        <v>70</v>
      </c>
      <c r="F351" t="s">
        <v>71</v>
      </c>
      <c r="G351" t="s">
        <v>17</v>
      </c>
      <c r="H351" t="s">
        <v>299</v>
      </c>
      <c r="I351">
        <v>1946.3129999999901</v>
      </c>
      <c r="J351">
        <v>6</v>
      </c>
      <c r="K351">
        <v>0.15</v>
      </c>
      <c r="L351">
        <v>114.453</v>
      </c>
      <c r="M351" t="s">
        <v>37</v>
      </c>
    </row>
    <row r="352" spans="1:13">
      <c r="A352" t="s">
        <v>685</v>
      </c>
      <c r="B352" s="1">
        <v>41762</v>
      </c>
      <c r="C352" s="1">
        <v>41766</v>
      </c>
      <c r="D352" t="s">
        <v>583</v>
      </c>
      <c r="F352" t="s">
        <v>41</v>
      </c>
      <c r="G352" t="s">
        <v>45</v>
      </c>
      <c r="H352" t="s">
        <v>44</v>
      </c>
      <c r="I352">
        <v>12.672000000000001</v>
      </c>
      <c r="J352">
        <v>3</v>
      </c>
      <c r="K352">
        <v>0.2</v>
      </c>
      <c r="L352">
        <v>-3.1680000000000001</v>
      </c>
      <c r="M352" t="s">
        <v>19</v>
      </c>
    </row>
    <row r="353" spans="1:13">
      <c r="A353" t="s">
        <v>699</v>
      </c>
      <c r="B353" s="1">
        <v>41289</v>
      </c>
      <c r="C353" s="1">
        <v>41291</v>
      </c>
      <c r="D353" t="s">
        <v>700</v>
      </c>
      <c r="E353" t="s">
        <v>701</v>
      </c>
      <c r="F353" t="s">
        <v>71</v>
      </c>
      <c r="G353" t="s">
        <v>45</v>
      </c>
      <c r="H353" t="s">
        <v>33</v>
      </c>
      <c r="I353">
        <v>2283.7139999999999</v>
      </c>
      <c r="J353">
        <v>9</v>
      </c>
      <c r="K353">
        <v>0.1</v>
      </c>
      <c r="L353">
        <v>-0.21600000000000799</v>
      </c>
      <c r="M353" t="s">
        <v>37</v>
      </c>
    </row>
    <row r="354" spans="1:13">
      <c r="A354" t="s">
        <v>702</v>
      </c>
      <c r="B354" s="1">
        <v>41437</v>
      </c>
      <c r="D354" t="s">
        <v>214</v>
      </c>
      <c r="E354" t="s">
        <v>130</v>
      </c>
      <c r="F354" t="s">
        <v>131</v>
      </c>
      <c r="G354" t="s">
        <v>17</v>
      </c>
      <c r="H354" t="s">
        <v>46</v>
      </c>
      <c r="I354">
        <v>2549.7600000000002</v>
      </c>
      <c r="J354">
        <v>4</v>
      </c>
      <c r="K354">
        <v>0</v>
      </c>
      <c r="L354">
        <v>1172.8799999999901</v>
      </c>
      <c r="M354" t="s">
        <v>19</v>
      </c>
    </row>
    <row r="355" spans="1:13">
      <c r="A355" t="s">
        <v>703</v>
      </c>
      <c r="B355" s="1">
        <v>42080</v>
      </c>
      <c r="C355" s="1">
        <v>42085</v>
      </c>
      <c r="D355" t="s">
        <v>704</v>
      </c>
      <c r="E355" t="s">
        <v>15</v>
      </c>
      <c r="F355" t="s">
        <v>16</v>
      </c>
      <c r="G355" t="s">
        <v>17</v>
      </c>
      <c r="H355" t="s">
        <v>73</v>
      </c>
      <c r="I355">
        <v>3299.5619999999999</v>
      </c>
      <c r="J355">
        <v>14</v>
      </c>
      <c r="K355">
        <v>0.1</v>
      </c>
      <c r="M355" t="s">
        <v>19</v>
      </c>
    </row>
    <row r="356" spans="1:13">
      <c r="A356" t="s">
        <v>705</v>
      </c>
      <c r="B356" s="1">
        <v>41591</v>
      </c>
      <c r="C356" s="1">
        <v>41595</v>
      </c>
      <c r="D356" t="s">
        <v>706</v>
      </c>
      <c r="E356" t="s">
        <v>707</v>
      </c>
      <c r="F356" t="s">
        <v>71</v>
      </c>
      <c r="G356" t="s">
        <v>45</v>
      </c>
      <c r="H356" t="s">
        <v>26</v>
      </c>
      <c r="I356">
        <v>2489.3999999999901</v>
      </c>
      <c r="J356">
        <v>9</v>
      </c>
      <c r="K356">
        <v>0</v>
      </c>
      <c r="L356" t="s">
        <v>708</v>
      </c>
      <c r="M356" t="s">
        <v>37</v>
      </c>
    </row>
    <row r="357" spans="1:13">
      <c r="A357" t="s">
        <v>685</v>
      </c>
      <c r="B357" s="1">
        <v>41762</v>
      </c>
      <c r="C357" s="1">
        <v>41766</v>
      </c>
      <c r="D357" t="s">
        <v>583</v>
      </c>
      <c r="E357" t="s">
        <v>40</v>
      </c>
      <c r="F357" t="s">
        <v>41</v>
      </c>
      <c r="G357" t="s">
        <v>45</v>
      </c>
      <c r="H357" t="s">
        <v>33</v>
      </c>
      <c r="I357">
        <v>5.04</v>
      </c>
      <c r="J357">
        <v>2</v>
      </c>
      <c r="K357">
        <v>0.2</v>
      </c>
      <c r="L357">
        <v>1.764</v>
      </c>
      <c r="M357" t="s">
        <v>19</v>
      </c>
    </row>
    <row r="358" spans="1:13">
      <c r="A358" t="s">
        <v>582</v>
      </c>
      <c r="B358" s="1">
        <v>42264</v>
      </c>
      <c r="C358" s="1">
        <v>42266</v>
      </c>
      <c r="D358" t="s">
        <v>583</v>
      </c>
      <c r="E358" t="s">
        <v>40</v>
      </c>
      <c r="F358" t="s">
        <v>111</v>
      </c>
      <c r="G358" t="s">
        <v>45</v>
      </c>
      <c r="H358" t="s">
        <v>73</v>
      </c>
      <c r="I358">
        <v>3.444</v>
      </c>
      <c r="J358">
        <v>2</v>
      </c>
      <c r="K358">
        <v>0.7</v>
      </c>
      <c r="L358">
        <v>-2.7551999999999901</v>
      </c>
      <c r="M358" t="s">
        <v>27</v>
      </c>
    </row>
    <row r="359" spans="1:13">
      <c r="A359" t="s">
        <v>709</v>
      </c>
      <c r="B359" s="1">
        <v>42140</v>
      </c>
      <c r="C359" s="1">
        <v>42143</v>
      </c>
      <c r="D359" t="s">
        <v>280</v>
      </c>
      <c r="E359" t="s">
        <v>70</v>
      </c>
      <c r="F359" t="s">
        <v>71</v>
      </c>
      <c r="G359" t="s">
        <v>32</v>
      </c>
      <c r="H359" t="s">
        <v>151</v>
      </c>
      <c r="J359">
        <v>9</v>
      </c>
      <c r="K359">
        <v>0.1</v>
      </c>
      <c r="M359" t="s">
        <v>37</v>
      </c>
    </row>
    <row r="360" spans="1:13">
      <c r="A360" t="s">
        <v>586</v>
      </c>
      <c r="B360" s="1">
        <v>41587</v>
      </c>
      <c r="C360" s="1">
        <v>41591</v>
      </c>
      <c r="D360" t="s">
        <v>583</v>
      </c>
      <c r="E360" t="s">
        <v>40</v>
      </c>
      <c r="F360" t="s">
        <v>41</v>
      </c>
      <c r="G360" t="s">
        <v>45</v>
      </c>
      <c r="H360" t="s">
        <v>33</v>
      </c>
      <c r="I360">
        <v>17.22</v>
      </c>
      <c r="J360">
        <v>3</v>
      </c>
      <c r="K360">
        <v>0</v>
      </c>
      <c r="L360">
        <v>7.9211999999999998</v>
      </c>
      <c r="M360" t="s">
        <v>19</v>
      </c>
    </row>
    <row r="361" spans="1:13">
      <c r="B361" s="1">
        <v>42360</v>
      </c>
      <c r="C361" s="1">
        <v>42362</v>
      </c>
      <c r="D361" t="s">
        <v>249</v>
      </c>
      <c r="E361" t="s">
        <v>101</v>
      </c>
      <c r="F361" t="s">
        <v>98</v>
      </c>
      <c r="G361" t="s">
        <v>32</v>
      </c>
      <c r="H361" t="s">
        <v>151</v>
      </c>
      <c r="I361" t="s">
        <v>710</v>
      </c>
      <c r="J361">
        <v>4</v>
      </c>
      <c r="K361">
        <v>0</v>
      </c>
      <c r="L361">
        <v>1793.76237633908</v>
      </c>
      <c r="M361" t="s">
        <v>37</v>
      </c>
    </row>
    <row r="362" spans="1:13">
      <c r="A362" t="s">
        <v>711</v>
      </c>
      <c r="B362" s="1">
        <v>41896</v>
      </c>
      <c r="C362" s="1">
        <v>41896</v>
      </c>
      <c r="D362" t="s">
        <v>712</v>
      </c>
      <c r="E362" t="s">
        <v>713</v>
      </c>
      <c r="F362" t="s">
        <v>115</v>
      </c>
      <c r="G362" t="s">
        <v>17</v>
      </c>
      <c r="H362" t="s">
        <v>33</v>
      </c>
      <c r="I362">
        <v>3499.1550000000002</v>
      </c>
      <c r="J362">
        <v>11</v>
      </c>
      <c r="K362">
        <v>0.5</v>
      </c>
      <c r="L362">
        <v>-3009.4349999999999</v>
      </c>
      <c r="M362" t="s">
        <v>19</v>
      </c>
    </row>
    <row r="363" spans="1:13">
      <c r="A363" t="s">
        <v>714</v>
      </c>
      <c r="C363" s="1">
        <v>41652</v>
      </c>
      <c r="D363" t="s">
        <v>715</v>
      </c>
      <c r="E363" t="s">
        <v>15</v>
      </c>
      <c r="F363" t="s">
        <v>16</v>
      </c>
      <c r="G363" t="s">
        <v>32</v>
      </c>
      <c r="H363" t="s">
        <v>23</v>
      </c>
      <c r="I363">
        <v>2993.0249999999901</v>
      </c>
      <c r="J363">
        <v>5</v>
      </c>
      <c r="K363">
        <v>0.3</v>
      </c>
      <c r="L363">
        <v>726.82499999999902</v>
      </c>
      <c r="M363" t="s">
        <v>19</v>
      </c>
    </row>
    <row r="364" spans="1:13">
      <c r="A364" t="s">
        <v>716</v>
      </c>
      <c r="B364" s="1">
        <v>42182</v>
      </c>
      <c r="C364" s="1">
        <v>42182</v>
      </c>
      <c r="E364" t="s">
        <v>70</v>
      </c>
      <c r="F364" t="s">
        <v>71</v>
      </c>
      <c r="G364" t="s">
        <v>17</v>
      </c>
      <c r="H364" t="s">
        <v>26</v>
      </c>
      <c r="I364">
        <v>815.94899999999996</v>
      </c>
      <c r="J364">
        <v>3</v>
      </c>
      <c r="K364">
        <v>0.15</v>
      </c>
      <c r="L364">
        <v>287.91899999999998</v>
      </c>
      <c r="M364" t="s">
        <v>27</v>
      </c>
    </row>
    <row r="365" spans="1:13">
      <c r="A365" t="s">
        <v>717</v>
      </c>
      <c r="B365" s="1">
        <v>41468</v>
      </c>
      <c r="C365" s="2">
        <v>41471</v>
      </c>
      <c r="D365" t="s">
        <v>718</v>
      </c>
      <c r="E365" t="s">
        <v>719</v>
      </c>
      <c r="F365" t="s">
        <v>94</v>
      </c>
      <c r="G365" t="s">
        <v>17</v>
      </c>
      <c r="H365" t="s">
        <v>44</v>
      </c>
      <c r="I365">
        <v>1245</v>
      </c>
      <c r="J365">
        <v>4</v>
      </c>
      <c r="K365">
        <v>0</v>
      </c>
      <c r="L365">
        <v>161.76</v>
      </c>
      <c r="M365" t="s">
        <v>27</v>
      </c>
    </row>
    <row r="366" spans="1:13">
      <c r="A366" t="s">
        <v>720</v>
      </c>
      <c r="B366" s="1">
        <v>42046</v>
      </c>
      <c r="C366" s="1">
        <v>42046</v>
      </c>
      <c r="D366" t="s">
        <v>721</v>
      </c>
      <c r="E366" t="s">
        <v>15</v>
      </c>
      <c r="F366" t="s">
        <v>16</v>
      </c>
      <c r="G366" t="s">
        <v>17</v>
      </c>
      <c r="H366" t="s">
        <v>33</v>
      </c>
      <c r="I366">
        <v>1027.7280000000001</v>
      </c>
      <c r="J366">
        <v>8</v>
      </c>
      <c r="K366">
        <v>0.1</v>
      </c>
      <c r="L366">
        <v>182.68799999999999</v>
      </c>
      <c r="M366" t="s">
        <v>27</v>
      </c>
    </row>
    <row r="367" spans="1:13">
      <c r="A367" t="s">
        <v>722</v>
      </c>
      <c r="B367" s="1">
        <v>42153</v>
      </c>
      <c r="C367" s="1">
        <v>42160</v>
      </c>
      <c r="D367" t="s">
        <v>515</v>
      </c>
      <c r="E367" t="s">
        <v>15</v>
      </c>
      <c r="F367" t="s">
        <v>16</v>
      </c>
      <c r="G367" t="s">
        <v>17</v>
      </c>
      <c r="H367" t="s">
        <v>127</v>
      </c>
      <c r="I367">
        <v>1703.0250000000001</v>
      </c>
      <c r="J367">
        <v>5</v>
      </c>
      <c r="L367">
        <v>737.92499999999995</v>
      </c>
      <c r="M367" t="s">
        <v>74</v>
      </c>
    </row>
    <row r="368" spans="1:13">
      <c r="A368" t="s">
        <v>723</v>
      </c>
      <c r="B368" s="1">
        <v>42110</v>
      </c>
      <c r="C368" s="1">
        <v>42112</v>
      </c>
      <c r="D368" t="s">
        <v>724</v>
      </c>
      <c r="E368" t="s">
        <v>141</v>
      </c>
      <c r="F368" t="s">
        <v>142</v>
      </c>
      <c r="G368" t="s">
        <v>165</v>
      </c>
      <c r="H368" t="s">
        <v>33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37</v>
      </c>
    </row>
    <row r="369" spans="1:13">
      <c r="A369" t="s">
        <v>725</v>
      </c>
      <c r="B369" s="1">
        <v>42335</v>
      </c>
      <c r="C369" s="1">
        <v>42337</v>
      </c>
      <c r="D369" t="s">
        <v>726</v>
      </c>
      <c r="E369" t="s">
        <v>70</v>
      </c>
      <c r="F369" t="s">
        <v>71</v>
      </c>
      <c r="G369" t="s">
        <v>32</v>
      </c>
      <c r="H369" t="s">
        <v>33</v>
      </c>
      <c r="I369">
        <v>676.48500000000001</v>
      </c>
      <c r="J369">
        <v>5</v>
      </c>
      <c r="K369">
        <v>0.1</v>
      </c>
      <c r="L369">
        <v>195.285</v>
      </c>
      <c r="M369" t="s">
        <v>27</v>
      </c>
    </row>
    <row r="370" spans="1:13">
      <c r="A370" t="s">
        <v>727</v>
      </c>
      <c r="B370" s="1">
        <v>41221</v>
      </c>
      <c r="C370" s="1">
        <v>41223</v>
      </c>
      <c r="D370" t="s">
        <v>728</v>
      </c>
      <c r="E370" t="s">
        <v>114</v>
      </c>
      <c r="F370" t="s">
        <v>115</v>
      </c>
      <c r="G370" t="s">
        <v>32</v>
      </c>
      <c r="H370" t="s">
        <v>299</v>
      </c>
      <c r="I370">
        <v>969.36</v>
      </c>
      <c r="J370">
        <v>7</v>
      </c>
      <c r="K370">
        <v>0</v>
      </c>
      <c r="L370">
        <v>348.81</v>
      </c>
      <c r="M370" t="s">
        <v>27</v>
      </c>
    </row>
    <row r="371" spans="1:13">
      <c r="A371" t="s">
        <v>729</v>
      </c>
      <c r="B371" s="1">
        <v>42265</v>
      </c>
      <c r="C371" t="s">
        <v>730</v>
      </c>
      <c r="D371" t="s">
        <v>731</v>
      </c>
      <c r="F371" t="s">
        <v>71</v>
      </c>
      <c r="G371" t="s">
        <v>32</v>
      </c>
      <c r="H371" t="s">
        <v>151</v>
      </c>
      <c r="I371" t="s">
        <v>163</v>
      </c>
      <c r="J371">
        <v>5</v>
      </c>
      <c r="K371">
        <v>0.1</v>
      </c>
      <c r="L371">
        <v>90.809999999999903</v>
      </c>
      <c r="M371" t="s">
        <v>37</v>
      </c>
    </row>
    <row r="372" spans="1:13">
      <c r="A372" t="s">
        <v>732</v>
      </c>
      <c r="B372" s="1">
        <v>42059</v>
      </c>
      <c r="C372" s="1">
        <v>42062</v>
      </c>
      <c r="D372" t="s">
        <v>733</v>
      </c>
      <c r="E372" t="s">
        <v>276</v>
      </c>
      <c r="F372" t="s">
        <v>61</v>
      </c>
      <c r="G372" t="s">
        <v>17</v>
      </c>
      <c r="H372" t="s">
        <v>23</v>
      </c>
      <c r="I372">
        <v>1655.96143999999</v>
      </c>
      <c r="J372">
        <v>7</v>
      </c>
      <c r="L372">
        <v>13.20144</v>
      </c>
      <c r="M372" t="s">
        <v>37</v>
      </c>
    </row>
    <row r="373" spans="1:13">
      <c r="A373" t="s">
        <v>734</v>
      </c>
      <c r="B373" s="1">
        <v>41885</v>
      </c>
      <c r="C373" s="1">
        <v>41887</v>
      </c>
      <c r="D373" t="s">
        <v>735</v>
      </c>
      <c r="E373" t="s">
        <v>97</v>
      </c>
      <c r="F373" t="s">
        <v>98</v>
      </c>
      <c r="G373" t="s">
        <v>32</v>
      </c>
      <c r="H373" t="s">
        <v>151</v>
      </c>
      <c r="I373">
        <v>976.95999999999901</v>
      </c>
      <c r="J373">
        <v>4</v>
      </c>
      <c r="L373">
        <v>232</v>
      </c>
      <c r="M373" t="s">
        <v>27</v>
      </c>
    </row>
    <row r="374" spans="1:13">
      <c r="A374" t="s">
        <v>736</v>
      </c>
      <c r="B374" s="1">
        <v>41996</v>
      </c>
      <c r="C374" s="1">
        <v>41998</v>
      </c>
      <c r="D374" t="s">
        <v>146</v>
      </c>
      <c r="E374" t="s">
        <v>737</v>
      </c>
      <c r="F374" t="s">
        <v>90</v>
      </c>
      <c r="G374" t="s">
        <v>32</v>
      </c>
      <c r="H374" t="s">
        <v>33</v>
      </c>
      <c r="I374">
        <v>731.34</v>
      </c>
      <c r="J374">
        <v>2</v>
      </c>
      <c r="K374">
        <v>0</v>
      </c>
      <c r="L374">
        <v>175.5</v>
      </c>
      <c r="M374" t="s">
        <v>27</v>
      </c>
    </row>
    <row r="375" spans="1:13">
      <c r="A375" t="s">
        <v>738</v>
      </c>
      <c r="B375" s="1">
        <v>42172</v>
      </c>
      <c r="C375" s="1">
        <v>42174</v>
      </c>
      <c r="D375" t="s">
        <v>609</v>
      </c>
      <c r="E375" t="s">
        <v>739</v>
      </c>
      <c r="F375" t="s">
        <v>25</v>
      </c>
      <c r="G375" t="s">
        <v>45</v>
      </c>
      <c r="H375" t="s">
        <v>23</v>
      </c>
      <c r="I375">
        <v>1239</v>
      </c>
      <c r="J375">
        <v>4</v>
      </c>
      <c r="K375">
        <v>0</v>
      </c>
      <c r="L375">
        <v>0</v>
      </c>
      <c r="M375" t="s">
        <v>27</v>
      </c>
    </row>
    <row r="376" spans="1:13">
      <c r="A376" t="s">
        <v>740</v>
      </c>
      <c r="B376" s="1">
        <v>42078</v>
      </c>
      <c r="C376" s="1">
        <v>42080</v>
      </c>
      <c r="D376" t="s">
        <v>741</v>
      </c>
      <c r="E376" t="s">
        <v>742</v>
      </c>
      <c r="F376" t="s">
        <v>142</v>
      </c>
      <c r="G376" t="s">
        <v>32</v>
      </c>
      <c r="H376" t="s">
        <v>151</v>
      </c>
      <c r="I376">
        <v>1680.60599999999</v>
      </c>
      <c r="J376">
        <v>5</v>
      </c>
      <c r="K376">
        <v>0.27</v>
      </c>
      <c r="L376">
        <v>368.25599999999997</v>
      </c>
      <c r="M376" t="s">
        <v>37</v>
      </c>
    </row>
    <row r="377" spans="1:13">
      <c r="A377" t="s">
        <v>743</v>
      </c>
      <c r="B377" s="1">
        <v>42197</v>
      </c>
      <c r="C377" s="1">
        <v>42198</v>
      </c>
      <c r="D377" t="s">
        <v>715</v>
      </c>
      <c r="E377" t="s">
        <v>114</v>
      </c>
      <c r="F377" t="s">
        <v>115</v>
      </c>
      <c r="G377" t="s">
        <v>32</v>
      </c>
      <c r="H377" t="s">
        <v>73</v>
      </c>
      <c r="I377">
        <v>2190.75</v>
      </c>
      <c r="J377">
        <v>5</v>
      </c>
      <c r="K377">
        <v>0</v>
      </c>
      <c r="L377">
        <v>65.7</v>
      </c>
      <c r="M377" t="s">
        <v>19</v>
      </c>
    </row>
    <row r="378" spans="1:13">
      <c r="A378" t="s">
        <v>744</v>
      </c>
      <c r="B378" s="1">
        <v>42164</v>
      </c>
      <c r="C378" s="1">
        <v>42167</v>
      </c>
      <c r="D378" t="s">
        <v>745</v>
      </c>
      <c r="E378" t="s">
        <v>93</v>
      </c>
      <c r="F378" t="s">
        <v>94</v>
      </c>
      <c r="G378" t="s">
        <v>17</v>
      </c>
      <c r="H378" t="s">
        <v>23</v>
      </c>
      <c r="I378">
        <v>935.171999999999</v>
      </c>
      <c r="J378">
        <v>4</v>
      </c>
      <c r="K378">
        <v>0.1</v>
      </c>
      <c r="M378" t="s">
        <v>27</v>
      </c>
    </row>
    <row r="379" spans="1:13">
      <c r="A379" t="s">
        <v>746</v>
      </c>
      <c r="B379" s="1">
        <v>42292</v>
      </c>
      <c r="D379" t="s">
        <v>747</v>
      </c>
      <c r="E379" t="s">
        <v>256</v>
      </c>
      <c r="F379" t="s">
        <v>678</v>
      </c>
      <c r="G379" t="s">
        <v>45</v>
      </c>
      <c r="H379" t="s">
        <v>151</v>
      </c>
      <c r="I379">
        <v>1026.96</v>
      </c>
      <c r="J379">
        <v>8</v>
      </c>
      <c r="K379">
        <v>0</v>
      </c>
      <c r="M379" t="s">
        <v>27</v>
      </c>
    </row>
    <row r="380" spans="1:13">
      <c r="A380" t="s">
        <v>748</v>
      </c>
      <c r="B380" s="1">
        <v>42222</v>
      </c>
      <c r="C380" t="s">
        <v>749</v>
      </c>
      <c r="D380" t="s">
        <v>695</v>
      </c>
      <c r="F380" t="s">
        <v>115</v>
      </c>
      <c r="G380" t="s">
        <v>17</v>
      </c>
      <c r="H380" t="s">
        <v>127</v>
      </c>
      <c r="I380">
        <v>2550</v>
      </c>
      <c r="J380">
        <v>4</v>
      </c>
      <c r="K380">
        <v>0</v>
      </c>
      <c r="L380">
        <v>280.44</v>
      </c>
      <c r="M380" t="s">
        <v>37</v>
      </c>
    </row>
    <row r="381" spans="1:13">
      <c r="A381" t="s">
        <v>750</v>
      </c>
      <c r="B381" s="1">
        <v>41633</v>
      </c>
      <c r="C381" s="1">
        <v>41636</v>
      </c>
      <c r="D381" t="s">
        <v>751</v>
      </c>
      <c r="E381" t="s">
        <v>322</v>
      </c>
      <c r="F381" t="s">
        <v>142</v>
      </c>
      <c r="G381" t="s">
        <v>17</v>
      </c>
      <c r="H381" t="s">
        <v>299</v>
      </c>
      <c r="I381">
        <v>2667.5369999999998</v>
      </c>
      <c r="J381">
        <v>5</v>
      </c>
      <c r="K381">
        <v>0.17</v>
      </c>
      <c r="L381">
        <v>-417.81299999999902</v>
      </c>
      <c r="M381" t="s">
        <v>19</v>
      </c>
    </row>
    <row r="382" spans="1:13">
      <c r="B382" s="1">
        <v>41615</v>
      </c>
      <c r="C382" s="1">
        <v>41615</v>
      </c>
      <c r="D382" t="s">
        <v>752</v>
      </c>
      <c r="F382" t="s">
        <v>71</v>
      </c>
      <c r="G382" t="s">
        <v>17</v>
      </c>
      <c r="H382" t="s">
        <v>26</v>
      </c>
      <c r="I382">
        <v>1224.7139999999999</v>
      </c>
      <c r="J382">
        <v>4</v>
      </c>
      <c r="K382">
        <v>0.15</v>
      </c>
      <c r="L382">
        <v>-129.726</v>
      </c>
      <c r="M382" t="s">
        <v>37</v>
      </c>
    </row>
    <row r="383" spans="1:13">
      <c r="A383" t="s">
        <v>753</v>
      </c>
      <c r="B383" s="1">
        <v>41775</v>
      </c>
      <c r="C383" s="1">
        <v>41779</v>
      </c>
      <c r="D383" t="s">
        <v>754</v>
      </c>
      <c r="E383" t="s">
        <v>22</v>
      </c>
      <c r="F383" t="s">
        <v>71</v>
      </c>
      <c r="G383" t="s">
        <v>17</v>
      </c>
      <c r="H383" t="s">
        <v>33</v>
      </c>
      <c r="I383">
        <v>2605.92</v>
      </c>
      <c r="J383">
        <v>4</v>
      </c>
      <c r="K383" t="s">
        <v>226</v>
      </c>
      <c r="L383">
        <v>8994.9828630280499</v>
      </c>
      <c r="M383" t="s">
        <v>37</v>
      </c>
    </row>
    <row r="384" spans="1:13">
      <c r="A384" t="s">
        <v>755</v>
      </c>
      <c r="B384" s="1">
        <v>41807</v>
      </c>
      <c r="C384" s="1">
        <v>41808</v>
      </c>
      <c r="E384" t="s">
        <v>168</v>
      </c>
      <c r="F384" t="s">
        <v>115</v>
      </c>
      <c r="G384" t="s">
        <v>45</v>
      </c>
      <c r="H384" t="s">
        <v>26</v>
      </c>
      <c r="I384">
        <v>2962.68</v>
      </c>
      <c r="J384">
        <v>14</v>
      </c>
      <c r="K384">
        <v>0</v>
      </c>
      <c r="L384">
        <v>207.06</v>
      </c>
      <c r="M384" t="s">
        <v>19</v>
      </c>
    </row>
    <row r="385" spans="1:13">
      <c r="A385" t="s">
        <v>756</v>
      </c>
      <c r="B385" s="1">
        <v>42311</v>
      </c>
      <c r="C385" s="1">
        <v>42315</v>
      </c>
      <c r="D385" t="s">
        <v>757</v>
      </c>
      <c r="E385" t="s">
        <v>114</v>
      </c>
      <c r="F385" t="s">
        <v>115</v>
      </c>
      <c r="G385" t="s">
        <v>32</v>
      </c>
      <c r="H385" t="s">
        <v>26</v>
      </c>
      <c r="I385">
        <v>2664</v>
      </c>
      <c r="K385">
        <v>0</v>
      </c>
      <c r="L385">
        <v>905.7</v>
      </c>
      <c r="M385" t="s">
        <v>19</v>
      </c>
    </row>
    <row r="386" spans="1:13">
      <c r="A386" t="s">
        <v>758</v>
      </c>
      <c r="B386" s="1">
        <v>41422</v>
      </c>
      <c r="C386" s="1">
        <v>41425</v>
      </c>
      <c r="D386" t="s">
        <v>759</v>
      </c>
      <c r="E386" t="s">
        <v>76</v>
      </c>
      <c r="F386" t="s">
        <v>77</v>
      </c>
      <c r="G386" t="s">
        <v>17</v>
      </c>
      <c r="H386" t="s">
        <v>299</v>
      </c>
      <c r="I386">
        <v>1513.56</v>
      </c>
      <c r="J386">
        <v>4</v>
      </c>
      <c r="K386">
        <v>0</v>
      </c>
      <c r="L386">
        <v>741.599999999999</v>
      </c>
      <c r="M386" t="s">
        <v>760</v>
      </c>
    </row>
    <row r="387" spans="1:13">
      <c r="B387" s="1">
        <v>41868</v>
      </c>
      <c r="C387" s="1">
        <v>41871</v>
      </c>
      <c r="D387" t="s">
        <v>761</v>
      </c>
      <c r="E387" t="s">
        <v>93</v>
      </c>
      <c r="F387" t="s">
        <v>94</v>
      </c>
      <c r="G387" t="s">
        <v>32</v>
      </c>
      <c r="H387" t="s">
        <v>44</v>
      </c>
      <c r="I387">
        <v>1233.6299999999901</v>
      </c>
      <c r="J387">
        <v>3</v>
      </c>
      <c r="K387">
        <v>0</v>
      </c>
      <c r="L387">
        <v>234.36</v>
      </c>
      <c r="M387" t="s">
        <v>762</v>
      </c>
    </row>
    <row r="388" spans="1:13">
      <c r="A388" t="s">
        <v>763</v>
      </c>
      <c r="B388" s="1">
        <v>41062</v>
      </c>
      <c r="C388" s="1">
        <v>41064</v>
      </c>
      <c r="D388" t="s">
        <v>721</v>
      </c>
      <c r="E388" t="s">
        <v>204</v>
      </c>
      <c r="F388" t="s">
        <v>87</v>
      </c>
      <c r="G388" t="s">
        <v>32</v>
      </c>
      <c r="H388" t="s">
        <v>33</v>
      </c>
      <c r="I388">
        <v>855.14999999999895</v>
      </c>
      <c r="J388">
        <v>1</v>
      </c>
      <c r="K388">
        <v>0</v>
      </c>
      <c r="L388">
        <v>384.81</v>
      </c>
      <c r="M388" t="s">
        <v>27</v>
      </c>
    </row>
    <row r="389" spans="1:13">
      <c r="A389" t="s">
        <v>764</v>
      </c>
      <c r="B389" s="1">
        <v>41103</v>
      </c>
      <c r="C389" s="1">
        <v>41104</v>
      </c>
      <c r="D389" t="s">
        <v>765</v>
      </c>
      <c r="E389" t="s">
        <v>93</v>
      </c>
      <c r="F389" t="s">
        <v>766</v>
      </c>
      <c r="G389" t="s">
        <v>17</v>
      </c>
      <c r="H389" t="s">
        <v>151</v>
      </c>
      <c r="I389">
        <v>956.34</v>
      </c>
      <c r="J389">
        <v>4</v>
      </c>
      <c r="K389">
        <v>0.1</v>
      </c>
      <c r="L389">
        <v>-95.7</v>
      </c>
      <c r="M389" t="s">
        <v>27</v>
      </c>
    </row>
    <row r="390" spans="1:13">
      <c r="A390" t="s">
        <v>586</v>
      </c>
      <c r="B390" s="1">
        <v>41587</v>
      </c>
      <c r="C390" s="1">
        <v>41591</v>
      </c>
      <c r="D390" t="s">
        <v>583</v>
      </c>
      <c r="E390" t="s">
        <v>40</v>
      </c>
      <c r="F390" t="s">
        <v>41</v>
      </c>
      <c r="G390" t="s">
        <v>45</v>
      </c>
      <c r="H390" t="s">
        <v>44</v>
      </c>
      <c r="I390">
        <v>17.34</v>
      </c>
      <c r="J390" t="s">
        <v>63</v>
      </c>
      <c r="K390">
        <v>0</v>
      </c>
      <c r="M390" t="s">
        <v>19</v>
      </c>
    </row>
    <row r="391" spans="1:13">
      <c r="A391" t="s">
        <v>767</v>
      </c>
      <c r="B391" s="1">
        <v>41198</v>
      </c>
      <c r="C391" s="1">
        <v>41205</v>
      </c>
      <c r="D391" t="s">
        <v>148</v>
      </c>
      <c r="E391" t="s">
        <v>197</v>
      </c>
      <c r="F391" t="s">
        <v>77</v>
      </c>
      <c r="G391" t="s">
        <v>32</v>
      </c>
      <c r="H391" t="s">
        <v>127</v>
      </c>
      <c r="I391">
        <v>1838.51999999999</v>
      </c>
      <c r="J391">
        <v>5</v>
      </c>
      <c r="K391">
        <v>0.2</v>
      </c>
      <c r="L391">
        <v>160.77000000000001</v>
      </c>
      <c r="M391" t="s">
        <v>74</v>
      </c>
    </row>
    <row r="392" spans="1:13">
      <c r="A392" t="s">
        <v>768</v>
      </c>
      <c r="B392" s="1">
        <v>41226</v>
      </c>
      <c r="C392" s="1">
        <v>41232</v>
      </c>
      <c r="D392" t="s">
        <v>769</v>
      </c>
      <c r="E392" t="s">
        <v>114</v>
      </c>
      <c r="F392" t="s">
        <v>115</v>
      </c>
      <c r="G392" t="s">
        <v>17</v>
      </c>
      <c r="H392" t="s">
        <v>299</v>
      </c>
      <c r="J392">
        <v>7</v>
      </c>
      <c r="K392">
        <v>0</v>
      </c>
      <c r="L392">
        <v>674.73</v>
      </c>
      <c r="M392" t="s">
        <v>19</v>
      </c>
    </row>
    <row r="393" spans="1:13">
      <c r="A393" t="s">
        <v>770</v>
      </c>
      <c r="C393" s="1">
        <v>42203</v>
      </c>
      <c r="D393" t="s">
        <v>318</v>
      </c>
      <c r="E393" t="s">
        <v>70</v>
      </c>
      <c r="F393" t="s">
        <v>71</v>
      </c>
      <c r="G393" t="s">
        <v>17</v>
      </c>
      <c r="H393" t="s">
        <v>23</v>
      </c>
      <c r="I393">
        <v>1824.144</v>
      </c>
      <c r="J393">
        <v>8</v>
      </c>
      <c r="K393">
        <v>0.65</v>
      </c>
      <c r="L393">
        <v>-1303.056</v>
      </c>
      <c r="M393" t="s">
        <v>37</v>
      </c>
    </row>
    <row r="394" spans="1:13">
      <c r="A394" t="s">
        <v>771</v>
      </c>
      <c r="B394" s="1">
        <v>42158</v>
      </c>
      <c r="C394" s="1">
        <v>42160</v>
      </c>
      <c r="E394" t="s">
        <v>772</v>
      </c>
      <c r="F394" t="s">
        <v>98</v>
      </c>
      <c r="G394" t="s">
        <v>32</v>
      </c>
      <c r="H394" t="s">
        <v>26</v>
      </c>
      <c r="I394">
        <v>2344</v>
      </c>
      <c r="J394">
        <v>8</v>
      </c>
      <c r="K394">
        <v>0</v>
      </c>
      <c r="L394">
        <v>46.88</v>
      </c>
      <c r="M394" t="s">
        <v>37</v>
      </c>
    </row>
    <row r="395" spans="1:13">
      <c r="A395" t="s">
        <v>773</v>
      </c>
      <c r="B395" t="s">
        <v>774</v>
      </c>
      <c r="C395" s="1">
        <v>42355</v>
      </c>
      <c r="D395" t="s">
        <v>278</v>
      </c>
      <c r="E395" t="s">
        <v>66</v>
      </c>
      <c r="F395" t="s">
        <v>90</v>
      </c>
      <c r="G395" t="s">
        <v>17</v>
      </c>
      <c r="H395" t="s">
        <v>26</v>
      </c>
      <c r="I395">
        <v>2043.72</v>
      </c>
      <c r="J395">
        <v>14</v>
      </c>
      <c r="K395">
        <v>0</v>
      </c>
      <c r="L395">
        <v>756</v>
      </c>
      <c r="M395" t="s">
        <v>37</v>
      </c>
    </row>
    <row r="396" spans="1:13">
      <c r="A396" t="s">
        <v>775</v>
      </c>
      <c r="B396" s="1">
        <v>42183</v>
      </c>
      <c r="C396" s="1">
        <v>42183</v>
      </c>
      <c r="D396" t="s">
        <v>776</v>
      </c>
      <c r="E396" t="s">
        <v>173</v>
      </c>
      <c r="F396" t="s">
        <v>84</v>
      </c>
      <c r="G396" t="s">
        <v>45</v>
      </c>
      <c r="H396" t="s">
        <v>151</v>
      </c>
      <c r="I396">
        <v>856.8</v>
      </c>
      <c r="J396">
        <v>14</v>
      </c>
      <c r="K396">
        <v>0</v>
      </c>
      <c r="L396">
        <v>265.44</v>
      </c>
      <c r="M396" t="s">
        <v>27</v>
      </c>
    </row>
    <row r="397" spans="1:13">
      <c r="A397" t="s">
        <v>777</v>
      </c>
      <c r="B397" s="1">
        <v>42358</v>
      </c>
      <c r="C397" s="1">
        <v>42362</v>
      </c>
      <c r="D397" t="s">
        <v>751</v>
      </c>
      <c r="E397" t="s">
        <v>97</v>
      </c>
      <c r="F397" t="s">
        <v>98</v>
      </c>
      <c r="G397" t="s">
        <v>45</v>
      </c>
      <c r="H397" t="s">
        <v>26</v>
      </c>
      <c r="I397">
        <v>2509.36</v>
      </c>
      <c r="J397" t="s">
        <v>63</v>
      </c>
      <c r="K397">
        <v>0</v>
      </c>
      <c r="L397">
        <v>426.58</v>
      </c>
      <c r="M397" t="s">
        <v>37</v>
      </c>
    </row>
    <row r="398" spans="1:13">
      <c r="A398" t="s">
        <v>778</v>
      </c>
      <c r="B398" s="1">
        <v>41310</v>
      </c>
      <c r="C398" s="1">
        <v>41313</v>
      </c>
      <c r="D398" t="s">
        <v>779</v>
      </c>
      <c r="E398" t="s">
        <v>15</v>
      </c>
      <c r="F398" t="s">
        <v>780</v>
      </c>
      <c r="G398" t="s">
        <v>32</v>
      </c>
      <c r="H398" t="s">
        <v>299</v>
      </c>
      <c r="I398">
        <v>819.93599999999901</v>
      </c>
      <c r="J398">
        <v>2</v>
      </c>
      <c r="K398">
        <v>0.1</v>
      </c>
      <c r="L398">
        <v>191.316</v>
      </c>
      <c r="M398" t="s">
        <v>27</v>
      </c>
    </row>
    <row r="399" spans="1:13">
      <c r="B399" s="1">
        <v>40929</v>
      </c>
      <c r="C399" s="1">
        <v>40935</v>
      </c>
      <c r="D399" t="s">
        <v>551</v>
      </c>
      <c r="E399" t="s">
        <v>211</v>
      </c>
      <c r="F399" t="s">
        <v>98</v>
      </c>
      <c r="G399" t="s">
        <v>32</v>
      </c>
      <c r="H399" t="s">
        <v>73</v>
      </c>
      <c r="I399">
        <v>2797.248</v>
      </c>
      <c r="J399">
        <v>6</v>
      </c>
      <c r="K399">
        <v>0.2</v>
      </c>
      <c r="L399">
        <v>-7.2000000000025405E-2</v>
      </c>
      <c r="M399" t="s">
        <v>74</v>
      </c>
    </row>
    <row r="400" spans="1:13">
      <c r="A400" t="s">
        <v>781</v>
      </c>
      <c r="B400" s="1">
        <v>41489</v>
      </c>
      <c r="C400" s="1">
        <v>41491</v>
      </c>
      <c r="D400" t="s">
        <v>782</v>
      </c>
      <c r="E400" t="s">
        <v>60</v>
      </c>
      <c r="F400" t="s">
        <v>61</v>
      </c>
      <c r="G400" t="s">
        <v>45</v>
      </c>
      <c r="H400" t="s">
        <v>23</v>
      </c>
      <c r="I400">
        <v>1455.08</v>
      </c>
      <c r="J400">
        <v>11</v>
      </c>
      <c r="K400">
        <v>0</v>
      </c>
      <c r="L400">
        <v>261.8</v>
      </c>
      <c r="M400" t="s">
        <v>19</v>
      </c>
    </row>
    <row r="401" spans="1:13">
      <c r="A401" t="s">
        <v>783</v>
      </c>
      <c r="B401" s="1">
        <v>42304</v>
      </c>
      <c r="C401" s="1">
        <v>42308</v>
      </c>
      <c r="D401" t="s">
        <v>784</v>
      </c>
      <c r="E401" t="s">
        <v>141</v>
      </c>
      <c r="F401" t="s">
        <v>142</v>
      </c>
      <c r="G401" t="s">
        <v>32</v>
      </c>
      <c r="H401" t="s">
        <v>44</v>
      </c>
      <c r="I401">
        <v>2189.0897999999902</v>
      </c>
      <c r="J401">
        <v>6</v>
      </c>
      <c r="K401">
        <v>7.0000000000000007E-2</v>
      </c>
      <c r="M401" t="s">
        <v>785</v>
      </c>
    </row>
    <row r="402" spans="1:13">
      <c r="A402" t="s">
        <v>786</v>
      </c>
      <c r="B402" s="2">
        <v>74202</v>
      </c>
      <c r="C402" s="1">
        <v>41337</v>
      </c>
      <c r="D402" t="s">
        <v>787</v>
      </c>
      <c r="E402" t="s">
        <v>114</v>
      </c>
      <c r="F402" t="s">
        <v>115</v>
      </c>
      <c r="G402" t="s">
        <v>32</v>
      </c>
      <c r="H402" t="s">
        <v>299</v>
      </c>
      <c r="I402" t="s">
        <v>163</v>
      </c>
      <c r="J402">
        <v>6</v>
      </c>
      <c r="K402">
        <v>0</v>
      </c>
      <c r="L402">
        <v>327.06</v>
      </c>
      <c r="M402" t="s">
        <v>19</v>
      </c>
    </row>
    <row r="403" spans="1:13">
      <c r="A403" t="s">
        <v>788</v>
      </c>
      <c r="C403" s="1">
        <v>41437</v>
      </c>
      <c r="D403" t="s">
        <v>789</v>
      </c>
      <c r="E403" t="s">
        <v>790</v>
      </c>
      <c r="F403" t="s">
        <v>115</v>
      </c>
      <c r="G403" t="s">
        <v>17</v>
      </c>
      <c r="H403" t="s">
        <v>151</v>
      </c>
      <c r="I403">
        <v>1291.08</v>
      </c>
      <c r="J403">
        <v>2</v>
      </c>
      <c r="K403">
        <v>0</v>
      </c>
      <c r="L403">
        <v>296.94</v>
      </c>
      <c r="M403" t="s">
        <v>27</v>
      </c>
    </row>
    <row r="404" spans="1:13">
      <c r="A404" t="s">
        <v>791</v>
      </c>
      <c r="B404" s="1">
        <v>40962</v>
      </c>
      <c r="C404" s="1">
        <v>40965</v>
      </c>
      <c r="D404" t="s">
        <v>792</v>
      </c>
      <c r="E404" t="s">
        <v>114</v>
      </c>
      <c r="F404" t="s">
        <v>115</v>
      </c>
      <c r="G404" t="s">
        <v>17</v>
      </c>
      <c r="H404" t="s">
        <v>44</v>
      </c>
      <c r="I404">
        <v>1526.52</v>
      </c>
      <c r="J404">
        <v>4</v>
      </c>
      <c r="K404">
        <v>0</v>
      </c>
      <c r="L404">
        <v>3985.40136153395</v>
      </c>
      <c r="M404" t="s">
        <v>37</v>
      </c>
    </row>
    <row r="405" spans="1:13">
      <c r="A405" t="s">
        <v>584</v>
      </c>
      <c r="B405" s="1">
        <v>41173</v>
      </c>
      <c r="C405" s="1">
        <v>41180</v>
      </c>
      <c r="D405" t="s">
        <v>583</v>
      </c>
      <c r="E405" t="s">
        <v>40</v>
      </c>
      <c r="F405" t="s">
        <v>111</v>
      </c>
      <c r="G405" t="s">
        <v>45</v>
      </c>
      <c r="H405" t="s">
        <v>26</v>
      </c>
      <c r="I405">
        <v>3.984</v>
      </c>
      <c r="J405">
        <v>1</v>
      </c>
      <c r="K405">
        <v>0.2</v>
      </c>
      <c r="L405">
        <v>1.3944000000000001</v>
      </c>
      <c r="M405" t="s">
        <v>19</v>
      </c>
    </row>
    <row r="406" spans="1:13">
      <c r="A406" t="s">
        <v>793</v>
      </c>
      <c r="B406" s="1">
        <v>41840</v>
      </c>
      <c r="C406" s="1">
        <v>41847</v>
      </c>
      <c r="D406" t="s">
        <v>794</v>
      </c>
      <c r="E406" t="s">
        <v>276</v>
      </c>
      <c r="F406" t="s">
        <v>61</v>
      </c>
      <c r="G406" t="s">
        <v>32</v>
      </c>
      <c r="H406" t="s">
        <v>33</v>
      </c>
      <c r="J406">
        <v>6</v>
      </c>
      <c r="L406">
        <v>205.56</v>
      </c>
      <c r="M406" t="s">
        <v>74</v>
      </c>
    </row>
    <row r="407" spans="1:13">
      <c r="A407" t="s">
        <v>795</v>
      </c>
      <c r="B407" s="1">
        <v>41727</v>
      </c>
      <c r="C407" s="1">
        <v>41643</v>
      </c>
      <c r="D407" t="s">
        <v>796</v>
      </c>
      <c r="E407" t="s">
        <v>358</v>
      </c>
      <c r="F407" t="s">
        <v>98</v>
      </c>
      <c r="G407" t="s">
        <v>32</v>
      </c>
      <c r="H407" t="s">
        <v>26</v>
      </c>
      <c r="I407">
        <v>1815.23999999999</v>
      </c>
      <c r="J407">
        <v>7</v>
      </c>
      <c r="K407">
        <v>0</v>
      </c>
      <c r="M407" t="s">
        <v>37</v>
      </c>
    </row>
    <row r="408" spans="1:13">
      <c r="A408" t="s">
        <v>797</v>
      </c>
      <c r="B408" s="1">
        <v>42300</v>
      </c>
      <c r="C408" s="1">
        <v>42302</v>
      </c>
      <c r="D408" t="s">
        <v>548</v>
      </c>
      <c r="E408" t="s">
        <v>114</v>
      </c>
      <c r="G408" t="s">
        <v>17</v>
      </c>
      <c r="H408" t="s">
        <v>23</v>
      </c>
      <c r="J408">
        <v>3</v>
      </c>
      <c r="M408" t="s">
        <v>27</v>
      </c>
    </row>
    <row r="409" spans="1:13">
      <c r="A409" t="s">
        <v>798</v>
      </c>
      <c r="B409" s="1">
        <v>42179</v>
      </c>
      <c r="C409" s="1">
        <v>42181</v>
      </c>
      <c r="D409" t="s">
        <v>799</v>
      </c>
      <c r="E409" t="s">
        <v>97</v>
      </c>
      <c r="F409" t="s">
        <v>98</v>
      </c>
      <c r="G409" t="s">
        <v>17</v>
      </c>
      <c r="H409" t="s">
        <v>151</v>
      </c>
      <c r="I409">
        <v>3045.8399999999901</v>
      </c>
      <c r="J409">
        <v>7</v>
      </c>
      <c r="K409">
        <v>0</v>
      </c>
      <c r="L409">
        <v>1035.58</v>
      </c>
      <c r="M409" t="s">
        <v>37</v>
      </c>
    </row>
    <row r="410" spans="1:13">
      <c r="A410" t="s">
        <v>800</v>
      </c>
      <c r="B410" s="1">
        <v>41942</v>
      </c>
      <c r="C410" s="1">
        <v>41948</v>
      </c>
      <c r="D410" t="s">
        <v>801</v>
      </c>
      <c r="E410" t="s">
        <v>802</v>
      </c>
      <c r="F410" t="s">
        <v>98</v>
      </c>
      <c r="G410" t="s">
        <v>17</v>
      </c>
      <c r="H410" t="s">
        <v>33</v>
      </c>
      <c r="I410">
        <v>2125</v>
      </c>
      <c r="J410">
        <v>5</v>
      </c>
      <c r="K410">
        <v>0</v>
      </c>
      <c r="L410">
        <v>297.5</v>
      </c>
      <c r="M410" t="s">
        <v>74</v>
      </c>
    </row>
    <row r="411" spans="1:13">
      <c r="A411" t="s">
        <v>803</v>
      </c>
      <c r="B411" s="1">
        <v>41621</v>
      </c>
      <c r="C411" s="1">
        <v>41623</v>
      </c>
      <c r="D411" t="s">
        <v>113</v>
      </c>
      <c r="E411" t="s">
        <v>602</v>
      </c>
      <c r="F411" t="s">
        <v>131</v>
      </c>
      <c r="G411" t="s">
        <v>17</v>
      </c>
      <c r="H411" t="s">
        <v>26</v>
      </c>
      <c r="I411">
        <v>976.08</v>
      </c>
      <c r="J411">
        <v>4</v>
      </c>
      <c r="K411">
        <v>0</v>
      </c>
      <c r="L411">
        <v>292.79999999999899</v>
      </c>
      <c r="M411" t="s">
        <v>27</v>
      </c>
    </row>
    <row r="412" spans="1:13">
      <c r="A412" t="s">
        <v>804</v>
      </c>
      <c r="C412" s="1">
        <v>41765</v>
      </c>
      <c r="D412" t="s">
        <v>805</v>
      </c>
      <c r="E412" t="s">
        <v>66</v>
      </c>
      <c r="F412" t="s">
        <v>90</v>
      </c>
      <c r="G412" t="s">
        <v>17</v>
      </c>
      <c r="H412" t="s">
        <v>26</v>
      </c>
      <c r="I412">
        <v>1266.3599999999999</v>
      </c>
      <c r="J412">
        <v>4</v>
      </c>
      <c r="K412">
        <v>0</v>
      </c>
      <c r="M412" t="s">
        <v>785</v>
      </c>
    </row>
    <row r="413" spans="1:13">
      <c r="A413" t="s">
        <v>806</v>
      </c>
      <c r="B413" s="1">
        <v>41173</v>
      </c>
      <c r="C413" s="1">
        <v>41180</v>
      </c>
      <c r="D413" t="s">
        <v>583</v>
      </c>
      <c r="E413" t="s">
        <v>40</v>
      </c>
      <c r="F413" t="s">
        <v>111</v>
      </c>
      <c r="G413" t="s">
        <v>45</v>
      </c>
      <c r="H413" t="s">
        <v>18</v>
      </c>
      <c r="I413">
        <v>13.04</v>
      </c>
      <c r="J413">
        <v>4</v>
      </c>
      <c r="K413">
        <v>0</v>
      </c>
      <c r="L413">
        <v>42.544024685653</v>
      </c>
      <c r="M413" t="s">
        <v>19</v>
      </c>
    </row>
    <row r="414" spans="1:13">
      <c r="A414" t="s">
        <v>807</v>
      </c>
      <c r="B414" s="1">
        <v>41159</v>
      </c>
      <c r="C414" s="1">
        <v>41161</v>
      </c>
      <c r="D414" t="s">
        <v>808</v>
      </c>
      <c r="E414" t="s">
        <v>809</v>
      </c>
      <c r="F414" t="s">
        <v>84</v>
      </c>
      <c r="G414" t="s">
        <v>32</v>
      </c>
      <c r="H414" t="s">
        <v>33</v>
      </c>
      <c r="I414">
        <v>2134.4399999999901</v>
      </c>
      <c r="J414">
        <v>4</v>
      </c>
      <c r="K414">
        <v>0</v>
      </c>
      <c r="L414">
        <v>682.92</v>
      </c>
      <c r="M414" t="s">
        <v>27</v>
      </c>
    </row>
    <row r="415" spans="1:13">
      <c r="A415" t="s">
        <v>810</v>
      </c>
      <c r="B415" t="s">
        <v>125</v>
      </c>
      <c r="C415" s="1">
        <v>41390</v>
      </c>
      <c r="D415" t="s">
        <v>811</v>
      </c>
      <c r="E415" t="s">
        <v>22</v>
      </c>
      <c r="F415" t="s">
        <v>71</v>
      </c>
      <c r="G415" t="s">
        <v>17</v>
      </c>
      <c r="H415" t="s">
        <v>23</v>
      </c>
      <c r="I415">
        <v>4748.4359999999997</v>
      </c>
      <c r="J415">
        <v>14</v>
      </c>
      <c r="K415">
        <v>0.1</v>
      </c>
      <c r="L415">
        <v>844.11599999999896</v>
      </c>
      <c r="M415" t="s">
        <v>19</v>
      </c>
    </row>
    <row r="416" spans="1:13">
      <c r="A416" t="s">
        <v>812</v>
      </c>
      <c r="B416" s="1">
        <v>41942</v>
      </c>
      <c r="C416" s="1">
        <v>41947</v>
      </c>
      <c r="D416" t="s">
        <v>266</v>
      </c>
      <c r="E416" t="s">
        <v>437</v>
      </c>
      <c r="F416" t="s">
        <v>438</v>
      </c>
      <c r="G416" t="s">
        <v>17</v>
      </c>
      <c r="H416" t="s">
        <v>44</v>
      </c>
      <c r="I416">
        <v>1867.5</v>
      </c>
      <c r="J416">
        <v>6</v>
      </c>
      <c r="K416">
        <v>0</v>
      </c>
      <c r="L416">
        <v>242.64</v>
      </c>
      <c r="M416" t="s">
        <v>37</v>
      </c>
    </row>
    <row r="417" spans="1:13">
      <c r="A417" t="s">
        <v>813</v>
      </c>
      <c r="B417" s="2">
        <v>41014</v>
      </c>
      <c r="C417" s="1">
        <v>41015</v>
      </c>
      <c r="D417" t="s">
        <v>814</v>
      </c>
      <c r="E417" t="s">
        <v>66</v>
      </c>
      <c r="F417" t="s">
        <v>815</v>
      </c>
      <c r="G417" t="s">
        <v>32</v>
      </c>
      <c r="H417" t="s">
        <v>33</v>
      </c>
      <c r="J417">
        <v>6</v>
      </c>
      <c r="K417">
        <v>0</v>
      </c>
      <c r="L417">
        <v>250.38</v>
      </c>
      <c r="M417" t="s">
        <v>37</v>
      </c>
    </row>
    <row r="418" spans="1:13">
      <c r="B418" s="1">
        <v>41894</v>
      </c>
      <c r="C418" s="1">
        <v>41899</v>
      </c>
      <c r="D418" t="s">
        <v>583</v>
      </c>
      <c r="E418" t="s">
        <v>653</v>
      </c>
      <c r="F418" t="s">
        <v>41</v>
      </c>
      <c r="G418" t="s">
        <v>45</v>
      </c>
      <c r="H418" t="s">
        <v>127</v>
      </c>
      <c r="I418">
        <v>1.9079999999999899</v>
      </c>
      <c r="J418">
        <v>3</v>
      </c>
      <c r="K418">
        <v>0.8</v>
      </c>
      <c r="L418">
        <v>-3.2435999999999998</v>
      </c>
      <c r="M418" t="s">
        <v>37</v>
      </c>
    </row>
    <row r="419" spans="1:13">
      <c r="A419" t="s">
        <v>816</v>
      </c>
      <c r="B419" s="1">
        <v>41991</v>
      </c>
      <c r="C419" s="1">
        <v>41995</v>
      </c>
      <c r="D419" t="s">
        <v>515</v>
      </c>
      <c r="E419" t="s">
        <v>40</v>
      </c>
      <c r="F419" t="s">
        <v>41</v>
      </c>
      <c r="G419" t="s">
        <v>165</v>
      </c>
      <c r="H419" t="s">
        <v>23</v>
      </c>
      <c r="I419">
        <v>9892.74</v>
      </c>
      <c r="J419">
        <v>13</v>
      </c>
      <c r="K419">
        <v>0</v>
      </c>
      <c r="L419">
        <v>4946.37</v>
      </c>
      <c r="M419" t="s">
        <v>19</v>
      </c>
    </row>
    <row r="420" spans="1:13">
      <c r="A420" t="s">
        <v>817</v>
      </c>
      <c r="B420" s="1">
        <v>42308</v>
      </c>
      <c r="D420" t="s">
        <v>818</v>
      </c>
      <c r="E420" t="s">
        <v>554</v>
      </c>
      <c r="F420" t="s">
        <v>67</v>
      </c>
      <c r="G420" t="s">
        <v>45</v>
      </c>
      <c r="H420" t="s">
        <v>151</v>
      </c>
      <c r="I420">
        <v>4306.32</v>
      </c>
      <c r="J420">
        <v>8</v>
      </c>
      <c r="K420">
        <v>0</v>
      </c>
      <c r="L420">
        <v>1722.48</v>
      </c>
      <c r="M420" t="s">
        <v>19</v>
      </c>
    </row>
    <row r="421" spans="1:13">
      <c r="A421" t="s">
        <v>819</v>
      </c>
      <c r="B421" s="1">
        <v>41741</v>
      </c>
      <c r="C421" s="1">
        <v>41743</v>
      </c>
      <c r="D421" t="s">
        <v>424</v>
      </c>
      <c r="E421" t="s">
        <v>820</v>
      </c>
      <c r="F421" t="s">
        <v>90</v>
      </c>
      <c r="G421" t="s">
        <v>45</v>
      </c>
      <c r="H421" t="s">
        <v>46</v>
      </c>
      <c r="I421">
        <v>899.55</v>
      </c>
      <c r="J421">
        <v>3</v>
      </c>
      <c r="K421">
        <v>0</v>
      </c>
      <c r="L421">
        <v>323.82</v>
      </c>
      <c r="M421" t="s">
        <v>27</v>
      </c>
    </row>
    <row r="422" spans="1:13">
      <c r="A422" t="s">
        <v>821</v>
      </c>
      <c r="B422" s="1">
        <v>41954</v>
      </c>
      <c r="C422" t="s">
        <v>125</v>
      </c>
      <c r="D422" t="s">
        <v>822</v>
      </c>
      <c r="F422" t="s">
        <v>115</v>
      </c>
      <c r="G422" t="s">
        <v>17</v>
      </c>
      <c r="H422" t="s">
        <v>73</v>
      </c>
      <c r="I422">
        <v>763.92</v>
      </c>
      <c r="J422">
        <v>4</v>
      </c>
      <c r="K422">
        <v>0</v>
      </c>
      <c r="L422">
        <v>381.96</v>
      </c>
      <c r="M422" t="s">
        <v>27</v>
      </c>
    </row>
    <row r="423" spans="1:13">
      <c r="A423" t="s">
        <v>823</v>
      </c>
      <c r="B423" s="1">
        <v>41560</v>
      </c>
      <c r="C423" s="1">
        <v>41564</v>
      </c>
      <c r="D423" t="s">
        <v>824</v>
      </c>
      <c r="F423" t="s">
        <v>71</v>
      </c>
      <c r="G423" t="s">
        <v>17</v>
      </c>
      <c r="H423" t="s">
        <v>73</v>
      </c>
      <c r="I423">
        <v>2544.2399999999998</v>
      </c>
      <c r="J423">
        <v>4</v>
      </c>
      <c r="K423" t="s">
        <v>226</v>
      </c>
      <c r="M423" t="s">
        <v>37</v>
      </c>
    </row>
    <row r="424" spans="1:13">
      <c r="A424" t="s">
        <v>825</v>
      </c>
      <c r="B424" s="1">
        <v>41560</v>
      </c>
      <c r="C424" s="1">
        <v>41563</v>
      </c>
      <c r="D424" t="s">
        <v>366</v>
      </c>
      <c r="E424" t="s">
        <v>826</v>
      </c>
      <c r="F424" t="s">
        <v>16</v>
      </c>
      <c r="G424" t="s">
        <v>32</v>
      </c>
      <c r="H424" t="s">
        <v>33</v>
      </c>
      <c r="I424">
        <v>1136.66399999999</v>
      </c>
      <c r="J424">
        <v>4</v>
      </c>
      <c r="K424">
        <v>0.4</v>
      </c>
      <c r="L424">
        <v>-189.45599999999899</v>
      </c>
      <c r="M424" t="s">
        <v>27</v>
      </c>
    </row>
    <row r="425" spans="1:13">
      <c r="A425" t="s">
        <v>827</v>
      </c>
      <c r="B425" s="1">
        <v>42034</v>
      </c>
      <c r="C425" s="1">
        <v>42038</v>
      </c>
      <c r="D425" t="s">
        <v>828</v>
      </c>
      <c r="E425" t="s">
        <v>66</v>
      </c>
      <c r="F425" t="s">
        <v>90</v>
      </c>
      <c r="G425" t="s">
        <v>32</v>
      </c>
      <c r="H425" t="s">
        <v>26</v>
      </c>
      <c r="I425">
        <v>2300.99999999999</v>
      </c>
      <c r="J425">
        <v>5</v>
      </c>
      <c r="K425">
        <v>0</v>
      </c>
      <c r="L425">
        <v>91.95</v>
      </c>
      <c r="M425" t="s">
        <v>37</v>
      </c>
    </row>
    <row r="426" spans="1:13">
      <c r="A426" t="s">
        <v>829</v>
      </c>
      <c r="B426" s="1">
        <v>41559</v>
      </c>
      <c r="D426" t="s">
        <v>830</v>
      </c>
      <c r="E426" t="s">
        <v>130</v>
      </c>
      <c r="G426" t="s">
        <v>17</v>
      </c>
      <c r="H426" t="s">
        <v>23</v>
      </c>
      <c r="I426">
        <v>3908.88</v>
      </c>
      <c r="J426">
        <v>6</v>
      </c>
      <c r="K426">
        <v>0</v>
      </c>
      <c r="L426">
        <v>1563.48</v>
      </c>
      <c r="M426" t="s">
        <v>19</v>
      </c>
    </row>
    <row r="427" spans="1:13">
      <c r="A427" t="s">
        <v>831</v>
      </c>
      <c r="B427" s="1">
        <v>42161</v>
      </c>
      <c r="C427" s="1">
        <v>42162</v>
      </c>
      <c r="D427" t="s">
        <v>515</v>
      </c>
      <c r="E427" t="s">
        <v>40</v>
      </c>
      <c r="F427" t="s">
        <v>832</v>
      </c>
      <c r="G427" t="s">
        <v>17</v>
      </c>
      <c r="H427" t="s">
        <v>23</v>
      </c>
      <c r="I427">
        <v>470.37599999999998</v>
      </c>
      <c r="J427">
        <v>3</v>
      </c>
      <c r="K427">
        <v>0.2</v>
      </c>
      <c r="L427">
        <v>52.917299999999898</v>
      </c>
      <c r="M427" t="s">
        <v>37</v>
      </c>
    </row>
    <row r="428" spans="1:13">
      <c r="A428" t="s">
        <v>833</v>
      </c>
      <c r="B428" s="1">
        <v>42328</v>
      </c>
      <c r="C428" s="1">
        <v>42332</v>
      </c>
      <c r="D428" t="s">
        <v>515</v>
      </c>
      <c r="E428" t="s">
        <v>40</v>
      </c>
      <c r="F428" t="s">
        <v>153</v>
      </c>
      <c r="G428" t="s">
        <v>32</v>
      </c>
      <c r="H428" t="s">
        <v>26</v>
      </c>
      <c r="I428">
        <v>821.87999999999897</v>
      </c>
      <c r="J428">
        <v>6</v>
      </c>
      <c r="K428">
        <v>0</v>
      </c>
      <c r="L428">
        <v>213.68879999999999</v>
      </c>
      <c r="M428" t="s">
        <v>19</v>
      </c>
    </row>
    <row r="429" spans="1:13">
      <c r="A429" t="s">
        <v>834</v>
      </c>
      <c r="B429" s="1">
        <v>41901</v>
      </c>
      <c r="C429" s="1">
        <v>41905</v>
      </c>
      <c r="D429" t="s">
        <v>835</v>
      </c>
      <c r="E429" t="s">
        <v>114</v>
      </c>
      <c r="F429" t="s">
        <v>115</v>
      </c>
      <c r="G429" t="s">
        <v>45</v>
      </c>
      <c r="H429" t="s">
        <v>23</v>
      </c>
      <c r="I429">
        <v>2249.16</v>
      </c>
      <c r="J429">
        <v>4</v>
      </c>
      <c r="K429">
        <v>0</v>
      </c>
      <c r="L429">
        <v>224.88</v>
      </c>
      <c r="M429" t="s">
        <v>37</v>
      </c>
    </row>
    <row r="430" spans="1:13">
      <c r="A430" t="s">
        <v>836</v>
      </c>
      <c r="B430" s="1">
        <v>41639</v>
      </c>
      <c r="D430" t="s">
        <v>837</v>
      </c>
      <c r="E430" t="s">
        <v>97</v>
      </c>
      <c r="F430" t="s">
        <v>98</v>
      </c>
      <c r="G430" t="s">
        <v>45</v>
      </c>
      <c r="H430" t="s">
        <v>26</v>
      </c>
      <c r="I430">
        <v>2528.2600000000002</v>
      </c>
      <c r="J430">
        <v>7</v>
      </c>
      <c r="K430" t="s">
        <v>226</v>
      </c>
      <c r="M430" t="s">
        <v>37</v>
      </c>
    </row>
    <row r="431" spans="1:13">
      <c r="B431" s="1">
        <v>42367</v>
      </c>
      <c r="C431" s="1">
        <v>42369</v>
      </c>
      <c r="D431" t="s">
        <v>838</v>
      </c>
      <c r="E431" t="s">
        <v>70</v>
      </c>
      <c r="G431" t="s">
        <v>32</v>
      </c>
      <c r="H431" t="s">
        <v>73</v>
      </c>
      <c r="I431">
        <v>1461.135</v>
      </c>
      <c r="J431">
        <v>5</v>
      </c>
      <c r="K431">
        <v>0.35</v>
      </c>
      <c r="L431">
        <v>202.18499999999901</v>
      </c>
      <c r="M431" t="s">
        <v>37</v>
      </c>
    </row>
    <row r="432" spans="1:13">
      <c r="A432" t="s">
        <v>839</v>
      </c>
      <c r="B432" s="1">
        <v>41958</v>
      </c>
      <c r="C432" s="1">
        <v>41962</v>
      </c>
      <c r="D432" t="s">
        <v>840</v>
      </c>
      <c r="E432" t="s">
        <v>579</v>
      </c>
      <c r="F432" t="s">
        <v>98</v>
      </c>
      <c r="G432" t="s">
        <v>17</v>
      </c>
      <c r="H432" t="s">
        <v>73</v>
      </c>
      <c r="I432">
        <v>3045.8399999999901</v>
      </c>
      <c r="K432">
        <v>0</v>
      </c>
      <c r="L432">
        <v>1035.58</v>
      </c>
      <c r="M432" t="s">
        <v>37</v>
      </c>
    </row>
    <row r="433" spans="1:13">
      <c r="A433" t="s">
        <v>841</v>
      </c>
      <c r="B433" s="1">
        <v>41262</v>
      </c>
      <c r="C433" s="1">
        <v>41265</v>
      </c>
      <c r="D433" t="s">
        <v>515</v>
      </c>
      <c r="E433" t="s">
        <v>334</v>
      </c>
      <c r="F433" t="s">
        <v>41</v>
      </c>
      <c r="G433" t="s">
        <v>45</v>
      </c>
      <c r="H433" t="s">
        <v>44</v>
      </c>
      <c r="I433">
        <v>1103.97</v>
      </c>
      <c r="J433">
        <v>3</v>
      </c>
      <c r="K433">
        <v>0</v>
      </c>
      <c r="L433">
        <v>496.78649999999902</v>
      </c>
      <c r="M433" t="s">
        <v>19</v>
      </c>
    </row>
    <row r="434" spans="1:13">
      <c r="A434" t="s">
        <v>842</v>
      </c>
      <c r="B434" s="1">
        <v>42143</v>
      </c>
      <c r="C434" s="1">
        <v>42145</v>
      </c>
      <c r="D434" t="s">
        <v>515</v>
      </c>
      <c r="E434" t="s">
        <v>40</v>
      </c>
      <c r="F434" t="s">
        <v>43</v>
      </c>
      <c r="G434" t="s">
        <v>17</v>
      </c>
      <c r="H434" t="s">
        <v>26</v>
      </c>
      <c r="I434">
        <v>344.70400000000001</v>
      </c>
      <c r="J434">
        <v>2</v>
      </c>
      <c r="K434">
        <v>0.2</v>
      </c>
      <c r="L434">
        <v>38.779199999999904</v>
      </c>
      <c r="M434" t="s">
        <v>19</v>
      </c>
    </row>
    <row r="435" spans="1:13">
      <c r="A435" t="s">
        <v>843</v>
      </c>
      <c r="B435" s="1">
        <v>42255</v>
      </c>
      <c r="C435" s="1">
        <v>42258</v>
      </c>
      <c r="D435" t="s">
        <v>844</v>
      </c>
      <c r="E435" t="s">
        <v>250</v>
      </c>
      <c r="F435" t="s">
        <v>142</v>
      </c>
      <c r="G435" t="s">
        <v>32</v>
      </c>
      <c r="H435" t="s">
        <v>23</v>
      </c>
      <c r="I435">
        <v>2152.9560000000001</v>
      </c>
      <c r="J435">
        <v>8</v>
      </c>
      <c r="K435">
        <v>0.35</v>
      </c>
      <c r="M435" t="s">
        <v>19</v>
      </c>
    </row>
    <row r="436" spans="1:13">
      <c r="A436" t="s">
        <v>845</v>
      </c>
      <c r="B436" s="1">
        <v>41807</v>
      </c>
      <c r="C436" s="1">
        <v>41809</v>
      </c>
      <c r="D436" t="s">
        <v>724</v>
      </c>
      <c r="E436" t="s">
        <v>70</v>
      </c>
      <c r="F436" t="s">
        <v>71</v>
      </c>
      <c r="G436" t="s">
        <v>17</v>
      </c>
      <c r="H436" t="s">
        <v>18</v>
      </c>
      <c r="I436">
        <v>1244.0999999999999</v>
      </c>
      <c r="J436">
        <v>5</v>
      </c>
      <c r="K436">
        <v>0</v>
      </c>
      <c r="L436">
        <v>447.75</v>
      </c>
      <c r="M436" t="s">
        <v>37</v>
      </c>
    </row>
    <row r="437" spans="1:13">
      <c r="A437" t="s">
        <v>846</v>
      </c>
      <c r="B437" s="1">
        <v>41250</v>
      </c>
      <c r="C437" s="1">
        <v>41250</v>
      </c>
      <c r="D437" t="s">
        <v>847</v>
      </c>
      <c r="F437" t="s">
        <v>98</v>
      </c>
      <c r="G437" t="s">
        <v>32</v>
      </c>
      <c r="H437" t="s">
        <v>151</v>
      </c>
      <c r="I437">
        <v>2226.8159999999998</v>
      </c>
      <c r="J437">
        <v>9</v>
      </c>
      <c r="K437">
        <v>0.2</v>
      </c>
      <c r="L437">
        <v>500.976</v>
      </c>
      <c r="M437" t="s">
        <v>37</v>
      </c>
    </row>
    <row r="438" spans="1:13">
      <c r="A438" t="s">
        <v>848</v>
      </c>
      <c r="B438" s="1">
        <v>42266</v>
      </c>
      <c r="C438" s="1">
        <v>42268</v>
      </c>
      <c r="D438" t="s">
        <v>849</v>
      </c>
      <c r="E438" t="s">
        <v>15</v>
      </c>
      <c r="F438" t="s">
        <v>16</v>
      </c>
      <c r="G438" t="s">
        <v>32</v>
      </c>
      <c r="H438" t="s">
        <v>18</v>
      </c>
      <c r="I438">
        <v>1586.41199999999</v>
      </c>
      <c r="J438">
        <v>4</v>
      </c>
      <c r="K438">
        <v>0.1</v>
      </c>
      <c r="L438">
        <v>17.531999999999901</v>
      </c>
      <c r="M438" t="s">
        <v>37</v>
      </c>
    </row>
    <row r="439" spans="1:13">
      <c r="A439" t="s">
        <v>850</v>
      </c>
      <c r="B439" s="1">
        <v>41908</v>
      </c>
      <c r="C439" s="1">
        <v>41913</v>
      </c>
      <c r="D439" t="s">
        <v>515</v>
      </c>
      <c r="E439" t="s">
        <v>40</v>
      </c>
      <c r="F439" t="s">
        <v>43</v>
      </c>
      <c r="G439" t="s">
        <v>32</v>
      </c>
      <c r="H439" t="s">
        <v>23</v>
      </c>
      <c r="I439">
        <v>393.16500000000002</v>
      </c>
      <c r="K439">
        <v>0.5</v>
      </c>
      <c r="L439">
        <v>-204.44579999999999</v>
      </c>
      <c r="M439" t="s">
        <v>19</v>
      </c>
    </row>
    <row r="440" spans="1:13">
      <c r="A440" t="s">
        <v>851</v>
      </c>
      <c r="B440" s="1">
        <v>42045</v>
      </c>
      <c r="C440" s="1">
        <v>42049</v>
      </c>
      <c r="E440" t="s">
        <v>852</v>
      </c>
      <c r="F440" t="s">
        <v>56</v>
      </c>
      <c r="G440" t="s">
        <v>45</v>
      </c>
      <c r="H440" t="s">
        <v>151</v>
      </c>
      <c r="I440">
        <v>3425.4</v>
      </c>
      <c r="J440">
        <v>6</v>
      </c>
      <c r="K440">
        <v>0</v>
      </c>
      <c r="L440">
        <v>1233</v>
      </c>
      <c r="M440" t="s">
        <v>37</v>
      </c>
    </row>
    <row r="441" spans="1:13">
      <c r="B441" s="1">
        <v>42043</v>
      </c>
      <c r="D441" t="s">
        <v>853</v>
      </c>
      <c r="E441" t="s">
        <v>197</v>
      </c>
      <c r="F441" t="s">
        <v>77</v>
      </c>
      <c r="G441" t="s">
        <v>165</v>
      </c>
      <c r="H441" t="s">
        <v>127</v>
      </c>
      <c r="I441">
        <v>1136.94</v>
      </c>
      <c r="J441">
        <v>2</v>
      </c>
      <c r="K441">
        <v>0</v>
      </c>
      <c r="L441">
        <v>568.43999999999903</v>
      </c>
      <c r="M441" t="s">
        <v>37</v>
      </c>
    </row>
    <row r="442" spans="1:13">
      <c r="A442" t="s">
        <v>854</v>
      </c>
      <c r="B442" s="1">
        <v>41856</v>
      </c>
      <c r="C442" s="1">
        <v>41858</v>
      </c>
      <c r="D442" t="s">
        <v>855</v>
      </c>
      <c r="E442" t="s">
        <v>141</v>
      </c>
      <c r="F442" t="s">
        <v>142</v>
      </c>
      <c r="G442" t="s">
        <v>32</v>
      </c>
      <c r="H442" t="s">
        <v>73</v>
      </c>
      <c r="I442">
        <v>677.63519999999903</v>
      </c>
      <c r="J442">
        <v>2</v>
      </c>
      <c r="L442">
        <v>211.2552</v>
      </c>
      <c r="M442" t="s">
        <v>27</v>
      </c>
    </row>
    <row r="443" spans="1:13">
      <c r="A443" t="s">
        <v>856</v>
      </c>
      <c r="B443" s="1">
        <v>42109</v>
      </c>
      <c r="C443" s="1">
        <v>42112</v>
      </c>
      <c r="D443" t="s">
        <v>741</v>
      </c>
      <c r="E443" t="s">
        <v>790</v>
      </c>
      <c r="F443" t="s">
        <v>115</v>
      </c>
      <c r="G443" t="s">
        <v>32</v>
      </c>
      <c r="H443" t="s">
        <v>73</v>
      </c>
      <c r="I443">
        <v>731.34</v>
      </c>
      <c r="J443">
        <v>2</v>
      </c>
      <c r="K443">
        <v>0</v>
      </c>
      <c r="L443">
        <v>80.400000000000006</v>
      </c>
      <c r="M443" t="s">
        <v>27</v>
      </c>
    </row>
    <row r="444" spans="1:13">
      <c r="A444" t="s">
        <v>857</v>
      </c>
      <c r="B444" s="1">
        <v>41585</v>
      </c>
      <c r="C444" s="1">
        <v>41590</v>
      </c>
      <c r="D444" t="s">
        <v>515</v>
      </c>
      <c r="E444" t="s">
        <v>40</v>
      </c>
      <c r="F444" t="s">
        <v>41</v>
      </c>
      <c r="G444" t="s">
        <v>17</v>
      </c>
      <c r="H444" t="s">
        <v>151</v>
      </c>
      <c r="I444">
        <v>287.909999999999</v>
      </c>
      <c r="J444">
        <v>3</v>
      </c>
      <c r="K444">
        <v>0.4</v>
      </c>
      <c r="L444">
        <v>33.589499999999902</v>
      </c>
      <c r="M444" t="s">
        <v>19</v>
      </c>
    </row>
    <row r="445" spans="1:13">
      <c r="A445" t="s">
        <v>858</v>
      </c>
      <c r="B445" s="1">
        <v>42129</v>
      </c>
      <c r="C445" s="1">
        <v>42131</v>
      </c>
      <c r="D445" t="s">
        <v>859</v>
      </c>
      <c r="E445" t="s">
        <v>114</v>
      </c>
      <c r="F445" t="s">
        <v>52</v>
      </c>
      <c r="G445" t="s">
        <v>17</v>
      </c>
      <c r="H445" t="s">
        <v>151</v>
      </c>
      <c r="I445">
        <v>1272.72</v>
      </c>
      <c r="J445">
        <v>4</v>
      </c>
      <c r="K445">
        <v>0</v>
      </c>
      <c r="L445">
        <v>534.48</v>
      </c>
      <c r="M445" t="s">
        <v>37</v>
      </c>
    </row>
    <row r="446" spans="1:13">
      <c r="A446" t="s">
        <v>860</v>
      </c>
      <c r="B446" s="1">
        <v>41947</v>
      </c>
      <c r="C446" s="1">
        <v>41949</v>
      </c>
      <c r="D446" t="s">
        <v>861</v>
      </c>
      <c r="E446" t="s">
        <v>76</v>
      </c>
      <c r="F446" t="s">
        <v>77</v>
      </c>
      <c r="G446" t="s">
        <v>45</v>
      </c>
      <c r="H446" t="s">
        <v>26</v>
      </c>
      <c r="I446">
        <v>1856.34</v>
      </c>
      <c r="J446">
        <v>6</v>
      </c>
      <c r="K446">
        <v>0</v>
      </c>
      <c r="M446" t="s">
        <v>27</v>
      </c>
    </row>
    <row r="447" spans="1:13">
      <c r="A447" t="s">
        <v>862</v>
      </c>
      <c r="B447" s="1">
        <v>42165</v>
      </c>
      <c r="C447" s="1">
        <v>42167</v>
      </c>
      <c r="D447" t="s">
        <v>270</v>
      </c>
      <c r="E447" t="s">
        <v>197</v>
      </c>
      <c r="F447" t="s">
        <v>77</v>
      </c>
      <c r="G447" t="s">
        <v>17</v>
      </c>
      <c r="H447" t="s">
        <v>33</v>
      </c>
      <c r="I447">
        <v>2295</v>
      </c>
      <c r="J447">
        <v>4</v>
      </c>
      <c r="K447">
        <v>0.1</v>
      </c>
      <c r="M447" t="s">
        <v>19</v>
      </c>
    </row>
    <row r="448" spans="1:13">
      <c r="A448" t="s">
        <v>863</v>
      </c>
      <c r="B448" s="1">
        <v>41517</v>
      </c>
      <c r="C448" s="1">
        <v>41519</v>
      </c>
      <c r="D448" t="s">
        <v>864</v>
      </c>
      <c r="E448" t="s">
        <v>70</v>
      </c>
      <c r="F448" t="s">
        <v>71</v>
      </c>
      <c r="G448" t="s">
        <v>17</v>
      </c>
      <c r="H448" t="s">
        <v>73</v>
      </c>
      <c r="I448">
        <v>1622.1824999999999</v>
      </c>
      <c r="J448" t="s">
        <v>63</v>
      </c>
      <c r="K448">
        <v>0.15</v>
      </c>
      <c r="L448">
        <v>324.38249999999903</v>
      </c>
      <c r="M448" t="s">
        <v>27</v>
      </c>
    </row>
    <row r="449" spans="1:13">
      <c r="A449" t="s">
        <v>865</v>
      </c>
      <c r="B449" s="1">
        <v>41810</v>
      </c>
      <c r="C449" s="1">
        <v>41812</v>
      </c>
      <c r="D449" t="s">
        <v>866</v>
      </c>
      <c r="E449" t="s">
        <v>867</v>
      </c>
      <c r="F449" t="s">
        <v>90</v>
      </c>
      <c r="G449" t="s">
        <v>17</v>
      </c>
      <c r="H449" t="s">
        <v>26</v>
      </c>
      <c r="I449">
        <v>1063.44</v>
      </c>
      <c r="J449">
        <v>7</v>
      </c>
      <c r="K449">
        <v>0</v>
      </c>
      <c r="L449">
        <v>361.41</v>
      </c>
      <c r="M449" t="s">
        <v>27</v>
      </c>
    </row>
    <row r="450" spans="1:13">
      <c r="A450" t="s">
        <v>868</v>
      </c>
      <c r="B450" s="1">
        <v>42239</v>
      </c>
      <c r="D450" t="s">
        <v>869</v>
      </c>
      <c r="E450" t="s">
        <v>643</v>
      </c>
      <c r="F450" t="s">
        <v>87</v>
      </c>
      <c r="G450" t="s">
        <v>17</v>
      </c>
      <c r="H450" t="s">
        <v>26</v>
      </c>
      <c r="I450">
        <v>3449.88</v>
      </c>
      <c r="J450">
        <v>14</v>
      </c>
      <c r="K450">
        <v>0</v>
      </c>
      <c r="M450" t="s">
        <v>19</v>
      </c>
    </row>
    <row r="451" spans="1:13">
      <c r="A451" t="s">
        <v>870</v>
      </c>
      <c r="B451" s="1">
        <v>41422</v>
      </c>
      <c r="C451" s="1">
        <v>41423</v>
      </c>
      <c r="D451" t="s">
        <v>871</v>
      </c>
      <c r="E451" t="s">
        <v>97</v>
      </c>
      <c r="F451" t="s">
        <v>98</v>
      </c>
      <c r="G451" t="s">
        <v>32</v>
      </c>
      <c r="H451" t="s">
        <v>26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27</v>
      </c>
    </row>
    <row r="452" spans="1:13">
      <c r="A452" t="s">
        <v>872</v>
      </c>
      <c r="B452" s="1">
        <v>42143</v>
      </c>
      <c r="C452" t="s">
        <v>873</v>
      </c>
      <c r="D452" t="s">
        <v>406</v>
      </c>
      <c r="E452" t="s">
        <v>874</v>
      </c>
      <c r="F452" t="s">
        <v>25</v>
      </c>
      <c r="G452" t="s">
        <v>17</v>
      </c>
      <c r="H452" t="s">
        <v>18</v>
      </c>
      <c r="I452">
        <v>1429.4399999999901</v>
      </c>
      <c r="J452">
        <v>4</v>
      </c>
      <c r="K452">
        <v>0</v>
      </c>
      <c r="L452">
        <v>471.599999999999</v>
      </c>
      <c r="M452" t="s">
        <v>27</v>
      </c>
    </row>
    <row r="453" spans="1:13">
      <c r="A453" t="s">
        <v>875</v>
      </c>
      <c r="C453" s="1">
        <v>41759</v>
      </c>
      <c r="D453" t="s">
        <v>876</v>
      </c>
      <c r="E453" t="s">
        <v>877</v>
      </c>
      <c r="F453" t="s">
        <v>438</v>
      </c>
      <c r="G453" t="s">
        <v>32</v>
      </c>
      <c r="H453" t="s">
        <v>151</v>
      </c>
      <c r="I453">
        <v>1057.8</v>
      </c>
      <c r="J453">
        <v>2</v>
      </c>
      <c r="K453">
        <v>0</v>
      </c>
      <c r="L453">
        <v>158.63999999999999</v>
      </c>
      <c r="M453" t="s">
        <v>27</v>
      </c>
    </row>
    <row r="454" spans="1:13">
      <c r="A454" t="s">
        <v>736</v>
      </c>
      <c r="B454" s="1">
        <v>41996</v>
      </c>
      <c r="C454" s="1">
        <v>41998</v>
      </c>
      <c r="D454" t="s">
        <v>146</v>
      </c>
      <c r="E454" t="s">
        <v>66</v>
      </c>
      <c r="F454" t="s">
        <v>90</v>
      </c>
      <c r="G454" t="s">
        <v>32</v>
      </c>
      <c r="H454" t="s">
        <v>33</v>
      </c>
      <c r="I454">
        <v>1092.96</v>
      </c>
      <c r="K454">
        <v>0</v>
      </c>
      <c r="L454">
        <v>393.39</v>
      </c>
      <c r="M454" t="s">
        <v>27</v>
      </c>
    </row>
    <row r="455" spans="1:13">
      <c r="A455" t="s">
        <v>878</v>
      </c>
      <c r="B455" s="1">
        <v>42289</v>
      </c>
      <c r="D455" t="s">
        <v>879</v>
      </c>
      <c r="E455" t="s">
        <v>570</v>
      </c>
      <c r="F455" t="s">
        <v>120</v>
      </c>
      <c r="G455" t="s">
        <v>32</v>
      </c>
      <c r="H455" t="s">
        <v>44</v>
      </c>
      <c r="I455">
        <v>1483</v>
      </c>
      <c r="J455">
        <v>5</v>
      </c>
      <c r="K455">
        <v>0</v>
      </c>
      <c r="L455">
        <v>741.5</v>
      </c>
      <c r="M455" t="s">
        <v>37</v>
      </c>
    </row>
    <row r="456" spans="1:13">
      <c r="A456" t="s">
        <v>880</v>
      </c>
      <c r="B456" s="1">
        <v>42109</v>
      </c>
      <c r="C456" s="1">
        <v>42111</v>
      </c>
      <c r="D456" t="s">
        <v>881</v>
      </c>
      <c r="E456" t="s">
        <v>276</v>
      </c>
      <c r="F456" t="s">
        <v>61</v>
      </c>
      <c r="G456" t="s">
        <v>45</v>
      </c>
      <c r="H456" t="s">
        <v>151</v>
      </c>
      <c r="I456" t="s">
        <v>882</v>
      </c>
      <c r="J456">
        <v>5</v>
      </c>
      <c r="K456">
        <v>0</v>
      </c>
      <c r="L456">
        <v>304.7</v>
      </c>
      <c r="M456" t="s">
        <v>27</v>
      </c>
    </row>
    <row r="457" spans="1:13">
      <c r="A457" t="s">
        <v>883</v>
      </c>
      <c r="B457" s="1">
        <v>42336</v>
      </c>
      <c r="C457" s="1">
        <v>42341</v>
      </c>
      <c r="D457" t="s">
        <v>884</v>
      </c>
      <c r="E457" t="s">
        <v>22</v>
      </c>
      <c r="F457" t="s">
        <v>71</v>
      </c>
      <c r="G457" t="s">
        <v>32</v>
      </c>
      <c r="H457" t="s">
        <v>44</v>
      </c>
      <c r="I457">
        <v>2455.6770000000001</v>
      </c>
      <c r="J457">
        <v>7</v>
      </c>
      <c r="K457">
        <v>0.1</v>
      </c>
      <c r="L457">
        <v>-191.16300000000001</v>
      </c>
      <c r="M457" t="s">
        <v>885</v>
      </c>
    </row>
    <row r="458" spans="1:13">
      <c r="A458" t="s">
        <v>886</v>
      </c>
      <c r="B458" s="1">
        <v>41405</v>
      </c>
      <c r="C458" s="1">
        <v>41407</v>
      </c>
      <c r="D458" t="s">
        <v>887</v>
      </c>
      <c r="F458" t="s">
        <v>56</v>
      </c>
      <c r="G458" t="s">
        <v>17</v>
      </c>
      <c r="H458" t="s">
        <v>73</v>
      </c>
      <c r="I458">
        <v>1900.44</v>
      </c>
      <c r="J458">
        <v>6</v>
      </c>
      <c r="K458">
        <v>0</v>
      </c>
      <c r="L458">
        <v>417.96</v>
      </c>
      <c r="M458" t="s">
        <v>37</v>
      </c>
    </row>
    <row r="459" spans="1:13">
      <c r="A459" t="s">
        <v>888</v>
      </c>
      <c r="B459" s="1">
        <v>41808</v>
      </c>
      <c r="C459" s="1">
        <v>41814</v>
      </c>
      <c r="D459" t="s">
        <v>889</v>
      </c>
      <c r="E459" t="s">
        <v>322</v>
      </c>
      <c r="F459" t="s">
        <v>142</v>
      </c>
      <c r="G459" t="s">
        <v>17</v>
      </c>
      <c r="H459" t="s">
        <v>151</v>
      </c>
      <c r="I459">
        <v>3712.59</v>
      </c>
      <c r="J459">
        <v>7</v>
      </c>
      <c r="K459">
        <v>0.17</v>
      </c>
      <c r="L459">
        <v>849.87</v>
      </c>
      <c r="M459" t="s">
        <v>19</v>
      </c>
    </row>
    <row r="460" spans="1:13">
      <c r="A460" t="s">
        <v>890</v>
      </c>
      <c r="B460" s="1">
        <v>41398</v>
      </c>
      <c r="C460" s="1">
        <v>41400</v>
      </c>
      <c r="D460" t="s">
        <v>247</v>
      </c>
      <c r="E460" t="s">
        <v>891</v>
      </c>
      <c r="F460" t="s">
        <v>115</v>
      </c>
      <c r="G460" t="s">
        <v>17</v>
      </c>
      <c r="H460" t="s">
        <v>33</v>
      </c>
      <c r="I460">
        <v>2372.2199999999998</v>
      </c>
      <c r="J460">
        <v>9</v>
      </c>
      <c r="K460">
        <v>0</v>
      </c>
      <c r="L460">
        <v>0</v>
      </c>
      <c r="M460" t="s">
        <v>37</v>
      </c>
    </row>
    <row r="461" spans="1:13">
      <c r="A461" t="s">
        <v>892</v>
      </c>
      <c r="B461" s="1">
        <v>41223</v>
      </c>
      <c r="C461" s="1">
        <v>41227</v>
      </c>
      <c r="D461" t="s">
        <v>893</v>
      </c>
      <c r="E461" t="s">
        <v>66</v>
      </c>
      <c r="F461" t="s">
        <v>90</v>
      </c>
      <c r="G461" t="s">
        <v>17</v>
      </c>
      <c r="H461" t="s">
        <v>26</v>
      </c>
      <c r="I461">
        <v>5725.35</v>
      </c>
      <c r="J461">
        <v>9</v>
      </c>
      <c r="L461">
        <v>1602.98999999999</v>
      </c>
      <c r="M461" t="s">
        <v>19</v>
      </c>
    </row>
    <row r="462" spans="1:13">
      <c r="A462" t="s">
        <v>894</v>
      </c>
      <c r="B462" s="1">
        <v>42362</v>
      </c>
      <c r="C462" s="1">
        <v>42362</v>
      </c>
      <c r="D462" t="s">
        <v>895</v>
      </c>
      <c r="E462" t="s">
        <v>76</v>
      </c>
      <c r="F462" t="s">
        <v>77</v>
      </c>
      <c r="G462" t="s">
        <v>32</v>
      </c>
      <c r="H462" t="s">
        <v>33</v>
      </c>
      <c r="J462">
        <v>7</v>
      </c>
      <c r="K462">
        <v>0</v>
      </c>
      <c r="L462">
        <v>842.51999999999896</v>
      </c>
      <c r="M462" t="s">
        <v>19</v>
      </c>
    </row>
    <row r="463" spans="1:13">
      <c r="A463" t="s">
        <v>896</v>
      </c>
      <c r="C463" s="1">
        <v>42143</v>
      </c>
      <c r="D463" t="s">
        <v>418</v>
      </c>
      <c r="E463" t="s">
        <v>97</v>
      </c>
      <c r="F463" t="s">
        <v>98</v>
      </c>
      <c r="G463" t="s">
        <v>45</v>
      </c>
      <c r="H463" t="s">
        <v>26</v>
      </c>
      <c r="I463">
        <v>2003.51999999999</v>
      </c>
      <c r="J463">
        <v>6</v>
      </c>
      <c r="K463">
        <v>0</v>
      </c>
      <c r="L463">
        <v>861.48</v>
      </c>
      <c r="M463" t="s">
        <v>37</v>
      </c>
    </row>
    <row r="464" spans="1:13">
      <c r="A464" t="s">
        <v>897</v>
      </c>
      <c r="B464" s="1">
        <v>42347</v>
      </c>
      <c r="C464" s="1">
        <v>42350</v>
      </c>
      <c r="D464" t="s">
        <v>898</v>
      </c>
      <c r="E464" t="s">
        <v>899</v>
      </c>
      <c r="F464" t="s">
        <v>87</v>
      </c>
      <c r="G464" t="s">
        <v>17</v>
      </c>
      <c r="H464" t="s">
        <v>151</v>
      </c>
      <c r="I464">
        <v>1188.3599999999999</v>
      </c>
      <c r="J464">
        <v>4</v>
      </c>
      <c r="K464">
        <v>0</v>
      </c>
      <c r="L464">
        <v>95.039999999999907</v>
      </c>
      <c r="M464" t="s">
        <v>37</v>
      </c>
    </row>
    <row r="465" spans="1:13">
      <c r="A465" t="s">
        <v>900</v>
      </c>
      <c r="B465" s="1">
        <v>41249</v>
      </c>
      <c r="C465" s="1">
        <v>41253</v>
      </c>
      <c r="D465" t="s">
        <v>901</v>
      </c>
      <c r="E465" t="s">
        <v>15</v>
      </c>
      <c r="F465" t="s">
        <v>16</v>
      </c>
      <c r="G465" t="s">
        <v>17</v>
      </c>
      <c r="H465" t="s">
        <v>73</v>
      </c>
      <c r="I465">
        <v>2875.0949999999998</v>
      </c>
      <c r="J465">
        <v>5</v>
      </c>
      <c r="K465">
        <v>0.1</v>
      </c>
      <c r="L465">
        <v>511.094999999999</v>
      </c>
      <c r="M465" t="s">
        <v>37</v>
      </c>
    </row>
    <row r="466" spans="1:13">
      <c r="A466" t="s">
        <v>902</v>
      </c>
      <c r="B466" s="1">
        <v>41892</v>
      </c>
      <c r="C466" s="1">
        <v>41897</v>
      </c>
      <c r="D466" t="s">
        <v>237</v>
      </c>
      <c r="E466" t="s">
        <v>903</v>
      </c>
      <c r="F466" t="s">
        <v>107</v>
      </c>
      <c r="G466" t="s">
        <v>32</v>
      </c>
      <c r="H466" t="s">
        <v>33</v>
      </c>
      <c r="I466" t="s">
        <v>163</v>
      </c>
      <c r="J466">
        <v>5</v>
      </c>
      <c r="K466">
        <v>0</v>
      </c>
      <c r="L466">
        <v>952.2</v>
      </c>
      <c r="M466" t="s">
        <v>19</v>
      </c>
    </row>
    <row r="467" spans="1:13">
      <c r="B467" s="1">
        <v>40970</v>
      </c>
      <c r="C467" s="1">
        <v>40972</v>
      </c>
      <c r="D467" t="s">
        <v>904</v>
      </c>
      <c r="E467" t="s">
        <v>905</v>
      </c>
      <c r="F467" t="s">
        <v>77</v>
      </c>
      <c r="G467" t="s">
        <v>17</v>
      </c>
      <c r="H467" t="s">
        <v>26</v>
      </c>
      <c r="I467">
        <v>1619.1</v>
      </c>
      <c r="J467">
        <v>10</v>
      </c>
      <c r="K467">
        <v>0</v>
      </c>
      <c r="L467">
        <v>258.89999999999998</v>
      </c>
      <c r="M467" t="s">
        <v>37</v>
      </c>
    </row>
    <row r="468" spans="1:13">
      <c r="A468" t="s">
        <v>906</v>
      </c>
      <c r="B468" s="1">
        <v>41275</v>
      </c>
      <c r="C468" s="1">
        <v>41395</v>
      </c>
      <c r="E468" t="s">
        <v>141</v>
      </c>
      <c r="F468" t="s">
        <v>142</v>
      </c>
      <c r="G468" t="s">
        <v>45</v>
      </c>
      <c r="H468" t="s">
        <v>23</v>
      </c>
      <c r="I468">
        <v>2821.7177999999999</v>
      </c>
      <c r="J468">
        <v>6</v>
      </c>
      <c r="L468">
        <v>339.87779999999998</v>
      </c>
      <c r="M468" t="s">
        <v>37</v>
      </c>
    </row>
    <row r="469" spans="1:13">
      <c r="A469" t="s">
        <v>907</v>
      </c>
      <c r="B469" s="1">
        <v>41577</v>
      </c>
      <c r="C469" s="1">
        <v>41581</v>
      </c>
      <c r="D469" t="s">
        <v>908</v>
      </c>
      <c r="E469" t="s">
        <v>141</v>
      </c>
      <c r="F469" t="s">
        <v>142</v>
      </c>
      <c r="G469" t="s">
        <v>17</v>
      </c>
      <c r="H469" t="s">
        <v>127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19</v>
      </c>
    </row>
    <row r="470" spans="1:13">
      <c r="A470" t="s">
        <v>909</v>
      </c>
      <c r="B470" s="1">
        <v>41962</v>
      </c>
      <c r="C470" s="1">
        <v>41962</v>
      </c>
      <c r="D470" t="s">
        <v>402</v>
      </c>
      <c r="E470" t="s">
        <v>910</v>
      </c>
      <c r="F470" t="s">
        <v>142</v>
      </c>
      <c r="G470" t="s">
        <v>45</v>
      </c>
      <c r="H470" t="s">
        <v>73</v>
      </c>
      <c r="I470">
        <v>1798.6763999999901</v>
      </c>
      <c r="J470">
        <v>4</v>
      </c>
      <c r="K470">
        <v>0.17</v>
      </c>
      <c r="L470">
        <v>86.636399999999895</v>
      </c>
      <c r="M470" t="s">
        <v>37</v>
      </c>
    </row>
    <row r="471" spans="1:13">
      <c r="B471" s="1">
        <v>41866</v>
      </c>
      <c r="C471" s="1">
        <v>41868</v>
      </c>
      <c r="D471" t="s">
        <v>911</v>
      </c>
      <c r="E471" t="s">
        <v>464</v>
      </c>
      <c r="F471" t="s">
        <v>392</v>
      </c>
      <c r="G471" t="s">
        <v>17</v>
      </c>
      <c r="H471" t="s">
        <v>33</v>
      </c>
      <c r="I471">
        <v>2544.84</v>
      </c>
      <c r="J471">
        <v>4</v>
      </c>
      <c r="K471">
        <v>0</v>
      </c>
      <c r="L471">
        <v>712.43999999999903</v>
      </c>
      <c r="M471" t="s">
        <v>19</v>
      </c>
    </row>
    <row r="472" spans="1:13">
      <c r="A472" t="s">
        <v>912</v>
      </c>
      <c r="B472" s="1">
        <v>41798</v>
      </c>
      <c r="C472" s="1">
        <v>41798</v>
      </c>
      <c r="D472" t="s">
        <v>893</v>
      </c>
      <c r="F472" t="s">
        <v>90</v>
      </c>
      <c r="G472" t="s">
        <v>32</v>
      </c>
      <c r="H472" t="s">
        <v>73</v>
      </c>
      <c r="I472">
        <v>951.719999999999</v>
      </c>
      <c r="J472">
        <v>2</v>
      </c>
      <c r="K472">
        <v>0</v>
      </c>
      <c r="L472">
        <v>228.36</v>
      </c>
      <c r="M472" t="s">
        <v>37</v>
      </c>
    </row>
    <row r="473" spans="1:13">
      <c r="A473" t="s">
        <v>913</v>
      </c>
      <c r="B473" s="1">
        <v>42279</v>
      </c>
      <c r="C473" s="1">
        <v>42283</v>
      </c>
      <c r="D473" t="s">
        <v>255</v>
      </c>
      <c r="E473" t="s">
        <v>184</v>
      </c>
      <c r="F473" t="s">
        <v>115</v>
      </c>
      <c r="G473" t="s">
        <v>17</v>
      </c>
      <c r="H473" t="s">
        <v>26</v>
      </c>
      <c r="I473">
        <v>2575.92</v>
      </c>
      <c r="J473">
        <v>4</v>
      </c>
      <c r="K473">
        <v>0</v>
      </c>
      <c r="L473">
        <v>978.83999999999901</v>
      </c>
      <c r="M473" t="s">
        <v>37</v>
      </c>
    </row>
    <row r="474" spans="1:13">
      <c r="A474" t="s">
        <v>914</v>
      </c>
      <c r="B474" s="1">
        <v>42062</v>
      </c>
      <c r="C474" s="1">
        <v>42066</v>
      </c>
      <c r="D474" t="s">
        <v>583</v>
      </c>
      <c r="E474" t="s">
        <v>93</v>
      </c>
      <c r="F474" t="s">
        <v>94</v>
      </c>
      <c r="G474" t="s">
        <v>45</v>
      </c>
      <c r="H474" t="s">
        <v>23</v>
      </c>
      <c r="I474">
        <v>1699.83</v>
      </c>
      <c r="J474">
        <v>3</v>
      </c>
      <c r="K474">
        <v>0</v>
      </c>
      <c r="L474">
        <v>84.96</v>
      </c>
      <c r="M474" t="s">
        <v>37</v>
      </c>
    </row>
    <row r="475" spans="1:13">
      <c r="A475" t="s">
        <v>915</v>
      </c>
      <c r="B475" s="1">
        <v>41943</v>
      </c>
      <c r="C475" t="s">
        <v>916</v>
      </c>
      <c r="D475" t="s">
        <v>917</v>
      </c>
      <c r="E475" t="s">
        <v>15</v>
      </c>
      <c r="F475" t="s">
        <v>16</v>
      </c>
      <c r="G475" t="s">
        <v>32</v>
      </c>
      <c r="H475" t="s">
        <v>26</v>
      </c>
      <c r="I475">
        <v>2634.5519999999901</v>
      </c>
      <c r="J475">
        <v>8</v>
      </c>
      <c r="K475">
        <v>0.1</v>
      </c>
      <c r="L475">
        <v>116.952</v>
      </c>
      <c r="M475" t="s">
        <v>19</v>
      </c>
    </row>
    <row r="476" spans="1:13">
      <c r="A476" t="s">
        <v>918</v>
      </c>
      <c r="B476" s="1">
        <v>41991</v>
      </c>
      <c r="C476" s="1">
        <v>41998</v>
      </c>
      <c r="D476" t="s">
        <v>919</v>
      </c>
      <c r="E476" t="s">
        <v>141</v>
      </c>
      <c r="F476" t="s">
        <v>142</v>
      </c>
      <c r="G476" t="s">
        <v>32</v>
      </c>
      <c r="H476" t="s">
        <v>73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19</v>
      </c>
    </row>
    <row r="477" spans="1:13">
      <c r="A477" t="s">
        <v>920</v>
      </c>
      <c r="B477" s="1">
        <v>42133</v>
      </c>
      <c r="C477" s="1">
        <v>42139</v>
      </c>
      <c r="D477" t="s">
        <v>861</v>
      </c>
      <c r="E477" t="s">
        <v>114</v>
      </c>
      <c r="F477" t="s">
        <v>169</v>
      </c>
      <c r="G477" t="s">
        <v>32</v>
      </c>
      <c r="H477" t="s">
        <v>151</v>
      </c>
      <c r="I477">
        <v>4298.8500000000004</v>
      </c>
      <c r="J477">
        <v>5</v>
      </c>
      <c r="K477">
        <v>0</v>
      </c>
      <c r="L477">
        <v>300.89999999999998</v>
      </c>
      <c r="M477" t="s">
        <v>74</v>
      </c>
    </row>
    <row r="478" spans="1:13">
      <c r="B478" s="1">
        <v>42189</v>
      </c>
      <c r="C478" s="1">
        <v>42193</v>
      </c>
      <c r="D478" t="s">
        <v>751</v>
      </c>
      <c r="E478" t="s">
        <v>66</v>
      </c>
      <c r="F478" t="s">
        <v>90</v>
      </c>
      <c r="G478" t="s">
        <v>45</v>
      </c>
      <c r="H478" t="s">
        <v>151</v>
      </c>
      <c r="I478">
        <v>3417.48</v>
      </c>
      <c r="J478">
        <v>6</v>
      </c>
      <c r="K478">
        <v>0</v>
      </c>
      <c r="L478">
        <v>854.28</v>
      </c>
      <c r="M478" t="s">
        <v>19</v>
      </c>
    </row>
    <row r="479" spans="1:13">
      <c r="A479" t="s">
        <v>921</v>
      </c>
      <c r="B479" s="1">
        <v>41411</v>
      </c>
      <c r="C479" s="1">
        <v>41415</v>
      </c>
      <c r="D479" t="s">
        <v>113</v>
      </c>
      <c r="E479" t="s">
        <v>197</v>
      </c>
      <c r="F479" t="s">
        <v>77</v>
      </c>
      <c r="G479" t="s">
        <v>45</v>
      </c>
      <c r="H479" t="s">
        <v>44</v>
      </c>
      <c r="I479">
        <v>2080.3199999999902</v>
      </c>
      <c r="J479">
        <v>4</v>
      </c>
      <c r="K479">
        <v>0</v>
      </c>
      <c r="L479">
        <v>561.599999999999</v>
      </c>
      <c r="M479" t="s">
        <v>37</v>
      </c>
    </row>
    <row r="480" spans="1:13">
      <c r="A480" t="s">
        <v>922</v>
      </c>
      <c r="B480" s="1">
        <v>41123</v>
      </c>
      <c r="C480" s="1">
        <v>41126</v>
      </c>
      <c r="D480" t="s">
        <v>284</v>
      </c>
      <c r="E480" t="s">
        <v>114</v>
      </c>
      <c r="F480" t="s">
        <v>115</v>
      </c>
      <c r="G480" t="s">
        <v>17</v>
      </c>
      <c r="H480" t="s">
        <v>73</v>
      </c>
      <c r="I480" t="s">
        <v>923</v>
      </c>
      <c r="J480">
        <v>5</v>
      </c>
      <c r="K480">
        <v>0</v>
      </c>
      <c r="L480">
        <v>319.349999999999</v>
      </c>
      <c r="M480" t="s">
        <v>27</v>
      </c>
    </row>
    <row r="481" spans="1:13">
      <c r="A481" t="s">
        <v>924</v>
      </c>
      <c r="B481" s="1">
        <v>42267</v>
      </c>
      <c r="C481" s="1">
        <v>42273</v>
      </c>
      <c r="D481" t="s">
        <v>515</v>
      </c>
      <c r="E481" t="s">
        <v>40</v>
      </c>
      <c r="F481" t="s">
        <v>43</v>
      </c>
      <c r="G481" t="s">
        <v>17</v>
      </c>
      <c r="H481" t="s">
        <v>73</v>
      </c>
      <c r="I481">
        <v>471.92</v>
      </c>
      <c r="K481">
        <v>0.2</v>
      </c>
      <c r="L481">
        <v>29.495000000000001</v>
      </c>
      <c r="M481" t="s">
        <v>74</v>
      </c>
    </row>
    <row r="482" spans="1:13">
      <c r="A482" t="s">
        <v>925</v>
      </c>
      <c r="B482" s="1">
        <v>41684</v>
      </c>
      <c r="C482" s="1">
        <v>41686</v>
      </c>
      <c r="D482" t="s">
        <v>926</v>
      </c>
      <c r="E482" t="s">
        <v>927</v>
      </c>
      <c r="F482" t="s">
        <v>131</v>
      </c>
      <c r="G482" t="s">
        <v>45</v>
      </c>
      <c r="H482" t="s">
        <v>26</v>
      </c>
      <c r="I482">
        <v>1288.8</v>
      </c>
      <c r="J482" t="s">
        <v>63</v>
      </c>
      <c r="K482">
        <v>0</v>
      </c>
      <c r="L482">
        <v>90</v>
      </c>
      <c r="M482" t="s">
        <v>408</v>
      </c>
    </row>
    <row r="483" spans="1:13">
      <c r="A483" t="s">
        <v>928</v>
      </c>
      <c r="B483" s="1">
        <v>41417</v>
      </c>
      <c r="C483" s="1">
        <v>41417</v>
      </c>
      <c r="E483" t="s">
        <v>15</v>
      </c>
      <c r="F483" t="s">
        <v>16</v>
      </c>
      <c r="G483" t="s">
        <v>32</v>
      </c>
      <c r="H483" t="s">
        <v>46</v>
      </c>
      <c r="I483">
        <v>660.69</v>
      </c>
      <c r="J483">
        <v>5</v>
      </c>
      <c r="K483">
        <v>0.1</v>
      </c>
      <c r="L483">
        <v>44.04</v>
      </c>
      <c r="M483" t="s">
        <v>27</v>
      </c>
    </row>
    <row r="484" spans="1:13">
      <c r="A484" t="s">
        <v>929</v>
      </c>
      <c r="B484" t="s">
        <v>930</v>
      </c>
      <c r="C484" s="1">
        <v>42225</v>
      </c>
      <c r="D484" t="s">
        <v>931</v>
      </c>
      <c r="E484" t="s">
        <v>932</v>
      </c>
      <c r="F484" t="s">
        <v>77</v>
      </c>
      <c r="G484" t="s">
        <v>45</v>
      </c>
      <c r="H484" t="s">
        <v>299</v>
      </c>
      <c r="I484">
        <v>3234.24</v>
      </c>
      <c r="J484">
        <v>6</v>
      </c>
      <c r="K484">
        <v>0</v>
      </c>
      <c r="L484">
        <v>970.19999999999902</v>
      </c>
      <c r="M484" t="s">
        <v>19</v>
      </c>
    </row>
    <row r="485" spans="1:13">
      <c r="A485" t="s">
        <v>933</v>
      </c>
      <c r="B485" s="1">
        <v>41956</v>
      </c>
      <c r="C485" s="1">
        <v>41961</v>
      </c>
      <c r="D485" t="s">
        <v>30</v>
      </c>
      <c r="E485" t="s">
        <v>934</v>
      </c>
      <c r="F485" t="s">
        <v>61</v>
      </c>
      <c r="G485" t="s">
        <v>17</v>
      </c>
      <c r="H485" t="s">
        <v>151</v>
      </c>
      <c r="I485">
        <v>2171.3000000000002</v>
      </c>
      <c r="J485">
        <v>5</v>
      </c>
      <c r="K485">
        <v>0</v>
      </c>
      <c r="L485">
        <v>390.79999999999899</v>
      </c>
      <c r="M485" t="s">
        <v>37</v>
      </c>
    </row>
    <row r="486" spans="1:13">
      <c r="C486" s="1">
        <v>42049</v>
      </c>
      <c r="D486" t="s">
        <v>237</v>
      </c>
      <c r="E486" t="s">
        <v>15</v>
      </c>
      <c r="F486" t="s">
        <v>935</v>
      </c>
      <c r="G486" t="s">
        <v>17</v>
      </c>
      <c r="H486" t="s">
        <v>73</v>
      </c>
      <c r="I486">
        <v>2074.7339999999999</v>
      </c>
      <c r="J486">
        <v>9</v>
      </c>
      <c r="K486">
        <v>0.1</v>
      </c>
      <c r="L486">
        <v>276.53399999999999</v>
      </c>
      <c r="M486" t="s">
        <v>19</v>
      </c>
    </row>
    <row r="487" spans="1:13">
      <c r="A487" t="s">
        <v>936</v>
      </c>
      <c r="B487" s="1">
        <v>42319</v>
      </c>
      <c r="C487" s="1">
        <v>42322</v>
      </c>
      <c r="E487" t="s">
        <v>97</v>
      </c>
      <c r="F487" t="s">
        <v>98</v>
      </c>
      <c r="G487" t="s">
        <v>17</v>
      </c>
      <c r="H487" t="s">
        <v>26</v>
      </c>
      <c r="I487">
        <v>849.8</v>
      </c>
      <c r="J487">
        <v>2</v>
      </c>
      <c r="K487">
        <v>0</v>
      </c>
      <c r="L487">
        <v>195.44</v>
      </c>
      <c r="M487" t="s">
        <v>27</v>
      </c>
    </row>
    <row r="488" spans="1:13">
      <c r="A488" t="s">
        <v>937</v>
      </c>
      <c r="B488" s="1">
        <v>41728</v>
      </c>
      <c r="C488" s="1">
        <v>41730</v>
      </c>
      <c r="D488" t="s">
        <v>426</v>
      </c>
      <c r="E488" t="s">
        <v>15</v>
      </c>
      <c r="F488" t="s">
        <v>16</v>
      </c>
      <c r="G488" t="s">
        <v>32</v>
      </c>
      <c r="H488" t="s">
        <v>18</v>
      </c>
      <c r="I488">
        <v>1177.173</v>
      </c>
      <c r="K488">
        <v>0.1</v>
      </c>
      <c r="L488">
        <v>353.13299999999998</v>
      </c>
      <c r="M488" t="s">
        <v>19</v>
      </c>
    </row>
    <row r="489" spans="1:13">
      <c r="A489" t="s">
        <v>857</v>
      </c>
      <c r="B489" s="1">
        <v>41585</v>
      </c>
      <c r="C489" s="1">
        <v>41590</v>
      </c>
      <c r="D489" t="s">
        <v>515</v>
      </c>
      <c r="E489" t="s">
        <v>40</v>
      </c>
      <c r="F489" t="s">
        <v>41</v>
      </c>
      <c r="G489" t="s">
        <v>45</v>
      </c>
      <c r="H489" t="s">
        <v>26</v>
      </c>
      <c r="I489">
        <v>177.648</v>
      </c>
      <c r="J489">
        <v>2</v>
      </c>
      <c r="K489">
        <v>0.2</v>
      </c>
      <c r="L489">
        <v>-28.867799999999999</v>
      </c>
      <c r="M489" t="s">
        <v>19</v>
      </c>
    </row>
    <row r="490" spans="1:13">
      <c r="A490" t="s">
        <v>924</v>
      </c>
      <c r="B490" s="1">
        <v>42267</v>
      </c>
      <c r="C490" s="1">
        <v>42273</v>
      </c>
      <c r="D490" t="s">
        <v>515</v>
      </c>
      <c r="E490" t="s">
        <v>40</v>
      </c>
      <c r="F490" t="s">
        <v>43</v>
      </c>
      <c r="G490" t="s">
        <v>17</v>
      </c>
      <c r="H490" t="s">
        <v>151</v>
      </c>
      <c r="I490">
        <v>89.584000000000003</v>
      </c>
      <c r="J490">
        <v>2</v>
      </c>
      <c r="K490">
        <v>0.2</v>
      </c>
      <c r="L490">
        <v>4.4791999999999996</v>
      </c>
      <c r="M490" t="s">
        <v>74</v>
      </c>
    </row>
    <row r="491" spans="1:13">
      <c r="A491" t="s">
        <v>938</v>
      </c>
      <c r="B491" s="1">
        <v>41870</v>
      </c>
      <c r="C491" s="1">
        <v>41872</v>
      </c>
      <c r="D491" t="s">
        <v>939</v>
      </c>
      <c r="E491" t="s">
        <v>713</v>
      </c>
      <c r="F491" t="s">
        <v>115</v>
      </c>
      <c r="G491" t="s">
        <v>17</v>
      </c>
      <c r="H491" t="s">
        <v>33</v>
      </c>
      <c r="I491">
        <v>2863.08</v>
      </c>
      <c r="J491">
        <v>9</v>
      </c>
      <c r="K491">
        <v>0.5</v>
      </c>
      <c r="L491">
        <v>-458.19</v>
      </c>
      <c r="M491" t="s">
        <v>19</v>
      </c>
    </row>
    <row r="492" spans="1:13">
      <c r="A492" t="s">
        <v>940</v>
      </c>
      <c r="B492" s="1">
        <v>42153</v>
      </c>
      <c r="C492" s="1">
        <v>42155</v>
      </c>
      <c r="E492" t="s">
        <v>70</v>
      </c>
      <c r="F492" t="s">
        <v>71</v>
      </c>
      <c r="G492" t="s">
        <v>45</v>
      </c>
      <c r="H492" t="s">
        <v>44</v>
      </c>
      <c r="I492">
        <v>1253.07</v>
      </c>
      <c r="J492">
        <v>5</v>
      </c>
      <c r="K492">
        <v>0.1</v>
      </c>
      <c r="L492">
        <v>236.67</v>
      </c>
      <c r="M492" t="s">
        <v>27</v>
      </c>
    </row>
    <row r="493" spans="1:13">
      <c r="A493" t="s">
        <v>941</v>
      </c>
      <c r="B493" s="1">
        <v>41508</v>
      </c>
      <c r="C493" s="1">
        <v>41515</v>
      </c>
      <c r="D493" t="s">
        <v>942</v>
      </c>
      <c r="E493" t="s">
        <v>168</v>
      </c>
      <c r="F493" t="s">
        <v>115</v>
      </c>
      <c r="G493" t="s">
        <v>45</v>
      </c>
      <c r="H493" t="s">
        <v>26</v>
      </c>
      <c r="I493">
        <v>3369.24</v>
      </c>
      <c r="J493">
        <v>6</v>
      </c>
      <c r="K493">
        <v>0</v>
      </c>
      <c r="L493">
        <v>606.41999999999996</v>
      </c>
      <c r="M493" t="s">
        <v>74</v>
      </c>
    </row>
    <row r="494" spans="1:13">
      <c r="A494" t="s">
        <v>943</v>
      </c>
      <c r="B494" s="1">
        <v>42190</v>
      </c>
      <c r="C494" s="1">
        <v>42190</v>
      </c>
      <c r="D494" t="s">
        <v>944</v>
      </c>
      <c r="E494" t="s">
        <v>945</v>
      </c>
      <c r="F494" t="s">
        <v>438</v>
      </c>
      <c r="G494" t="s">
        <v>17</v>
      </c>
      <c r="H494" t="s">
        <v>73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946</v>
      </c>
      <c r="B495" s="1">
        <v>41347</v>
      </c>
      <c r="C495" s="1">
        <v>41350</v>
      </c>
      <c r="D495" t="s">
        <v>314</v>
      </c>
      <c r="E495" t="s">
        <v>281</v>
      </c>
      <c r="F495" t="s">
        <v>71</v>
      </c>
      <c r="G495" t="s">
        <v>32</v>
      </c>
      <c r="H495" t="s">
        <v>73</v>
      </c>
      <c r="I495">
        <v>1273.125</v>
      </c>
      <c r="J495">
        <v>7</v>
      </c>
      <c r="K495">
        <v>0.5</v>
      </c>
      <c r="L495">
        <v>-993.19499999999903</v>
      </c>
      <c r="M495" t="s">
        <v>37</v>
      </c>
    </row>
    <row r="496" spans="1:13">
      <c r="A496" t="s">
        <v>947</v>
      </c>
      <c r="B496" s="1">
        <v>42139</v>
      </c>
      <c r="C496" s="1">
        <v>42139</v>
      </c>
      <c r="D496" t="s">
        <v>515</v>
      </c>
      <c r="E496" t="s">
        <v>450</v>
      </c>
      <c r="F496" t="s">
        <v>450</v>
      </c>
      <c r="G496" t="s">
        <v>45</v>
      </c>
      <c r="H496" t="s">
        <v>18</v>
      </c>
      <c r="J496">
        <v>2</v>
      </c>
      <c r="K496">
        <v>0</v>
      </c>
      <c r="L496">
        <v>10.74</v>
      </c>
      <c r="M496" t="s">
        <v>37</v>
      </c>
    </row>
    <row r="497" spans="1:13">
      <c r="A497" t="s">
        <v>948</v>
      </c>
      <c r="B497" s="1">
        <v>42263</v>
      </c>
      <c r="C497" s="1">
        <v>42265</v>
      </c>
      <c r="D497" t="s">
        <v>876</v>
      </c>
      <c r="E497" t="s">
        <v>358</v>
      </c>
      <c r="F497" t="s">
        <v>98</v>
      </c>
      <c r="G497" t="s">
        <v>17</v>
      </c>
      <c r="H497" t="s">
        <v>151</v>
      </c>
      <c r="I497">
        <v>1258.7773999999999</v>
      </c>
      <c r="J497">
        <v>5</v>
      </c>
      <c r="K497">
        <v>2E-3</v>
      </c>
      <c r="L497">
        <v>375.77739999999898</v>
      </c>
      <c r="M497" t="s">
        <v>37</v>
      </c>
    </row>
    <row r="498" spans="1:13">
      <c r="A498" t="s">
        <v>949</v>
      </c>
      <c r="B498" s="1">
        <v>42223</v>
      </c>
      <c r="C498" s="1">
        <v>42228</v>
      </c>
      <c r="D498" t="s">
        <v>950</v>
      </c>
      <c r="E498" t="s">
        <v>713</v>
      </c>
      <c r="F498" t="s">
        <v>115</v>
      </c>
      <c r="G498" t="s">
        <v>32</v>
      </c>
      <c r="H498" t="s">
        <v>127</v>
      </c>
      <c r="J498">
        <v>7</v>
      </c>
      <c r="K498">
        <v>0.2</v>
      </c>
      <c r="L498">
        <v>290.59800000000001</v>
      </c>
      <c r="M498" t="s">
        <v>19</v>
      </c>
    </row>
    <row r="499" spans="1:13">
      <c r="A499" t="s">
        <v>951</v>
      </c>
      <c r="B499" s="1">
        <v>41891</v>
      </c>
      <c r="E499" t="s">
        <v>250</v>
      </c>
      <c r="F499" t="s">
        <v>142</v>
      </c>
      <c r="G499" t="s">
        <v>17</v>
      </c>
      <c r="H499" t="s">
        <v>33</v>
      </c>
      <c r="I499">
        <v>1482.39</v>
      </c>
      <c r="J499">
        <v>6</v>
      </c>
      <c r="K499">
        <v>0.35</v>
      </c>
      <c r="L499">
        <v>68.31</v>
      </c>
      <c r="M499" t="s">
        <v>37</v>
      </c>
    </row>
    <row r="500" spans="1:13">
      <c r="A500" t="s">
        <v>952</v>
      </c>
      <c r="B500" s="1">
        <v>42255</v>
      </c>
      <c r="C500" s="1">
        <v>42258</v>
      </c>
      <c r="D500" t="s">
        <v>953</v>
      </c>
      <c r="E500" t="s">
        <v>101</v>
      </c>
      <c r="F500" t="s">
        <v>98</v>
      </c>
      <c r="G500" t="s">
        <v>17</v>
      </c>
      <c r="H500" t="s">
        <v>23</v>
      </c>
      <c r="I500">
        <v>1274.7</v>
      </c>
      <c r="J500">
        <v>3</v>
      </c>
      <c r="K500">
        <v>0</v>
      </c>
      <c r="L500">
        <v>293.16000000000003</v>
      </c>
      <c r="M500" t="s">
        <v>762</v>
      </c>
    </row>
    <row r="501" spans="1:13">
      <c r="A501" t="s">
        <v>857</v>
      </c>
      <c r="B501" s="1">
        <v>41585</v>
      </c>
      <c r="C501" s="1">
        <v>41619</v>
      </c>
      <c r="D501" t="s">
        <v>515</v>
      </c>
      <c r="E501" t="s">
        <v>40</v>
      </c>
      <c r="F501" t="s">
        <v>41</v>
      </c>
      <c r="G501" t="s">
        <v>165</v>
      </c>
      <c r="H501" t="s">
        <v>33</v>
      </c>
      <c r="I501">
        <v>84.784000000000006</v>
      </c>
      <c r="K501">
        <v>0.2</v>
      </c>
      <c r="L501">
        <v>-16.956800000000001</v>
      </c>
      <c r="M501" t="s">
        <v>19</v>
      </c>
    </row>
    <row r="502" spans="1:13">
      <c r="A502" t="s">
        <v>954</v>
      </c>
      <c r="B502" s="1">
        <v>41564</v>
      </c>
      <c r="C502" s="1">
        <v>41568</v>
      </c>
      <c r="D502" t="s">
        <v>394</v>
      </c>
      <c r="E502" t="s">
        <v>570</v>
      </c>
      <c r="F502" t="s">
        <v>120</v>
      </c>
      <c r="G502" t="s">
        <v>32</v>
      </c>
      <c r="H502" t="s">
        <v>26</v>
      </c>
      <c r="I502">
        <v>2818.0799999999899</v>
      </c>
      <c r="J502">
        <v>9</v>
      </c>
      <c r="K502">
        <v>0</v>
      </c>
      <c r="L502">
        <v>225.35999999999899</v>
      </c>
      <c r="M502" t="s">
        <v>955</v>
      </c>
    </row>
    <row r="503" spans="1:13">
      <c r="A503" t="s">
        <v>956</v>
      </c>
      <c r="B503" s="1">
        <v>42052</v>
      </c>
      <c r="C503" s="1">
        <v>42053</v>
      </c>
      <c r="D503" t="s">
        <v>957</v>
      </c>
      <c r="E503" t="s">
        <v>250</v>
      </c>
      <c r="F503" t="s">
        <v>142</v>
      </c>
      <c r="G503" t="s">
        <v>32</v>
      </c>
      <c r="H503" t="s">
        <v>23</v>
      </c>
      <c r="I503">
        <v>1046.24999999999</v>
      </c>
      <c r="J503">
        <v>3</v>
      </c>
      <c r="K503">
        <v>0.25</v>
      </c>
      <c r="L503">
        <v>-111.599999999999</v>
      </c>
      <c r="M503" t="s">
        <v>37</v>
      </c>
    </row>
    <row r="504" spans="1:13">
      <c r="A504" t="s">
        <v>958</v>
      </c>
      <c r="B504" s="1">
        <v>41328</v>
      </c>
      <c r="C504" s="1">
        <v>41333</v>
      </c>
      <c r="D504" t="s">
        <v>959</v>
      </c>
      <c r="E504" t="s">
        <v>114</v>
      </c>
      <c r="F504" t="s">
        <v>115</v>
      </c>
      <c r="G504" t="s">
        <v>17</v>
      </c>
      <c r="H504" t="s">
        <v>23</v>
      </c>
      <c r="I504">
        <v>3187.2</v>
      </c>
      <c r="J504">
        <v>5</v>
      </c>
      <c r="K504">
        <v>0</v>
      </c>
      <c r="L504">
        <v>541.79999999999995</v>
      </c>
      <c r="M504" t="s">
        <v>19</v>
      </c>
    </row>
    <row r="505" spans="1:13">
      <c r="A505" t="s">
        <v>960</v>
      </c>
      <c r="C505" s="1">
        <v>41618</v>
      </c>
      <c r="D505" t="s">
        <v>961</v>
      </c>
      <c r="E505" t="s">
        <v>962</v>
      </c>
      <c r="F505" t="s">
        <v>16</v>
      </c>
      <c r="G505" t="s">
        <v>32</v>
      </c>
      <c r="H505" t="s">
        <v>23</v>
      </c>
      <c r="I505">
        <v>4099.6799999999903</v>
      </c>
      <c r="J505">
        <v>10</v>
      </c>
      <c r="K505">
        <v>0.1</v>
      </c>
      <c r="L505">
        <v>956.58</v>
      </c>
      <c r="M505" t="s">
        <v>19</v>
      </c>
    </row>
    <row r="506" spans="1:13">
      <c r="A506" t="s">
        <v>963</v>
      </c>
      <c r="B506" s="1">
        <v>41620</v>
      </c>
      <c r="C506" s="1">
        <v>41622</v>
      </c>
      <c r="D506" t="s">
        <v>964</v>
      </c>
      <c r="E506" t="s">
        <v>66</v>
      </c>
      <c r="F506" t="s">
        <v>90</v>
      </c>
      <c r="G506" t="s">
        <v>45</v>
      </c>
      <c r="H506" t="s">
        <v>26</v>
      </c>
      <c r="I506">
        <v>703.35</v>
      </c>
      <c r="J506">
        <v>5</v>
      </c>
      <c r="K506">
        <v>0</v>
      </c>
      <c r="L506">
        <v>260.099999999999</v>
      </c>
      <c r="M506" t="s">
        <v>27</v>
      </c>
    </row>
    <row r="507" spans="1:13">
      <c r="A507" t="s">
        <v>965</v>
      </c>
      <c r="B507" s="1">
        <v>42171</v>
      </c>
      <c r="C507" s="1">
        <v>42176</v>
      </c>
      <c r="D507" t="s">
        <v>966</v>
      </c>
      <c r="E507" t="s">
        <v>15</v>
      </c>
      <c r="F507" t="s">
        <v>16</v>
      </c>
      <c r="G507" t="s">
        <v>17</v>
      </c>
      <c r="H507" t="s">
        <v>23</v>
      </c>
      <c r="I507">
        <v>2293.4879999999998</v>
      </c>
      <c r="J507">
        <v>8</v>
      </c>
      <c r="K507">
        <v>0.1</v>
      </c>
      <c r="L507">
        <v>509.56799999999998</v>
      </c>
      <c r="M507" t="s">
        <v>37</v>
      </c>
    </row>
    <row r="508" spans="1:13">
      <c r="A508" t="s">
        <v>967</v>
      </c>
      <c r="B508" s="1">
        <v>41628</v>
      </c>
      <c r="C508" s="1">
        <v>41630</v>
      </c>
      <c r="D508" t="s">
        <v>968</v>
      </c>
      <c r="E508" t="s">
        <v>70</v>
      </c>
      <c r="F508" t="s">
        <v>71</v>
      </c>
      <c r="G508" t="s">
        <v>223</v>
      </c>
      <c r="H508" t="s">
        <v>299</v>
      </c>
      <c r="I508">
        <v>1238.6115</v>
      </c>
      <c r="K508">
        <v>0.15</v>
      </c>
      <c r="L508">
        <v>14.4314999999999</v>
      </c>
      <c r="M508" t="s">
        <v>37</v>
      </c>
    </row>
    <row r="509" spans="1:13">
      <c r="A509" t="s">
        <v>969</v>
      </c>
      <c r="B509" s="1">
        <v>42137</v>
      </c>
      <c r="C509" s="1">
        <v>42141</v>
      </c>
      <c r="D509" t="s">
        <v>970</v>
      </c>
      <c r="E509" t="s">
        <v>97</v>
      </c>
      <c r="F509" t="s">
        <v>98</v>
      </c>
      <c r="G509" t="s">
        <v>32</v>
      </c>
      <c r="H509" t="s">
        <v>33</v>
      </c>
      <c r="I509">
        <v>1715.05599999999</v>
      </c>
      <c r="J509">
        <v>7</v>
      </c>
      <c r="K509">
        <v>0.2</v>
      </c>
      <c r="L509">
        <v>300.07600000000002</v>
      </c>
      <c r="M509" t="s">
        <v>37</v>
      </c>
    </row>
    <row r="510" spans="1:13">
      <c r="B510" s="1">
        <v>42220</v>
      </c>
      <c r="C510" s="1">
        <v>42224</v>
      </c>
      <c r="D510" t="s">
        <v>515</v>
      </c>
      <c r="E510" t="s">
        <v>40</v>
      </c>
      <c r="F510" t="s">
        <v>41</v>
      </c>
      <c r="G510" t="s">
        <v>17</v>
      </c>
      <c r="H510" t="s">
        <v>127</v>
      </c>
      <c r="I510">
        <v>39.816000000000003</v>
      </c>
      <c r="J510">
        <v>3</v>
      </c>
      <c r="K510">
        <v>0.2</v>
      </c>
      <c r="M510" t="s">
        <v>37</v>
      </c>
    </row>
    <row r="511" spans="1:13">
      <c r="A511" t="s">
        <v>971</v>
      </c>
      <c r="B511" s="1">
        <v>42315</v>
      </c>
      <c r="C511" s="1">
        <v>42319</v>
      </c>
      <c r="D511" t="s">
        <v>972</v>
      </c>
      <c r="E511" t="s">
        <v>15</v>
      </c>
      <c r="F511" t="s">
        <v>16</v>
      </c>
      <c r="G511" t="s">
        <v>32</v>
      </c>
      <c r="H511" t="s">
        <v>23</v>
      </c>
      <c r="J511">
        <v>6</v>
      </c>
      <c r="K511">
        <v>0</v>
      </c>
      <c r="L511">
        <v>852.479999999999</v>
      </c>
      <c r="M511" t="s">
        <v>37</v>
      </c>
    </row>
    <row r="512" spans="1:13">
      <c r="A512" t="s">
        <v>973</v>
      </c>
      <c r="B512" s="1">
        <v>41800</v>
      </c>
      <c r="C512" s="1">
        <v>41804</v>
      </c>
      <c r="D512" t="s">
        <v>974</v>
      </c>
      <c r="F512" t="s">
        <v>77</v>
      </c>
      <c r="G512" t="s">
        <v>45</v>
      </c>
      <c r="H512" t="s">
        <v>57</v>
      </c>
      <c r="I512">
        <v>3399.66</v>
      </c>
      <c r="J512">
        <v>12</v>
      </c>
      <c r="K512">
        <v>0.5</v>
      </c>
      <c r="L512">
        <v>-3059.8199999999902</v>
      </c>
      <c r="M512" t="s">
        <v>19</v>
      </c>
    </row>
    <row r="513" spans="1:13">
      <c r="A513" t="s">
        <v>975</v>
      </c>
      <c r="B513" s="1">
        <v>41404</v>
      </c>
      <c r="C513" s="1">
        <v>41406</v>
      </c>
      <c r="D513" t="s">
        <v>384</v>
      </c>
      <c r="E513" t="s">
        <v>114</v>
      </c>
      <c r="F513" t="s">
        <v>115</v>
      </c>
      <c r="G513" t="s">
        <v>17</v>
      </c>
      <c r="H513" t="s">
        <v>23</v>
      </c>
      <c r="I513">
        <v>1607.76</v>
      </c>
      <c r="L513">
        <v>482.22</v>
      </c>
      <c r="M513" t="s">
        <v>37</v>
      </c>
    </row>
    <row r="514" spans="1:13">
      <c r="A514" t="s">
        <v>976</v>
      </c>
      <c r="B514" s="1">
        <v>41895</v>
      </c>
      <c r="C514" s="1">
        <v>41895</v>
      </c>
      <c r="D514" t="s">
        <v>977</v>
      </c>
      <c r="E514" t="s">
        <v>114</v>
      </c>
      <c r="F514" t="s">
        <v>115</v>
      </c>
      <c r="G514" t="s">
        <v>17</v>
      </c>
      <c r="H514" t="s">
        <v>73</v>
      </c>
      <c r="I514">
        <v>840.15</v>
      </c>
      <c r="J514">
        <v>5</v>
      </c>
      <c r="K514">
        <v>0</v>
      </c>
      <c r="L514">
        <v>260.39999999999998</v>
      </c>
      <c r="M514" t="s">
        <v>27</v>
      </c>
    </row>
    <row r="515" spans="1:13">
      <c r="A515" t="s">
        <v>978</v>
      </c>
      <c r="B515" s="1">
        <v>41845</v>
      </c>
      <c r="C515" s="2">
        <v>41848</v>
      </c>
      <c r="D515" t="s">
        <v>979</v>
      </c>
      <c r="E515" t="s">
        <v>66</v>
      </c>
      <c r="F515" t="s">
        <v>90</v>
      </c>
      <c r="G515" t="s">
        <v>32</v>
      </c>
      <c r="H515" t="s">
        <v>127</v>
      </c>
      <c r="I515">
        <v>1236.33</v>
      </c>
      <c r="J515">
        <v>3</v>
      </c>
      <c r="K515">
        <v>0</v>
      </c>
      <c r="L515">
        <v>519.21</v>
      </c>
      <c r="M515" t="s">
        <v>19</v>
      </c>
    </row>
    <row r="516" spans="1:13">
      <c r="A516" t="s">
        <v>980</v>
      </c>
      <c r="B516" s="1">
        <v>42288</v>
      </c>
      <c r="C516" s="1">
        <v>42291</v>
      </c>
      <c r="D516" t="s">
        <v>981</v>
      </c>
      <c r="E516" t="s">
        <v>114</v>
      </c>
      <c r="F516" t="s">
        <v>982</v>
      </c>
      <c r="G516" t="s">
        <v>108</v>
      </c>
      <c r="H516" t="s">
        <v>26</v>
      </c>
      <c r="I516">
        <v>2488.56</v>
      </c>
      <c r="J516">
        <v>8</v>
      </c>
      <c r="K516">
        <v>0</v>
      </c>
      <c r="L516">
        <v>348.24</v>
      </c>
      <c r="M516" t="s">
        <v>37</v>
      </c>
    </row>
    <row r="517" spans="1:13">
      <c r="A517" t="s">
        <v>983</v>
      </c>
      <c r="B517" s="1">
        <v>41234</v>
      </c>
      <c r="C517" s="1">
        <v>41237</v>
      </c>
      <c r="D517" t="s">
        <v>926</v>
      </c>
      <c r="E517" t="s">
        <v>119</v>
      </c>
      <c r="F517" t="s">
        <v>120</v>
      </c>
      <c r="G517" t="s">
        <v>45</v>
      </c>
      <c r="H517" t="s">
        <v>151</v>
      </c>
      <c r="I517">
        <v>1124.2559999999901</v>
      </c>
      <c r="J517">
        <v>7</v>
      </c>
      <c r="K517">
        <v>0.2</v>
      </c>
      <c r="L517">
        <v>252.89599999999899</v>
      </c>
      <c r="M517" t="s">
        <v>27</v>
      </c>
    </row>
    <row r="518" spans="1:13">
      <c r="A518" t="s">
        <v>857</v>
      </c>
      <c r="B518" s="1">
        <v>41585</v>
      </c>
      <c r="C518" s="1">
        <v>41590</v>
      </c>
      <c r="D518" t="s">
        <v>515</v>
      </c>
      <c r="E518" t="s">
        <v>40</v>
      </c>
      <c r="F518" t="s">
        <v>41</v>
      </c>
      <c r="G518" t="s">
        <v>32</v>
      </c>
      <c r="H518" t="s">
        <v>73</v>
      </c>
      <c r="I518">
        <v>64.959999999999994</v>
      </c>
      <c r="J518">
        <v>5</v>
      </c>
      <c r="K518">
        <v>0.6</v>
      </c>
      <c r="L518">
        <v>-84.447999999999993</v>
      </c>
      <c r="M518" t="s">
        <v>19</v>
      </c>
    </row>
    <row r="519" spans="1:13">
      <c r="A519" t="s">
        <v>984</v>
      </c>
      <c r="B519" s="1">
        <v>42302</v>
      </c>
      <c r="C519" s="1">
        <v>42302</v>
      </c>
      <c r="D519" t="s">
        <v>557</v>
      </c>
      <c r="E519" t="s">
        <v>97</v>
      </c>
      <c r="F519" t="s">
        <v>98</v>
      </c>
      <c r="G519" t="s">
        <v>32</v>
      </c>
      <c r="H519" t="s">
        <v>73</v>
      </c>
      <c r="I519">
        <v>726.72</v>
      </c>
      <c r="J519">
        <v>3</v>
      </c>
      <c r="L519">
        <v>-165.589264177258</v>
      </c>
      <c r="M519" t="s">
        <v>27</v>
      </c>
    </row>
    <row r="520" spans="1:13">
      <c r="A520" t="s">
        <v>985</v>
      </c>
      <c r="B520" s="1">
        <v>41672</v>
      </c>
      <c r="C520" s="1">
        <v>41677</v>
      </c>
      <c r="D520" t="s">
        <v>986</v>
      </c>
      <c r="E520" t="s">
        <v>40</v>
      </c>
      <c r="F520" t="s">
        <v>111</v>
      </c>
      <c r="G520" t="s">
        <v>45</v>
      </c>
      <c r="H520" t="s">
        <v>127</v>
      </c>
      <c r="I520">
        <v>117.96</v>
      </c>
      <c r="J520">
        <v>2</v>
      </c>
      <c r="K520">
        <v>0</v>
      </c>
      <c r="L520">
        <v>5.8979999999999899</v>
      </c>
      <c r="M520" t="s">
        <v>19</v>
      </c>
    </row>
    <row r="521" spans="1:13">
      <c r="A521" t="s">
        <v>987</v>
      </c>
      <c r="B521" s="1">
        <v>41926</v>
      </c>
      <c r="C521" s="1">
        <v>41927</v>
      </c>
      <c r="D521" t="s">
        <v>988</v>
      </c>
      <c r="E521" t="s">
        <v>989</v>
      </c>
      <c r="F521" t="s">
        <v>84</v>
      </c>
      <c r="G521" t="s">
        <v>17</v>
      </c>
      <c r="H521" t="s">
        <v>44</v>
      </c>
      <c r="I521">
        <v>1519.92</v>
      </c>
      <c r="J521">
        <v>6</v>
      </c>
      <c r="K521">
        <v>0</v>
      </c>
      <c r="L521">
        <v>5856.54436626399</v>
      </c>
      <c r="M521" t="s">
        <v>990</v>
      </c>
    </row>
    <row r="522" spans="1:13">
      <c r="A522" t="s">
        <v>991</v>
      </c>
      <c r="B522" s="1">
        <v>40953</v>
      </c>
      <c r="C522" s="1">
        <v>40955</v>
      </c>
      <c r="D522" t="s">
        <v>992</v>
      </c>
      <c r="E522" t="s">
        <v>464</v>
      </c>
      <c r="F522" t="s">
        <v>87</v>
      </c>
      <c r="G522" t="s">
        <v>17</v>
      </c>
      <c r="H522" t="s">
        <v>33</v>
      </c>
      <c r="I522" t="s">
        <v>163</v>
      </c>
      <c r="K522">
        <v>0</v>
      </c>
      <c r="L522">
        <v>319.79999999999899</v>
      </c>
      <c r="M522" t="s">
        <v>27</v>
      </c>
    </row>
    <row r="523" spans="1:13">
      <c r="A523" t="s">
        <v>158</v>
      </c>
      <c r="B523" s="1">
        <v>42125</v>
      </c>
      <c r="C523" s="1">
        <v>42125</v>
      </c>
      <c r="D523" t="s">
        <v>159</v>
      </c>
      <c r="E523" t="s">
        <v>114</v>
      </c>
      <c r="F523" t="s">
        <v>115</v>
      </c>
      <c r="G523" t="s">
        <v>32</v>
      </c>
      <c r="H523" t="s">
        <v>127</v>
      </c>
      <c r="I523">
        <v>723.3</v>
      </c>
      <c r="J523">
        <v>5</v>
      </c>
      <c r="K523">
        <v>0</v>
      </c>
      <c r="L523">
        <v>122.85</v>
      </c>
      <c r="M523" t="s">
        <v>27</v>
      </c>
    </row>
    <row r="524" spans="1:13">
      <c r="A524" t="s">
        <v>993</v>
      </c>
      <c r="B524" s="1">
        <v>40978</v>
      </c>
      <c r="C524" s="1">
        <v>40980</v>
      </c>
      <c r="D524" t="s">
        <v>994</v>
      </c>
      <c r="E524" t="s">
        <v>168</v>
      </c>
      <c r="F524" t="s">
        <v>115</v>
      </c>
      <c r="G524" t="s">
        <v>17</v>
      </c>
      <c r="H524" t="s">
        <v>33</v>
      </c>
      <c r="I524">
        <v>642.68999999999903</v>
      </c>
      <c r="J524">
        <v>1</v>
      </c>
      <c r="K524">
        <v>0</v>
      </c>
      <c r="L524">
        <v>244.2</v>
      </c>
      <c r="M524" t="s">
        <v>27</v>
      </c>
    </row>
    <row r="525" spans="1:13">
      <c r="A525" t="s">
        <v>995</v>
      </c>
      <c r="C525" s="2">
        <v>41494</v>
      </c>
      <c r="D525" t="s">
        <v>979</v>
      </c>
      <c r="E525" t="s">
        <v>15</v>
      </c>
      <c r="F525" t="s">
        <v>16</v>
      </c>
      <c r="G525" t="s">
        <v>32</v>
      </c>
      <c r="H525" t="s">
        <v>23</v>
      </c>
      <c r="I525">
        <v>2619</v>
      </c>
      <c r="J525">
        <v>8</v>
      </c>
      <c r="K525">
        <v>0.1</v>
      </c>
      <c r="L525">
        <v>232.68</v>
      </c>
      <c r="M525" t="s">
        <v>37</v>
      </c>
    </row>
    <row r="526" spans="1:13">
      <c r="A526" t="s">
        <v>996</v>
      </c>
      <c r="B526" s="1">
        <v>41628</v>
      </c>
      <c r="C526" s="1">
        <v>41631</v>
      </c>
      <c r="D526" t="s">
        <v>970</v>
      </c>
      <c r="E526" t="s">
        <v>713</v>
      </c>
      <c r="F526" t="s">
        <v>115</v>
      </c>
      <c r="G526" t="s">
        <v>45</v>
      </c>
      <c r="H526" t="s">
        <v>26</v>
      </c>
      <c r="I526">
        <v>1704.87</v>
      </c>
      <c r="J526">
        <v>6</v>
      </c>
      <c r="K526">
        <v>0.5</v>
      </c>
      <c r="L526">
        <v>-1023.02999999999</v>
      </c>
      <c r="M526" t="s">
        <v>408</v>
      </c>
    </row>
    <row r="527" spans="1:13">
      <c r="A527" t="s">
        <v>997</v>
      </c>
      <c r="B527" s="1">
        <v>41489</v>
      </c>
      <c r="C527" s="1">
        <v>41493</v>
      </c>
      <c r="D527" t="s">
        <v>301</v>
      </c>
      <c r="E527" t="s">
        <v>76</v>
      </c>
      <c r="F527" t="s">
        <v>77</v>
      </c>
      <c r="G527" t="s">
        <v>17</v>
      </c>
      <c r="H527" t="s">
        <v>151</v>
      </c>
      <c r="I527">
        <v>1715.9099999999901</v>
      </c>
      <c r="J527">
        <v>7</v>
      </c>
      <c r="K527" t="s">
        <v>226</v>
      </c>
      <c r="L527">
        <v>583.38</v>
      </c>
      <c r="M527" t="s">
        <v>354</v>
      </c>
    </row>
    <row r="528" spans="1:13">
      <c r="A528" t="s">
        <v>998</v>
      </c>
      <c r="B528" s="1">
        <v>41445</v>
      </c>
      <c r="C528" s="1">
        <v>41447</v>
      </c>
      <c r="D528" t="s">
        <v>546</v>
      </c>
      <c r="E528" t="s">
        <v>66</v>
      </c>
      <c r="F528" t="s">
        <v>90</v>
      </c>
      <c r="G528" t="s">
        <v>17</v>
      </c>
      <c r="H528" t="s">
        <v>73</v>
      </c>
      <c r="I528" t="s">
        <v>999</v>
      </c>
      <c r="J528">
        <v>2</v>
      </c>
      <c r="K528">
        <v>0</v>
      </c>
      <c r="L528">
        <v>460.08</v>
      </c>
      <c r="M528" t="s">
        <v>37</v>
      </c>
    </row>
    <row r="529" spans="1:13">
      <c r="A529" t="s">
        <v>1000</v>
      </c>
      <c r="B529" s="1">
        <v>41678</v>
      </c>
      <c r="C529" s="1">
        <v>41679</v>
      </c>
      <c r="D529" t="s">
        <v>178</v>
      </c>
      <c r="E529" t="s">
        <v>232</v>
      </c>
      <c r="F529" t="s">
        <v>233</v>
      </c>
      <c r="G529" t="s">
        <v>108</v>
      </c>
      <c r="H529" t="s">
        <v>33</v>
      </c>
      <c r="I529">
        <v>1234.56</v>
      </c>
      <c r="K529">
        <v>0</v>
      </c>
      <c r="L529">
        <v>246.84</v>
      </c>
      <c r="M529" t="s">
        <v>27</v>
      </c>
    </row>
    <row r="530" spans="1:13">
      <c r="A530" t="s">
        <v>1001</v>
      </c>
      <c r="B530" s="1">
        <v>41179</v>
      </c>
      <c r="C530" s="1">
        <v>41184</v>
      </c>
      <c r="D530" t="s">
        <v>1002</v>
      </c>
      <c r="E530" t="s">
        <v>707</v>
      </c>
      <c r="F530" t="s">
        <v>71</v>
      </c>
      <c r="G530" t="s">
        <v>45</v>
      </c>
      <c r="H530" t="s">
        <v>26</v>
      </c>
      <c r="I530">
        <v>4195.2</v>
      </c>
      <c r="K530">
        <v>0</v>
      </c>
      <c r="L530">
        <v>839.04</v>
      </c>
      <c r="M530" t="s">
        <v>19</v>
      </c>
    </row>
    <row r="531" spans="1:13">
      <c r="A531" t="s">
        <v>1003</v>
      </c>
      <c r="B531" s="1">
        <v>41448</v>
      </c>
      <c r="C531" s="1">
        <v>41451</v>
      </c>
      <c r="D531" t="s">
        <v>1004</v>
      </c>
      <c r="E531" t="s">
        <v>70</v>
      </c>
      <c r="F531" t="s">
        <v>71</v>
      </c>
      <c r="G531" t="s">
        <v>32</v>
      </c>
      <c r="H531" t="s">
        <v>73</v>
      </c>
      <c r="I531">
        <v>1765.39499999999</v>
      </c>
      <c r="J531">
        <v>5</v>
      </c>
      <c r="L531">
        <v>-98.204999999999899</v>
      </c>
      <c r="M531" t="s">
        <v>37</v>
      </c>
    </row>
    <row r="532" spans="1:13">
      <c r="A532" t="s">
        <v>1005</v>
      </c>
      <c r="B532" s="1">
        <v>41993</v>
      </c>
      <c r="C532" s="1">
        <v>41995</v>
      </c>
      <c r="D532" t="s">
        <v>14</v>
      </c>
      <c r="E532" t="s">
        <v>276</v>
      </c>
      <c r="F532" t="s">
        <v>61</v>
      </c>
      <c r="G532" t="s">
        <v>32</v>
      </c>
      <c r="H532" t="s">
        <v>73</v>
      </c>
      <c r="I532">
        <v>1480.3679999999999</v>
      </c>
      <c r="J532">
        <v>3</v>
      </c>
      <c r="K532">
        <v>0.2</v>
      </c>
      <c r="L532">
        <v>333.048</v>
      </c>
      <c r="M532" t="s">
        <v>19</v>
      </c>
    </row>
    <row r="533" spans="1:13">
      <c r="A533" t="s">
        <v>269</v>
      </c>
      <c r="B533" s="1">
        <v>41558</v>
      </c>
      <c r="C533" s="1">
        <v>41561</v>
      </c>
      <c r="D533" t="s">
        <v>270</v>
      </c>
      <c r="E533" t="s">
        <v>97</v>
      </c>
      <c r="F533" t="s">
        <v>98</v>
      </c>
      <c r="G533" t="s">
        <v>17</v>
      </c>
      <c r="H533" t="s">
        <v>151</v>
      </c>
      <c r="I533">
        <v>2968.97999999999</v>
      </c>
      <c r="J533">
        <v>7</v>
      </c>
      <c r="K533">
        <v>0</v>
      </c>
      <c r="L533">
        <v>89.039999999999907</v>
      </c>
      <c r="M533" t="s">
        <v>19</v>
      </c>
    </row>
    <row r="534" spans="1:13">
      <c r="A534" t="s">
        <v>1006</v>
      </c>
      <c r="B534" s="1">
        <v>41149</v>
      </c>
      <c r="C534" s="1">
        <v>41156</v>
      </c>
      <c r="D534" t="s">
        <v>1007</v>
      </c>
      <c r="E534" t="s">
        <v>15</v>
      </c>
      <c r="F534" t="s">
        <v>16</v>
      </c>
      <c r="G534" t="s">
        <v>32</v>
      </c>
      <c r="H534" t="s">
        <v>44</v>
      </c>
      <c r="I534">
        <v>2301.1379999999999</v>
      </c>
      <c r="J534">
        <v>7</v>
      </c>
      <c r="L534">
        <v>-953.44200000000001</v>
      </c>
      <c r="M534" t="s">
        <v>74</v>
      </c>
    </row>
    <row r="535" spans="1:13">
      <c r="A535" t="s">
        <v>1008</v>
      </c>
      <c r="B535" s="1">
        <v>42203</v>
      </c>
      <c r="C535" s="1">
        <v>42203</v>
      </c>
      <c r="D535" t="s">
        <v>1009</v>
      </c>
      <c r="E535" t="s">
        <v>256</v>
      </c>
      <c r="F535" t="s">
        <v>71</v>
      </c>
      <c r="G535" t="s">
        <v>32</v>
      </c>
      <c r="H535" t="s">
        <v>26</v>
      </c>
      <c r="I535">
        <v>1100.52</v>
      </c>
      <c r="J535">
        <v>3</v>
      </c>
      <c r="K535">
        <v>0</v>
      </c>
      <c r="L535">
        <v>352.07999999999902</v>
      </c>
      <c r="M535" t="s">
        <v>27</v>
      </c>
    </row>
    <row r="536" spans="1:13">
      <c r="A536" t="s">
        <v>1010</v>
      </c>
      <c r="B536" s="1">
        <v>41248</v>
      </c>
      <c r="C536" s="1">
        <v>41255</v>
      </c>
      <c r="D536" t="s">
        <v>1011</v>
      </c>
      <c r="E536" t="s">
        <v>66</v>
      </c>
      <c r="F536" t="s">
        <v>90</v>
      </c>
      <c r="G536" t="s">
        <v>17</v>
      </c>
      <c r="H536" t="s">
        <v>44</v>
      </c>
      <c r="I536">
        <v>2518.9499999999998</v>
      </c>
      <c r="J536">
        <v>7</v>
      </c>
      <c r="K536">
        <v>0</v>
      </c>
      <c r="L536">
        <v>3063.7564411559201</v>
      </c>
      <c r="M536" t="s">
        <v>19</v>
      </c>
    </row>
    <row r="537" spans="1:13">
      <c r="A537" t="s">
        <v>1012</v>
      </c>
      <c r="B537" s="1">
        <v>42110</v>
      </c>
      <c r="D537" t="s">
        <v>751</v>
      </c>
      <c r="E537" t="s">
        <v>93</v>
      </c>
      <c r="F537" t="s">
        <v>766</v>
      </c>
      <c r="G537" t="s">
        <v>32</v>
      </c>
      <c r="H537" t="s">
        <v>151</v>
      </c>
      <c r="I537">
        <v>996.3</v>
      </c>
      <c r="J537">
        <v>5</v>
      </c>
      <c r="K537">
        <v>0</v>
      </c>
      <c r="L537">
        <v>119.55</v>
      </c>
      <c r="M537" t="s">
        <v>27</v>
      </c>
    </row>
    <row r="538" spans="1:13">
      <c r="A538" t="s">
        <v>924</v>
      </c>
      <c r="B538" s="1">
        <v>42267</v>
      </c>
      <c r="D538" t="s">
        <v>515</v>
      </c>
      <c r="E538" t="s">
        <v>40</v>
      </c>
      <c r="F538" t="s">
        <v>43</v>
      </c>
      <c r="G538" t="s">
        <v>45</v>
      </c>
      <c r="H538" t="s">
        <v>33</v>
      </c>
      <c r="I538">
        <v>18.18</v>
      </c>
      <c r="J538">
        <v>4</v>
      </c>
      <c r="K538">
        <v>0.7</v>
      </c>
      <c r="L538">
        <v>-13.938000000000001</v>
      </c>
      <c r="M538" t="s">
        <v>74</v>
      </c>
    </row>
    <row r="539" spans="1:13">
      <c r="A539" t="s">
        <v>1013</v>
      </c>
      <c r="B539" s="1">
        <v>41153</v>
      </c>
      <c r="C539" t="s">
        <v>1014</v>
      </c>
      <c r="D539" t="s">
        <v>1015</v>
      </c>
      <c r="E539" t="s">
        <v>256</v>
      </c>
      <c r="F539" t="s">
        <v>71</v>
      </c>
      <c r="G539" t="s">
        <v>32</v>
      </c>
      <c r="H539" t="s">
        <v>151</v>
      </c>
      <c r="I539">
        <v>922.94999999999902</v>
      </c>
      <c r="J539">
        <v>1</v>
      </c>
      <c r="K539">
        <v>0</v>
      </c>
      <c r="L539">
        <v>341.49</v>
      </c>
      <c r="M539" t="s">
        <v>27</v>
      </c>
    </row>
    <row r="540" spans="1:13">
      <c r="A540" t="s">
        <v>1016</v>
      </c>
      <c r="B540" s="1">
        <v>41852</v>
      </c>
      <c r="C540" s="1">
        <v>41853</v>
      </c>
      <c r="D540" t="s">
        <v>1017</v>
      </c>
      <c r="E540" t="s">
        <v>70</v>
      </c>
      <c r="F540" t="s">
        <v>71</v>
      </c>
      <c r="G540" t="s">
        <v>32</v>
      </c>
      <c r="H540" t="s">
        <v>127</v>
      </c>
      <c r="I540">
        <v>1850.4449999999999</v>
      </c>
      <c r="J540">
        <v>5</v>
      </c>
      <c r="K540">
        <v>0.1</v>
      </c>
      <c r="L540">
        <v>184.995</v>
      </c>
      <c r="M540" t="s">
        <v>37</v>
      </c>
    </row>
    <row r="541" spans="1:13">
      <c r="A541" t="s">
        <v>532</v>
      </c>
      <c r="B541" s="1">
        <v>42259</v>
      </c>
      <c r="C541" s="1">
        <v>42261</v>
      </c>
      <c r="D541" t="s">
        <v>183</v>
      </c>
      <c r="F541" t="s">
        <v>98</v>
      </c>
      <c r="G541" t="s">
        <v>32</v>
      </c>
      <c r="H541" t="s">
        <v>44</v>
      </c>
      <c r="I541">
        <v>664.56</v>
      </c>
      <c r="J541">
        <v>6</v>
      </c>
      <c r="K541">
        <v>0</v>
      </c>
      <c r="L541">
        <v>6.6</v>
      </c>
      <c r="M541" t="s">
        <v>27</v>
      </c>
    </row>
    <row r="542" spans="1:13">
      <c r="A542" t="s">
        <v>1018</v>
      </c>
      <c r="B542" s="1">
        <v>42222</v>
      </c>
      <c r="C542" s="1">
        <v>42223</v>
      </c>
      <c r="D542" t="s">
        <v>1019</v>
      </c>
      <c r="F542" t="s">
        <v>71</v>
      </c>
      <c r="G542" t="s">
        <v>1020</v>
      </c>
      <c r="H542" t="s">
        <v>151</v>
      </c>
      <c r="I542">
        <v>1547.1</v>
      </c>
      <c r="J542">
        <v>6</v>
      </c>
      <c r="K542">
        <v>0</v>
      </c>
      <c r="L542">
        <v>340.2</v>
      </c>
      <c r="M542" t="s">
        <v>27</v>
      </c>
    </row>
    <row r="543" spans="1:13">
      <c r="A543" t="s">
        <v>1021</v>
      </c>
      <c r="B543" s="1">
        <v>42328</v>
      </c>
      <c r="C543" s="1">
        <v>42331</v>
      </c>
      <c r="D543" t="s">
        <v>338</v>
      </c>
      <c r="E543" t="s">
        <v>742</v>
      </c>
      <c r="F543" t="s">
        <v>142</v>
      </c>
      <c r="G543" t="s">
        <v>45</v>
      </c>
      <c r="H543" t="s">
        <v>151</v>
      </c>
      <c r="I543">
        <v>2190.95099999999</v>
      </c>
      <c r="J543">
        <v>5</v>
      </c>
      <c r="K543">
        <v>0.17</v>
      </c>
      <c r="L543">
        <v>316.70100000000002</v>
      </c>
      <c r="M543" t="s">
        <v>19</v>
      </c>
    </row>
    <row r="544" spans="1:13">
      <c r="A544" t="s">
        <v>1022</v>
      </c>
      <c r="B544" s="1">
        <v>41398</v>
      </c>
      <c r="C544" s="1">
        <v>41403</v>
      </c>
      <c r="D544" t="s">
        <v>1023</v>
      </c>
      <c r="E544" t="s">
        <v>97</v>
      </c>
      <c r="F544" t="s">
        <v>98</v>
      </c>
      <c r="G544" t="s">
        <v>45</v>
      </c>
      <c r="H544" t="s">
        <v>18</v>
      </c>
      <c r="I544">
        <v>3242.88</v>
      </c>
      <c r="J544">
        <v>9</v>
      </c>
      <c r="K544">
        <v>0</v>
      </c>
      <c r="L544">
        <v>324.18</v>
      </c>
      <c r="M544" t="s">
        <v>19</v>
      </c>
    </row>
    <row r="545" spans="1:13">
      <c r="B545" s="1">
        <v>41513</v>
      </c>
      <c r="C545" s="1">
        <v>41517</v>
      </c>
      <c r="D545" t="s">
        <v>1024</v>
      </c>
      <c r="E545" t="s">
        <v>232</v>
      </c>
      <c r="F545" t="s">
        <v>233</v>
      </c>
      <c r="G545" t="s">
        <v>17</v>
      </c>
      <c r="H545" t="s">
        <v>73</v>
      </c>
      <c r="I545">
        <v>2544.6</v>
      </c>
      <c r="J545">
        <v>4</v>
      </c>
      <c r="K545">
        <v>0</v>
      </c>
      <c r="L545">
        <v>1246.8</v>
      </c>
      <c r="M545" t="s">
        <v>37</v>
      </c>
    </row>
    <row r="546" spans="1:13">
      <c r="A546" t="s">
        <v>1025</v>
      </c>
      <c r="B546" s="1">
        <v>41997</v>
      </c>
      <c r="C546" s="1">
        <v>42002</v>
      </c>
      <c r="D546" t="s">
        <v>1026</v>
      </c>
      <c r="E546" t="s">
        <v>204</v>
      </c>
      <c r="F546" t="s">
        <v>87</v>
      </c>
      <c r="G546" t="s">
        <v>17</v>
      </c>
      <c r="H546" t="s">
        <v>73</v>
      </c>
      <c r="I546">
        <v>2605.56</v>
      </c>
      <c r="J546">
        <v>4</v>
      </c>
      <c r="K546">
        <v>0</v>
      </c>
      <c r="L546">
        <v>573.12</v>
      </c>
      <c r="M546" t="s">
        <v>19</v>
      </c>
    </row>
    <row r="547" spans="1:13">
      <c r="A547" t="s">
        <v>1027</v>
      </c>
      <c r="B547" s="1">
        <v>41668</v>
      </c>
      <c r="C547" s="1">
        <v>41670</v>
      </c>
      <c r="D547" t="s">
        <v>394</v>
      </c>
      <c r="E547" t="s">
        <v>197</v>
      </c>
      <c r="F547" t="s">
        <v>77</v>
      </c>
      <c r="G547" t="s">
        <v>45</v>
      </c>
      <c r="H547" t="s">
        <v>26</v>
      </c>
      <c r="I547">
        <v>1271.4569999999901</v>
      </c>
      <c r="J547">
        <v>11</v>
      </c>
      <c r="K547">
        <v>0.1</v>
      </c>
      <c r="L547">
        <v>-127.412999999999</v>
      </c>
      <c r="M547" t="s">
        <v>37</v>
      </c>
    </row>
    <row r="548" spans="1:13">
      <c r="A548" t="s">
        <v>947</v>
      </c>
      <c r="B548" s="1">
        <v>42139</v>
      </c>
      <c r="C548" s="1">
        <v>42139</v>
      </c>
      <c r="D548" t="s">
        <v>515</v>
      </c>
      <c r="E548" t="s">
        <v>1028</v>
      </c>
      <c r="F548" t="s">
        <v>450</v>
      </c>
      <c r="G548" t="s">
        <v>45</v>
      </c>
      <c r="H548" t="s">
        <v>26</v>
      </c>
      <c r="I548">
        <v>34.019999999999897</v>
      </c>
      <c r="J548">
        <v>2</v>
      </c>
      <c r="K548" t="s">
        <v>226</v>
      </c>
      <c r="L548">
        <v>14.28</v>
      </c>
      <c r="M548" t="s">
        <v>785</v>
      </c>
    </row>
    <row r="549" spans="1:13">
      <c r="A549" t="s">
        <v>53</v>
      </c>
      <c r="B549" s="1">
        <v>41269</v>
      </c>
      <c r="C549" s="1">
        <v>41271</v>
      </c>
      <c r="E549" t="s">
        <v>55</v>
      </c>
      <c r="F549" t="s">
        <v>56</v>
      </c>
      <c r="G549" t="s">
        <v>1029</v>
      </c>
      <c r="H549" t="s">
        <v>299</v>
      </c>
      <c r="I549">
        <v>1207.56</v>
      </c>
      <c r="J549" t="s">
        <v>63</v>
      </c>
      <c r="K549">
        <v>0</v>
      </c>
      <c r="L549">
        <v>0</v>
      </c>
      <c r="M549" t="s">
        <v>27</v>
      </c>
    </row>
    <row r="550" spans="1:13">
      <c r="A550" t="s">
        <v>1030</v>
      </c>
      <c r="B550" s="1">
        <v>41608</v>
      </c>
      <c r="C550" s="1">
        <v>41612</v>
      </c>
      <c r="D550" t="s">
        <v>1031</v>
      </c>
      <c r="E550" t="s">
        <v>656</v>
      </c>
      <c r="F550" t="s">
        <v>142</v>
      </c>
      <c r="G550" t="s">
        <v>32</v>
      </c>
      <c r="H550" t="s">
        <v>44</v>
      </c>
      <c r="I550">
        <v>2051.1</v>
      </c>
      <c r="J550">
        <v>5</v>
      </c>
      <c r="K550">
        <v>0</v>
      </c>
      <c r="L550">
        <v>40.949999999999903</v>
      </c>
      <c r="M550" t="s">
        <v>37</v>
      </c>
    </row>
    <row r="551" spans="1:13">
      <c r="A551" t="s">
        <v>1032</v>
      </c>
      <c r="B551" s="1">
        <v>41780</v>
      </c>
      <c r="C551" s="1">
        <v>41782</v>
      </c>
      <c r="D551" t="s">
        <v>1033</v>
      </c>
      <c r="E551" t="s">
        <v>101</v>
      </c>
      <c r="F551" t="s">
        <v>98</v>
      </c>
      <c r="G551" t="s">
        <v>17</v>
      </c>
      <c r="H551" t="s">
        <v>127</v>
      </c>
      <c r="I551">
        <v>2544.2399999999998</v>
      </c>
      <c r="J551">
        <v>6</v>
      </c>
      <c r="K551">
        <v>0</v>
      </c>
      <c r="L551">
        <v>992.15999999999894</v>
      </c>
      <c r="M551" t="s">
        <v>37</v>
      </c>
    </row>
    <row r="552" spans="1:13">
      <c r="A552" t="s">
        <v>857</v>
      </c>
      <c r="B552" s="1">
        <v>41585</v>
      </c>
      <c r="C552" s="1">
        <v>41590</v>
      </c>
      <c r="D552" t="s">
        <v>515</v>
      </c>
      <c r="E552" t="s">
        <v>40</v>
      </c>
      <c r="F552" t="s">
        <v>41</v>
      </c>
      <c r="G552" t="s">
        <v>165</v>
      </c>
      <c r="H552" t="s">
        <v>151</v>
      </c>
      <c r="I552">
        <v>23.64</v>
      </c>
      <c r="J552">
        <v>3</v>
      </c>
      <c r="K552">
        <v>0.2</v>
      </c>
      <c r="L552">
        <v>5.319</v>
      </c>
      <c r="M552" t="s">
        <v>1034</v>
      </c>
    </row>
    <row r="553" spans="1:13">
      <c r="B553" s="1">
        <v>42182</v>
      </c>
      <c r="C553" t="s">
        <v>1035</v>
      </c>
      <c r="D553" t="s">
        <v>988</v>
      </c>
      <c r="E553" t="s">
        <v>93</v>
      </c>
      <c r="F553" t="s">
        <v>94</v>
      </c>
      <c r="G553" t="s">
        <v>32</v>
      </c>
      <c r="H553" t="s">
        <v>26</v>
      </c>
      <c r="I553">
        <v>1314.45</v>
      </c>
      <c r="J553">
        <v>3</v>
      </c>
      <c r="K553">
        <v>0</v>
      </c>
      <c r="L553">
        <v>341.73</v>
      </c>
      <c r="M553" t="s">
        <v>19</v>
      </c>
    </row>
    <row r="554" spans="1:13">
      <c r="A554" t="s">
        <v>924</v>
      </c>
      <c r="B554" s="1">
        <v>42267</v>
      </c>
      <c r="C554" s="1">
        <v>42273</v>
      </c>
      <c r="D554" t="s">
        <v>515</v>
      </c>
      <c r="E554" t="s">
        <v>40</v>
      </c>
      <c r="F554" t="s">
        <v>43</v>
      </c>
      <c r="G554" t="s">
        <v>45</v>
      </c>
      <c r="H554" t="s">
        <v>44</v>
      </c>
      <c r="I554">
        <v>12.624000000000001</v>
      </c>
      <c r="K554">
        <v>0.2</v>
      </c>
      <c r="L554">
        <v>-2.5247999999999999</v>
      </c>
      <c r="M554" t="s">
        <v>74</v>
      </c>
    </row>
    <row r="555" spans="1:13">
      <c r="A555" t="s">
        <v>1036</v>
      </c>
      <c r="B555" s="1">
        <v>41845</v>
      </c>
      <c r="D555" t="s">
        <v>1037</v>
      </c>
      <c r="F555" t="s">
        <v>1038</v>
      </c>
      <c r="G555" t="s">
        <v>32</v>
      </c>
      <c r="H555" t="s">
        <v>151</v>
      </c>
      <c r="I555">
        <v>980.31999999999903</v>
      </c>
      <c r="J555">
        <v>2</v>
      </c>
      <c r="K555">
        <v>0.2</v>
      </c>
      <c r="L555">
        <v>110.28</v>
      </c>
      <c r="M555" t="s">
        <v>19</v>
      </c>
    </row>
    <row r="556" spans="1:13">
      <c r="A556" t="s">
        <v>833</v>
      </c>
      <c r="B556" s="1">
        <v>42328</v>
      </c>
      <c r="C556" s="1">
        <v>42332</v>
      </c>
      <c r="D556" t="s">
        <v>515</v>
      </c>
      <c r="E556" t="s">
        <v>40</v>
      </c>
      <c r="F556" t="s">
        <v>153</v>
      </c>
      <c r="G556" t="s">
        <v>45</v>
      </c>
      <c r="H556" t="s">
        <v>127</v>
      </c>
      <c r="I556">
        <v>21.96</v>
      </c>
      <c r="J556">
        <v>2</v>
      </c>
      <c r="K556">
        <v>0</v>
      </c>
      <c r="L556">
        <v>10.760400000000001</v>
      </c>
      <c r="M556" t="s">
        <v>19</v>
      </c>
    </row>
    <row r="557" spans="1:13">
      <c r="A557" t="s">
        <v>1039</v>
      </c>
      <c r="B557" s="1">
        <v>41208</v>
      </c>
      <c r="C557" s="1">
        <v>41210</v>
      </c>
      <c r="D557" t="s">
        <v>1040</v>
      </c>
      <c r="E557" t="s">
        <v>66</v>
      </c>
      <c r="F557" t="s">
        <v>90</v>
      </c>
      <c r="G557" t="s">
        <v>32</v>
      </c>
      <c r="H557" t="s">
        <v>44</v>
      </c>
      <c r="I557">
        <v>2470.5</v>
      </c>
      <c r="J557">
        <v>6</v>
      </c>
      <c r="K557">
        <v>0</v>
      </c>
      <c r="L557">
        <v>518.76</v>
      </c>
      <c r="M557" t="s">
        <v>227</v>
      </c>
    </row>
    <row r="558" spans="1:13">
      <c r="A558" t="s">
        <v>857</v>
      </c>
      <c r="B558" s="1">
        <v>41585</v>
      </c>
      <c r="C558" s="1">
        <v>41619</v>
      </c>
      <c r="D558" t="s">
        <v>515</v>
      </c>
      <c r="E558" t="s">
        <v>40</v>
      </c>
      <c r="F558" t="s">
        <v>41</v>
      </c>
      <c r="G558" t="s">
        <v>45</v>
      </c>
      <c r="H558" t="s">
        <v>33</v>
      </c>
      <c r="I558">
        <v>32.059999999999903</v>
      </c>
      <c r="J558">
        <v>10</v>
      </c>
      <c r="K558">
        <v>0.8</v>
      </c>
      <c r="L558">
        <v>-51.295999999999999</v>
      </c>
      <c r="M558" t="s">
        <v>19</v>
      </c>
    </row>
    <row r="559" spans="1:13">
      <c r="A559" t="s">
        <v>1041</v>
      </c>
      <c r="B559" s="1">
        <v>41634</v>
      </c>
      <c r="C559" s="1">
        <v>41635</v>
      </c>
      <c r="D559" t="s">
        <v>1042</v>
      </c>
      <c r="E559" t="s">
        <v>31</v>
      </c>
      <c r="F559" t="s">
        <v>16</v>
      </c>
      <c r="G559" t="s">
        <v>32</v>
      </c>
      <c r="H559" t="s">
        <v>151</v>
      </c>
      <c r="J559">
        <v>2</v>
      </c>
      <c r="K559">
        <v>0</v>
      </c>
      <c r="L559">
        <v>105.24</v>
      </c>
      <c r="M559" t="s">
        <v>27</v>
      </c>
    </row>
    <row r="560" spans="1:13">
      <c r="A560" t="s">
        <v>841</v>
      </c>
      <c r="B560" s="1">
        <v>41262</v>
      </c>
      <c r="C560" s="1">
        <v>41265</v>
      </c>
      <c r="D560" t="s">
        <v>515</v>
      </c>
      <c r="E560" t="s">
        <v>40</v>
      </c>
      <c r="F560" t="s">
        <v>1043</v>
      </c>
      <c r="G560" t="s">
        <v>45</v>
      </c>
      <c r="H560" t="s">
        <v>33</v>
      </c>
      <c r="I560">
        <v>3.69</v>
      </c>
      <c r="J560">
        <v>1</v>
      </c>
      <c r="K560">
        <v>0</v>
      </c>
      <c r="L560">
        <v>1.7343</v>
      </c>
      <c r="M560" t="s">
        <v>19</v>
      </c>
    </row>
    <row r="561" spans="1:13">
      <c r="A561" t="s">
        <v>1044</v>
      </c>
      <c r="B561" s="1">
        <v>41401</v>
      </c>
      <c r="C561" s="2">
        <v>41552</v>
      </c>
      <c r="D561" t="s">
        <v>1045</v>
      </c>
      <c r="E561" t="s">
        <v>31</v>
      </c>
      <c r="F561" t="s">
        <v>16</v>
      </c>
      <c r="G561" t="s">
        <v>17</v>
      </c>
      <c r="H561" t="s">
        <v>151</v>
      </c>
      <c r="I561">
        <v>1917.36</v>
      </c>
      <c r="J561">
        <v>6</v>
      </c>
      <c r="K561">
        <v>0</v>
      </c>
      <c r="L561">
        <v>747.72</v>
      </c>
      <c r="M561" t="s">
        <v>19</v>
      </c>
    </row>
    <row r="562" spans="1:13">
      <c r="A562" t="s">
        <v>1046</v>
      </c>
      <c r="B562" s="1">
        <v>40916</v>
      </c>
      <c r="C562" s="1">
        <v>40920</v>
      </c>
      <c r="D562" t="s">
        <v>1047</v>
      </c>
      <c r="E562" t="s">
        <v>66</v>
      </c>
      <c r="F562" t="s">
        <v>90</v>
      </c>
      <c r="G562" t="s">
        <v>17</v>
      </c>
      <c r="H562" t="s">
        <v>44</v>
      </c>
      <c r="I562">
        <v>2173.5</v>
      </c>
      <c r="J562">
        <v>7</v>
      </c>
      <c r="K562">
        <v>0</v>
      </c>
      <c r="L562">
        <v>260.82</v>
      </c>
      <c r="M562" t="s">
        <v>19</v>
      </c>
    </row>
    <row r="563" spans="1:13">
      <c r="A563" t="s">
        <v>1048</v>
      </c>
      <c r="B563" s="1">
        <v>41992</v>
      </c>
      <c r="C563" s="1">
        <v>41995</v>
      </c>
      <c r="D563" t="s">
        <v>1049</v>
      </c>
      <c r="F563" t="s">
        <v>43</v>
      </c>
      <c r="G563" t="s">
        <v>32</v>
      </c>
      <c r="H563" t="s">
        <v>33</v>
      </c>
      <c r="I563">
        <v>377.45</v>
      </c>
      <c r="J563">
        <v>5</v>
      </c>
      <c r="K563">
        <v>0.5</v>
      </c>
      <c r="L563">
        <v>-264.21499999999997</v>
      </c>
      <c r="M563" t="s">
        <v>19</v>
      </c>
    </row>
    <row r="564" spans="1:13">
      <c r="A564" t="s">
        <v>1050</v>
      </c>
      <c r="B564" s="1">
        <v>42103</v>
      </c>
      <c r="C564" s="1">
        <v>42107</v>
      </c>
      <c r="D564" t="s">
        <v>1049</v>
      </c>
      <c r="E564" t="s">
        <v>40</v>
      </c>
      <c r="F564" t="s">
        <v>43</v>
      </c>
      <c r="G564" t="s">
        <v>45</v>
      </c>
      <c r="H564" t="s">
        <v>127</v>
      </c>
      <c r="I564">
        <v>195.76</v>
      </c>
      <c r="J564">
        <v>4</v>
      </c>
      <c r="K564">
        <v>0</v>
      </c>
      <c r="L564">
        <v>97.88</v>
      </c>
      <c r="M564" t="s">
        <v>37</v>
      </c>
    </row>
    <row r="565" spans="1:13">
      <c r="A565" t="s">
        <v>1051</v>
      </c>
      <c r="B565" s="1">
        <v>41077</v>
      </c>
      <c r="C565" s="1">
        <v>41079</v>
      </c>
      <c r="D565" t="s">
        <v>480</v>
      </c>
      <c r="E565" t="s">
        <v>197</v>
      </c>
      <c r="F565" t="s">
        <v>77</v>
      </c>
      <c r="G565" t="s">
        <v>32</v>
      </c>
      <c r="H565" t="s">
        <v>73</v>
      </c>
      <c r="I565">
        <v>1814.25</v>
      </c>
      <c r="J565">
        <v>5</v>
      </c>
      <c r="K565">
        <v>0</v>
      </c>
      <c r="L565">
        <v>653.1</v>
      </c>
      <c r="M565" t="s">
        <v>37</v>
      </c>
    </row>
    <row r="566" spans="1:13">
      <c r="B566" s="1">
        <v>41283</v>
      </c>
      <c r="C566" s="1">
        <v>41284</v>
      </c>
      <c r="D566" t="s">
        <v>1052</v>
      </c>
      <c r="E566" t="s">
        <v>1053</v>
      </c>
      <c r="F566" t="s">
        <v>94</v>
      </c>
      <c r="G566" t="s">
        <v>45</v>
      </c>
      <c r="H566" t="s">
        <v>73</v>
      </c>
      <c r="I566">
        <v>1293.67499999999</v>
      </c>
      <c r="J566">
        <v>5</v>
      </c>
      <c r="K566">
        <v>0.5</v>
      </c>
      <c r="L566">
        <v>-776.32499999999902</v>
      </c>
      <c r="M566" t="s">
        <v>27</v>
      </c>
    </row>
    <row r="567" spans="1:13">
      <c r="A567" t="s">
        <v>1054</v>
      </c>
      <c r="B567" s="1">
        <v>42046</v>
      </c>
      <c r="C567" s="1">
        <v>42050</v>
      </c>
      <c r="D567" t="s">
        <v>384</v>
      </c>
      <c r="E567" t="s">
        <v>197</v>
      </c>
      <c r="F567" t="s">
        <v>77</v>
      </c>
      <c r="G567" t="s">
        <v>45</v>
      </c>
      <c r="H567" t="s">
        <v>151</v>
      </c>
      <c r="I567">
        <v>2477.5500000000002</v>
      </c>
      <c r="J567">
        <v>5</v>
      </c>
      <c r="K567">
        <v>0</v>
      </c>
    </row>
    <row r="568" spans="1:13">
      <c r="A568" t="s">
        <v>1055</v>
      </c>
      <c r="B568" s="1">
        <v>41107</v>
      </c>
      <c r="C568" s="1">
        <v>41107</v>
      </c>
      <c r="D568" t="s">
        <v>1049</v>
      </c>
      <c r="E568" t="s">
        <v>40</v>
      </c>
      <c r="F568" t="s">
        <v>43</v>
      </c>
      <c r="G568" t="s">
        <v>32</v>
      </c>
      <c r="H568" t="s">
        <v>73</v>
      </c>
      <c r="I568">
        <v>259.13600000000002</v>
      </c>
      <c r="J568" t="s">
        <v>1056</v>
      </c>
      <c r="K568">
        <v>0.2</v>
      </c>
      <c r="M568" t="s">
        <v>354</v>
      </c>
    </row>
    <row r="569" spans="1:13">
      <c r="A569" t="s">
        <v>1057</v>
      </c>
      <c r="B569" s="1">
        <v>41376</v>
      </c>
      <c r="C569" s="1">
        <v>41378</v>
      </c>
      <c r="D569" t="s">
        <v>1058</v>
      </c>
      <c r="E569" t="s">
        <v>114</v>
      </c>
      <c r="F569" t="s">
        <v>115</v>
      </c>
      <c r="G569" t="s">
        <v>17</v>
      </c>
      <c r="H569" t="s">
        <v>73</v>
      </c>
      <c r="I569">
        <v>723.3</v>
      </c>
      <c r="J569">
        <v>2</v>
      </c>
      <c r="K569">
        <v>0</v>
      </c>
      <c r="L569">
        <v>332.7</v>
      </c>
      <c r="M569" t="s">
        <v>27</v>
      </c>
    </row>
    <row r="570" spans="1:13">
      <c r="A570" t="s">
        <v>1059</v>
      </c>
      <c r="B570" s="1">
        <v>42007</v>
      </c>
      <c r="C570" s="1">
        <v>42008</v>
      </c>
      <c r="D570" t="s">
        <v>1060</v>
      </c>
      <c r="E570" t="s">
        <v>197</v>
      </c>
      <c r="F570" t="s">
        <v>77</v>
      </c>
      <c r="G570" t="s">
        <v>17</v>
      </c>
      <c r="H570" t="s">
        <v>18</v>
      </c>
      <c r="I570">
        <v>2097.12</v>
      </c>
      <c r="J570">
        <v>8</v>
      </c>
      <c r="K570">
        <v>0</v>
      </c>
      <c r="L570">
        <v>188.64</v>
      </c>
      <c r="M570" t="s">
        <v>37</v>
      </c>
    </row>
    <row r="571" spans="1:13">
      <c r="A571" t="s">
        <v>1050</v>
      </c>
      <c r="B571" t="s">
        <v>1061</v>
      </c>
      <c r="C571" s="1">
        <v>42107</v>
      </c>
      <c r="D571" t="s">
        <v>1049</v>
      </c>
      <c r="E571" t="s">
        <v>40</v>
      </c>
      <c r="F571" t="s">
        <v>43</v>
      </c>
      <c r="G571" t="s">
        <v>45</v>
      </c>
      <c r="H571" t="s">
        <v>33</v>
      </c>
      <c r="I571">
        <v>244.54999999999899</v>
      </c>
      <c r="J571">
        <v>5</v>
      </c>
      <c r="L571">
        <v>114.938499999999</v>
      </c>
      <c r="M571" t="s">
        <v>37</v>
      </c>
    </row>
    <row r="572" spans="1:13">
      <c r="A572" t="s">
        <v>1062</v>
      </c>
      <c r="B572" t="s">
        <v>1063</v>
      </c>
      <c r="C572" s="1">
        <v>42357</v>
      </c>
      <c r="D572" t="s">
        <v>1064</v>
      </c>
      <c r="E572" t="s">
        <v>554</v>
      </c>
      <c r="F572" t="s">
        <v>90</v>
      </c>
      <c r="G572" t="s">
        <v>45</v>
      </c>
      <c r="H572" t="s">
        <v>33</v>
      </c>
      <c r="I572">
        <v>3242.88</v>
      </c>
      <c r="K572">
        <v>0</v>
      </c>
      <c r="L572">
        <v>421.56</v>
      </c>
      <c r="M572" t="s">
        <v>19</v>
      </c>
    </row>
    <row r="573" spans="1:13">
      <c r="A573" t="s">
        <v>1065</v>
      </c>
      <c r="B573" s="1">
        <v>42188</v>
      </c>
      <c r="C573" s="1">
        <v>42191</v>
      </c>
      <c r="D573" t="s">
        <v>1049</v>
      </c>
      <c r="E573" t="s">
        <v>40</v>
      </c>
      <c r="G573" t="s">
        <v>45</v>
      </c>
      <c r="H573" t="s">
        <v>299</v>
      </c>
      <c r="I573">
        <v>163.96</v>
      </c>
      <c r="J573">
        <v>5</v>
      </c>
      <c r="K573">
        <v>0.2</v>
      </c>
      <c r="L573">
        <v>59.435499999999998</v>
      </c>
      <c r="M573" t="s">
        <v>19</v>
      </c>
    </row>
    <row r="574" spans="1:13">
      <c r="A574" t="s">
        <v>1066</v>
      </c>
      <c r="B574" s="1">
        <v>42234</v>
      </c>
      <c r="C574" s="1">
        <v>42240</v>
      </c>
      <c r="D574" t="s">
        <v>1049</v>
      </c>
      <c r="E574" t="s">
        <v>40</v>
      </c>
      <c r="F574" t="s">
        <v>153</v>
      </c>
      <c r="G574" t="s">
        <v>17</v>
      </c>
      <c r="H574" t="s">
        <v>73</v>
      </c>
      <c r="I574">
        <v>98.16</v>
      </c>
      <c r="J574" t="s">
        <v>36</v>
      </c>
      <c r="K574">
        <v>0</v>
      </c>
      <c r="L574">
        <v>9.8159999999999901</v>
      </c>
      <c r="M574" t="s">
        <v>74</v>
      </c>
    </row>
    <row r="575" spans="1:13">
      <c r="A575" t="s">
        <v>1067</v>
      </c>
      <c r="B575" s="2">
        <v>42284</v>
      </c>
      <c r="C575" s="1">
        <v>42285</v>
      </c>
      <c r="E575" t="s">
        <v>76</v>
      </c>
      <c r="F575" t="s">
        <v>77</v>
      </c>
      <c r="G575" t="s">
        <v>32</v>
      </c>
      <c r="H575" t="s">
        <v>44</v>
      </c>
      <c r="J575">
        <v>4</v>
      </c>
      <c r="K575">
        <v>0</v>
      </c>
      <c r="L575">
        <v>226.92</v>
      </c>
      <c r="M575" t="s">
        <v>27</v>
      </c>
    </row>
    <row r="576" spans="1:13">
      <c r="A576" t="s">
        <v>1068</v>
      </c>
      <c r="B576" s="1">
        <v>41810</v>
      </c>
      <c r="C576" s="1">
        <v>41814</v>
      </c>
      <c r="D576" t="s">
        <v>966</v>
      </c>
      <c r="E576" t="s">
        <v>1069</v>
      </c>
      <c r="F576" t="s">
        <v>87</v>
      </c>
      <c r="G576" t="s">
        <v>45</v>
      </c>
      <c r="H576" t="s">
        <v>46</v>
      </c>
      <c r="I576">
        <v>3955.14</v>
      </c>
      <c r="J576">
        <v>14</v>
      </c>
      <c r="K576">
        <v>0</v>
      </c>
      <c r="L576">
        <v>1383.9</v>
      </c>
      <c r="M576" t="s">
        <v>37</v>
      </c>
    </row>
    <row r="577" spans="1:13">
      <c r="A577" t="s">
        <v>1070</v>
      </c>
      <c r="B577" s="1">
        <v>42196</v>
      </c>
      <c r="C577" s="1">
        <v>42199</v>
      </c>
      <c r="E577" t="s">
        <v>1071</v>
      </c>
      <c r="F577" t="s">
        <v>142</v>
      </c>
      <c r="G577" t="s">
        <v>32</v>
      </c>
      <c r="H577" t="s">
        <v>151</v>
      </c>
      <c r="J577">
        <v>6</v>
      </c>
      <c r="K577">
        <v>7.0000000000000007E-2</v>
      </c>
      <c r="L577">
        <v>231.26400000000001</v>
      </c>
      <c r="M577" t="s">
        <v>37</v>
      </c>
    </row>
    <row r="578" spans="1:13">
      <c r="A578" t="s">
        <v>1072</v>
      </c>
      <c r="B578" s="1">
        <v>42118</v>
      </c>
      <c r="C578" s="1">
        <v>42121</v>
      </c>
      <c r="D578" t="s">
        <v>1073</v>
      </c>
      <c r="E578" t="s">
        <v>22</v>
      </c>
      <c r="F578" t="s">
        <v>71</v>
      </c>
      <c r="G578" t="s">
        <v>17</v>
      </c>
      <c r="H578" t="s">
        <v>73</v>
      </c>
      <c r="I578">
        <v>2305.2600000000002</v>
      </c>
      <c r="J578">
        <v>9</v>
      </c>
      <c r="K578">
        <v>0</v>
      </c>
      <c r="L578">
        <v>9054.2758390963409</v>
      </c>
      <c r="M578" t="s">
        <v>227</v>
      </c>
    </row>
    <row r="579" spans="1:13">
      <c r="A579" t="s">
        <v>1074</v>
      </c>
      <c r="B579" s="1">
        <v>41032</v>
      </c>
      <c r="C579" s="1">
        <v>41036</v>
      </c>
      <c r="D579" t="s">
        <v>1075</v>
      </c>
      <c r="E579" t="s">
        <v>101</v>
      </c>
      <c r="F579" t="s">
        <v>98</v>
      </c>
      <c r="G579" t="s">
        <v>32</v>
      </c>
      <c r="H579" t="s">
        <v>151</v>
      </c>
      <c r="I579">
        <v>2833.7599999999902</v>
      </c>
      <c r="J579">
        <v>10</v>
      </c>
      <c r="K579">
        <v>0.2</v>
      </c>
      <c r="L579">
        <v>35.3599999999998</v>
      </c>
      <c r="M579" t="s">
        <v>37</v>
      </c>
    </row>
    <row r="580" spans="1:13">
      <c r="A580" t="s">
        <v>1076</v>
      </c>
      <c r="B580" s="1">
        <v>41187</v>
      </c>
      <c r="C580" s="1">
        <v>41191</v>
      </c>
      <c r="E580" t="s">
        <v>114</v>
      </c>
      <c r="F580" t="s">
        <v>115</v>
      </c>
      <c r="G580" t="s">
        <v>45</v>
      </c>
      <c r="H580" t="s">
        <v>18</v>
      </c>
      <c r="I580">
        <v>2077.3199999999902</v>
      </c>
      <c r="J580">
        <v>4</v>
      </c>
      <c r="K580">
        <v>0</v>
      </c>
      <c r="L580">
        <v>581.64</v>
      </c>
      <c r="M580" t="s">
        <v>19</v>
      </c>
    </row>
    <row r="581" spans="1:13">
      <c r="A581" t="s">
        <v>1077</v>
      </c>
      <c r="B581" s="1">
        <v>42320</v>
      </c>
      <c r="C581" s="1">
        <v>42324</v>
      </c>
      <c r="D581" t="s">
        <v>1078</v>
      </c>
      <c r="E581" t="s">
        <v>570</v>
      </c>
      <c r="F581" t="s">
        <v>1079</v>
      </c>
      <c r="G581" t="s">
        <v>32</v>
      </c>
      <c r="H581" t="s">
        <v>44</v>
      </c>
      <c r="I581">
        <v>1916.8799999999901</v>
      </c>
      <c r="J581">
        <v>7</v>
      </c>
      <c r="K581">
        <v>0</v>
      </c>
      <c r="L581">
        <v>939.26</v>
      </c>
      <c r="M581" t="s">
        <v>37</v>
      </c>
    </row>
    <row r="582" spans="1:13">
      <c r="A582" t="s">
        <v>526</v>
      </c>
      <c r="B582" s="1">
        <v>42355</v>
      </c>
      <c r="C582" s="1">
        <v>42357</v>
      </c>
      <c r="D582" t="s">
        <v>527</v>
      </c>
      <c r="E582" t="s">
        <v>211</v>
      </c>
      <c r="F582" t="s">
        <v>98</v>
      </c>
      <c r="G582" t="s">
        <v>32</v>
      </c>
      <c r="H582" t="s">
        <v>73</v>
      </c>
      <c r="I582">
        <v>1212.5</v>
      </c>
      <c r="J582">
        <v>5</v>
      </c>
      <c r="K582">
        <v>0</v>
      </c>
      <c r="L582">
        <v>606.20000000000005</v>
      </c>
      <c r="M582" t="s">
        <v>27</v>
      </c>
    </row>
    <row r="583" spans="1:13">
      <c r="A583" t="s">
        <v>1066</v>
      </c>
      <c r="C583" s="1">
        <v>42240</v>
      </c>
      <c r="D583" t="s">
        <v>1049</v>
      </c>
      <c r="E583" t="s">
        <v>40</v>
      </c>
      <c r="F583" t="s">
        <v>153</v>
      </c>
      <c r="G583" t="s">
        <v>45</v>
      </c>
      <c r="H583" t="s">
        <v>151</v>
      </c>
      <c r="I583">
        <v>102.93</v>
      </c>
      <c r="K583">
        <v>0</v>
      </c>
      <c r="L583">
        <v>48.377099999999999</v>
      </c>
      <c r="M583" t="s">
        <v>74</v>
      </c>
    </row>
    <row r="584" spans="1:13">
      <c r="A584" t="s">
        <v>1080</v>
      </c>
      <c r="B584" s="1">
        <v>41734</v>
      </c>
      <c r="C584" s="1">
        <v>41737</v>
      </c>
      <c r="D584" t="s">
        <v>1081</v>
      </c>
      <c r="E584" t="s">
        <v>70</v>
      </c>
      <c r="F584" t="s">
        <v>71</v>
      </c>
      <c r="G584" t="s">
        <v>17</v>
      </c>
      <c r="H584" t="s">
        <v>151</v>
      </c>
      <c r="I584">
        <v>1622.5649999999901</v>
      </c>
      <c r="J584">
        <v>3</v>
      </c>
      <c r="K584">
        <v>0.15</v>
      </c>
      <c r="L584">
        <v>133.604999999999</v>
      </c>
      <c r="M584" t="s">
        <v>19</v>
      </c>
    </row>
    <row r="585" spans="1:13">
      <c r="A585" t="s">
        <v>636</v>
      </c>
      <c r="B585" s="1">
        <v>42266</v>
      </c>
      <c r="C585" s="1">
        <v>42266</v>
      </c>
      <c r="D585" t="s">
        <v>637</v>
      </c>
      <c r="E585" t="s">
        <v>31</v>
      </c>
      <c r="F585" t="s">
        <v>16</v>
      </c>
      <c r="G585" t="s">
        <v>17</v>
      </c>
      <c r="H585" t="s">
        <v>23</v>
      </c>
      <c r="I585">
        <v>856.44</v>
      </c>
      <c r="J585">
        <v>6</v>
      </c>
      <c r="K585">
        <v>0</v>
      </c>
      <c r="M585" t="s">
        <v>27</v>
      </c>
    </row>
    <row r="586" spans="1:13">
      <c r="A586" t="s">
        <v>1048</v>
      </c>
      <c r="B586" s="1">
        <v>41992</v>
      </c>
      <c r="C586" s="1">
        <v>41995</v>
      </c>
      <c r="D586" t="s">
        <v>1049</v>
      </c>
      <c r="E586" t="s">
        <v>40</v>
      </c>
      <c r="F586" t="s">
        <v>43</v>
      </c>
      <c r="G586" t="s">
        <v>45</v>
      </c>
      <c r="H586" t="s">
        <v>26</v>
      </c>
      <c r="I586">
        <v>45.24</v>
      </c>
      <c r="K586">
        <v>0.7</v>
      </c>
      <c r="L586">
        <v>-30.159999999999901</v>
      </c>
      <c r="M586" t="s">
        <v>19</v>
      </c>
    </row>
    <row r="587" spans="1:13">
      <c r="B587" s="1">
        <v>42195</v>
      </c>
      <c r="C587" s="1">
        <v>42199</v>
      </c>
      <c r="E587" t="s">
        <v>22</v>
      </c>
      <c r="F587" t="s">
        <v>678</v>
      </c>
      <c r="G587" t="s">
        <v>32</v>
      </c>
      <c r="H587" t="s">
        <v>33</v>
      </c>
      <c r="I587">
        <v>1361.0429999999999</v>
      </c>
      <c r="J587">
        <v>9</v>
      </c>
      <c r="K587">
        <v>0.1</v>
      </c>
      <c r="L587">
        <v>196.53299999999899</v>
      </c>
      <c r="M587" t="s">
        <v>37</v>
      </c>
    </row>
    <row r="588" spans="1:13">
      <c r="A588" t="s">
        <v>1082</v>
      </c>
      <c r="B588" s="1">
        <v>42283</v>
      </c>
      <c r="C588" s="1">
        <v>42289</v>
      </c>
      <c r="D588" t="s">
        <v>1083</v>
      </c>
      <c r="E588" t="s">
        <v>66</v>
      </c>
      <c r="F588" t="s">
        <v>90</v>
      </c>
      <c r="G588" t="s">
        <v>17</v>
      </c>
      <c r="H588" t="s">
        <v>44</v>
      </c>
      <c r="I588">
        <v>3391.74</v>
      </c>
      <c r="J588">
        <v>9</v>
      </c>
      <c r="K588">
        <v>0</v>
      </c>
      <c r="L588">
        <v>271.08</v>
      </c>
      <c r="M588" t="s">
        <v>19</v>
      </c>
    </row>
    <row r="589" spans="1:13">
      <c r="A589" t="s">
        <v>1084</v>
      </c>
      <c r="B589" s="1">
        <v>41791</v>
      </c>
      <c r="C589" s="1">
        <v>41797</v>
      </c>
      <c r="D589" t="s">
        <v>1085</v>
      </c>
      <c r="E589" t="s">
        <v>119</v>
      </c>
      <c r="F589" t="s">
        <v>120</v>
      </c>
      <c r="G589" t="s">
        <v>17</v>
      </c>
      <c r="H589" t="s">
        <v>151</v>
      </c>
      <c r="J589">
        <v>7</v>
      </c>
      <c r="K589">
        <v>0.2</v>
      </c>
      <c r="M589" t="s">
        <v>74</v>
      </c>
    </row>
    <row r="590" spans="1:13">
      <c r="A590" t="s">
        <v>1086</v>
      </c>
      <c r="B590" s="1">
        <v>41506</v>
      </c>
      <c r="C590" s="1">
        <v>41508</v>
      </c>
      <c r="D590" t="s">
        <v>1087</v>
      </c>
      <c r="E590" t="s">
        <v>437</v>
      </c>
      <c r="F590" t="s">
        <v>438</v>
      </c>
      <c r="G590" t="s">
        <v>32</v>
      </c>
      <c r="H590" t="s">
        <v>33</v>
      </c>
      <c r="I590">
        <v>889.02</v>
      </c>
      <c r="J590">
        <v>6</v>
      </c>
      <c r="K590">
        <v>0</v>
      </c>
      <c r="L590">
        <v>320.04000000000002</v>
      </c>
      <c r="M590" t="s">
        <v>27</v>
      </c>
    </row>
    <row r="591" spans="1:13">
      <c r="A591" t="s">
        <v>1088</v>
      </c>
      <c r="B591" s="1">
        <v>41150</v>
      </c>
      <c r="C591" s="1">
        <v>41150</v>
      </c>
      <c r="D591" t="s">
        <v>1089</v>
      </c>
      <c r="E591" t="s">
        <v>464</v>
      </c>
      <c r="F591" t="s">
        <v>87</v>
      </c>
      <c r="G591" t="s">
        <v>32</v>
      </c>
      <c r="H591" t="s">
        <v>26</v>
      </c>
      <c r="I591">
        <v>1782.48</v>
      </c>
      <c r="J591">
        <v>4</v>
      </c>
      <c r="K591">
        <v>0</v>
      </c>
      <c r="L591">
        <v>873.36</v>
      </c>
      <c r="M591" t="s">
        <v>37</v>
      </c>
    </row>
    <row r="592" spans="1:13">
      <c r="A592" t="s">
        <v>1090</v>
      </c>
      <c r="B592" s="1">
        <v>41612</v>
      </c>
      <c r="C592" s="1">
        <v>41613</v>
      </c>
      <c r="D592" t="s">
        <v>659</v>
      </c>
      <c r="E592" t="s">
        <v>70</v>
      </c>
      <c r="F592" t="s">
        <v>71</v>
      </c>
      <c r="G592" t="s">
        <v>17</v>
      </c>
      <c r="H592" t="s">
        <v>151</v>
      </c>
      <c r="I592">
        <v>667.76849999999899</v>
      </c>
      <c r="J592">
        <v>3</v>
      </c>
      <c r="K592">
        <v>0.15</v>
      </c>
      <c r="L592">
        <v>274.91849999999999</v>
      </c>
      <c r="M592" t="s">
        <v>27</v>
      </c>
    </row>
    <row r="593" spans="1:13">
      <c r="A593" t="s">
        <v>1091</v>
      </c>
      <c r="B593" s="1">
        <v>42290</v>
      </c>
      <c r="C593" s="1">
        <v>42295</v>
      </c>
      <c r="E593" t="s">
        <v>15</v>
      </c>
      <c r="F593" t="s">
        <v>16</v>
      </c>
      <c r="G593" t="s">
        <v>17</v>
      </c>
      <c r="H593" t="s">
        <v>44</v>
      </c>
      <c r="I593">
        <v>1612.84499999999</v>
      </c>
      <c r="J593">
        <v>5</v>
      </c>
      <c r="K593">
        <v>0.1</v>
      </c>
      <c r="L593">
        <v>394.245</v>
      </c>
      <c r="M593" t="s">
        <v>37</v>
      </c>
    </row>
    <row r="594" spans="1:13">
      <c r="A594" t="s">
        <v>1092</v>
      </c>
      <c r="B594" s="1">
        <v>41992</v>
      </c>
      <c r="C594" s="1">
        <v>41994</v>
      </c>
      <c r="D594" t="s">
        <v>1093</v>
      </c>
      <c r="E594" t="s">
        <v>197</v>
      </c>
      <c r="F594" t="s">
        <v>77</v>
      </c>
      <c r="G594" t="s">
        <v>45</v>
      </c>
      <c r="H594" t="s">
        <v>33</v>
      </c>
      <c r="I594">
        <v>845.20799999999997</v>
      </c>
      <c r="J594">
        <v>7</v>
      </c>
      <c r="K594">
        <v>0.1</v>
      </c>
      <c r="L594">
        <v>-9.4920000000000098</v>
      </c>
      <c r="M594" t="s">
        <v>27</v>
      </c>
    </row>
    <row r="595" spans="1:13">
      <c r="A595" t="s">
        <v>1094</v>
      </c>
      <c r="B595" s="1">
        <v>41441</v>
      </c>
      <c r="C595" s="1">
        <v>41447</v>
      </c>
      <c r="D595" t="s">
        <v>1095</v>
      </c>
      <c r="E595" t="s">
        <v>114</v>
      </c>
      <c r="F595" t="s">
        <v>115</v>
      </c>
      <c r="G595" t="s">
        <v>45</v>
      </c>
      <c r="H595" t="s">
        <v>33</v>
      </c>
      <c r="I595" t="s">
        <v>1096</v>
      </c>
      <c r="J595">
        <v>9</v>
      </c>
      <c r="K595">
        <v>0</v>
      </c>
      <c r="L595">
        <v>391.77</v>
      </c>
      <c r="M595" t="s">
        <v>19</v>
      </c>
    </row>
    <row r="596" spans="1:13">
      <c r="A596" t="s">
        <v>1097</v>
      </c>
      <c r="B596" s="1">
        <v>41871</v>
      </c>
      <c r="C596" s="1">
        <v>41871</v>
      </c>
      <c r="D596" t="s">
        <v>1098</v>
      </c>
      <c r="E596" t="s">
        <v>1099</v>
      </c>
      <c r="F596" t="s">
        <v>142</v>
      </c>
      <c r="G596" t="s">
        <v>45</v>
      </c>
      <c r="H596" t="s">
        <v>299</v>
      </c>
      <c r="I596">
        <v>1549.12859999999</v>
      </c>
      <c r="J596">
        <v>6</v>
      </c>
      <c r="K596">
        <v>0.17</v>
      </c>
      <c r="L596">
        <v>-56.111400000000003</v>
      </c>
      <c r="M596" t="s">
        <v>27</v>
      </c>
    </row>
    <row r="597" spans="1:13">
      <c r="A597" t="s">
        <v>1100</v>
      </c>
      <c r="B597" s="1">
        <v>41446</v>
      </c>
      <c r="C597" t="s">
        <v>125</v>
      </c>
      <c r="D597" t="s">
        <v>1101</v>
      </c>
      <c r="E597" t="s">
        <v>97</v>
      </c>
      <c r="F597" t="s">
        <v>98</v>
      </c>
      <c r="G597" t="s">
        <v>17</v>
      </c>
      <c r="H597" t="s">
        <v>73</v>
      </c>
      <c r="I597">
        <v>1696.4</v>
      </c>
      <c r="J597">
        <v>4</v>
      </c>
      <c r="K597">
        <v>0</v>
      </c>
      <c r="L597">
        <v>67.84</v>
      </c>
      <c r="M597" t="s">
        <v>37</v>
      </c>
    </row>
    <row r="598" spans="1:13">
      <c r="A598" t="s">
        <v>1102</v>
      </c>
      <c r="B598" s="1">
        <v>41417</v>
      </c>
      <c r="C598" s="1">
        <v>41419</v>
      </c>
      <c r="D598" t="s">
        <v>172</v>
      </c>
      <c r="E598" t="s">
        <v>97</v>
      </c>
      <c r="F598" t="s">
        <v>98</v>
      </c>
      <c r="G598" t="s">
        <v>45</v>
      </c>
      <c r="H598" t="s">
        <v>73</v>
      </c>
      <c r="I598">
        <v>935.5</v>
      </c>
      <c r="J598">
        <v>5</v>
      </c>
      <c r="K598">
        <v>0</v>
      </c>
      <c r="L598">
        <v>168.3</v>
      </c>
      <c r="M598" t="s">
        <v>19</v>
      </c>
    </row>
    <row r="599" spans="1:13">
      <c r="A599" t="s">
        <v>1103</v>
      </c>
      <c r="B599" s="1">
        <v>41759</v>
      </c>
      <c r="C599" s="1">
        <v>41762</v>
      </c>
      <c r="D599" t="s">
        <v>1104</v>
      </c>
      <c r="E599" t="s">
        <v>70</v>
      </c>
      <c r="F599" t="s">
        <v>71</v>
      </c>
      <c r="G599" t="s">
        <v>17</v>
      </c>
      <c r="H599" t="s">
        <v>26</v>
      </c>
      <c r="J599">
        <v>9</v>
      </c>
      <c r="K599">
        <v>0.15</v>
      </c>
      <c r="L599">
        <v>359.30249999999899</v>
      </c>
      <c r="M599" t="s">
        <v>19</v>
      </c>
    </row>
    <row r="600" spans="1:13">
      <c r="A600" t="s">
        <v>1105</v>
      </c>
      <c r="B600" s="1">
        <v>41440</v>
      </c>
      <c r="C600" s="1">
        <v>41440</v>
      </c>
      <c r="D600" t="s">
        <v>1106</v>
      </c>
      <c r="E600" t="s">
        <v>70</v>
      </c>
      <c r="F600" t="s">
        <v>71</v>
      </c>
      <c r="G600" t="s">
        <v>17</v>
      </c>
      <c r="H600" t="s">
        <v>73</v>
      </c>
      <c r="I600">
        <v>980.52</v>
      </c>
      <c r="J600">
        <v>4</v>
      </c>
      <c r="K600">
        <v>0</v>
      </c>
      <c r="L600">
        <v>176.39999999999901</v>
      </c>
      <c r="M600" t="s">
        <v>37</v>
      </c>
    </row>
    <row r="601" spans="1:13">
      <c r="A601" t="s">
        <v>1048</v>
      </c>
      <c r="B601" s="1">
        <v>41992</v>
      </c>
      <c r="C601" s="1">
        <v>41995</v>
      </c>
      <c r="D601" t="s">
        <v>1049</v>
      </c>
      <c r="E601" t="s">
        <v>40</v>
      </c>
      <c r="F601" t="s">
        <v>43</v>
      </c>
      <c r="G601" t="s">
        <v>1107</v>
      </c>
      <c r="H601" t="s">
        <v>127</v>
      </c>
      <c r="I601">
        <v>18.687999999999999</v>
      </c>
      <c r="K601">
        <v>0.2</v>
      </c>
      <c r="L601">
        <v>2.3359999999999901</v>
      </c>
      <c r="M601" t="s">
        <v>19</v>
      </c>
    </row>
    <row r="602" spans="1:13">
      <c r="A602" t="s">
        <v>1108</v>
      </c>
      <c r="B602" s="1">
        <v>41991</v>
      </c>
      <c r="C602" s="1">
        <v>41995</v>
      </c>
      <c r="D602" t="s">
        <v>1109</v>
      </c>
      <c r="E602" t="s">
        <v>70</v>
      </c>
      <c r="F602" t="s">
        <v>71</v>
      </c>
      <c r="G602" t="s">
        <v>17</v>
      </c>
      <c r="H602" t="s">
        <v>18</v>
      </c>
      <c r="I602">
        <v>1654.64399999999</v>
      </c>
      <c r="J602">
        <v>8</v>
      </c>
      <c r="K602">
        <v>0.15</v>
      </c>
      <c r="L602">
        <v>681.20399999999995</v>
      </c>
      <c r="M602" t="s">
        <v>37</v>
      </c>
    </row>
    <row r="603" spans="1:13">
      <c r="A603" t="s">
        <v>1110</v>
      </c>
      <c r="B603" s="1">
        <v>42206</v>
      </c>
      <c r="C603" s="1">
        <v>42210</v>
      </c>
      <c r="D603" t="s">
        <v>1111</v>
      </c>
      <c r="E603" t="s">
        <v>141</v>
      </c>
      <c r="G603" t="s">
        <v>32</v>
      </c>
      <c r="H603" t="s">
        <v>33</v>
      </c>
      <c r="I603">
        <v>2063.7683999999999</v>
      </c>
      <c r="J603" t="s">
        <v>63</v>
      </c>
      <c r="L603">
        <v>141.1884</v>
      </c>
      <c r="M603" t="s">
        <v>37</v>
      </c>
    </row>
    <row r="604" spans="1:13">
      <c r="A604" t="s">
        <v>1000</v>
      </c>
      <c r="B604" s="1">
        <v>41678</v>
      </c>
      <c r="C604" t="s">
        <v>1112</v>
      </c>
      <c r="D604" t="s">
        <v>178</v>
      </c>
      <c r="E604" t="s">
        <v>232</v>
      </c>
      <c r="F604" t="s">
        <v>233</v>
      </c>
      <c r="G604" t="s">
        <v>17</v>
      </c>
      <c r="H604" t="s">
        <v>46</v>
      </c>
      <c r="I604">
        <v>1457.28</v>
      </c>
      <c r="J604">
        <v>8</v>
      </c>
      <c r="K604">
        <v>0</v>
      </c>
      <c r="L604">
        <v>3572.9804248258702</v>
      </c>
      <c r="M604" t="s">
        <v>27</v>
      </c>
    </row>
    <row r="605" spans="1:13">
      <c r="A605" t="s">
        <v>1113</v>
      </c>
      <c r="B605" s="1">
        <v>41208</v>
      </c>
      <c r="C605" s="1">
        <v>41210</v>
      </c>
      <c r="D605" t="s">
        <v>1040</v>
      </c>
      <c r="E605" t="s">
        <v>66</v>
      </c>
      <c r="F605" t="s">
        <v>1114</v>
      </c>
      <c r="G605" t="s">
        <v>1115</v>
      </c>
      <c r="H605" t="s">
        <v>23</v>
      </c>
      <c r="I605">
        <v>1693.23</v>
      </c>
      <c r="K605">
        <v>0</v>
      </c>
      <c r="L605">
        <v>829.5</v>
      </c>
      <c r="M605" t="s">
        <v>19</v>
      </c>
    </row>
    <row r="606" spans="1:13">
      <c r="A606" t="s">
        <v>1116</v>
      </c>
      <c r="B606" s="1">
        <v>41992</v>
      </c>
      <c r="C606" s="1">
        <v>41995</v>
      </c>
      <c r="D606" t="s">
        <v>1049</v>
      </c>
      <c r="E606" t="s">
        <v>40</v>
      </c>
      <c r="F606" t="s">
        <v>43</v>
      </c>
      <c r="G606" t="s">
        <v>17</v>
      </c>
      <c r="H606" t="s">
        <v>26</v>
      </c>
      <c r="I606">
        <v>28.68</v>
      </c>
      <c r="J606">
        <v>3</v>
      </c>
      <c r="K606">
        <v>0.2</v>
      </c>
      <c r="L606">
        <v>-7.17</v>
      </c>
      <c r="M606" t="s">
        <v>19</v>
      </c>
    </row>
    <row r="607" spans="1:13">
      <c r="A607" t="s">
        <v>1117</v>
      </c>
      <c r="B607" s="1">
        <v>41696</v>
      </c>
      <c r="C607" s="1">
        <v>41699</v>
      </c>
      <c r="D607" t="s">
        <v>332</v>
      </c>
      <c r="E607" t="s">
        <v>1118</v>
      </c>
      <c r="F607" t="s">
        <v>61</v>
      </c>
      <c r="G607" t="s">
        <v>32</v>
      </c>
      <c r="H607" t="s">
        <v>33</v>
      </c>
      <c r="I607">
        <v>1411.2</v>
      </c>
      <c r="J607">
        <v>6</v>
      </c>
      <c r="K607">
        <v>0.2</v>
      </c>
      <c r="M607" t="s">
        <v>19</v>
      </c>
    </row>
    <row r="608" spans="1:13">
      <c r="A608" t="s">
        <v>1119</v>
      </c>
      <c r="B608" s="1">
        <v>41238</v>
      </c>
      <c r="C608" s="1">
        <v>41242</v>
      </c>
      <c r="D608" t="s">
        <v>487</v>
      </c>
      <c r="E608" t="s">
        <v>22</v>
      </c>
      <c r="F608" t="s">
        <v>71</v>
      </c>
      <c r="G608" t="s">
        <v>45</v>
      </c>
      <c r="H608" t="s">
        <v>57</v>
      </c>
      <c r="I608">
        <v>2039.796</v>
      </c>
      <c r="J608">
        <v>4</v>
      </c>
      <c r="K608">
        <v>0.1</v>
      </c>
      <c r="L608">
        <v>-113.364</v>
      </c>
      <c r="M608" t="s">
        <v>37</v>
      </c>
    </row>
    <row r="609" spans="1:13">
      <c r="A609" t="s">
        <v>1120</v>
      </c>
      <c r="B609" s="1">
        <v>41506</v>
      </c>
      <c r="C609" s="1">
        <v>41510</v>
      </c>
      <c r="D609" t="s">
        <v>1121</v>
      </c>
      <c r="E609" t="s">
        <v>1122</v>
      </c>
      <c r="F609" t="s">
        <v>90</v>
      </c>
      <c r="G609" t="s">
        <v>17</v>
      </c>
      <c r="H609" t="s">
        <v>44</v>
      </c>
      <c r="I609">
        <v>5737.5</v>
      </c>
      <c r="J609">
        <v>9</v>
      </c>
      <c r="K609">
        <v>0</v>
      </c>
      <c r="L609">
        <v>630.99</v>
      </c>
      <c r="M609" t="s">
        <v>19</v>
      </c>
    </row>
    <row r="610" spans="1:13">
      <c r="A610" t="s">
        <v>1123</v>
      </c>
      <c r="B610" s="1">
        <v>41418</v>
      </c>
      <c r="C610" s="1">
        <v>41422</v>
      </c>
      <c r="D610" t="s">
        <v>1124</v>
      </c>
      <c r="E610" t="s">
        <v>15</v>
      </c>
      <c r="F610" t="s">
        <v>16</v>
      </c>
      <c r="G610" t="s">
        <v>17</v>
      </c>
      <c r="H610" t="s">
        <v>73</v>
      </c>
      <c r="I610">
        <v>1641.087</v>
      </c>
      <c r="J610">
        <v>7</v>
      </c>
      <c r="K610">
        <v>0.1</v>
      </c>
      <c r="L610">
        <v>473.90699999999998</v>
      </c>
      <c r="M610" t="s">
        <v>37</v>
      </c>
    </row>
    <row r="611" spans="1:13">
      <c r="A611" t="s">
        <v>1125</v>
      </c>
      <c r="B611" s="1">
        <v>41216</v>
      </c>
      <c r="C611" s="1">
        <v>41220</v>
      </c>
      <c r="D611" t="s">
        <v>1126</v>
      </c>
      <c r="E611" t="s">
        <v>1127</v>
      </c>
      <c r="F611" t="s">
        <v>120</v>
      </c>
      <c r="G611" t="s">
        <v>32</v>
      </c>
      <c r="H611" t="s">
        <v>26</v>
      </c>
      <c r="I611">
        <v>1380.8999999999901</v>
      </c>
      <c r="J611">
        <v>5</v>
      </c>
      <c r="K611">
        <v>0</v>
      </c>
      <c r="L611">
        <v>303.7</v>
      </c>
      <c r="M611" t="s">
        <v>37</v>
      </c>
    </row>
    <row r="612" spans="1:13">
      <c r="A612" t="s">
        <v>1128</v>
      </c>
      <c r="B612" s="1">
        <v>41173</v>
      </c>
      <c r="C612" s="1">
        <v>41178</v>
      </c>
      <c r="D612" t="s">
        <v>1129</v>
      </c>
      <c r="E612" t="s">
        <v>114</v>
      </c>
      <c r="F612" t="s">
        <v>115</v>
      </c>
      <c r="G612" t="s">
        <v>17</v>
      </c>
      <c r="H612" t="s">
        <v>33</v>
      </c>
      <c r="I612">
        <v>1917</v>
      </c>
      <c r="J612">
        <v>3</v>
      </c>
      <c r="K612">
        <v>0</v>
      </c>
      <c r="M612" t="s">
        <v>37</v>
      </c>
    </row>
    <row r="613" spans="1:13">
      <c r="A613" t="s">
        <v>1130</v>
      </c>
      <c r="B613" s="1">
        <v>41929</v>
      </c>
      <c r="C613" s="1">
        <v>41931</v>
      </c>
      <c r="D613" t="s">
        <v>1131</v>
      </c>
      <c r="E613" t="s">
        <v>31</v>
      </c>
      <c r="F613" t="s">
        <v>16</v>
      </c>
      <c r="G613" t="s">
        <v>32</v>
      </c>
      <c r="H613" t="s">
        <v>151</v>
      </c>
      <c r="I613">
        <v>823.5</v>
      </c>
      <c r="J613">
        <v>2</v>
      </c>
      <c r="K613">
        <v>0</v>
      </c>
      <c r="L613">
        <v>172.92</v>
      </c>
      <c r="M613" t="s">
        <v>27</v>
      </c>
    </row>
    <row r="614" spans="1:13">
      <c r="A614" t="s">
        <v>1132</v>
      </c>
      <c r="B614" s="1">
        <v>41992</v>
      </c>
      <c r="C614" s="2">
        <v>41995</v>
      </c>
      <c r="D614" t="s">
        <v>1049</v>
      </c>
      <c r="E614" t="s">
        <v>40</v>
      </c>
      <c r="F614" t="s">
        <v>245</v>
      </c>
      <c r="G614" t="s">
        <v>17</v>
      </c>
      <c r="H614" t="s">
        <v>26</v>
      </c>
      <c r="J614">
        <v>3</v>
      </c>
      <c r="L614">
        <v>-8.4581999999999908</v>
      </c>
      <c r="M614" t="s">
        <v>19</v>
      </c>
    </row>
    <row r="615" spans="1:13">
      <c r="A615" t="s">
        <v>1133</v>
      </c>
      <c r="B615" s="1">
        <v>41795</v>
      </c>
      <c r="C615" s="1">
        <v>41799</v>
      </c>
      <c r="D615" t="s">
        <v>314</v>
      </c>
      <c r="E615" t="s">
        <v>66</v>
      </c>
      <c r="F615" t="s">
        <v>90</v>
      </c>
      <c r="G615" t="s">
        <v>17</v>
      </c>
      <c r="H615" t="s">
        <v>151</v>
      </c>
      <c r="I615">
        <v>3180.75</v>
      </c>
      <c r="J615">
        <v>5</v>
      </c>
      <c r="K615">
        <v>0</v>
      </c>
      <c r="L615">
        <v>1081.3499999999999</v>
      </c>
      <c r="M615" t="s">
        <v>19</v>
      </c>
    </row>
    <row r="616" spans="1:13">
      <c r="A616" t="s">
        <v>1134</v>
      </c>
      <c r="B616" t="s">
        <v>1135</v>
      </c>
      <c r="C616" s="1">
        <v>41775</v>
      </c>
      <c r="D616" t="s">
        <v>1136</v>
      </c>
      <c r="E616" t="s">
        <v>70</v>
      </c>
      <c r="F616" t="s">
        <v>71</v>
      </c>
      <c r="G616" t="s">
        <v>17</v>
      </c>
      <c r="H616" t="s">
        <v>23</v>
      </c>
      <c r="I616">
        <v>2910.1875</v>
      </c>
      <c r="J616">
        <v>11</v>
      </c>
      <c r="K616" t="s">
        <v>1137</v>
      </c>
      <c r="L616">
        <v>-68.722500000000096</v>
      </c>
      <c r="M616" t="s">
        <v>37</v>
      </c>
    </row>
    <row r="617" spans="1:13">
      <c r="A617" t="s">
        <v>1048</v>
      </c>
      <c r="B617" s="1">
        <v>41992</v>
      </c>
      <c r="C617" s="1">
        <v>41995</v>
      </c>
      <c r="D617" t="s">
        <v>1049</v>
      </c>
      <c r="E617" t="s">
        <v>40</v>
      </c>
      <c r="F617" t="s">
        <v>43</v>
      </c>
      <c r="G617" t="s">
        <v>45</v>
      </c>
      <c r="H617" t="s">
        <v>26</v>
      </c>
      <c r="I617">
        <v>15.936</v>
      </c>
      <c r="J617">
        <v>4</v>
      </c>
      <c r="K617">
        <v>0.2</v>
      </c>
      <c r="L617">
        <v>5.1791999999999998</v>
      </c>
      <c r="M617" t="s">
        <v>19</v>
      </c>
    </row>
    <row r="618" spans="1:13">
      <c r="A618" t="s">
        <v>1065</v>
      </c>
      <c r="B618" s="1">
        <v>42188</v>
      </c>
      <c r="C618" s="1">
        <v>42191</v>
      </c>
      <c r="D618" t="s">
        <v>1049</v>
      </c>
      <c r="E618" t="s">
        <v>334</v>
      </c>
      <c r="F618" t="s">
        <v>41</v>
      </c>
      <c r="G618" t="s">
        <v>45</v>
      </c>
      <c r="H618" t="s">
        <v>127</v>
      </c>
      <c r="I618">
        <v>5.2319999999999904</v>
      </c>
      <c r="J618">
        <v>4</v>
      </c>
      <c r="K618">
        <v>0.8</v>
      </c>
      <c r="L618">
        <v>-8.1096000000000004</v>
      </c>
      <c r="M618" t="s">
        <v>19</v>
      </c>
    </row>
    <row r="619" spans="1:13">
      <c r="A619" t="s">
        <v>1138</v>
      </c>
      <c r="B619" s="1">
        <v>41933</v>
      </c>
      <c r="C619" s="1">
        <v>41936</v>
      </c>
      <c r="D619" t="s">
        <v>54</v>
      </c>
      <c r="E619" t="s">
        <v>66</v>
      </c>
      <c r="F619" t="s">
        <v>90</v>
      </c>
      <c r="G619" t="s">
        <v>17</v>
      </c>
      <c r="H619" t="s">
        <v>44</v>
      </c>
      <c r="I619">
        <v>910.349999999999</v>
      </c>
      <c r="J619">
        <v>5</v>
      </c>
      <c r="K619">
        <v>0</v>
      </c>
      <c r="L619">
        <v>391.349999999999</v>
      </c>
      <c r="M619" t="s">
        <v>27</v>
      </c>
    </row>
    <row r="620" spans="1:13">
      <c r="A620" t="s">
        <v>1139</v>
      </c>
      <c r="B620" s="1">
        <v>42227</v>
      </c>
      <c r="C620" s="1">
        <v>42230</v>
      </c>
      <c r="D620" t="s">
        <v>1140</v>
      </c>
      <c r="E620" t="s">
        <v>93</v>
      </c>
      <c r="F620" t="s">
        <v>94</v>
      </c>
      <c r="G620" t="s">
        <v>32</v>
      </c>
      <c r="H620" t="s">
        <v>73</v>
      </c>
      <c r="I620" t="s">
        <v>163</v>
      </c>
      <c r="J620">
        <v>2</v>
      </c>
      <c r="K620">
        <v>0</v>
      </c>
      <c r="L620">
        <v>274.08</v>
      </c>
      <c r="M620" t="s">
        <v>27</v>
      </c>
    </row>
    <row r="621" spans="1:13">
      <c r="A621" t="s">
        <v>1141</v>
      </c>
      <c r="B621" s="1">
        <v>41763</v>
      </c>
      <c r="C621" s="1">
        <v>41767</v>
      </c>
      <c r="D621" t="s">
        <v>1142</v>
      </c>
      <c r="E621" t="s">
        <v>97</v>
      </c>
      <c r="F621" t="s">
        <v>98</v>
      </c>
      <c r="G621" t="s">
        <v>32</v>
      </c>
      <c r="H621" t="s">
        <v>26</v>
      </c>
      <c r="I621">
        <v>1731.0719999999901</v>
      </c>
      <c r="J621">
        <v>7</v>
      </c>
      <c r="K621">
        <v>0.2</v>
      </c>
      <c r="L621">
        <v>-238.027999999999</v>
      </c>
      <c r="M621" t="s">
        <v>37</v>
      </c>
    </row>
    <row r="622" spans="1:13">
      <c r="A622" t="s">
        <v>1143</v>
      </c>
      <c r="C622" s="1">
        <v>41835</v>
      </c>
      <c r="D622" t="s">
        <v>1144</v>
      </c>
      <c r="E622" t="s">
        <v>197</v>
      </c>
      <c r="F622" t="s">
        <v>77</v>
      </c>
      <c r="G622" t="s">
        <v>624</v>
      </c>
      <c r="H622" t="s">
        <v>44</v>
      </c>
      <c r="I622">
        <v>1330.992</v>
      </c>
      <c r="J622">
        <v>12</v>
      </c>
      <c r="K622">
        <v>0.1</v>
      </c>
      <c r="L622">
        <v>-103.608</v>
      </c>
      <c r="M622" t="s">
        <v>27</v>
      </c>
    </row>
    <row r="623" spans="1:13">
      <c r="A623" t="s">
        <v>1048</v>
      </c>
      <c r="B623" s="1">
        <v>41992</v>
      </c>
      <c r="C623" s="1">
        <v>41995</v>
      </c>
      <c r="D623" t="s">
        <v>1049</v>
      </c>
      <c r="E623" t="s">
        <v>40</v>
      </c>
      <c r="F623" t="s">
        <v>43</v>
      </c>
      <c r="H623" t="s">
        <v>23</v>
      </c>
      <c r="I623">
        <v>11.648</v>
      </c>
      <c r="J623">
        <v>2</v>
      </c>
      <c r="K623">
        <v>0.2</v>
      </c>
      <c r="L623">
        <v>3.7855999999999899</v>
      </c>
      <c r="M623" t="s">
        <v>19</v>
      </c>
    </row>
    <row r="624" spans="1:13">
      <c r="A624" t="s">
        <v>1145</v>
      </c>
      <c r="B624" s="1">
        <v>42340</v>
      </c>
      <c r="C624" s="1">
        <v>42344</v>
      </c>
      <c r="D624" t="s">
        <v>1146</v>
      </c>
      <c r="E624" t="s">
        <v>119</v>
      </c>
      <c r="F624" t="s">
        <v>120</v>
      </c>
      <c r="G624" t="s">
        <v>17</v>
      </c>
      <c r="H624" t="s">
        <v>26</v>
      </c>
      <c r="I624">
        <v>1914.0799999999899</v>
      </c>
      <c r="J624">
        <v>14</v>
      </c>
      <c r="K624">
        <v>0.2</v>
      </c>
      <c r="L624">
        <v>669.76</v>
      </c>
      <c r="M624" t="s">
        <v>19</v>
      </c>
    </row>
    <row r="625" spans="1:13">
      <c r="A625" t="s">
        <v>1147</v>
      </c>
      <c r="B625" s="1">
        <v>42012</v>
      </c>
      <c r="C625" s="1">
        <v>42017</v>
      </c>
      <c r="D625" t="s">
        <v>1042</v>
      </c>
      <c r="E625" t="s">
        <v>60</v>
      </c>
      <c r="F625" t="s">
        <v>61</v>
      </c>
      <c r="G625" t="s">
        <v>17</v>
      </c>
      <c r="H625" t="s">
        <v>23</v>
      </c>
      <c r="I625">
        <v>3393.12</v>
      </c>
      <c r="J625">
        <v>8</v>
      </c>
      <c r="K625">
        <v>0</v>
      </c>
      <c r="L625">
        <v>101.76</v>
      </c>
      <c r="M625" t="s">
        <v>19</v>
      </c>
    </row>
    <row r="626" spans="1:13">
      <c r="A626" t="s">
        <v>1148</v>
      </c>
      <c r="B626" s="1">
        <v>41821</v>
      </c>
      <c r="C626" s="1">
        <v>41824</v>
      </c>
      <c r="D626" t="s">
        <v>1049</v>
      </c>
      <c r="E626" t="s">
        <v>40</v>
      </c>
      <c r="F626" t="s">
        <v>41</v>
      </c>
      <c r="G626" t="s">
        <v>17</v>
      </c>
      <c r="H626" t="s">
        <v>18</v>
      </c>
      <c r="I626">
        <v>50.12</v>
      </c>
      <c r="J626">
        <v>7</v>
      </c>
      <c r="K626">
        <v>0.2</v>
      </c>
      <c r="L626">
        <v>-0.62650000000000705</v>
      </c>
      <c r="M626" t="s">
        <v>19</v>
      </c>
    </row>
    <row r="627" spans="1:13">
      <c r="B627" s="1">
        <v>42182</v>
      </c>
      <c r="C627" s="1">
        <v>42182</v>
      </c>
      <c r="D627" t="s">
        <v>799</v>
      </c>
      <c r="F627" t="s">
        <v>90</v>
      </c>
      <c r="G627" t="s">
        <v>17</v>
      </c>
      <c r="H627" t="s">
        <v>26</v>
      </c>
      <c r="I627">
        <v>1446.6</v>
      </c>
      <c r="J627">
        <v>4</v>
      </c>
      <c r="K627" t="s">
        <v>226</v>
      </c>
      <c r="L627">
        <v>665.4</v>
      </c>
      <c r="M627" t="s">
        <v>37</v>
      </c>
    </row>
    <row r="628" spans="1:13">
      <c r="A628" t="s">
        <v>1149</v>
      </c>
      <c r="B628" s="1">
        <v>40979</v>
      </c>
      <c r="C628" s="1">
        <v>40984</v>
      </c>
      <c r="D628" t="s">
        <v>838</v>
      </c>
      <c r="E628" t="s">
        <v>66</v>
      </c>
      <c r="F628" t="s">
        <v>90</v>
      </c>
      <c r="G628" t="s">
        <v>32</v>
      </c>
      <c r="H628" t="s">
        <v>23</v>
      </c>
      <c r="I628">
        <v>3272.0099999999902</v>
      </c>
      <c r="J628">
        <v>7</v>
      </c>
      <c r="K628">
        <v>0</v>
      </c>
      <c r="L628">
        <v>1537.83</v>
      </c>
      <c r="M628" t="s">
        <v>19</v>
      </c>
    </row>
    <row r="629" spans="1:13">
      <c r="A629" t="s">
        <v>1150</v>
      </c>
      <c r="B629" s="1">
        <v>41654</v>
      </c>
      <c r="C629" s="1">
        <v>41660</v>
      </c>
      <c r="D629" t="s">
        <v>1151</v>
      </c>
      <c r="E629" t="s">
        <v>250</v>
      </c>
      <c r="F629" t="s">
        <v>142</v>
      </c>
      <c r="G629" t="s">
        <v>45</v>
      </c>
      <c r="H629" t="s">
        <v>33</v>
      </c>
      <c r="I629">
        <v>3386.8589999999999</v>
      </c>
      <c r="J629">
        <v>7</v>
      </c>
      <c r="K629">
        <v>0.15</v>
      </c>
      <c r="L629">
        <v>-597.68100000000004</v>
      </c>
      <c r="M629" t="s">
        <v>74</v>
      </c>
    </row>
    <row r="630" spans="1:13">
      <c r="B630" s="1">
        <v>41514</v>
      </c>
      <c r="C630" s="1">
        <v>41519</v>
      </c>
      <c r="D630" t="s">
        <v>126</v>
      </c>
      <c r="E630" t="s">
        <v>15</v>
      </c>
      <c r="F630" t="s">
        <v>16</v>
      </c>
      <c r="G630" t="s">
        <v>45</v>
      </c>
      <c r="H630" t="s">
        <v>23</v>
      </c>
      <c r="I630">
        <v>2498.5259999999998</v>
      </c>
      <c r="J630">
        <v>9</v>
      </c>
      <c r="K630">
        <v>0.1</v>
      </c>
      <c r="L630">
        <v>499.44600000000003</v>
      </c>
      <c r="M630" t="s">
        <v>19</v>
      </c>
    </row>
    <row r="631" spans="1:13">
      <c r="A631" t="s">
        <v>1152</v>
      </c>
      <c r="B631" s="1">
        <v>41231</v>
      </c>
      <c r="C631" s="1">
        <v>41233</v>
      </c>
      <c r="D631" t="s">
        <v>837</v>
      </c>
      <c r="E631" t="s">
        <v>1153</v>
      </c>
      <c r="F631" t="s">
        <v>77</v>
      </c>
      <c r="G631" t="s">
        <v>17</v>
      </c>
      <c r="H631" t="s">
        <v>73</v>
      </c>
      <c r="I631">
        <v>728.53200000000004</v>
      </c>
      <c r="J631">
        <v>7</v>
      </c>
      <c r="K631">
        <v>0.4</v>
      </c>
      <c r="L631">
        <v>-133.72799999999901</v>
      </c>
      <c r="M631" t="s">
        <v>27</v>
      </c>
    </row>
    <row r="632" spans="1:13">
      <c r="A632" t="s">
        <v>1154</v>
      </c>
      <c r="B632" s="1">
        <v>42362</v>
      </c>
      <c r="C632" s="1">
        <v>42366</v>
      </c>
      <c r="D632" t="s">
        <v>1155</v>
      </c>
      <c r="E632" t="s">
        <v>1156</v>
      </c>
      <c r="F632" t="s">
        <v>56</v>
      </c>
      <c r="G632" t="s">
        <v>17</v>
      </c>
      <c r="H632" t="s">
        <v>26</v>
      </c>
      <c r="J632">
        <v>4</v>
      </c>
      <c r="L632">
        <v>772.68</v>
      </c>
      <c r="M632" t="s">
        <v>37</v>
      </c>
    </row>
    <row r="633" spans="1:13">
      <c r="A633" t="s">
        <v>1157</v>
      </c>
      <c r="B633" t="s">
        <v>1158</v>
      </c>
      <c r="C633" s="1">
        <v>41445</v>
      </c>
      <c r="D633" t="s">
        <v>1159</v>
      </c>
      <c r="E633" t="s">
        <v>76</v>
      </c>
      <c r="F633" t="s">
        <v>77</v>
      </c>
      <c r="G633" t="s">
        <v>32</v>
      </c>
      <c r="H633" t="s">
        <v>73</v>
      </c>
      <c r="I633">
        <v>2546.46</v>
      </c>
      <c r="J633">
        <v>7</v>
      </c>
      <c r="K633">
        <v>0</v>
      </c>
      <c r="L633">
        <v>381.78</v>
      </c>
      <c r="M633" t="s">
        <v>37</v>
      </c>
    </row>
    <row r="634" spans="1:13">
      <c r="A634" t="s">
        <v>1160</v>
      </c>
      <c r="B634" s="1">
        <v>41831</v>
      </c>
      <c r="C634" s="1">
        <v>41835</v>
      </c>
      <c r="D634" t="s">
        <v>1161</v>
      </c>
      <c r="E634" t="s">
        <v>554</v>
      </c>
      <c r="F634" t="s">
        <v>90</v>
      </c>
      <c r="G634" t="s">
        <v>32</v>
      </c>
      <c r="H634" t="s">
        <v>26</v>
      </c>
      <c r="I634">
        <v>2888.76</v>
      </c>
      <c r="J634">
        <v>7</v>
      </c>
      <c r="K634">
        <v>0</v>
      </c>
      <c r="L634">
        <v>173.25</v>
      </c>
      <c r="M634" t="s">
        <v>19</v>
      </c>
    </row>
    <row r="635" spans="1:13">
      <c r="A635" t="s">
        <v>1162</v>
      </c>
      <c r="B635" s="1">
        <v>41416</v>
      </c>
      <c r="C635" s="1">
        <v>41419</v>
      </c>
      <c r="D635" t="s">
        <v>672</v>
      </c>
      <c r="E635" t="s">
        <v>689</v>
      </c>
      <c r="F635" t="s">
        <v>142</v>
      </c>
      <c r="G635" t="s">
        <v>17</v>
      </c>
      <c r="H635" t="s">
        <v>151</v>
      </c>
      <c r="I635">
        <v>1031.3999999999901</v>
      </c>
      <c r="J635">
        <v>4</v>
      </c>
      <c r="K635">
        <v>0</v>
      </c>
      <c r="L635">
        <v>1773.8879586580799</v>
      </c>
      <c r="M635" t="s">
        <v>37</v>
      </c>
    </row>
    <row r="636" spans="1:13">
      <c r="A636" t="s">
        <v>1163</v>
      </c>
      <c r="B636" s="1">
        <v>42221</v>
      </c>
      <c r="C636" s="1">
        <v>42225</v>
      </c>
      <c r="D636" t="s">
        <v>1164</v>
      </c>
      <c r="E636" t="s">
        <v>93</v>
      </c>
      <c r="F636" t="s">
        <v>94</v>
      </c>
      <c r="G636" t="s">
        <v>17</v>
      </c>
      <c r="H636" t="s">
        <v>151</v>
      </c>
      <c r="I636">
        <v>1237.44</v>
      </c>
      <c r="J636">
        <v>8</v>
      </c>
      <c r="K636">
        <v>0</v>
      </c>
      <c r="L636">
        <v>74.16</v>
      </c>
      <c r="M636" t="s">
        <v>37</v>
      </c>
    </row>
    <row r="637" spans="1:13">
      <c r="A637" t="s">
        <v>1165</v>
      </c>
      <c r="B637" s="1">
        <v>42228</v>
      </c>
      <c r="C637" s="1">
        <v>42231</v>
      </c>
      <c r="D637" t="s">
        <v>580</v>
      </c>
      <c r="E637" t="s">
        <v>130</v>
      </c>
      <c r="F637" t="s">
        <v>131</v>
      </c>
      <c r="G637" t="s">
        <v>17</v>
      </c>
      <c r="H637" t="s">
        <v>18</v>
      </c>
      <c r="I637">
        <v>1018.32</v>
      </c>
      <c r="J637">
        <v>4</v>
      </c>
      <c r="K637">
        <v>0</v>
      </c>
      <c r="L637">
        <v>183.24</v>
      </c>
      <c r="M637" t="s">
        <v>27</v>
      </c>
    </row>
    <row r="638" spans="1:13">
      <c r="A638" t="s">
        <v>285</v>
      </c>
      <c r="B638" s="1">
        <v>41634</v>
      </c>
      <c r="C638" s="1">
        <v>41636</v>
      </c>
      <c r="D638" t="s">
        <v>287</v>
      </c>
      <c r="E638" t="s">
        <v>197</v>
      </c>
      <c r="F638" t="s">
        <v>77</v>
      </c>
      <c r="G638" t="s">
        <v>45</v>
      </c>
      <c r="H638" t="s">
        <v>26</v>
      </c>
      <c r="I638">
        <v>600.6</v>
      </c>
      <c r="J638">
        <v>13</v>
      </c>
      <c r="K638">
        <v>0</v>
      </c>
      <c r="L638">
        <v>131.82</v>
      </c>
      <c r="M638" t="s">
        <v>27</v>
      </c>
    </row>
    <row r="639" spans="1:13">
      <c r="A639" t="s">
        <v>1166</v>
      </c>
      <c r="B639" s="1">
        <v>41644</v>
      </c>
      <c r="C639" s="1">
        <v>41649</v>
      </c>
      <c r="D639" t="s">
        <v>1167</v>
      </c>
      <c r="E639" t="s">
        <v>70</v>
      </c>
      <c r="F639" t="s">
        <v>71</v>
      </c>
      <c r="G639" t="s">
        <v>32</v>
      </c>
      <c r="H639" t="s">
        <v>127</v>
      </c>
      <c r="J639">
        <v>7</v>
      </c>
      <c r="K639">
        <v>0.1</v>
      </c>
      <c r="L639">
        <v>1163.883</v>
      </c>
      <c r="M639" t="s">
        <v>19</v>
      </c>
    </row>
    <row r="640" spans="1:13">
      <c r="A640" t="s">
        <v>1168</v>
      </c>
      <c r="B640" s="1">
        <v>42367</v>
      </c>
      <c r="C640" s="1">
        <v>42369</v>
      </c>
      <c r="D640" t="s">
        <v>418</v>
      </c>
      <c r="E640" t="s">
        <v>15</v>
      </c>
      <c r="F640" t="s">
        <v>16</v>
      </c>
      <c r="G640" t="s">
        <v>45</v>
      </c>
      <c r="H640" t="s">
        <v>57</v>
      </c>
      <c r="I640">
        <v>1534.8689999999999</v>
      </c>
      <c r="J640">
        <v>3</v>
      </c>
      <c r="K640">
        <v>0.1</v>
      </c>
      <c r="L640">
        <v>-102.411</v>
      </c>
      <c r="M640" t="s">
        <v>1169</v>
      </c>
    </row>
    <row r="641" spans="1:13">
      <c r="A641" t="s">
        <v>1170</v>
      </c>
      <c r="B641" s="1">
        <v>41989</v>
      </c>
      <c r="C641" s="1">
        <v>41993</v>
      </c>
      <c r="D641" t="s">
        <v>1171</v>
      </c>
      <c r="E641" t="s">
        <v>31</v>
      </c>
      <c r="F641" t="s">
        <v>16</v>
      </c>
      <c r="G641" t="s">
        <v>17</v>
      </c>
      <c r="H641" t="s">
        <v>151</v>
      </c>
      <c r="J641">
        <v>10</v>
      </c>
      <c r="K641">
        <v>0</v>
      </c>
      <c r="L641">
        <v>2447.1</v>
      </c>
      <c r="M641" t="s">
        <v>19</v>
      </c>
    </row>
    <row r="642" spans="1:13">
      <c r="A642" t="s">
        <v>1172</v>
      </c>
      <c r="B642" s="1">
        <v>41697</v>
      </c>
      <c r="C642" s="1">
        <v>41702</v>
      </c>
      <c r="D642" t="s">
        <v>541</v>
      </c>
      <c r="E642" t="s">
        <v>141</v>
      </c>
      <c r="F642" t="s">
        <v>657</v>
      </c>
      <c r="G642" t="s">
        <v>17</v>
      </c>
      <c r="H642" t="s">
        <v>73</v>
      </c>
      <c r="I642">
        <v>1781.13599999999</v>
      </c>
      <c r="J642">
        <v>8</v>
      </c>
      <c r="K642">
        <v>7.0000000000000007E-2</v>
      </c>
      <c r="M642" t="s">
        <v>37</v>
      </c>
    </row>
    <row r="643" spans="1:13">
      <c r="A643" t="s">
        <v>1173</v>
      </c>
      <c r="B643" s="1">
        <v>41459</v>
      </c>
      <c r="C643" s="1">
        <v>41459</v>
      </c>
      <c r="D643" t="s">
        <v>1174</v>
      </c>
      <c r="E643" t="s">
        <v>60</v>
      </c>
      <c r="F643" t="s">
        <v>61</v>
      </c>
      <c r="G643" t="s">
        <v>17</v>
      </c>
      <c r="H643" t="s">
        <v>33</v>
      </c>
      <c r="I643">
        <v>1363.2</v>
      </c>
      <c r="J643">
        <v>8</v>
      </c>
      <c r="K643">
        <v>0.6</v>
      </c>
      <c r="L643">
        <v>-1806.24</v>
      </c>
      <c r="M643" t="s">
        <v>27</v>
      </c>
    </row>
    <row r="644" spans="1:13">
      <c r="A644" t="s">
        <v>1175</v>
      </c>
      <c r="B644" s="1">
        <v>41506</v>
      </c>
      <c r="C644" s="1">
        <v>41510</v>
      </c>
      <c r="D644" t="s">
        <v>1176</v>
      </c>
      <c r="E644" t="s">
        <v>93</v>
      </c>
      <c r="F644" t="s">
        <v>94</v>
      </c>
      <c r="G644" t="s">
        <v>32</v>
      </c>
      <c r="H644" t="s">
        <v>26</v>
      </c>
      <c r="I644">
        <v>3315.26999999999</v>
      </c>
      <c r="J644">
        <v>7</v>
      </c>
      <c r="K644">
        <v>0</v>
      </c>
      <c r="L644">
        <v>961.38</v>
      </c>
      <c r="M644" t="s">
        <v>37</v>
      </c>
    </row>
    <row r="645" spans="1:13">
      <c r="A645" t="s">
        <v>1177</v>
      </c>
      <c r="B645" s="1">
        <v>42015</v>
      </c>
      <c r="C645" s="1">
        <v>42313</v>
      </c>
      <c r="D645" t="s">
        <v>1049</v>
      </c>
      <c r="E645" t="s">
        <v>40</v>
      </c>
      <c r="F645" t="s">
        <v>41</v>
      </c>
      <c r="G645" t="s">
        <v>45</v>
      </c>
      <c r="H645" t="s">
        <v>26</v>
      </c>
      <c r="I645">
        <v>5.2480000000000002</v>
      </c>
      <c r="J645" t="s">
        <v>63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1178</v>
      </c>
      <c r="E646" t="s">
        <v>70</v>
      </c>
      <c r="F646" t="s">
        <v>71</v>
      </c>
      <c r="G646" t="s">
        <v>17</v>
      </c>
      <c r="H646" t="s">
        <v>23</v>
      </c>
      <c r="I646">
        <v>2123.0279999999998</v>
      </c>
      <c r="J646">
        <v>8</v>
      </c>
      <c r="K646">
        <v>0.15</v>
      </c>
      <c r="L646">
        <v>124.787999999999</v>
      </c>
      <c r="M646" t="s">
        <v>37</v>
      </c>
    </row>
    <row r="647" spans="1:13">
      <c r="A647" t="s">
        <v>1179</v>
      </c>
      <c r="B647" s="1">
        <v>42337</v>
      </c>
      <c r="C647" s="1">
        <v>42342</v>
      </c>
      <c r="D647" t="s">
        <v>672</v>
      </c>
      <c r="E647" t="s">
        <v>22</v>
      </c>
      <c r="F647" t="s">
        <v>71</v>
      </c>
      <c r="H647" t="s">
        <v>151</v>
      </c>
      <c r="I647">
        <v>2478.84</v>
      </c>
      <c r="K647">
        <v>0</v>
      </c>
      <c r="L647">
        <v>272.58</v>
      </c>
      <c r="M647" t="s">
        <v>19</v>
      </c>
    </row>
    <row r="648" spans="1:13">
      <c r="A648" t="s">
        <v>1180</v>
      </c>
      <c r="B648" s="1">
        <v>41006</v>
      </c>
      <c r="C648" s="1">
        <v>41011</v>
      </c>
      <c r="D648" t="s">
        <v>298</v>
      </c>
      <c r="E648" t="s">
        <v>15</v>
      </c>
      <c r="F648" t="s">
        <v>16</v>
      </c>
      <c r="G648" t="s">
        <v>45</v>
      </c>
      <c r="H648" t="s">
        <v>127</v>
      </c>
      <c r="I648">
        <v>1894.5360000000001</v>
      </c>
      <c r="J648">
        <v>4</v>
      </c>
      <c r="K648">
        <v>0.1</v>
      </c>
      <c r="L648">
        <v>505.17599999999999</v>
      </c>
      <c r="M648" t="s">
        <v>37</v>
      </c>
    </row>
    <row r="649" spans="1:13">
      <c r="A649" t="s">
        <v>1181</v>
      </c>
      <c r="B649" s="1">
        <v>42328</v>
      </c>
      <c r="C649" s="1">
        <v>42331</v>
      </c>
      <c r="E649" t="s">
        <v>40</v>
      </c>
      <c r="F649" t="s">
        <v>111</v>
      </c>
      <c r="G649" t="s">
        <v>1182</v>
      </c>
      <c r="H649" t="s">
        <v>33</v>
      </c>
      <c r="I649">
        <v>41.28</v>
      </c>
      <c r="J649">
        <v>6</v>
      </c>
      <c r="K649">
        <v>0.2</v>
      </c>
      <c r="L649">
        <v>13.931999999999899</v>
      </c>
      <c r="M649" t="s">
        <v>19</v>
      </c>
    </row>
    <row r="650" spans="1:13">
      <c r="A650" t="s">
        <v>1183</v>
      </c>
      <c r="B650" s="1">
        <v>41403</v>
      </c>
      <c r="C650" s="1">
        <v>41407</v>
      </c>
      <c r="D650" t="s">
        <v>1184</v>
      </c>
      <c r="E650" t="s">
        <v>450</v>
      </c>
      <c r="F650" t="s">
        <v>450</v>
      </c>
      <c r="G650" t="s">
        <v>45</v>
      </c>
      <c r="H650" t="s">
        <v>73</v>
      </c>
      <c r="I650">
        <v>187.01999999999899</v>
      </c>
      <c r="J650">
        <v>6</v>
      </c>
      <c r="K650">
        <v>0</v>
      </c>
      <c r="L650">
        <v>26.099999999999898</v>
      </c>
      <c r="M650" t="s">
        <v>596</v>
      </c>
    </row>
    <row r="651" spans="1:13">
      <c r="A651" t="s">
        <v>1185</v>
      </c>
      <c r="B651" s="1">
        <v>41597</v>
      </c>
      <c r="C651" s="1">
        <v>41601</v>
      </c>
      <c r="D651" t="s">
        <v>487</v>
      </c>
      <c r="E651" t="s">
        <v>66</v>
      </c>
      <c r="F651" t="s">
        <v>90</v>
      </c>
      <c r="G651" t="s">
        <v>17</v>
      </c>
      <c r="H651" t="s">
        <v>299</v>
      </c>
      <c r="I651">
        <v>1317.8999999999901</v>
      </c>
      <c r="J651">
        <v>5</v>
      </c>
      <c r="K651">
        <v>0</v>
      </c>
      <c r="L651">
        <v>0</v>
      </c>
      <c r="M651" t="s">
        <v>37</v>
      </c>
    </row>
    <row r="652" spans="1:13">
      <c r="A652" t="s">
        <v>423</v>
      </c>
      <c r="B652" s="1">
        <v>42248</v>
      </c>
      <c r="C652" s="1">
        <v>42248</v>
      </c>
      <c r="D652" t="s">
        <v>424</v>
      </c>
      <c r="E652" t="s">
        <v>22</v>
      </c>
      <c r="F652" t="s">
        <v>71</v>
      </c>
      <c r="G652" t="s">
        <v>17</v>
      </c>
      <c r="H652" t="s">
        <v>33</v>
      </c>
      <c r="I652">
        <v>1350.09</v>
      </c>
      <c r="J652">
        <v>7</v>
      </c>
      <c r="K652">
        <v>0</v>
      </c>
      <c r="L652">
        <v>256.41000000000003</v>
      </c>
      <c r="M652" t="s">
        <v>27</v>
      </c>
    </row>
    <row r="653" spans="1:13">
      <c r="A653" t="s">
        <v>1186</v>
      </c>
      <c r="B653" s="1">
        <v>41947</v>
      </c>
      <c r="C653" s="1">
        <v>41951</v>
      </c>
      <c r="E653" t="s">
        <v>66</v>
      </c>
      <c r="F653" t="s">
        <v>90</v>
      </c>
      <c r="G653" t="s">
        <v>17</v>
      </c>
      <c r="H653" t="s">
        <v>33</v>
      </c>
      <c r="I653">
        <v>1839.18</v>
      </c>
      <c r="J653">
        <v>7</v>
      </c>
      <c r="K653">
        <v>0</v>
      </c>
      <c r="L653">
        <v>238.98</v>
      </c>
      <c r="M653" t="s">
        <v>37</v>
      </c>
    </row>
    <row r="654" spans="1:13">
      <c r="A654" t="s">
        <v>1181</v>
      </c>
      <c r="B654" s="1">
        <v>42328</v>
      </c>
      <c r="C654" s="1">
        <v>42331</v>
      </c>
      <c r="D654" t="s">
        <v>1184</v>
      </c>
      <c r="E654" t="s">
        <v>40</v>
      </c>
      <c r="F654" t="s">
        <v>111</v>
      </c>
      <c r="G654" t="s">
        <v>45</v>
      </c>
      <c r="H654" t="s">
        <v>33</v>
      </c>
      <c r="I654">
        <v>13.36</v>
      </c>
      <c r="J654">
        <v>2</v>
      </c>
      <c r="K654">
        <v>0</v>
      </c>
      <c r="L654">
        <v>6.4127999999999998</v>
      </c>
      <c r="M654" t="s">
        <v>19</v>
      </c>
    </row>
    <row r="655" spans="1:13">
      <c r="A655" t="s">
        <v>1187</v>
      </c>
      <c r="B655" s="1">
        <v>41962</v>
      </c>
      <c r="C655" s="1">
        <v>41967</v>
      </c>
      <c r="D655" t="s">
        <v>1111</v>
      </c>
      <c r="E655" t="s">
        <v>93</v>
      </c>
      <c r="F655" t="s">
        <v>94</v>
      </c>
      <c r="G655" t="s">
        <v>17</v>
      </c>
      <c r="H655" t="s">
        <v>127</v>
      </c>
      <c r="I655">
        <v>1908.18</v>
      </c>
      <c r="J655">
        <v>3</v>
      </c>
      <c r="K655">
        <v>0</v>
      </c>
      <c r="L655">
        <v>820.44</v>
      </c>
      <c r="M655" t="s">
        <v>37</v>
      </c>
    </row>
    <row r="656" spans="1:13">
      <c r="A656" t="s">
        <v>1188</v>
      </c>
      <c r="B656" s="1">
        <v>42369</v>
      </c>
      <c r="C656" s="1">
        <v>42372</v>
      </c>
      <c r="D656" t="s">
        <v>1189</v>
      </c>
      <c r="E656" t="s">
        <v>60</v>
      </c>
      <c r="F656" t="s">
        <v>61</v>
      </c>
      <c r="G656" t="s">
        <v>17</v>
      </c>
      <c r="H656" t="s">
        <v>33</v>
      </c>
      <c r="I656">
        <v>1264.4659999999999</v>
      </c>
      <c r="J656">
        <v>5</v>
      </c>
      <c r="K656">
        <v>2E-3</v>
      </c>
      <c r="M656" t="s">
        <v>37</v>
      </c>
    </row>
    <row r="657" spans="1:13">
      <c r="A657" t="s">
        <v>1190</v>
      </c>
      <c r="C657" s="1">
        <v>41963</v>
      </c>
      <c r="E657" t="s">
        <v>40</v>
      </c>
      <c r="F657" t="s">
        <v>43</v>
      </c>
      <c r="G657" t="s">
        <v>32</v>
      </c>
      <c r="H657" t="s">
        <v>26</v>
      </c>
      <c r="I657">
        <v>4.18</v>
      </c>
      <c r="J657">
        <v>1</v>
      </c>
      <c r="K657">
        <v>0</v>
      </c>
      <c r="L657">
        <v>1.5047999999999999</v>
      </c>
      <c r="M657" t="s">
        <v>19</v>
      </c>
    </row>
    <row r="658" spans="1:13">
      <c r="A658" t="s">
        <v>1191</v>
      </c>
      <c r="B658" s="1">
        <v>41306</v>
      </c>
      <c r="C658" s="1">
        <v>41309</v>
      </c>
      <c r="D658" t="s">
        <v>1192</v>
      </c>
      <c r="E658" t="s">
        <v>22</v>
      </c>
      <c r="F658" t="s">
        <v>71</v>
      </c>
      <c r="G658" t="s">
        <v>624</v>
      </c>
      <c r="H658" t="s">
        <v>33</v>
      </c>
      <c r="I658">
        <v>965.16</v>
      </c>
      <c r="J658">
        <v>7</v>
      </c>
      <c r="K658">
        <v>0</v>
      </c>
      <c r="L658">
        <v>463.25999999999902</v>
      </c>
      <c r="M658" t="s">
        <v>37</v>
      </c>
    </row>
    <row r="659" spans="1:13">
      <c r="A659" t="s">
        <v>1193</v>
      </c>
      <c r="B659" s="1">
        <v>41717</v>
      </c>
      <c r="C659" s="1">
        <v>41717</v>
      </c>
      <c r="D659" t="s">
        <v>1194</v>
      </c>
      <c r="E659" t="s">
        <v>70</v>
      </c>
      <c r="F659" t="s">
        <v>71</v>
      </c>
      <c r="G659" t="s">
        <v>45</v>
      </c>
      <c r="H659" t="s">
        <v>57</v>
      </c>
      <c r="I659">
        <v>748.11599999999999</v>
      </c>
      <c r="J659">
        <v>4</v>
      </c>
      <c r="K659">
        <v>0.1</v>
      </c>
      <c r="L659">
        <v>282.515999999999</v>
      </c>
      <c r="M659" t="s">
        <v>27</v>
      </c>
    </row>
    <row r="660" spans="1:13">
      <c r="A660" t="s">
        <v>1195</v>
      </c>
      <c r="B660" t="s">
        <v>1196</v>
      </c>
      <c r="C660" s="1">
        <v>41356</v>
      </c>
      <c r="D660" t="s">
        <v>1197</v>
      </c>
      <c r="F660" t="s">
        <v>71</v>
      </c>
      <c r="G660" t="s">
        <v>32</v>
      </c>
      <c r="H660" t="s">
        <v>26</v>
      </c>
      <c r="I660">
        <v>943.86599999999999</v>
      </c>
      <c r="J660">
        <v>7</v>
      </c>
      <c r="K660">
        <v>0.1</v>
      </c>
      <c r="L660">
        <v>209.70599999999899</v>
      </c>
      <c r="M660" t="s">
        <v>1198</v>
      </c>
    </row>
    <row r="661" spans="1:13">
      <c r="B661" s="1">
        <v>42148</v>
      </c>
      <c r="C661" s="1">
        <v>42153</v>
      </c>
      <c r="D661" t="s">
        <v>216</v>
      </c>
      <c r="E661" t="s">
        <v>66</v>
      </c>
      <c r="F661" t="s">
        <v>90</v>
      </c>
      <c r="G661" t="s">
        <v>32</v>
      </c>
      <c r="H661" t="s">
        <v>299</v>
      </c>
      <c r="I661">
        <v>1447.44</v>
      </c>
      <c r="J661">
        <v>4</v>
      </c>
      <c r="K661">
        <v>0</v>
      </c>
      <c r="L661">
        <v>43.32</v>
      </c>
      <c r="M661" t="s">
        <v>19</v>
      </c>
    </row>
    <row r="662" spans="1:13">
      <c r="A662" t="s">
        <v>1199</v>
      </c>
      <c r="B662" s="1">
        <v>41804</v>
      </c>
      <c r="C662" s="1">
        <v>41806</v>
      </c>
      <c r="D662" t="s">
        <v>630</v>
      </c>
      <c r="E662" t="s">
        <v>76</v>
      </c>
      <c r="F662" t="s">
        <v>77</v>
      </c>
      <c r="G662" t="s">
        <v>17</v>
      </c>
      <c r="H662" t="s">
        <v>151</v>
      </c>
      <c r="I662">
        <v>1552.5</v>
      </c>
      <c r="J662">
        <v>6</v>
      </c>
      <c r="K662">
        <v>0</v>
      </c>
      <c r="L662">
        <v>62.1</v>
      </c>
      <c r="M662" t="s">
        <v>19</v>
      </c>
    </row>
    <row r="663" spans="1:13">
      <c r="A663" t="s">
        <v>1200</v>
      </c>
      <c r="B663" s="1">
        <v>40972</v>
      </c>
      <c r="C663" s="1">
        <v>40975</v>
      </c>
      <c r="D663" t="s">
        <v>218</v>
      </c>
      <c r="E663" t="s">
        <v>40</v>
      </c>
      <c r="F663" t="s">
        <v>111</v>
      </c>
      <c r="G663" t="s">
        <v>17</v>
      </c>
      <c r="H663" t="s">
        <v>151</v>
      </c>
      <c r="I663">
        <v>479.97</v>
      </c>
      <c r="J663">
        <v>3</v>
      </c>
      <c r="K663" t="s">
        <v>226</v>
      </c>
      <c r="L663">
        <v>177.5889</v>
      </c>
      <c r="M663" t="s">
        <v>19</v>
      </c>
    </row>
    <row r="664" spans="1:13">
      <c r="A664" t="s">
        <v>1200</v>
      </c>
      <c r="B664" s="1">
        <v>40972</v>
      </c>
      <c r="C664" s="1">
        <v>40975</v>
      </c>
      <c r="D664" t="s">
        <v>218</v>
      </c>
      <c r="E664" t="s">
        <v>40</v>
      </c>
      <c r="G664" t="s">
        <v>165</v>
      </c>
      <c r="H664" t="s">
        <v>18</v>
      </c>
      <c r="I664">
        <v>97.82</v>
      </c>
      <c r="J664">
        <v>2</v>
      </c>
      <c r="L664">
        <v>45.975399999999901</v>
      </c>
      <c r="M664" t="s">
        <v>19</v>
      </c>
    </row>
    <row r="665" spans="1:13">
      <c r="A665" t="s">
        <v>1200</v>
      </c>
      <c r="B665" s="1">
        <v>40972</v>
      </c>
      <c r="C665" s="1">
        <v>40975</v>
      </c>
      <c r="D665" t="s">
        <v>218</v>
      </c>
      <c r="E665" t="s">
        <v>40</v>
      </c>
      <c r="F665" t="s">
        <v>111</v>
      </c>
      <c r="G665" t="s">
        <v>45</v>
      </c>
      <c r="H665" t="s">
        <v>33</v>
      </c>
      <c r="I665">
        <v>59.519999999999897</v>
      </c>
      <c r="J665">
        <v>3</v>
      </c>
      <c r="K665">
        <v>0</v>
      </c>
      <c r="L665">
        <v>15.475199999999999</v>
      </c>
      <c r="M665" t="s">
        <v>19</v>
      </c>
    </row>
    <row r="666" spans="1:13">
      <c r="B666" s="1">
        <v>41982</v>
      </c>
      <c r="C666" s="1">
        <v>41984</v>
      </c>
      <c r="E666" t="s">
        <v>60</v>
      </c>
      <c r="F666" t="s">
        <v>61</v>
      </c>
      <c r="G666" t="s">
        <v>32</v>
      </c>
      <c r="H666" t="s">
        <v>73</v>
      </c>
      <c r="I666">
        <v>919.25999999999897</v>
      </c>
      <c r="J666">
        <v>3</v>
      </c>
      <c r="L666">
        <v>266.58</v>
      </c>
      <c r="M666" t="s">
        <v>27</v>
      </c>
    </row>
    <row r="667" spans="1:13">
      <c r="A667" t="s">
        <v>1201</v>
      </c>
      <c r="B667" s="2">
        <v>41892</v>
      </c>
      <c r="C667" s="1">
        <v>41926</v>
      </c>
      <c r="D667" t="s">
        <v>1146</v>
      </c>
      <c r="E667" t="s">
        <v>97</v>
      </c>
      <c r="F667" t="s">
        <v>98</v>
      </c>
      <c r="G667" t="s">
        <v>17</v>
      </c>
      <c r="H667" t="s">
        <v>23</v>
      </c>
      <c r="I667">
        <v>3045.8399999999901</v>
      </c>
      <c r="K667">
        <v>0</v>
      </c>
      <c r="L667">
        <v>1035.58</v>
      </c>
      <c r="M667" t="s">
        <v>37</v>
      </c>
    </row>
    <row r="668" spans="1:13">
      <c r="A668" t="s">
        <v>1202</v>
      </c>
      <c r="B668" s="1">
        <v>41928</v>
      </c>
      <c r="C668" s="1">
        <v>41930</v>
      </c>
      <c r="D668" t="s">
        <v>1203</v>
      </c>
      <c r="E668" t="s">
        <v>15</v>
      </c>
      <c r="F668" t="s">
        <v>16</v>
      </c>
      <c r="G668" t="s">
        <v>17</v>
      </c>
      <c r="H668" t="s">
        <v>23</v>
      </c>
      <c r="I668">
        <v>766.87199999999996</v>
      </c>
      <c r="K668">
        <v>0.4</v>
      </c>
      <c r="L668">
        <v>114.971999999999</v>
      </c>
      <c r="M668" t="s">
        <v>37</v>
      </c>
    </row>
    <row r="669" spans="1:13">
      <c r="A669" t="s">
        <v>1204</v>
      </c>
      <c r="C669" s="1">
        <v>41270</v>
      </c>
      <c r="D669" t="s">
        <v>1205</v>
      </c>
      <c r="E669" t="s">
        <v>232</v>
      </c>
      <c r="F669" t="s">
        <v>233</v>
      </c>
      <c r="G669" t="s">
        <v>32</v>
      </c>
      <c r="H669" t="s">
        <v>26</v>
      </c>
      <c r="I669">
        <v>2880.18</v>
      </c>
      <c r="J669">
        <v>6</v>
      </c>
      <c r="K669">
        <v>0</v>
      </c>
      <c r="L669">
        <v>115.2</v>
      </c>
      <c r="M669" t="s">
        <v>19</v>
      </c>
    </row>
    <row r="670" spans="1:13">
      <c r="A670" t="s">
        <v>1206</v>
      </c>
      <c r="B670" s="1">
        <v>41745</v>
      </c>
      <c r="C670" s="1">
        <v>41748</v>
      </c>
      <c r="D670" t="s">
        <v>1207</v>
      </c>
      <c r="E670" t="s">
        <v>60</v>
      </c>
      <c r="F670" t="s">
        <v>61</v>
      </c>
      <c r="G670" t="s">
        <v>45</v>
      </c>
      <c r="H670" t="s">
        <v>26</v>
      </c>
      <c r="I670">
        <v>1403.36</v>
      </c>
      <c r="J670">
        <v>4</v>
      </c>
      <c r="K670">
        <v>0</v>
      </c>
      <c r="L670">
        <v>449.039999999999</v>
      </c>
      <c r="M670" t="s">
        <v>785</v>
      </c>
    </row>
    <row r="671" spans="1:13">
      <c r="A671" t="s">
        <v>443</v>
      </c>
      <c r="B671" s="1">
        <v>41129</v>
      </c>
      <c r="C671" s="1">
        <v>41129</v>
      </c>
      <c r="D671" t="s">
        <v>444</v>
      </c>
      <c r="E671" t="s">
        <v>119</v>
      </c>
      <c r="F671" t="s">
        <v>120</v>
      </c>
      <c r="G671" t="s">
        <v>45</v>
      </c>
      <c r="H671" t="s">
        <v>44</v>
      </c>
      <c r="I671">
        <v>1819.104</v>
      </c>
      <c r="J671" t="s">
        <v>63</v>
      </c>
      <c r="K671">
        <v>0.2</v>
      </c>
      <c r="L671">
        <v>500.183999999999</v>
      </c>
      <c r="M671" t="s">
        <v>37</v>
      </c>
    </row>
    <row r="672" spans="1:13">
      <c r="A672" t="s">
        <v>1200</v>
      </c>
      <c r="B672" s="1">
        <v>40972</v>
      </c>
      <c r="C672" s="1">
        <v>40975</v>
      </c>
      <c r="D672" t="s">
        <v>218</v>
      </c>
      <c r="E672" t="s">
        <v>40</v>
      </c>
      <c r="F672" t="s">
        <v>111</v>
      </c>
      <c r="G672" t="s">
        <v>45</v>
      </c>
      <c r="H672" t="s">
        <v>73</v>
      </c>
      <c r="I672">
        <v>49.631999999999998</v>
      </c>
      <c r="J672">
        <v>6</v>
      </c>
      <c r="K672">
        <v>0.2</v>
      </c>
      <c r="L672">
        <v>16.750799999999899</v>
      </c>
      <c r="M672" t="s">
        <v>19</v>
      </c>
    </row>
    <row r="673" spans="1:13">
      <c r="A673" t="s">
        <v>1208</v>
      </c>
      <c r="B673" s="1">
        <v>41200</v>
      </c>
      <c r="C673" s="1">
        <v>41205</v>
      </c>
      <c r="D673" t="s">
        <v>563</v>
      </c>
      <c r="E673" t="s">
        <v>66</v>
      </c>
      <c r="F673" t="s">
        <v>90</v>
      </c>
      <c r="G673" t="s">
        <v>32</v>
      </c>
      <c r="H673" t="s">
        <v>73</v>
      </c>
      <c r="I673">
        <v>2018.3309999999999</v>
      </c>
      <c r="J673">
        <v>9</v>
      </c>
      <c r="K673">
        <v>0.3</v>
      </c>
      <c r="L673">
        <v>-576.90899999999999</v>
      </c>
      <c r="M673" t="s">
        <v>955</v>
      </c>
    </row>
    <row r="674" spans="1:13">
      <c r="B674" s="1">
        <v>40962</v>
      </c>
      <c r="C674" s="1">
        <v>40965</v>
      </c>
      <c r="D674" t="s">
        <v>792</v>
      </c>
      <c r="E674" t="s">
        <v>114</v>
      </c>
      <c r="F674" t="s">
        <v>115</v>
      </c>
      <c r="G674" t="s">
        <v>32</v>
      </c>
      <c r="H674" t="s">
        <v>18</v>
      </c>
      <c r="I674">
        <v>2065.5</v>
      </c>
      <c r="J674">
        <v>5</v>
      </c>
      <c r="K674">
        <v>0</v>
      </c>
      <c r="L674">
        <v>41.25</v>
      </c>
      <c r="M674" t="s">
        <v>37</v>
      </c>
    </row>
    <row r="675" spans="1:13">
      <c r="B675" t="s">
        <v>1209</v>
      </c>
      <c r="C675" s="2">
        <v>41216</v>
      </c>
      <c r="D675" t="s">
        <v>577</v>
      </c>
      <c r="E675" t="s">
        <v>66</v>
      </c>
      <c r="F675" t="s">
        <v>67</v>
      </c>
      <c r="G675" t="s">
        <v>17</v>
      </c>
      <c r="H675" t="s">
        <v>44</v>
      </c>
      <c r="J675">
        <v>4</v>
      </c>
      <c r="K675">
        <v>0</v>
      </c>
      <c r="L675">
        <v>382.2</v>
      </c>
      <c r="M675" t="s">
        <v>27</v>
      </c>
    </row>
    <row r="676" spans="1:13">
      <c r="A676" t="s">
        <v>1210</v>
      </c>
      <c r="B676" s="1">
        <v>42029</v>
      </c>
      <c r="C676" s="1">
        <v>42033</v>
      </c>
      <c r="D676" t="s">
        <v>1211</v>
      </c>
      <c r="E676" t="s">
        <v>114</v>
      </c>
      <c r="F676" t="s">
        <v>115</v>
      </c>
      <c r="G676" t="s">
        <v>32</v>
      </c>
      <c r="H676" t="s">
        <v>151</v>
      </c>
      <c r="I676">
        <v>2485.6199999999899</v>
      </c>
      <c r="J676">
        <v>6</v>
      </c>
      <c r="K676">
        <v>0</v>
      </c>
      <c r="L676">
        <v>795.24</v>
      </c>
      <c r="M676" t="s">
        <v>19</v>
      </c>
    </row>
    <row r="677" spans="1:13">
      <c r="A677" t="s">
        <v>1212</v>
      </c>
      <c r="B677" s="1">
        <v>42173</v>
      </c>
      <c r="C677" s="1">
        <v>42173</v>
      </c>
      <c r="D677" t="s">
        <v>1213</v>
      </c>
      <c r="E677" t="s">
        <v>93</v>
      </c>
      <c r="F677" t="s">
        <v>94</v>
      </c>
      <c r="G677" t="s">
        <v>1107</v>
      </c>
      <c r="H677" t="s">
        <v>33</v>
      </c>
      <c r="I677">
        <v>1560.23999999999</v>
      </c>
      <c r="J677">
        <v>3</v>
      </c>
      <c r="K677">
        <v>0</v>
      </c>
      <c r="L677">
        <v>421.19999999999902</v>
      </c>
      <c r="M677" t="s">
        <v>37</v>
      </c>
    </row>
    <row r="678" spans="1:13">
      <c r="A678" t="s">
        <v>1214</v>
      </c>
      <c r="B678" s="1">
        <v>41266</v>
      </c>
      <c r="C678" s="1">
        <v>41272</v>
      </c>
      <c r="D678" t="s">
        <v>1159</v>
      </c>
      <c r="E678" t="s">
        <v>737</v>
      </c>
      <c r="G678" t="s">
        <v>17</v>
      </c>
      <c r="H678" t="s">
        <v>151</v>
      </c>
      <c r="I678">
        <v>3271.2</v>
      </c>
      <c r="J678">
        <v>5</v>
      </c>
      <c r="K678">
        <v>0</v>
      </c>
      <c r="L678">
        <v>1341.15</v>
      </c>
      <c r="M678" t="s">
        <v>19</v>
      </c>
    </row>
    <row r="679" spans="1:13">
      <c r="A679" t="s">
        <v>1215</v>
      </c>
      <c r="B679" s="1">
        <v>41647</v>
      </c>
      <c r="C679" s="1">
        <v>41650</v>
      </c>
      <c r="D679" t="s">
        <v>1216</v>
      </c>
      <c r="E679" t="s">
        <v>97</v>
      </c>
      <c r="F679" t="s">
        <v>98</v>
      </c>
      <c r="G679" t="s">
        <v>32</v>
      </c>
      <c r="H679" t="s">
        <v>73</v>
      </c>
      <c r="I679">
        <v>751.48799999999903</v>
      </c>
      <c r="J679" t="s">
        <v>1217</v>
      </c>
      <c r="K679">
        <v>0.2</v>
      </c>
      <c r="L679">
        <v>-112.752</v>
      </c>
      <c r="M679" t="s">
        <v>27</v>
      </c>
    </row>
    <row r="680" spans="1:13">
      <c r="A680" t="s">
        <v>1218</v>
      </c>
      <c r="B680" s="1">
        <v>41643</v>
      </c>
      <c r="C680" s="1">
        <v>41649</v>
      </c>
      <c r="D680" t="s">
        <v>366</v>
      </c>
      <c r="E680" t="s">
        <v>358</v>
      </c>
      <c r="F680" t="s">
        <v>98</v>
      </c>
      <c r="G680" t="s">
        <v>17</v>
      </c>
      <c r="H680" t="s">
        <v>26</v>
      </c>
      <c r="I680">
        <v>2120.8000000000002</v>
      </c>
      <c r="J680">
        <v>5</v>
      </c>
      <c r="K680">
        <v>0</v>
      </c>
      <c r="L680">
        <v>275.7</v>
      </c>
      <c r="M680" t="s">
        <v>19</v>
      </c>
    </row>
    <row r="681" spans="1:13">
      <c r="A681" t="s">
        <v>1219</v>
      </c>
      <c r="B681" s="1">
        <v>42035</v>
      </c>
      <c r="C681" s="1">
        <v>42039</v>
      </c>
      <c r="D681" t="s">
        <v>837</v>
      </c>
      <c r="E681" t="s">
        <v>70</v>
      </c>
      <c r="F681" t="s">
        <v>71</v>
      </c>
      <c r="G681" t="s">
        <v>17</v>
      </c>
      <c r="H681" t="s">
        <v>23</v>
      </c>
      <c r="I681">
        <v>2102.8319999999999</v>
      </c>
      <c r="J681">
        <v>8</v>
      </c>
      <c r="K681">
        <v>0.15</v>
      </c>
      <c r="L681">
        <v>2270.15770744771</v>
      </c>
      <c r="M681" t="s">
        <v>37</v>
      </c>
    </row>
    <row r="682" spans="1:13">
      <c r="A682" t="s">
        <v>1220</v>
      </c>
      <c r="B682" s="1">
        <v>41216</v>
      </c>
      <c r="C682" s="1">
        <v>41218</v>
      </c>
      <c r="E682" t="s">
        <v>70</v>
      </c>
      <c r="F682" t="s">
        <v>71</v>
      </c>
      <c r="G682" t="s">
        <v>17</v>
      </c>
      <c r="H682" t="s">
        <v>26</v>
      </c>
      <c r="I682">
        <v>820.48800000000006</v>
      </c>
      <c r="J682">
        <v>8</v>
      </c>
      <c r="K682">
        <v>0.15</v>
      </c>
      <c r="L682">
        <v>183.28799999999899</v>
      </c>
      <c r="M682" t="s">
        <v>27</v>
      </c>
    </row>
    <row r="683" spans="1:13">
      <c r="B683" s="1">
        <v>42252</v>
      </c>
      <c r="C683" s="1">
        <v>42256</v>
      </c>
      <c r="D683" t="s">
        <v>218</v>
      </c>
      <c r="E683" t="s">
        <v>40</v>
      </c>
      <c r="F683" t="s">
        <v>111</v>
      </c>
      <c r="G683" t="s">
        <v>17</v>
      </c>
      <c r="H683" t="s">
        <v>127</v>
      </c>
      <c r="I683">
        <v>91.96</v>
      </c>
      <c r="J683">
        <v>4</v>
      </c>
      <c r="K683">
        <v>0</v>
      </c>
      <c r="L683">
        <v>39.5428</v>
      </c>
      <c r="M683" t="s">
        <v>19</v>
      </c>
    </row>
    <row r="684" spans="1:13">
      <c r="A684" t="s">
        <v>1221</v>
      </c>
      <c r="B684" s="1">
        <v>41906</v>
      </c>
      <c r="C684" s="2">
        <v>41906</v>
      </c>
      <c r="D684" t="s">
        <v>1222</v>
      </c>
      <c r="E684" t="s">
        <v>83</v>
      </c>
      <c r="F684" t="s">
        <v>84</v>
      </c>
      <c r="G684" t="s">
        <v>45</v>
      </c>
      <c r="H684" t="s">
        <v>127</v>
      </c>
      <c r="I684">
        <v>553.44000000000005</v>
      </c>
      <c r="J684">
        <v>8</v>
      </c>
      <c r="K684">
        <v>0</v>
      </c>
      <c r="L684">
        <v>16.559999999999999</v>
      </c>
      <c r="M684" t="s">
        <v>27</v>
      </c>
    </row>
    <row r="685" spans="1:13">
      <c r="A685" t="s">
        <v>1223</v>
      </c>
      <c r="C685" s="1">
        <v>41086</v>
      </c>
      <c r="D685" t="s">
        <v>1224</v>
      </c>
      <c r="E685" t="s">
        <v>15</v>
      </c>
      <c r="F685" t="s">
        <v>16</v>
      </c>
      <c r="G685" t="s">
        <v>17</v>
      </c>
      <c r="H685" t="s">
        <v>23</v>
      </c>
      <c r="I685">
        <v>1718.172</v>
      </c>
      <c r="J685">
        <v>6</v>
      </c>
      <c r="K685">
        <v>0.1</v>
      </c>
      <c r="L685">
        <v>610.81200000000001</v>
      </c>
      <c r="M685" t="s">
        <v>37</v>
      </c>
    </row>
    <row r="686" spans="1:13">
      <c r="A686" t="s">
        <v>1225</v>
      </c>
      <c r="B686" s="1">
        <v>41516</v>
      </c>
      <c r="C686" s="1">
        <v>41519</v>
      </c>
      <c r="D686" t="s">
        <v>1226</v>
      </c>
      <c r="E686" t="s">
        <v>22</v>
      </c>
      <c r="F686" t="s">
        <v>71</v>
      </c>
      <c r="G686" t="s">
        <v>32</v>
      </c>
      <c r="H686" t="s">
        <v>33</v>
      </c>
      <c r="I686">
        <v>2794.2525000000001</v>
      </c>
      <c r="J686">
        <v>5</v>
      </c>
      <c r="K686">
        <v>0.35</v>
      </c>
      <c r="L686">
        <v>515.75250000000005</v>
      </c>
      <c r="M686" t="s">
        <v>19</v>
      </c>
    </row>
    <row r="687" spans="1:13">
      <c r="A687" t="s">
        <v>845</v>
      </c>
      <c r="B687" s="1">
        <v>41807</v>
      </c>
      <c r="C687" s="1">
        <v>41809</v>
      </c>
      <c r="D687" t="s">
        <v>724</v>
      </c>
      <c r="E687" t="s">
        <v>70</v>
      </c>
      <c r="F687" t="s">
        <v>1227</v>
      </c>
      <c r="H687" t="s">
        <v>73</v>
      </c>
      <c r="I687">
        <v>1242.54</v>
      </c>
      <c r="J687">
        <v>3</v>
      </c>
      <c r="K687">
        <v>0.1</v>
      </c>
      <c r="L687">
        <v>345.15</v>
      </c>
      <c r="M687" t="s">
        <v>37</v>
      </c>
    </row>
    <row r="688" spans="1:13">
      <c r="A688" t="s">
        <v>1228</v>
      </c>
      <c r="B688" s="1">
        <v>42328</v>
      </c>
      <c r="C688" s="1">
        <v>42330</v>
      </c>
      <c r="D688" t="s">
        <v>218</v>
      </c>
      <c r="F688" t="s">
        <v>41</v>
      </c>
      <c r="G688" t="s">
        <v>45</v>
      </c>
      <c r="H688" t="s">
        <v>44</v>
      </c>
      <c r="I688">
        <v>99.135999999999996</v>
      </c>
      <c r="J688">
        <v>4</v>
      </c>
      <c r="K688">
        <v>0.2</v>
      </c>
      <c r="L688">
        <v>8.6743999999999897</v>
      </c>
      <c r="M688" t="s">
        <v>19</v>
      </c>
    </row>
    <row r="689" spans="1:13">
      <c r="C689" s="1">
        <v>41630</v>
      </c>
      <c r="D689" t="s">
        <v>669</v>
      </c>
      <c r="E689" t="s">
        <v>66</v>
      </c>
      <c r="F689" t="s">
        <v>90</v>
      </c>
      <c r="G689" t="s">
        <v>17</v>
      </c>
      <c r="H689" t="s">
        <v>23</v>
      </c>
      <c r="I689">
        <v>1274.7</v>
      </c>
      <c r="J689">
        <v>2</v>
      </c>
      <c r="K689">
        <v>0</v>
      </c>
      <c r="L689">
        <v>165.66</v>
      </c>
      <c r="M689" t="s">
        <v>37</v>
      </c>
    </row>
    <row r="690" spans="1:13">
      <c r="A690" t="s">
        <v>1229</v>
      </c>
      <c r="B690" s="1">
        <v>41907</v>
      </c>
      <c r="C690" s="1">
        <v>41913</v>
      </c>
      <c r="D690" t="s">
        <v>1230</v>
      </c>
      <c r="E690" t="s">
        <v>1231</v>
      </c>
      <c r="F690" t="s">
        <v>233</v>
      </c>
      <c r="G690" t="s">
        <v>17</v>
      </c>
      <c r="H690" t="s">
        <v>26</v>
      </c>
      <c r="J690">
        <v>6</v>
      </c>
      <c r="K690">
        <v>0</v>
      </c>
      <c r="L690">
        <v>730.26</v>
      </c>
      <c r="M690" t="s">
        <v>74</v>
      </c>
    </row>
    <row r="691" spans="1:13">
      <c r="A691" t="s">
        <v>1232</v>
      </c>
      <c r="B691" s="1">
        <v>42087</v>
      </c>
      <c r="C691" s="1">
        <v>42091</v>
      </c>
      <c r="D691" t="s">
        <v>255</v>
      </c>
      <c r="E691" t="s">
        <v>97</v>
      </c>
      <c r="F691" t="s">
        <v>98</v>
      </c>
      <c r="G691" t="s">
        <v>32</v>
      </c>
      <c r="H691" t="s">
        <v>26</v>
      </c>
      <c r="I691">
        <v>2205.5680000000002</v>
      </c>
      <c r="J691">
        <v>8</v>
      </c>
      <c r="K691">
        <v>0.2</v>
      </c>
      <c r="L691">
        <v>689.08799999999997</v>
      </c>
      <c r="M691" t="s">
        <v>37</v>
      </c>
    </row>
    <row r="692" spans="1:13">
      <c r="A692" t="s">
        <v>1233</v>
      </c>
      <c r="B692" s="1">
        <v>41670</v>
      </c>
      <c r="C692" s="1">
        <v>41672</v>
      </c>
      <c r="E692" t="s">
        <v>40</v>
      </c>
      <c r="F692" t="s">
        <v>1043</v>
      </c>
      <c r="G692" t="s">
        <v>45</v>
      </c>
      <c r="H692" t="s">
        <v>18</v>
      </c>
      <c r="I692">
        <v>15.552</v>
      </c>
      <c r="J692">
        <v>3</v>
      </c>
      <c r="L692">
        <v>5.4432</v>
      </c>
      <c r="M692" t="s">
        <v>27</v>
      </c>
    </row>
    <row r="693" spans="1:13">
      <c r="A693" t="s">
        <v>1234</v>
      </c>
      <c r="B693" s="1">
        <v>41245</v>
      </c>
      <c r="C693" s="1">
        <v>41245</v>
      </c>
      <c r="D693" t="s">
        <v>1235</v>
      </c>
      <c r="E693" t="s">
        <v>22</v>
      </c>
      <c r="F693" t="s">
        <v>71</v>
      </c>
      <c r="G693" t="s">
        <v>17</v>
      </c>
      <c r="H693" t="s">
        <v>44</v>
      </c>
      <c r="J693">
        <v>5</v>
      </c>
      <c r="K693">
        <v>0</v>
      </c>
      <c r="L693">
        <v>742.35</v>
      </c>
      <c r="M693" t="s">
        <v>19</v>
      </c>
    </row>
    <row r="694" spans="1:13">
      <c r="A694" t="s">
        <v>1236</v>
      </c>
      <c r="B694" s="1">
        <v>42152</v>
      </c>
      <c r="C694" s="1">
        <v>42156</v>
      </c>
      <c r="D694" t="s">
        <v>426</v>
      </c>
      <c r="E694" t="s">
        <v>114</v>
      </c>
      <c r="F694" t="s">
        <v>115</v>
      </c>
      <c r="G694" t="s">
        <v>32</v>
      </c>
      <c r="H694" t="s">
        <v>46</v>
      </c>
      <c r="I694">
        <v>1394.99999999999</v>
      </c>
      <c r="J694">
        <v>3</v>
      </c>
      <c r="K694" t="s">
        <v>226</v>
      </c>
      <c r="L694">
        <v>237.15</v>
      </c>
      <c r="M694" t="s">
        <v>37</v>
      </c>
    </row>
    <row r="695" spans="1:13">
      <c r="A695" t="s">
        <v>1237</v>
      </c>
      <c r="B695" s="2">
        <v>42169</v>
      </c>
      <c r="C695" s="1">
        <v>42172</v>
      </c>
      <c r="D695" t="s">
        <v>1238</v>
      </c>
      <c r="E695" t="s">
        <v>22</v>
      </c>
      <c r="F695" t="s">
        <v>71</v>
      </c>
      <c r="G695" t="s">
        <v>32</v>
      </c>
      <c r="H695" t="s">
        <v>26</v>
      </c>
      <c r="I695">
        <v>2291.835</v>
      </c>
      <c r="J695">
        <v>7</v>
      </c>
      <c r="K695">
        <v>0.35</v>
      </c>
      <c r="L695">
        <v>-1128.4349999999999</v>
      </c>
      <c r="M695" t="s">
        <v>37</v>
      </c>
    </row>
    <row r="696" spans="1:13">
      <c r="A696" t="s">
        <v>1239</v>
      </c>
      <c r="B696" s="1">
        <v>41224</v>
      </c>
      <c r="C696" s="1">
        <v>41228</v>
      </c>
      <c r="D696" t="s">
        <v>1240</v>
      </c>
      <c r="E696" t="s">
        <v>1241</v>
      </c>
      <c r="F696" t="s">
        <v>131</v>
      </c>
      <c r="G696" t="s">
        <v>32</v>
      </c>
      <c r="H696" t="s">
        <v>23</v>
      </c>
      <c r="I696">
        <v>1660.79999999999</v>
      </c>
      <c r="J696">
        <v>4</v>
      </c>
      <c r="K696">
        <v>0</v>
      </c>
      <c r="L696">
        <v>83.039999999999907</v>
      </c>
      <c r="M696" t="s">
        <v>37</v>
      </c>
    </row>
    <row r="697" spans="1:13">
      <c r="A697" t="s">
        <v>1242</v>
      </c>
      <c r="B697" s="1">
        <v>41790</v>
      </c>
      <c r="C697" s="1">
        <v>41795</v>
      </c>
      <c r="D697" t="s">
        <v>146</v>
      </c>
      <c r="E697" t="s">
        <v>66</v>
      </c>
      <c r="F697" t="s">
        <v>90</v>
      </c>
      <c r="G697" t="s">
        <v>32</v>
      </c>
      <c r="H697" t="s">
        <v>44</v>
      </c>
      <c r="I697">
        <v>2436.672</v>
      </c>
      <c r="J697">
        <v>4</v>
      </c>
      <c r="K697">
        <v>0.3</v>
      </c>
      <c r="L697">
        <v>-487.36799999999999</v>
      </c>
      <c r="M697" t="s">
        <v>37</v>
      </c>
    </row>
    <row r="698" spans="1:13">
      <c r="A698" t="s">
        <v>1200</v>
      </c>
      <c r="B698" s="1">
        <v>40972</v>
      </c>
      <c r="C698" s="1">
        <v>40975</v>
      </c>
      <c r="D698" t="s">
        <v>218</v>
      </c>
      <c r="E698" t="s">
        <v>40</v>
      </c>
      <c r="F698" t="s">
        <v>111</v>
      </c>
      <c r="G698" t="s">
        <v>45</v>
      </c>
      <c r="H698" t="s">
        <v>151</v>
      </c>
      <c r="I698">
        <v>18.62</v>
      </c>
      <c r="J698">
        <v>2</v>
      </c>
      <c r="K698">
        <v>0</v>
      </c>
      <c r="L698">
        <v>5.3997999999999902</v>
      </c>
      <c r="M698" t="s">
        <v>19</v>
      </c>
    </row>
    <row r="699" spans="1:13">
      <c r="A699" t="s">
        <v>1243</v>
      </c>
      <c r="B699" s="1">
        <v>41137</v>
      </c>
      <c r="C699" s="1">
        <v>41139</v>
      </c>
      <c r="D699" t="s">
        <v>728</v>
      </c>
      <c r="E699" t="s">
        <v>464</v>
      </c>
      <c r="F699" t="s">
        <v>87</v>
      </c>
      <c r="G699" t="s">
        <v>32</v>
      </c>
      <c r="H699" t="s">
        <v>44</v>
      </c>
      <c r="I699">
        <v>954.6</v>
      </c>
      <c r="J699" t="s">
        <v>1244</v>
      </c>
      <c r="K699">
        <v>0</v>
      </c>
      <c r="L699">
        <v>152.69999999999999</v>
      </c>
      <c r="M699" t="s">
        <v>27</v>
      </c>
    </row>
    <row r="700" spans="1:13">
      <c r="A700" t="s">
        <v>1245</v>
      </c>
      <c r="B700" s="1">
        <v>41339</v>
      </c>
      <c r="C700" s="1">
        <v>41344</v>
      </c>
      <c r="D700" t="s">
        <v>1246</v>
      </c>
      <c r="E700" t="s">
        <v>101</v>
      </c>
      <c r="F700" t="s">
        <v>98</v>
      </c>
      <c r="G700" t="s">
        <v>45</v>
      </c>
      <c r="H700" t="s">
        <v>23</v>
      </c>
      <c r="I700">
        <v>1903</v>
      </c>
      <c r="J700">
        <v>5</v>
      </c>
      <c r="K700">
        <v>0</v>
      </c>
      <c r="L700">
        <v>57</v>
      </c>
      <c r="M700" t="s">
        <v>37</v>
      </c>
    </row>
    <row r="701" spans="1:13">
      <c r="A701" t="s">
        <v>1228</v>
      </c>
      <c r="B701" s="1">
        <v>42328</v>
      </c>
      <c r="C701" s="1">
        <v>42330</v>
      </c>
      <c r="D701" t="s">
        <v>218</v>
      </c>
      <c r="E701" t="s">
        <v>40</v>
      </c>
      <c r="F701" t="s">
        <v>41</v>
      </c>
      <c r="G701" t="s">
        <v>45</v>
      </c>
      <c r="H701" t="s">
        <v>23</v>
      </c>
      <c r="I701">
        <v>16.896000000000001</v>
      </c>
      <c r="J701">
        <v>4</v>
      </c>
      <c r="K701">
        <v>0.2</v>
      </c>
      <c r="L701">
        <v>5.2799999999999896</v>
      </c>
      <c r="M701" t="s">
        <v>19</v>
      </c>
    </row>
    <row r="702" spans="1:13">
      <c r="A702" t="s">
        <v>1247</v>
      </c>
      <c r="B702" s="1">
        <v>42222</v>
      </c>
      <c r="C702" s="1">
        <v>42222</v>
      </c>
      <c r="D702" t="s">
        <v>266</v>
      </c>
      <c r="E702" t="s">
        <v>1248</v>
      </c>
      <c r="F702" t="s">
        <v>94</v>
      </c>
      <c r="G702" t="s">
        <v>17</v>
      </c>
      <c r="H702" t="s">
        <v>73</v>
      </c>
      <c r="I702">
        <v>1590.9</v>
      </c>
      <c r="J702">
        <v>5</v>
      </c>
      <c r="K702">
        <v>0</v>
      </c>
      <c r="L702">
        <v>508.94999999999902</v>
      </c>
      <c r="M702" t="s">
        <v>19</v>
      </c>
    </row>
    <row r="703" spans="1:13">
      <c r="A703" t="s">
        <v>1249</v>
      </c>
      <c r="B703" s="1">
        <v>42173</v>
      </c>
      <c r="C703" s="1">
        <v>42176</v>
      </c>
      <c r="D703" t="s">
        <v>1250</v>
      </c>
      <c r="E703" t="s">
        <v>852</v>
      </c>
      <c r="F703" t="s">
        <v>56</v>
      </c>
      <c r="G703" t="s">
        <v>32</v>
      </c>
      <c r="H703" t="s">
        <v>23</v>
      </c>
      <c r="I703">
        <v>1467.36</v>
      </c>
      <c r="J703">
        <v>4</v>
      </c>
      <c r="K703">
        <v>0</v>
      </c>
      <c r="L703">
        <v>469.43999999999897</v>
      </c>
      <c r="M703" t="s">
        <v>37</v>
      </c>
    </row>
    <row r="704" spans="1:13">
      <c r="A704" t="s">
        <v>1251</v>
      </c>
      <c r="B704" s="1">
        <v>42369</v>
      </c>
      <c r="C704" s="1">
        <v>42370</v>
      </c>
      <c r="D704" t="s">
        <v>1252</v>
      </c>
      <c r="E704" t="s">
        <v>141</v>
      </c>
      <c r="F704" t="s">
        <v>142</v>
      </c>
      <c r="G704" t="s">
        <v>32</v>
      </c>
      <c r="H704" t="s">
        <v>33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37</v>
      </c>
    </row>
    <row r="705" spans="1:13">
      <c r="A705" t="s">
        <v>1253</v>
      </c>
      <c r="B705" s="1">
        <v>41541</v>
      </c>
      <c r="C705" s="1">
        <v>41545</v>
      </c>
      <c r="D705" t="s">
        <v>1254</v>
      </c>
      <c r="E705" t="s">
        <v>211</v>
      </c>
      <c r="F705" t="s">
        <v>98</v>
      </c>
      <c r="G705" t="s">
        <v>17</v>
      </c>
      <c r="H705" t="s">
        <v>151</v>
      </c>
      <c r="I705">
        <v>2014.3632</v>
      </c>
      <c r="K705">
        <v>2E-3</v>
      </c>
      <c r="L705">
        <v>419.80319999999898</v>
      </c>
      <c r="M705" t="s">
        <v>19</v>
      </c>
    </row>
    <row r="706" spans="1:13">
      <c r="A706" t="s">
        <v>1255</v>
      </c>
      <c r="B706" s="1">
        <v>41688</v>
      </c>
      <c r="C706" s="1">
        <v>41693</v>
      </c>
      <c r="D706" t="s">
        <v>670</v>
      </c>
      <c r="E706" t="s">
        <v>130</v>
      </c>
      <c r="F706" t="s">
        <v>131</v>
      </c>
      <c r="G706" t="s">
        <v>32</v>
      </c>
      <c r="H706" t="s">
        <v>151</v>
      </c>
      <c r="I706">
        <v>3877.68</v>
      </c>
      <c r="J706">
        <v>8</v>
      </c>
      <c r="K706">
        <v>0</v>
      </c>
      <c r="L706">
        <v>930.48</v>
      </c>
      <c r="M706" t="s">
        <v>19</v>
      </c>
    </row>
    <row r="707" spans="1:13">
      <c r="A707" t="s">
        <v>1228</v>
      </c>
      <c r="B707" s="1">
        <v>42328</v>
      </c>
      <c r="C707" s="1">
        <v>42330</v>
      </c>
      <c r="D707" t="s">
        <v>218</v>
      </c>
      <c r="E707" t="s">
        <v>40</v>
      </c>
      <c r="F707" t="s">
        <v>41</v>
      </c>
      <c r="G707" t="s">
        <v>45</v>
      </c>
      <c r="H707" t="s">
        <v>33</v>
      </c>
      <c r="I707">
        <v>6.6719999999999997</v>
      </c>
      <c r="J707">
        <v>1</v>
      </c>
      <c r="L707">
        <v>0.50039999999999996</v>
      </c>
      <c r="M707" t="s">
        <v>19</v>
      </c>
    </row>
    <row r="708" spans="1:13">
      <c r="A708" t="s">
        <v>1228</v>
      </c>
      <c r="B708" s="1">
        <v>42328</v>
      </c>
      <c r="C708" s="1">
        <v>42330</v>
      </c>
      <c r="E708" t="s">
        <v>40</v>
      </c>
      <c r="F708" t="s">
        <v>41</v>
      </c>
      <c r="G708" t="s">
        <v>32</v>
      </c>
      <c r="H708" t="s">
        <v>44</v>
      </c>
      <c r="I708">
        <v>15.9919999999999</v>
      </c>
      <c r="J708">
        <v>2</v>
      </c>
      <c r="K708">
        <v>0.6</v>
      </c>
      <c r="L708">
        <v>-13.992999999999901</v>
      </c>
      <c r="M708" t="s">
        <v>19</v>
      </c>
    </row>
    <row r="709" spans="1:13">
      <c r="A709" t="s">
        <v>1256</v>
      </c>
      <c r="B709" s="1">
        <v>42332</v>
      </c>
      <c r="C709" s="1">
        <v>42334</v>
      </c>
      <c r="D709" t="s">
        <v>1257</v>
      </c>
      <c r="E709" t="s">
        <v>15</v>
      </c>
      <c r="F709" t="s">
        <v>16</v>
      </c>
      <c r="G709" t="s">
        <v>17</v>
      </c>
      <c r="H709" t="s">
        <v>44</v>
      </c>
      <c r="I709">
        <v>2863.35</v>
      </c>
      <c r="J709">
        <v>5</v>
      </c>
      <c r="K709">
        <v>0.1</v>
      </c>
      <c r="L709">
        <v>858.9</v>
      </c>
      <c r="M709" t="s">
        <v>19</v>
      </c>
    </row>
    <row r="710" spans="1:13">
      <c r="B710" s="1">
        <v>42270</v>
      </c>
      <c r="D710" t="s">
        <v>1258</v>
      </c>
      <c r="E710" t="s">
        <v>250</v>
      </c>
      <c r="F710" t="s">
        <v>142</v>
      </c>
      <c r="G710" t="s">
        <v>32</v>
      </c>
      <c r="H710" t="s">
        <v>151</v>
      </c>
      <c r="I710">
        <v>2841.6599999999899</v>
      </c>
      <c r="J710">
        <v>8</v>
      </c>
      <c r="K710">
        <v>0.25</v>
      </c>
      <c r="L710">
        <v>189.42</v>
      </c>
      <c r="M710" t="s">
        <v>19</v>
      </c>
    </row>
    <row r="711" spans="1:13">
      <c r="A711" t="s">
        <v>1259</v>
      </c>
      <c r="B711" s="1">
        <v>42312</v>
      </c>
      <c r="C711" s="1">
        <v>42315</v>
      </c>
      <c r="D711" t="s">
        <v>1260</v>
      </c>
      <c r="E711" t="s">
        <v>70</v>
      </c>
      <c r="F711" t="s">
        <v>71</v>
      </c>
      <c r="G711" t="s">
        <v>17</v>
      </c>
      <c r="H711" t="s">
        <v>26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27</v>
      </c>
    </row>
    <row r="712" spans="1:13">
      <c r="A712" t="s">
        <v>1261</v>
      </c>
      <c r="B712" s="1">
        <v>42248</v>
      </c>
      <c r="C712" s="1">
        <v>42251</v>
      </c>
      <c r="D712" t="s">
        <v>103</v>
      </c>
      <c r="E712" t="s">
        <v>15</v>
      </c>
      <c r="F712" t="s">
        <v>16</v>
      </c>
      <c r="G712" t="s">
        <v>45</v>
      </c>
      <c r="H712" t="s">
        <v>23</v>
      </c>
      <c r="I712">
        <v>1887.84</v>
      </c>
      <c r="J712">
        <v>4</v>
      </c>
      <c r="K712">
        <v>0.1</v>
      </c>
      <c r="L712">
        <v>0</v>
      </c>
      <c r="M712" t="s">
        <v>19</v>
      </c>
    </row>
    <row r="713" spans="1:13">
      <c r="A713" t="s">
        <v>1262</v>
      </c>
      <c r="B713" s="1">
        <v>41527</v>
      </c>
      <c r="C713" s="1">
        <v>41532</v>
      </c>
      <c r="D713" t="s">
        <v>218</v>
      </c>
      <c r="E713" t="s">
        <v>40</v>
      </c>
      <c r="G713" t="s">
        <v>45</v>
      </c>
      <c r="H713" t="s">
        <v>127</v>
      </c>
      <c r="I713">
        <v>14.94</v>
      </c>
      <c r="J713">
        <v>3</v>
      </c>
      <c r="K713">
        <v>0</v>
      </c>
      <c r="L713">
        <v>7.0217999999999998</v>
      </c>
      <c r="M713" t="s">
        <v>37</v>
      </c>
    </row>
    <row r="714" spans="1:13">
      <c r="A714" t="s">
        <v>1263</v>
      </c>
      <c r="B714" s="1">
        <v>41660</v>
      </c>
      <c r="C714" s="1">
        <v>41660</v>
      </c>
      <c r="D714" t="s">
        <v>1264</v>
      </c>
      <c r="E714" t="s">
        <v>450</v>
      </c>
      <c r="F714" t="s">
        <v>450</v>
      </c>
      <c r="G714" t="s">
        <v>45</v>
      </c>
      <c r="H714" t="s">
        <v>73</v>
      </c>
      <c r="I714">
        <v>410.87999999999897</v>
      </c>
      <c r="J714">
        <v>8</v>
      </c>
      <c r="K714">
        <v>0</v>
      </c>
      <c r="L714" t="s">
        <v>1265</v>
      </c>
      <c r="M714" t="s">
        <v>37</v>
      </c>
    </row>
    <row r="715" spans="1:13">
      <c r="A715" t="s">
        <v>1266</v>
      </c>
      <c r="B715" s="1">
        <v>42111</v>
      </c>
      <c r="C715" s="1">
        <v>42114</v>
      </c>
      <c r="D715" t="s">
        <v>376</v>
      </c>
      <c r="E715" t="s">
        <v>570</v>
      </c>
      <c r="F715" t="s">
        <v>120</v>
      </c>
      <c r="G715" t="s">
        <v>45</v>
      </c>
      <c r="H715" t="s">
        <v>26</v>
      </c>
      <c r="I715" t="s">
        <v>163</v>
      </c>
      <c r="J715">
        <v>5</v>
      </c>
      <c r="K715">
        <v>0</v>
      </c>
      <c r="L715">
        <v>180.1</v>
      </c>
      <c r="M715" t="s">
        <v>19</v>
      </c>
    </row>
    <row r="716" spans="1:13">
      <c r="A716" t="s">
        <v>154</v>
      </c>
      <c r="B716" s="1">
        <v>41706</v>
      </c>
      <c r="C716" s="1">
        <v>41706</v>
      </c>
      <c r="D716" t="s">
        <v>492</v>
      </c>
      <c r="E716" t="s">
        <v>70</v>
      </c>
      <c r="F716" t="s">
        <v>71</v>
      </c>
      <c r="G716" t="s">
        <v>17</v>
      </c>
      <c r="H716" t="s">
        <v>73</v>
      </c>
      <c r="I716">
        <v>779.28</v>
      </c>
      <c r="J716">
        <v>5</v>
      </c>
      <c r="K716">
        <v>0.15</v>
      </c>
      <c r="L716">
        <v>-0.119999999999976</v>
      </c>
      <c r="M716" t="s">
        <v>27</v>
      </c>
    </row>
    <row r="717" spans="1:13">
      <c r="A717" t="s">
        <v>1267</v>
      </c>
      <c r="B717" s="1">
        <v>40964</v>
      </c>
      <c r="C717" s="1">
        <v>40964</v>
      </c>
      <c r="D717" t="s">
        <v>291</v>
      </c>
      <c r="E717" t="s">
        <v>1268</v>
      </c>
      <c r="F717" t="s">
        <v>233</v>
      </c>
      <c r="G717" t="s">
        <v>17</v>
      </c>
      <c r="H717" t="s">
        <v>73</v>
      </c>
      <c r="I717">
        <v>613.26</v>
      </c>
      <c r="J717">
        <v>2</v>
      </c>
      <c r="K717">
        <v>0</v>
      </c>
      <c r="L717">
        <v>202.32</v>
      </c>
      <c r="M717" t="s">
        <v>27</v>
      </c>
    </row>
    <row r="718" spans="1:13">
      <c r="A718" t="s">
        <v>1269</v>
      </c>
      <c r="B718" s="1">
        <v>41361</v>
      </c>
      <c r="C718" s="1">
        <v>41366</v>
      </c>
      <c r="D718" t="s">
        <v>1264</v>
      </c>
      <c r="E718" t="s">
        <v>40</v>
      </c>
      <c r="F718" t="s">
        <v>245</v>
      </c>
      <c r="G718" t="s">
        <v>17</v>
      </c>
      <c r="H718" t="s">
        <v>26</v>
      </c>
      <c r="I718">
        <v>166.24</v>
      </c>
      <c r="J718">
        <v>1</v>
      </c>
      <c r="K718">
        <v>0</v>
      </c>
      <c r="L718">
        <v>24.936</v>
      </c>
      <c r="M718" t="s">
        <v>19</v>
      </c>
    </row>
    <row r="719" spans="1:13">
      <c r="A719" t="s">
        <v>1270</v>
      </c>
      <c r="B719" s="1">
        <v>42263</v>
      </c>
      <c r="C719" s="1">
        <v>42267</v>
      </c>
      <c r="D719" t="s">
        <v>1271</v>
      </c>
      <c r="E719" t="s">
        <v>15</v>
      </c>
      <c r="F719" t="s">
        <v>16</v>
      </c>
      <c r="G719" t="s">
        <v>32</v>
      </c>
      <c r="H719" t="s">
        <v>127</v>
      </c>
      <c r="I719">
        <v>1837.5599999999899</v>
      </c>
      <c r="J719">
        <v>4</v>
      </c>
      <c r="K719">
        <v>0</v>
      </c>
      <c r="L719">
        <v>275.52</v>
      </c>
      <c r="M719" t="s">
        <v>19</v>
      </c>
    </row>
    <row r="720" spans="1:13">
      <c r="A720" t="s">
        <v>1272</v>
      </c>
      <c r="B720" s="1">
        <v>41828</v>
      </c>
      <c r="C720" s="1">
        <v>41831</v>
      </c>
      <c r="D720" t="s">
        <v>889</v>
      </c>
      <c r="F720" t="s">
        <v>77</v>
      </c>
      <c r="G720" t="s">
        <v>45</v>
      </c>
      <c r="H720" t="s">
        <v>26</v>
      </c>
      <c r="I720">
        <v>3979.29</v>
      </c>
      <c r="J720">
        <v>7</v>
      </c>
      <c r="K720">
        <v>0</v>
      </c>
      <c r="L720">
        <v>1989.53999999999</v>
      </c>
      <c r="M720" t="s">
        <v>19</v>
      </c>
    </row>
    <row r="721" spans="1:13">
      <c r="A721" t="s">
        <v>1273</v>
      </c>
      <c r="B721" t="s">
        <v>1274</v>
      </c>
      <c r="C721" s="1">
        <v>41456</v>
      </c>
      <c r="D721" t="s">
        <v>1264</v>
      </c>
      <c r="E721" t="s">
        <v>40</v>
      </c>
      <c r="F721" t="s">
        <v>43</v>
      </c>
      <c r="G721" t="s">
        <v>45</v>
      </c>
      <c r="H721" t="s">
        <v>23</v>
      </c>
      <c r="I721">
        <v>304.23</v>
      </c>
      <c r="J721">
        <v>3</v>
      </c>
      <c r="K721">
        <v>0</v>
      </c>
      <c r="M721" t="s">
        <v>19</v>
      </c>
    </row>
    <row r="722" spans="1:13">
      <c r="A722" t="s">
        <v>1275</v>
      </c>
      <c r="B722" s="1">
        <v>42004</v>
      </c>
      <c r="C722" s="1">
        <v>42005</v>
      </c>
      <c r="D722" t="s">
        <v>1276</v>
      </c>
      <c r="E722" t="s">
        <v>211</v>
      </c>
      <c r="F722" t="s">
        <v>98</v>
      </c>
      <c r="G722" t="s">
        <v>17</v>
      </c>
      <c r="H722" t="s">
        <v>73</v>
      </c>
      <c r="I722">
        <v>1198.2986000000001</v>
      </c>
      <c r="J722">
        <v>5</v>
      </c>
      <c r="K722">
        <v>2E-3</v>
      </c>
      <c r="L722" t="s">
        <v>1277</v>
      </c>
      <c r="M722" t="s">
        <v>37</v>
      </c>
    </row>
    <row r="723" spans="1:13">
      <c r="A723" t="s">
        <v>1278</v>
      </c>
      <c r="B723" t="s">
        <v>125</v>
      </c>
      <c r="D723" t="s">
        <v>1264</v>
      </c>
      <c r="E723" t="s">
        <v>40</v>
      </c>
      <c r="F723" t="s">
        <v>153</v>
      </c>
      <c r="G723" t="s">
        <v>45</v>
      </c>
      <c r="H723" t="s">
        <v>127</v>
      </c>
      <c r="I723">
        <v>163.96</v>
      </c>
      <c r="J723">
        <v>5</v>
      </c>
      <c r="K723">
        <v>0.2</v>
      </c>
      <c r="L723">
        <v>59.435499999999998</v>
      </c>
      <c r="M723" t="s">
        <v>19</v>
      </c>
    </row>
    <row r="724" spans="1:13">
      <c r="A724" t="s">
        <v>1279</v>
      </c>
      <c r="B724" s="1">
        <v>42033</v>
      </c>
      <c r="D724" t="s">
        <v>1280</v>
      </c>
      <c r="E724" t="s">
        <v>15</v>
      </c>
      <c r="F724" t="s">
        <v>16</v>
      </c>
      <c r="G724" t="s">
        <v>32</v>
      </c>
      <c r="H724" t="s">
        <v>33</v>
      </c>
      <c r="I724">
        <v>1864.2149999999899</v>
      </c>
      <c r="J724">
        <v>5</v>
      </c>
      <c r="L724">
        <v>455.56499999999897</v>
      </c>
      <c r="M724" t="s">
        <v>37</v>
      </c>
    </row>
    <row r="725" spans="1:13">
      <c r="A725" t="s">
        <v>1281</v>
      </c>
      <c r="B725" s="1">
        <v>41159</v>
      </c>
      <c r="C725" s="1">
        <v>41161</v>
      </c>
      <c r="D725" t="s">
        <v>518</v>
      </c>
      <c r="E725" t="s">
        <v>588</v>
      </c>
      <c r="F725" t="s">
        <v>56</v>
      </c>
      <c r="G725" t="s">
        <v>32</v>
      </c>
      <c r="H725" t="s">
        <v>44</v>
      </c>
      <c r="I725">
        <v>1142.6399999999901</v>
      </c>
      <c r="J725">
        <v>6</v>
      </c>
      <c r="K725">
        <v>0.6</v>
      </c>
      <c r="M725" t="s">
        <v>27</v>
      </c>
    </row>
    <row r="726" spans="1:13">
      <c r="A726" t="s">
        <v>1282</v>
      </c>
      <c r="B726" s="1">
        <v>42052</v>
      </c>
      <c r="C726" s="1">
        <v>42056</v>
      </c>
      <c r="D726" t="s">
        <v>1283</v>
      </c>
      <c r="E726" t="s">
        <v>70</v>
      </c>
      <c r="F726" t="s">
        <v>71</v>
      </c>
      <c r="G726" t="s">
        <v>32</v>
      </c>
      <c r="H726" t="s">
        <v>151</v>
      </c>
      <c r="I726">
        <v>1630.79999999999</v>
      </c>
      <c r="J726">
        <v>5</v>
      </c>
      <c r="K726">
        <v>0.1</v>
      </c>
      <c r="M726" t="s">
        <v>37</v>
      </c>
    </row>
    <row r="727" spans="1:13">
      <c r="B727" s="1">
        <v>41424</v>
      </c>
      <c r="C727" s="1">
        <v>41427</v>
      </c>
      <c r="D727" t="s">
        <v>1284</v>
      </c>
      <c r="E727" t="s">
        <v>504</v>
      </c>
      <c r="F727" t="s">
        <v>94</v>
      </c>
      <c r="G727" t="s">
        <v>17</v>
      </c>
      <c r="H727" t="s">
        <v>23</v>
      </c>
      <c r="I727">
        <v>1172.664</v>
      </c>
      <c r="J727">
        <v>6</v>
      </c>
      <c r="K727">
        <v>0.7</v>
      </c>
      <c r="L727">
        <v>-1172.7359999999901</v>
      </c>
      <c r="M727" t="s">
        <v>37</v>
      </c>
    </row>
    <row r="728" spans="1:13">
      <c r="A728" t="s">
        <v>1285</v>
      </c>
      <c r="B728" s="1">
        <v>41641</v>
      </c>
      <c r="C728" s="1">
        <v>41643</v>
      </c>
      <c r="D728" t="s">
        <v>1286</v>
      </c>
      <c r="E728" t="s">
        <v>168</v>
      </c>
      <c r="F728" t="s">
        <v>115</v>
      </c>
      <c r="G728" t="s">
        <v>17</v>
      </c>
      <c r="H728" t="s">
        <v>151</v>
      </c>
      <c r="I728">
        <v>2021.88</v>
      </c>
      <c r="J728">
        <v>14</v>
      </c>
      <c r="K728">
        <v>0</v>
      </c>
      <c r="L728">
        <v>323.39999999999998</v>
      </c>
      <c r="M728" t="s">
        <v>37</v>
      </c>
    </row>
    <row r="729" spans="1:13">
      <c r="A729" t="s">
        <v>1287</v>
      </c>
      <c r="B729" s="1">
        <v>41601</v>
      </c>
      <c r="C729" s="1">
        <v>41603</v>
      </c>
      <c r="D729" t="s">
        <v>1288</v>
      </c>
      <c r="E729" t="s">
        <v>97</v>
      </c>
      <c r="F729" t="s">
        <v>98</v>
      </c>
      <c r="G729" t="s">
        <v>32</v>
      </c>
      <c r="H729" t="s">
        <v>26</v>
      </c>
      <c r="I729">
        <v>836.92799999999897</v>
      </c>
      <c r="K729">
        <v>0.2</v>
      </c>
      <c r="L729">
        <v>230.12799999999999</v>
      </c>
      <c r="M729" t="s">
        <v>37</v>
      </c>
    </row>
    <row r="730" spans="1:13">
      <c r="A730" t="s">
        <v>1289</v>
      </c>
      <c r="B730" s="1">
        <v>42105</v>
      </c>
      <c r="C730" s="1">
        <v>42111</v>
      </c>
      <c r="D730" t="s">
        <v>181</v>
      </c>
      <c r="E730" t="s">
        <v>1290</v>
      </c>
      <c r="F730" t="s">
        <v>56</v>
      </c>
      <c r="G730" t="s">
        <v>17</v>
      </c>
      <c r="H730" t="s">
        <v>26</v>
      </c>
      <c r="I730">
        <v>1302.78</v>
      </c>
      <c r="J730">
        <v>2</v>
      </c>
      <c r="K730">
        <v>0</v>
      </c>
      <c r="L730">
        <v>286.56</v>
      </c>
      <c r="M730" t="s">
        <v>74</v>
      </c>
    </row>
    <row r="731" spans="1:13">
      <c r="A731" t="s">
        <v>1291</v>
      </c>
      <c r="B731" s="1">
        <v>41489</v>
      </c>
      <c r="C731" s="1">
        <v>41493</v>
      </c>
      <c r="D731" t="s">
        <v>1207</v>
      </c>
      <c r="E731" t="s">
        <v>488</v>
      </c>
      <c r="F731" t="s">
        <v>233</v>
      </c>
      <c r="G731" t="s">
        <v>165</v>
      </c>
      <c r="H731" t="s">
        <v>151</v>
      </c>
      <c r="I731">
        <v>2243.88</v>
      </c>
      <c r="J731">
        <v>4</v>
      </c>
      <c r="K731">
        <v>0</v>
      </c>
      <c r="L731">
        <v>246.719999999999</v>
      </c>
      <c r="M731" t="s">
        <v>19</v>
      </c>
    </row>
    <row r="732" spans="1:13">
      <c r="A732" t="s">
        <v>1292</v>
      </c>
      <c r="B732" s="1">
        <v>42326</v>
      </c>
      <c r="C732" t="s">
        <v>1293</v>
      </c>
      <c r="D732" t="s">
        <v>794</v>
      </c>
      <c r="E732" t="s">
        <v>15</v>
      </c>
      <c r="F732" t="s">
        <v>16</v>
      </c>
      <c r="G732" t="s">
        <v>17</v>
      </c>
      <c r="H732" t="s">
        <v>26</v>
      </c>
      <c r="I732">
        <v>1221.5609999999999</v>
      </c>
      <c r="J732">
        <v>11</v>
      </c>
      <c r="K732">
        <v>0.1</v>
      </c>
      <c r="L732">
        <v>325.61099999999999</v>
      </c>
      <c r="M732" t="s">
        <v>37</v>
      </c>
    </row>
    <row r="733" spans="1:13">
      <c r="A733" t="s">
        <v>1294</v>
      </c>
      <c r="B733" s="2">
        <v>41255</v>
      </c>
      <c r="C733" s="1">
        <v>41259</v>
      </c>
      <c r="D733" t="s">
        <v>1078</v>
      </c>
      <c r="E733" t="s">
        <v>66</v>
      </c>
      <c r="F733" t="s">
        <v>90</v>
      </c>
      <c r="G733" t="s">
        <v>1107</v>
      </c>
      <c r="H733" t="s">
        <v>73</v>
      </c>
      <c r="I733">
        <v>1609.29</v>
      </c>
      <c r="J733">
        <v>3</v>
      </c>
      <c r="K733">
        <v>0</v>
      </c>
      <c r="L733">
        <v>241.38</v>
      </c>
      <c r="M733" t="s">
        <v>37</v>
      </c>
    </row>
    <row r="734" spans="1:13">
      <c r="A734" t="s">
        <v>1295</v>
      </c>
      <c r="B734" s="1">
        <v>42175</v>
      </c>
      <c r="C734" s="1">
        <v>42178</v>
      </c>
      <c r="D734" t="s">
        <v>1296</v>
      </c>
      <c r="E734" t="s">
        <v>15</v>
      </c>
      <c r="F734" t="s">
        <v>16</v>
      </c>
      <c r="G734" t="s">
        <v>17</v>
      </c>
      <c r="H734" t="s">
        <v>26</v>
      </c>
      <c r="I734">
        <v>1596.50999999999</v>
      </c>
      <c r="J734">
        <v>6</v>
      </c>
      <c r="K734">
        <v>0.1</v>
      </c>
      <c r="L734">
        <v>-53.37</v>
      </c>
      <c r="M734" t="s">
        <v>19</v>
      </c>
    </row>
    <row r="735" spans="1:13">
      <c r="A735" t="s">
        <v>1297</v>
      </c>
      <c r="B735" s="1">
        <v>42109</v>
      </c>
      <c r="C735" s="1">
        <v>42112</v>
      </c>
      <c r="D735" t="s">
        <v>1298</v>
      </c>
      <c r="E735" t="s">
        <v>40</v>
      </c>
      <c r="F735" t="s">
        <v>111</v>
      </c>
      <c r="G735" t="s">
        <v>45</v>
      </c>
      <c r="H735" t="s">
        <v>73</v>
      </c>
      <c r="I735">
        <v>89.855999999999995</v>
      </c>
      <c r="J735">
        <v>3</v>
      </c>
      <c r="K735">
        <v>0.2</v>
      </c>
      <c r="L735">
        <v>21.340800000000002</v>
      </c>
      <c r="M735" t="s">
        <v>19</v>
      </c>
    </row>
    <row r="736" spans="1:13">
      <c r="A736" t="s">
        <v>1299</v>
      </c>
      <c r="B736" s="1">
        <v>41780</v>
      </c>
      <c r="C736" s="1">
        <v>41784</v>
      </c>
      <c r="D736" t="s">
        <v>477</v>
      </c>
      <c r="E736" t="s">
        <v>66</v>
      </c>
      <c r="F736" t="s">
        <v>90</v>
      </c>
      <c r="G736" t="s">
        <v>17</v>
      </c>
      <c r="H736" t="s">
        <v>33</v>
      </c>
      <c r="I736">
        <v>2018.88</v>
      </c>
      <c r="J736">
        <v>12</v>
      </c>
      <c r="K736">
        <v>0</v>
      </c>
      <c r="L736">
        <v>928.44</v>
      </c>
      <c r="M736" t="s">
        <v>19</v>
      </c>
    </row>
    <row r="737" spans="1:13">
      <c r="A737" t="s">
        <v>1300</v>
      </c>
      <c r="B737" s="1">
        <v>42280</v>
      </c>
      <c r="C737" s="1">
        <v>42284</v>
      </c>
      <c r="D737" t="s">
        <v>1301</v>
      </c>
      <c r="E737" t="s">
        <v>437</v>
      </c>
      <c r="F737" t="s">
        <v>438</v>
      </c>
      <c r="G737" t="s">
        <v>17</v>
      </c>
      <c r="H737" t="s">
        <v>23</v>
      </c>
      <c r="I737">
        <v>1885.32</v>
      </c>
      <c r="J737">
        <v>6</v>
      </c>
      <c r="K737">
        <v>0</v>
      </c>
      <c r="L737">
        <v>18.72</v>
      </c>
      <c r="M737" t="s">
        <v>37</v>
      </c>
    </row>
    <row r="738" spans="1:13">
      <c r="A738" t="s">
        <v>1302</v>
      </c>
      <c r="B738" s="1">
        <v>41268</v>
      </c>
      <c r="C738" s="1">
        <v>41273</v>
      </c>
      <c r="D738" t="s">
        <v>961</v>
      </c>
      <c r="E738" t="s">
        <v>93</v>
      </c>
      <c r="F738" t="s">
        <v>94</v>
      </c>
      <c r="G738" t="s">
        <v>32</v>
      </c>
      <c r="H738" t="s">
        <v>33</v>
      </c>
      <c r="I738">
        <v>3119.34</v>
      </c>
      <c r="J738">
        <v>7</v>
      </c>
      <c r="K738">
        <v>0</v>
      </c>
      <c r="L738">
        <v>1528.38</v>
      </c>
      <c r="M738" t="s">
        <v>19</v>
      </c>
    </row>
    <row r="739" spans="1:13">
      <c r="A739" t="s">
        <v>1303</v>
      </c>
      <c r="B739" s="1">
        <v>42271</v>
      </c>
      <c r="C739" s="1">
        <v>42278</v>
      </c>
      <c r="D739" t="s">
        <v>1304</v>
      </c>
      <c r="E739" t="s">
        <v>22</v>
      </c>
      <c r="F739" t="s">
        <v>71</v>
      </c>
      <c r="G739" t="s">
        <v>32</v>
      </c>
      <c r="H739" t="s">
        <v>127</v>
      </c>
      <c r="I739">
        <v>1964.25</v>
      </c>
      <c r="J739">
        <v>6</v>
      </c>
      <c r="K739">
        <v>0.1</v>
      </c>
      <c r="L739">
        <v>21.689999999999898</v>
      </c>
      <c r="M739" t="s">
        <v>74</v>
      </c>
    </row>
    <row r="740" spans="1:13">
      <c r="A740" t="s">
        <v>1273</v>
      </c>
      <c r="B740" s="1">
        <v>41450</v>
      </c>
      <c r="C740" s="1">
        <v>41456</v>
      </c>
      <c r="D740" t="s">
        <v>1264</v>
      </c>
      <c r="E740" t="s">
        <v>40</v>
      </c>
      <c r="F740" t="s">
        <v>43</v>
      </c>
      <c r="G740" t="s">
        <v>45</v>
      </c>
      <c r="H740" t="s">
        <v>44</v>
      </c>
      <c r="I740">
        <v>88.751999999999995</v>
      </c>
      <c r="J740">
        <v>3</v>
      </c>
      <c r="K740">
        <v>0.2</v>
      </c>
      <c r="L740">
        <v>27.7349999999999</v>
      </c>
      <c r="M740" t="s">
        <v>19</v>
      </c>
    </row>
    <row r="741" spans="1:13">
      <c r="A741" t="s">
        <v>1305</v>
      </c>
      <c r="B741" s="1">
        <v>42242</v>
      </c>
      <c r="C741" s="1">
        <v>42244</v>
      </c>
      <c r="D741" t="s">
        <v>704</v>
      </c>
      <c r="E741" t="s">
        <v>15</v>
      </c>
      <c r="F741" t="s">
        <v>16</v>
      </c>
      <c r="G741" t="s">
        <v>32</v>
      </c>
      <c r="H741" t="s">
        <v>151</v>
      </c>
      <c r="I741">
        <v>1653.8039999999901</v>
      </c>
      <c r="J741">
        <v>6</v>
      </c>
      <c r="K741">
        <v>0.4</v>
      </c>
      <c r="L741">
        <v>-689.25599999999895</v>
      </c>
      <c r="M741" t="s">
        <v>37</v>
      </c>
    </row>
    <row r="742" spans="1:13">
      <c r="A742" t="s">
        <v>1306</v>
      </c>
      <c r="B742" s="1">
        <v>42326</v>
      </c>
      <c r="C742" s="1">
        <v>42329</v>
      </c>
      <c r="D742" t="s">
        <v>1307</v>
      </c>
      <c r="E742" t="s">
        <v>55</v>
      </c>
      <c r="F742" t="s">
        <v>56</v>
      </c>
      <c r="G742" t="s">
        <v>17</v>
      </c>
      <c r="H742" t="s">
        <v>44</v>
      </c>
      <c r="I742">
        <v>621</v>
      </c>
      <c r="J742">
        <v>2</v>
      </c>
      <c r="K742">
        <v>0</v>
      </c>
      <c r="L742">
        <v>180.06</v>
      </c>
      <c r="M742" t="s">
        <v>27</v>
      </c>
    </row>
    <row r="743" spans="1:13">
      <c r="A743" t="s">
        <v>1308</v>
      </c>
      <c r="C743" s="1">
        <v>41615</v>
      </c>
      <c r="D743" t="s">
        <v>183</v>
      </c>
      <c r="E743" t="s">
        <v>114</v>
      </c>
      <c r="F743" t="s">
        <v>169</v>
      </c>
      <c r="G743" t="s">
        <v>17</v>
      </c>
      <c r="H743" t="s">
        <v>23</v>
      </c>
      <c r="I743">
        <v>2673.81</v>
      </c>
      <c r="J743">
        <v>9</v>
      </c>
      <c r="K743">
        <v>0</v>
      </c>
      <c r="L743">
        <v>26.729999999999901</v>
      </c>
      <c r="M743" t="s">
        <v>19</v>
      </c>
    </row>
    <row r="744" spans="1:13">
      <c r="A744" t="s">
        <v>1309</v>
      </c>
      <c r="B744" s="1">
        <v>42253</v>
      </c>
      <c r="C744" s="1">
        <v>42253</v>
      </c>
      <c r="D744" t="s">
        <v>1140</v>
      </c>
      <c r="E744" t="s">
        <v>76</v>
      </c>
      <c r="F744" t="s">
        <v>77</v>
      </c>
      <c r="G744" t="s">
        <v>32</v>
      </c>
      <c r="H744" t="s">
        <v>127</v>
      </c>
      <c r="I744">
        <v>1307.97</v>
      </c>
      <c r="K744">
        <v>0</v>
      </c>
      <c r="L744">
        <v>536.22</v>
      </c>
      <c r="M744" t="s">
        <v>37</v>
      </c>
    </row>
    <row r="745" spans="1:13">
      <c r="A745" t="s">
        <v>1310</v>
      </c>
      <c r="B745" s="1">
        <v>42277</v>
      </c>
      <c r="C745" s="1">
        <v>42279</v>
      </c>
      <c r="D745" t="s">
        <v>159</v>
      </c>
      <c r="E745" t="s">
        <v>76</v>
      </c>
      <c r="F745" t="s">
        <v>77</v>
      </c>
      <c r="G745" t="s">
        <v>17</v>
      </c>
      <c r="H745" t="s">
        <v>33</v>
      </c>
      <c r="I745">
        <v>1145.232</v>
      </c>
      <c r="J745">
        <v>3</v>
      </c>
      <c r="K745">
        <v>0.4</v>
      </c>
      <c r="L745">
        <v>-706.24800000000005</v>
      </c>
      <c r="M745" t="s">
        <v>27</v>
      </c>
    </row>
    <row r="746" spans="1:13">
      <c r="A746" t="s">
        <v>1311</v>
      </c>
      <c r="B746" s="1">
        <v>42094</v>
      </c>
      <c r="C746" s="1">
        <v>42096</v>
      </c>
      <c r="D746" t="s">
        <v>1264</v>
      </c>
      <c r="E746" t="s">
        <v>40</v>
      </c>
      <c r="F746" t="s">
        <v>245</v>
      </c>
      <c r="G746" t="s">
        <v>32</v>
      </c>
      <c r="H746" t="s">
        <v>151</v>
      </c>
      <c r="I746">
        <v>94.2</v>
      </c>
      <c r="J746">
        <v>5</v>
      </c>
      <c r="K746">
        <v>0</v>
      </c>
      <c r="L746">
        <v>39.564</v>
      </c>
      <c r="M746" t="s">
        <v>19</v>
      </c>
    </row>
    <row r="747" spans="1:13">
      <c r="A747" t="s">
        <v>1312</v>
      </c>
      <c r="B747" s="1">
        <v>41543</v>
      </c>
      <c r="C747" s="1">
        <v>41545</v>
      </c>
      <c r="D747" t="s">
        <v>471</v>
      </c>
      <c r="E747" t="s">
        <v>358</v>
      </c>
      <c r="F747" t="s">
        <v>98</v>
      </c>
      <c r="G747" t="s">
        <v>17</v>
      </c>
      <c r="H747" t="s">
        <v>26</v>
      </c>
      <c r="I747">
        <v>1902.10816</v>
      </c>
      <c r="J747">
        <v>8</v>
      </c>
      <c r="K747">
        <v>2E-3</v>
      </c>
      <c r="L747">
        <v>872.82816000000003</v>
      </c>
      <c r="M747" t="s">
        <v>19</v>
      </c>
    </row>
    <row r="748" spans="1:13">
      <c r="A748" t="s">
        <v>1313</v>
      </c>
      <c r="B748" s="1">
        <v>42368</v>
      </c>
      <c r="C748" s="1">
        <v>42371</v>
      </c>
      <c r="D748" t="s">
        <v>1314</v>
      </c>
      <c r="E748" t="s">
        <v>903</v>
      </c>
      <c r="F748" t="s">
        <v>71</v>
      </c>
      <c r="G748" t="s">
        <v>17</v>
      </c>
      <c r="H748" t="s">
        <v>44</v>
      </c>
      <c r="I748">
        <v>1913.3999999999901</v>
      </c>
      <c r="J748">
        <v>10</v>
      </c>
      <c r="K748">
        <v>0</v>
      </c>
      <c r="L748">
        <v>899.099999999999</v>
      </c>
      <c r="M748" t="s">
        <v>27</v>
      </c>
    </row>
    <row r="749" spans="1:13">
      <c r="A749" t="s">
        <v>1315</v>
      </c>
      <c r="B749" s="1">
        <v>42024</v>
      </c>
      <c r="C749" s="1">
        <v>42029</v>
      </c>
      <c r="E749" t="s">
        <v>173</v>
      </c>
      <c r="F749" t="s">
        <v>84</v>
      </c>
      <c r="G749" t="s">
        <v>32</v>
      </c>
      <c r="H749" t="s">
        <v>33</v>
      </c>
      <c r="I749">
        <v>1854.71999999999</v>
      </c>
      <c r="J749">
        <v>4</v>
      </c>
      <c r="K749">
        <v>0</v>
      </c>
      <c r="L749">
        <v>778.92</v>
      </c>
      <c r="M749" t="s">
        <v>19</v>
      </c>
    </row>
    <row r="750" spans="1:13">
      <c r="A750" t="s">
        <v>1316</v>
      </c>
      <c r="B750" s="1">
        <v>41835</v>
      </c>
      <c r="C750" s="1">
        <v>41838</v>
      </c>
      <c r="E750" t="s">
        <v>70</v>
      </c>
      <c r="F750" t="s">
        <v>71</v>
      </c>
      <c r="G750" t="s">
        <v>32</v>
      </c>
      <c r="H750" t="s">
        <v>33</v>
      </c>
      <c r="I750">
        <v>2958.9839999999999</v>
      </c>
      <c r="J750">
        <v>7</v>
      </c>
      <c r="K750">
        <v>0.1</v>
      </c>
      <c r="L750">
        <v>953.27399999999898</v>
      </c>
      <c r="M750" t="s">
        <v>19</v>
      </c>
    </row>
    <row r="751" spans="1:13">
      <c r="A751" t="s">
        <v>1317</v>
      </c>
      <c r="B751" s="1">
        <v>40967</v>
      </c>
      <c r="C751" s="1">
        <v>40970</v>
      </c>
      <c r="D751" t="s">
        <v>881</v>
      </c>
      <c r="E751" t="s">
        <v>1318</v>
      </c>
      <c r="F751" t="s">
        <v>90</v>
      </c>
      <c r="G751" t="s">
        <v>45</v>
      </c>
      <c r="H751" t="s">
        <v>23</v>
      </c>
      <c r="I751">
        <v>810.72</v>
      </c>
      <c r="J751">
        <v>3</v>
      </c>
      <c r="K751">
        <v>0.5</v>
      </c>
      <c r="L751">
        <v>-599.94000000000005</v>
      </c>
      <c r="M751" t="s">
        <v>27</v>
      </c>
    </row>
    <row r="752" spans="1:13">
      <c r="A752" t="s">
        <v>1319</v>
      </c>
      <c r="B752" s="1">
        <v>42094</v>
      </c>
      <c r="C752" s="1">
        <v>42094</v>
      </c>
      <c r="D752" t="s">
        <v>1320</v>
      </c>
      <c r="E752" t="s">
        <v>70</v>
      </c>
      <c r="F752" t="s">
        <v>71</v>
      </c>
      <c r="G752" t="s">
        <v>32</v>
      </c>
      <c r="H752" t="s">
        <v>23</v>
      </c>
      <c r="I752">
        <v>2953.5839999999998</v>
      </c>
      <c r="J752">
        <v>8</v>
      </c>
      <c r="K752">
        <v>0.1</v>
      </c>
      <c r="L752">
        <v>754.70399999999904</v>
      </c>
      <c r="M752" t="s">
        <v>19</v>
      </c>
    </row>
    <row r="753" spans="1:13">
      <c r="A753" t="s">
        <v>1321</v>
      </c>
      <c r="B753" s="1">
        <v>41793</v>
      </c>
      <c r="C753" s="1">
        <v>41796</v>
      </c>
      <c r="D753" t="s">
        <v>1083</v>
      </c>
      <c r="E753" t="s">
        <v>76</v>
      </c>
      <c r="F753" t="s">
        <v>77</v>
      </c>
      <c r="G753" t="s">
        <v>45</v>
      </c>
      <c r="H753" t="s">
        <v>73</v>
      </c>
      <c r="I753">
        <v>2593.8000000000002</v>
      </c>
      <c r="J753" t="s">
        <v>1322</v>
      </c>
      <c r="K753">
        <v>0</v>
      </c>
      <c r="L753">
        <v>1141.2</v>
      </c>
      <c r="M753" t="s">
        <v>37</v>
      </c>
    </row>
    <row r="754" spans="1:13">
      <c r="A754" t="s">
        <v>1323</v>
      </c>
      <c r="B754" s="1">
        <v>41703</v>
      </c>
      <c r="C754" s="1">
        <v>41710</v>
      </c>
      <c r="E754" t="s">
        <v>141</v>
      </c>
      <c r="F754" t="s">
        <v>142</v>
      </c>
      <c r="G754" t="s">
        <v>45</v>
      </c>
      <c r="H754" t="s">
        <v>151</v>
      </c>
      <c r="I754">
        <v>2051.0129999999899</v>
      </c>
      <c r="J754" t="s">
        <v>63</v>
      </c>
      <c r="K754">
        <v>0.17</v>
      </c>
      <c r="L754">
        <v>667.11300000000006</v>
      </c>
      <c r="M754" t="s">
        <v>1324</v>
      </c>
    </row>
    <row r="755" spans="1:13">
      <c r="A755" t="s">
        <v>1325</v>
      </c>
      <c r="B755" s="1">
        <v>41228</v>
      </c>
      <c r="C755" s="1">
        <v>41232</v>
      </c>
      <c r="D755" t="s">
        <v>1264</v>
      </c>
      <c r="E755" t="s">
        <v>40</v>
      </c>
      <c r="F755" t="s">
        <v>41</v>
      </c>
      <c r="G755" t="s">
        <v>32</v>
      </c>
      <c r="H755" t="s">
        <v>73</v>
      </c>
      <c r="I755">
        <v>37.295999999999999</v>
      </c>
      <c r="K755">
        <v>0.3</v>
      </c>
      <c r="L755">
        <v>-1.0656000000000001</v>
      </c>
      <c r="M755" t="s">
        <v>37</v>
      </c>
    </row>
    <row r="756" spans="1:13">
      <c r="A756" t="s">
        <v>746</v>
      </c>
      <c r="B756" s="1">
        <v>42292</v>
      </c>
      <c r="C756" s="1">
        <v>42294</v>
      </c>
      <c r="D756" t="s">
        <v>747</v>
      </c>
      <c r="E756" t="s">
        <v>256</v>
      </c>
      <c r="F756" t="s">
        <v>71</v>
      </c>
      <c r="G756" t="s">
        <v>17</v>
      </c>
      <c r="H756" t="s">
        <v>73</v>
      </c>
      <c r="I756" t="s">
        <v>163</v>
      </c>
      <c r="J756">
        <v>5</v>
      </c>
      <c r="K756">
        <v>0</v>
      </c>
      <c r="L756">
        <v>567</v>
      </c>
      <c r="M756" t="s">
        <v>27</v>
      </c>
    </row>
    <row r="757" spans="1:13">
      <c r="A757" t="s">
        <v>1326</v>
      </c>
      <c r="B757" s="1">
        <v>41051</v>
      </c>
      <c r="C757" s="1">
        <v>41051</v>
      </c>
      <c r="D757" t="s">
        <v>844</v>
      </c>
      <c r="E757" t="s">
        <v>689</v>
      </c>
      <c r="F757" t="s">
        <v>142</v>
      </c>
      <c r="G757" t="s">
        <v>17</v>
      </c>
      <c r="H757" t="s">
        <v>73</v>
      </c>
      <c r="I757">
        <v>1120.77</v>
      </c>
      <c r="J757">
        <v>9</v>
      </c>
      <c r="L757">
        <v>55.889999999999901</v>
      </c>
      <c r="M757" t="s">
        <v>37</v>
      </c>
    </row>
    <row r="758" spans="1:13">
      <c r="A758" t="s">
        <v>1327</v>
      </c>
      <c r="C758" s="1">
        <v>41409</v>
      </c>
      <c r="D758" t="s">
        <v>1264</v>
      </c>
      <c r="E758" t="s">
        <v>334</v>
      </c>
      <c r="F758" t="s">
        <v>43</v>
      </c>
      <c r="G758" t="s">
        <v>624</v>
      </c>
      <c r="H758" t="s">
        <v>33</v>
      </c>
      <c r="I758">
        <v>46.688000000000002</v>
      </c>
      <c r="J758">
        <v>4</v>
      </c>
      <c r="L758">
        <v>-2.9180000000000001</v>
      </c>
      <c r="M758" t="s">
        <v>19</v>
      </c>
    </row>
    <row r="759" spans="1:13">
      <c r="A759" t="s">
        <v>1328</v>
      </c>
      <c r="B759" s="1">
        <v>42245</v>
      </c>
      <c r="C759" s="1">
        <v>42250</v>
      </c>
      <c r="D759" t="s">
        <v>1329</v>
      </c>
      <c r="E759" t="s">
        <v>60</v>
      </c>
      <c r="F759" t="s">
        <v>61</v>
      </c>
      <c r="G759" t="s">
        <v>45</v>
      </c>
      <c r="H759" t="s">
        <v>26</v>
      </c>
      <c r="I759">
        <v>3044.8</v>
      </c>
      <c r="J759">
        <v>8</v>
      </c>
      <c r="K759">
        <v>0</v>
      </c>
      <c r="L759">
        <v>91.2</v>
      </c>
      <c r="M759" t="s">
        <v>19</v>
      </c>
    </row>
    <row r="760" spans="1:13">
      <c r="A760" t="s">
        <v>1330</v>
      </c>
      <c r="B760" s="1">
        <v>42176</v>
      </c>
      <c r="C760" s="1">
        <v>42177</v>
      </c>
      <c r="D760" t="s">
        <v>513</v>
      </c>
      <c r="E760" t="s">
        <v>70</v>
      </c>
      <c r="F760" t="s">
        <v>71</v>
      </c>
      <c r="G760" t="s">
        <v>32</v>
      </c>
      <c r="H760" t="s">
        <v>26</v>
      </c>
      <c r="I760">
        <v>656.85599999999999</v>
      </c>
      <c r="J760">
        <v>2</v>
      </c>
      <c r="K760">
        <v>0.1</v>
      </c>
      <c r="L760">
        <v>94.835999999999899</v>
      </c>
      <c r="M760" t="s">
        <v>27</v>
      </c>
    </row>
    <row r="761" spans="1:13">
      <c r="A761" t="s">
        <v>1331</v>
      </c>
      <c r="B761" s="1">
        <v>42132</v>
      </c>
      <c r="C761" s="1">
        <v>42137</v>
      </c>
      <c r="D761" t="s">
        <v>1205</v>
      </c>
      <c r="E761" t="s">
        <v>93</v>
      </c>
      <c r="F761" t="s">
        <v>766</v>
      </c>
      <c r="G761" t="s">
        <v>17</v>
      </c>
      <c r="H761" t="s">
        <v>73</v>
      </c>
      <c r="I761">
        <v>2518.9499999999998</v>
      </c>
      <c r="J761">
        <v>7</v>
      </c>
      <c r="K761">
        <v>0</v>
      </c>
      <c r="L761">
        <v>1032.57</v>
      </c>
      <c r="M761" t="s">
        <v>19</v>
      </c>
    </row>
    <row r="762" spans="1:13">
      <c r="A762" t="s">
        <v>1332</v>
      </c>
      <c r="B762" s="1">
        <v>41870</v>
      </c>
      <c r="C762" s="1">
        <v>41871</v>
      </c>
      <c r="D762" t="s">
        <v>513</v>
      </c>
      <c r="E762" t="s">
        <v>1333</v>
      </c>
      <c r="F762" t="s">
        <v>25</v>
      </c>
      <c r="G762" t="s">
        <v>32</v>
      </c>
      <c r="H762" t="s">
        <v>151</v>
      </c>
      <c r="I762">
        <v>1669.248</v>
      </c>
      <c r="J762">
        <v>12</v>
      </c>
      <c r="K762">
        <v>0.7</v>
      </c>
      <c r="L762">
        <v>-1558.15199999999</v>
      </c>
      <c r="M762" t="s">
        <v>19</v>
      </c>
    </row>
    <row r="763" spans="1:13">
      <c r="A763" t="s">
        <v>1334</v>
      </c>
      <c r="B763" s="1">
        <v>41817</v>
      </c>
      <c r="C763" s="1">
        <v>41817</v>
      </c>
      <c r="D763" t="s">
        <v>1335</v>
      </c>
      <c r="E763" t="s">
        <v>197</v>
      </c>
      <c r="F763" t="s">
        <v>77</v>
      </c>
      <c r="G763" t="s">
        <v>32</v>
      </c>
      <c r="H763" t="s">
        <v>33</v>
      </c>
      <c r="I763">
        <v>2476.08</v>
      </c>
      <c r="J763">
        <v>6</v>
      </c>
      <c r="K763">
        <v>0</v>
      </c>
      <c r="L763">
        <v>1015.02</v>
      </c>
      <c r="M763" t="s">
        <v>37</v>
      </c>
    </row>
    <row r="764" spans="1:13">
      <c r="A764" t="s">
        <v>1336</v>
      </c>
      <c r="B764" s="1">
        <v>40932</v>
      </c>
      <c r="C764" s="1">
        <v>40932</v>
      </c>
      <c r="D764" t="s">
        <v>86</v>
      </c>
      <c r="E764" t="s">
        <v>1337</v>
      </c>
      <c r="F764" t="s">
        <v>94</v>
      </c>
      <c r="G764" t="s">
        <v>17</v>
      </c>
      <c r="H764" t="s">
        <v>23</v>
      </c>
      <c r="I764">
        <v>1302.78</v>
      </c>
      <c r="J764">
        <v>2</v>
      </c>
      <c r="K764">
        <v>0</v>
      </c>
      <c r="L764">
        <v>286.56</v>
      </c>
      <c r="M764" t="s">
        <v>19</v>
      </c>
    </row>
    <row r="765" spans="1:13">
      <c r="A765" t="s">
        <v>1269</v>
      </c>
      <c r="B765" s="1">
        <v>41361</v>
      </c>
      <c r="C765" s="1">
        <v>41366</v>
      </c>
      <c r="D765" t="s">
        <v>1264</v>
      </c>
      <c r="E765" t="s">
        <v>40</v>
      </c>
      <c r="F765" t="s">
        <v>43</v>
      </c>
      <c r="G765" t="s">
        <v>45</v>
      </c>
      <c r="H765" t="s">
        <v>151</v>
      </c>
      <c r="I765">
        <v>33.4</v>
      </c>
      <c r="J765" t="s">
        <v>63</v>
      </c>
      <c r="K765">
        <v>0</v>
      </c>
      <c r="L765">
        <v>16.032</v>
      </c>
      <c r="M765" t="s">
        <v>19</v>
      </c>
    </row>
    <row r="766" spans="1:13">
      <c r="A766" t="s">
        <v>1338</v>
      </c>
      <c r="B766" s="1">
        <v>42342</v>
      </c>
      <c r="C766" s="1">
        <v>42346</v>
      </c>
      <c r="D766" t="s">
        <v>881</v>
      </c>
      <c r="E766" t="s">
        <v>15</v>
      </c>
      <c r="F766" t="s">
        <v>16</v>
      </c>
      <c r="G766" t="s">
        <v>32</v>
      </c>
      <c r="H766" t="s">
        <v>18</v>
      </c>
      <c r="I766">
        <v>2125.3199999999902</v>
      </c>
      <c r="J766">
        <v>4</v>
      </c>
      <c r="K766">
        <v>0</v>
      </c>
      <c r="L766">
        <v>148.68</v>
      </c>
      <c r="M766" t="s">
        <v>19</v>
      </c>
    </row>
    <row r="767" spans="1:13">
      <c r="A767" t="s">
        <v>1339</v>
      </c>
      <c r="B767" s="1">
        <v>41818</v>
      </c>
      <c r="C767" s="1">
        <v>41824</v>
      </c>
      <c r="D767" t="s">
        <v>1189</v>
      </c>
      <c r="E767" t="s">
        <v>93</v>
      </c>
      <c r="F767" t="s">
        <v>94</v>
      </c>
      <c r="G767" t="s">
        <v>17</v>
      </c>
      <c r="H767" t="s">
        <v>26</v>
      </c>
      <c r="I767">
        <v>1954.44</v>
      </c>
      <c r="J767">
        <v>3</v>
      </c>
      <c r="K767">
        <v>0</v>
      </c>
      <c r="L767">
        <v>781.74</v>
      </c>
      <c r="M767" t="s">
        <v>74</v>
      </c>
    </row>
    <row r="768" spans="1:13">
      <c r="A768" t="s">
        <v>1340</v>
      </c>
      <c r="B768" s="2">
        <v>41418</v>
      </c>
      <c r="C768" s="1">
        <v>41420</v>
      </c>
      <c r="D768" t="s">
        <v>1238</v>
      </c>
      <c r="E768" t="s">
        <v>60</v>
      </c>
      <c r="F768" t="s">
        <v>1341</v>
      </c>
      <c r="G768" t="s">
        <v>17</v>
      </c>
      <c r="H768" t="s">
        <v>44</v>
      </c>
      <c r="I768">
        <v>856.92</v>
      </c>
      <c r="J768">
        <v>2</v>
      </c>
      <c r="K768">
        <v>0</v>
      </c>
      <c r="L768">
        <v>222.76</v>
      </c>
      <c r="M768" t="s">
        <v>27</v>
      </c>
    </row>
    <row r="769" spans="1:13">
      <c r="A769" t="s">
        <v>1342</v>
      </c>
      <c r="B769" s="1">
        <v>42346</v>
      </c>
      <c r="C769" t="s">
        <v>1343</v>
      </c>
      <c r="D769" t="s">
        <v>1344</v>
      </c>
      <c r="F769" t="s">
        <v>142</v>
      </c>
      <c r="G769" t="s">
        <v>17</v>
      </c>
      <c r="H769" t="s">
        <v>26</v>
      </c>
      <c r="I769" t="s">
        <v>1345</v>
      </c>
      <c r="J769">
        <v>7</v>
      </c>
      <c r="L769">
        <v>756.87149999999997</v>
      </c>
      <c r="M769" t="s">
        <v>19</v>
      </c>
    </row>
    <row r="770" spans="1:13">
      <c r="A770" t="s">
        <v>1346</v>
      </c>
      <c r="B770" s="1">
        <v>41619</v>
      </c>
      <c r="C770" s="1">
        <v>41623</v>
      </c>
      <c r="D770" t="s">
        <v>1347</v>
      </c>
      <c r="E770" t="s">
        <v>1348</v>
      </c>
      <c r="F770" t="s">
        <v>115</v>
      </c>
      <c r="G770" t="s">
        <v>17</v>
      </c>
      <c r="H770" t="s">
        <v>26</v>
      </c>
      <c r="I770">
        <v>1302.96</v>
      </c>
      <c r="J770">
        <v>2</v>
      </c>
      <c r="K770">
        <v>0</v>
      </c>
      <c r="L770">
        <v>182.39999999999901</v>
      </c>
      <c r="M770" t="s">
        <v>37</v>
      </c>
    </row>
    <row r="771" spans="1:13">
      <c r="A771" t="s">
        <v>1349</v>
      </c>
      <c r="B771" s="1">
        <v>42068</v>
      </c>
      <c r="C771" s="1">
        <v>42070</v>
      </c>
      <c r="D771" t="s">
        <v>405</v>
      </c>
      <c r="E771" t="s">
        <v>588</v>
      </c>
      <c r="F771" t="s">
        <v>1350</v>
      </c>
      <c r="G771" t="s">
        <v>32</v>
      </c>
      <c r="H771" t="s">
        <v>26</v>
      </c>
      <c r="I771">
        <v>1136.66399999999</v>
      </c>
      <c r="J771">
        <v>6</v>
      </c>
      <c r="K771">
        <v>0.6</v>
      </c>
      <c r="L771">
        <v>-880.95599999999899</v>
      </c>
      <c r="M771" t="s">
        <v>37</v>
      </c>
    </row>
    <row r="772" spans="1:13">
      <c r="A772" t="s">
        <v>1351</v>
      </c>
      <c r="B772" s="1">
        <v>41815</v>
      </c>
      <c r="C772" s="1">
        <v>41819</v>
      </c>
      <c r="D772" t="s">
        <v>1081</v>
      </c>
      <c r="E772" t="s">
        <v>15</v>
      </c>
      <c r="F772" t="s">
        <v>16</v>
      </c>
      <c r="G772" t="s">
        <v>17</v>
      </c>
      <c r="H772" t="s">
        <v>26</v>
      </c>
      <c r="J772">
        <v>6</v>
      </c>
      <c r="K772">
        <v>0.1</v>
      </c>
      <c r="L772">
        <v>382.17599999999999</v>
      </c>
      <c r="M772" t="s">
        <v>37</v>
      </c>
    </row>
    <row r="773" spans="1:13">
      <c r="A773" t="s">
        <v>1352</v>
      </c>
      <c r="B773" s="1">
        <v>42157</v>
      </c>
      <c r="C773" s="1">
        <v>42159</v>
      </c>
      <c r="D773" t="s">
        <v>1353</v>
      </c>
      <c r="E773" t="s">
        <v>141</v>
      </c>
      <c r="F773" t="s">
        <v>142</v>
      </c>
      <c r="G773" t="s">
        <v>17</v>
      </c>
      <c r="H773" t="s">
        <v>23</v>
      </c>
      <c r="I773">
        <v>1043.9304</v>
      </c>
      <c r="J773">
        <v>8</v>
      </c>
      <c r="K773">
        <v>0.47</v>
      </c>
      <c r="L773">
        <v>-295.50959999999998</v>
      </c>
      <c r="M773" t="s">
        <v>19</v>
      </c>
    </row>
    <row r="774" spans="1:13">
      <c r="A774" t="s">
        <v>1354</v>
      </c>
      <c r="B774" s="1">
        <v>41178</v>
      </c>
      <c r="C774" s="1">
        <v>41184</v>
      </c>
      <c r="D774" t="s">
        <v>926</v>
      </c>
      <c r="F774" t="s">
        <v>25</v>
      </c>
      <c r="G774" t="s">
        <v>17</v>
      </c>
      <c r="H774" t="s">
        <v>18</v>
      </c>
      <c r="J774">
        <v>4</v>
      </c>
      <c r="K774">
        <v>0</v>
      </c>
      <c r="L774">
        <v>200.52</v>
      </c>
      <c r="M774" t="s">
        <v>74</v>
      </c>
    </row>
    <row r="775" spans="1:13">
      <c r="A775" t="s">
        <v>1355</v>
      </c>
      <c r="B775" s="1">
        <v>41795</v>
      </c>
      <c r="C775" s="1">
        <v>41799</v>
      </c>
      <c r="D775" t="s">
        <v>1356</v>
      </c>
      <c r="E775" t="s">
        <v>1357</v>
      </c>
      <c r="F775" t="s">
        <v>1358</v>
      </c>
      <c r="G775" t="s">
        <v>45</v>
      </c>
      <c r="H775" t="s">
        <v>33</v>
      </c>
      <c r="I775">
        <v>2180.2439999999901</v>
      </c>
      <c r="J775">
        <v>11</v>
      </c>
      <c r="K775">
        <v>0.4</v>
      </c>
      <c r="L775">
        <v>-690.53599999999904</v>
      </c>
      <c r="M775" t="s">
        <v>227</v>
      </c>
    </row>
    <row r="776" spans="1:13">
      <c r="A776" t="s">
        <v>1359</v>
      </c>
      <c r="B776" s="1">
        <v>41928</v>
      </c>
      <c r="C776" s="1">
        <v>41930</v>
      </c>
      <c r="D776" t="s">
        <v>278</v>
      </c>
      <c r="E776" t="s">
        <v>70</v>
      </c>
      <c r="F776" t="s">
        <v>71</v>
      </c>
      <c r="G776" t="s">
        <v>1020</v>
      </c>
      <c r="H776" t="s">
        <v>127</v>
      </c>
      <c r="I776">
        <v>1306.4670000000001</v>
      </c>
      <c r="J776">
        <v>6</v>
      </c>
      <c r="K776">
        <v>0.15</v>
      </c>
      <c r="L776">
        <v>107.486999999999</v>
      </c>
      <c r="M776" t="s">
        <v>37</v>
      </c>
    </row>
    <row r="777" spans="1:13">
      <c r="A777" t="s">
        <v>1360</v>
      </c>
      <c r="B777" s="1">
        <v>42344</v>
      </c>
      <c r="C777" s="1">
        <v>42348</v>
      </c>
      <c r="D777" t="s">
        <v>1264</v>
      </c>
      <c r="E777" t="s">
        <v>334</v>
      </c>
      <c r="F777" t="s">
        <v>43</v>
      </c>
      <c r="G777" t="s">
        <v>1107</v>
      </c>
      <c r="H777" t="s">
        <v>73</v>
      </c>
      <c r="I777">
        <v>24.815999999999999</v>
      </c>
      <c r="J777">
        <v>3</v>
      </c>
      <c r="K777">
        <v>0.2</v>
      </c>
      <c r="L777">
        <v>8.3753999999999902</v>
      </c>
      <c r="M777" t="s">
        <v>19</v>
      </c>
    </row>
    <row r="778" spans="1:13">
      <c r="A778" t="s">
        <v>1273</v>
      </c>
      <c r="B778" s="1">
        <v>41450</v>
      </c>
      <c r="C778" s="1">
        <v>41456</v>
      </c>
      <c r="D778" t="s">
        <v>1264</v>
      </c>
      <c r="E778" t="s">
        <v>40</v>
      </c>
      <c r="F778" t="s">
        <v>43</v>
      </c>
      <c r="G778" t="s">
        <v>45</v>
      </c>
      <c r="H778" t="s">
        <v>127</v>
      </c>
      <c r="I778">
        <v>20.96</v>
      </c>
      <c r="J778">
        <v>2</v>
      </c>
      <c r="K778">
        <v>0</v>
      </c>
      <c r="L778">
        <v>5.24</v>
      </c>
      <c r="M778" t="s">
        <v>19</v>
      </c>
    </row>
    <row r="779" spans="1:13">
      <c r="A779" t="s">
        <v>1361</v>
      </c>
      <c r="B779" s="1">
        <v>42329</v>
      </c>
      <c r="C779" s="1">
        <v>42330</v>
      </c>
      <c r="D779" t="s">
        <v>289</v>
      </c>
      <c r="E779" t="s">
        <v>97</v>
      </c>
      <c r="F779" t="s">
        <v>98</v>
      </c>
      <c r="G779" t="s">
        <v>32</v>
      </c>
      <c r="H779" t="s">
        <v>299</v>
      </c>
      <c r="I779">
        <v>775.53599999999994</v>
      </c>
      <c r="J779">
        <v>3</v>
      </c>
      <c r="K779">
        <v>0.2</v>
      </c>
      <c r="L779">
        <v>213.21599999999901</v>
      </c>
      <c r="M779" t="s">
        <v>37</v>
      </c>
    </row>
    <row r="780" spans="1:13">
      <c r="A780" t="s">
        <v>1362</v>
      </c>
      <c r="B780" s="1">
        <v>41588</v>
      </c>
      <c r="C780" s="1">
        <v>41591</v>
      </c>
      <c r="D780" t="s">
        <v>1363</v>
      </c>
      <c r="E780" t="s">
        <v>70</v>
      </c>
      <c r="F780" t="s">
        <v>71</v>
      </c>
      <c r="G780" t="s">
        <v>32</v>
      </c>
      <c r="H780" t="s">
        <v>299</v>
      </c>
      <c r="I780">
        <v>2012.049</v>
      </c>
      <c r="J780">
        <v>6</v>
      </c>
      <c r="K780">
        <v>0.35</v>
      </c>
      <c r="L780" t="s">
        <v>1364</v>
      </c>
      <c r="M780" t="s">
        <v>19</v>
      </c>
    </row>
    <row r="781" spans="1:13">
      <c r="A781" t="s">
        <v>1365</v>
      </c>
      <c r="B781" t="s">
        <v>1366</v>
      </c>
      <c r="C781" s="1">
        <v>41072</v>
      </c>
      <c r="D781" t="s">
        <v>1367</v>
      </c>
      <c r="E781" t="s">
        <v>141</v>
      </c>
      <c r="F781" t="s">
        <v>142</v>
      </c>
      <c r="G781" t="s">
        <v>17</v>
      </c>
      <c r="H781" t="s">
        <v>44</v>
      </c>
      <c r="I781">
        <v>2166.8975999999998</v>
      </c>
      <c r="J781">
        <v>4</v>
      </c>
      <c r="K781">
        <v>0.17</v>
      </c>
      <c r="L781">
        <v>391.49759999999901</v>
      </c>
      <c r="M781" t="s">
        <v>19</v>
      </c>
    </row>
    <row r="782" spans="1:13">
      <c r="B782" s="1">
        <v>42101</v>
      </c>
      <c r="C782" s="1">
        <v>42106</v>
      </c>
      <c r="D782" t="s">
        <v>594</v>
      </c>
      <c r="E782" t="s">
        <v>114</v>
      </c>
      <c r="F782" t="s">
        <v>115</v>
      </c>
      <c r="G782" t="s">
        <v>17</v>
      </c>
      <c r="H782" t="s">
        <v>44</v>
      </c>
      <c r="I782">
        <v>3271.2</v>
      </c>
      <c r="J782">
        <v>5</v>
      </c>
      <c r="K782">
        <v>0</v>
      </c>
      <c r="L782">
        <v>1341.15</v>
      </c>
      <c r="M782" t="s">
        <v>785</v>
      </c>
    </row>
    <row r="783" spans="1:13">
      <c r="A783" t="s">
        <v>1368</v>
      </c>
      <c r="B783" s="1">
        <v>41199</v>
      </c>
      <c r="C783" s="1">
        <v>41202</v>
      </c>
      <c r="D783" t="s">
        <v>1356</v>
      </c>
      <c r="E783" t="s">
        <v>570</v>
      </c>
      <c r="F783" t="s">
        <v>120</v>
      </c>
      <c r="G783" t="s">
        <v>17</v>
      </c>
      <c r="H783" t="s">
        <v>26</v>
      </c>
      <c r="J783">
        <v>3</v>
      </c>
      <c r="K783">
        <v>2E-3</v>
      </c>
      <c r="L783">
        <v>195.34536</v>
      </c>
      <c r="M783" t="s">
        <v>27</v>
      </c>
    </row>
    <row r="784" spans="1:13">
      <c r="A784" t="s">
        <v>1369</v>
      </c>
      <c r="B784" s="1">
        <v>41389</v>
      </c>
      <c r="C784" s="1">
        <v>41394</v>
      </c>
      <c r="D784" t="s">
        <v>1136</v>
      </c>
      <c r="E784" t="s">
        <v>437</v>
      </c>
      <c r="F784" t="s">
        <v>438</v>
      </c>
      <c r="G784" t="s">
        <v>32</v>
      </c>
      <c r="H784" t="s">
        <v>26</v>
      </c>
      <c r="I784">
        <v>2182.6799999999998</v>
      </c>
      <c r="J784">
        <v>6</v>
      </c>
      <c r="K784">
        <v>0</v>
      </c>
      <c r="L784">
        <v>327.24</v>
      </c>
      <c r="M784" t="s">
        <v>19</v>
      </c>
    </row>
    <row r="785" spans="1:13">
      <c r="A785" t="s">
        <v>1370</v>
      </c>
      <c r="B785" s="1">
        <v>41517</v>
      </c>
      <c r="C785" s="1">
        <v>41519</v>
      </c>
      <c r="D785" t="s">
        <v>199</v>
      </c>
      <c r="E785" t="s">
        <v>820</v>
      </c>
      <c r="F785" t="s">
        <v>90</v>
      </c>
      <c r="G785" t="s">
        <v>17</v>
      </c>
      <c r="H785" t="s">
        <v>33</v>
      </c>
      <c r="I785">
        <v>1285.56</v>
      </c>
      <c r="J785">
        <v>2</v>
      </c>
      <c r="K785">
        <v>0</v>
      </c>
      <c r="L785">
        <v>51.42</v>
      </c>
      <c r="M785" t="s">
        <v>27</v>
      </c>
    </row>
    <row r="786" spans="1:13">
      <c r="A786" t="s">
        <v>1371</v>
      </c>
      <c r="B786" s="1">
        <v>41382</v>
      </c>
      <c r="C786" s="1">
        <v>41385</v>
      </c>
      <c r="D786" t="s">
        <v>818</v>
      </c>
      <c r="E786" t="s">
        <v>358</v>
      </c>
      <c r="F786" t="s">
        <v>1372</v>
      </c>
      <c r="G786" t="s">
        <v>17</v>
      </c>
      <c r="H786" t="s">
        <v>151</v>
      </c>
      <c r="I786">
        <v>1479.36</v>
      </c>
      <c r="J786">
        <v>12</v>
      </c>
      <c r="K786">
        <v>0</v>
      </c>
      <c r="L786">
        <v>103.439999999999</v>
      </c>
      <c r="M786" t="s">
        <v>1373</v>
      </c>
    </row>
    <row r="787" spans="1:13">
      <c r="A787" t="s">
        <v>1374</v>
      </c>
      <c r="B787" s="1">
        <v>41993</v>
      </c>
      <c r="C787" s="1">
        <v>41995</v>
      </c>
      <c r="D787" t="s">
        <v>14</v>
      </c>
      <c r="E787" t="s">
        <v>60</v>
      </c>
      <c r="F787" t="s">
        <v>61</v>
      </c>
      <c r="G787" t="s">
        <v>32</v>
      </c>
      <c r="H787" t="s">
        <v>26</v>
      </c>
      <c r="I787">
        <v>740.18399999999997</v>
      </c>
      <c r="J787">
        <v>3</v>
      </c>
      <c r="K787">
        <v>0.6</v>
      </c>
      <c r="L787">
        <v>-407.135999999999</v>
      </c>
      <c r="M787" t="s">
        <v>27</v>
      </c>
    </row>
    <row r="788" spans="1:13">
      <c r="A788" t="s">
        <v>1375</v>
      </c>
      <c r="B788" s="1">
        <v>41794</v>
      </c>
      <c r="C788" s="1">
        <v>41798</v>
      </c>
      <c r="D788" t="s">
        <v>1376</v>
      </c>
      <c r="E788" t="s">
        <v>1248</v>
      </c>
      <c r="F788" t="s">
        <v>94</v>
      </c>
      <c r="G788" t="s">
        <v>17</v>
      </c>
      <c r="H788" t="s">
        <v>26</v>
      </c>
      <c r="J788">
        <v>5</v>
      </c>
      <c r="K788">
        <v>0</v>
      </c>
      <c r="L788">
        <v>505.79999999999899</v>
      </c>
      <c r="M788" t="s">
        <v>37</v>
      </c>
    </row>
    <row r="789" spans="1:13">
      <c r="A789" t="s">
        <v>1377</v>
      </c>
      <c r="B789" s="1">
        <v>41450</v>
      </c>
      <c r="C789" s="1">
        <v>41456</v>
      </c>
      <c r="D789" t="s">
        <v>765</v>
      </c>
      <c r="E789" t="s">
        <v>55</v>
      </c>
      <c r="F789" t="s">
        <v>56</v>
      </c>
      <c r="G789" t="s">
        <v>32</v>
      </c>
      <c r="H789" t="s">
        <v>44</v>
      </c>
      <c r="I789">
        <v>2563.9199999999901</v>
      </c>
      <c r="J789">
        <v>8</v>
      </c>
      <c r="K789">
        <v>0</v>
      </c>
      <c r="M789" t="s">
        <v>19</v>
      </c>
    </row>
    <row r="790" spans="1:13">
      <c r="A790" t="s">
        <v>1378</v>
      </c>
      <c r="B790" s="1">
        <v>41502</v>
      </c>
      <c r="C790" s="1">
        <v>41506</v>
      </c>
      <c r="D790" t="s">
        <v>1017</v>
      </c>
      <c r="E790" t="s">
        <v>1379</v>
      </c>
      <c r="F790" t="s">
        <v>16</v>
      </c>
      <c r="G790" t="s">
        <v>17</v>
      </c>
      <c r="H790" t="s">
        <v>127</v>
      </c>
      <c r="I790">
        <v>2897.91</v>
      </c>
      <c r="J790">
        <v>5</v>
      </c>
      <c r="K790">
        <v>0.1</v>
      </c>
      <c r="L790">
        <v>901.56</v>
      </c>
      <c r="M790" t="s">
        <v>19</v>
      </c>
    </row>
    <row r="791" spans="1:13">
      <c r="A791" t="s">
        <v>1380</v>
      </c>
      <c r="B791" s="1">
        <v>42230</v>
      </c>
      <c r="C791" s="1">
        <v>42234</v>
      </c>
      <c r="D791" t="s">
        <v>1381</v>
      </c>
      <c r="E791" t="s">
        <v>713</v>
      </c>
      <c r="F791" t="s">
        <v>1382</v>
      </c>
      <c r="G791" t="s">
        <v>165</v>
      </c>
      <c r="H791" t="s">
        <v>44</v>
      </c>
      <c r="I791">
        <v>1582.11</v>
      </c>
      <c r="J791">
        <v>6</v>
      </c>
      <c r="K791">
        <v>0.5</v>
      </c>
      <c r="L791">
        <v>-886.05</v>
      </c>
      <c r="M791" t="s">
        <v>37</v>
      </c>
    </row>
    <row r="792" spans="1:13">
      <c r="A792" t="s">
        <v>1297</v>
      </c>
      <c r="B792" s="1">
        <v>42109</v>
      </c>
      <c r="D792" t="s">
        <v>1264</v>
      </c>
      <c r="E792" t="s">
        <v>40</v>
      </c>
      <c r="F792" t="s">
        <v>111</v>
      </c>
      <c r="G792" t="s">
        <v>1383</v>
      </c>
      <c r="H792" t="s">
        <v>26</v>
      </c>
      <c r="I792">
        <v>14.592000000000001</v>
      </c>
      <c r="K792">
        <v>0.2</v>
      </c>
      <c r="L792">
        <v>2.5535999999999901</v>
      </c>
      <c r="M792" t="s">
        <v>19</v>
      </c>
    </row>
    <row r="793" spans="1:13">
      <c r="A793" t="s">
        <v>1384</v>
      </c>
      <c r="B793" s="1">
        <v>41885</v>
      </c>
      <c r="C793" s="1">
        <v>41891</v>
      </c>
      <c r="D793" t="s">
        <v>1385</v>
      </c>
      <c r="E793" t="s">
        <v>358</v>
      </c>
      <c r="F793" t="s">
        <v>98</v>
      </c>
      <c r="G793" t="s">
        <v>17</v>
      </c>
      <c r="H793" t="s">
        <v>73</v>
      </c>
      <c r="I793">
        <v>2616.96</v>
      </c>
      <c r="J793">
        <v>6</v>
      </c>
      <c r="K793">
        <v>0</v>
      </c>
      <c r="L793">
        <v>26.16</v>
      </c>
      <c r="M793" t="s">
        <v>19</v>
      </c>
    </row>
    <row r="794" spans="1:13">
      <c r="A794" t="s">
        <v>1386</v>
      </c>
      <c r="B794" s="1">
        <v>42153</v>
      </c>
      <c r="D794" t="s">
        <v>1387</v>
      </c>
      <c r="F794" t="s">
        <v>94</v>
      </c>
      <c r="G794" t="s">
        <v>32</v>
      </c>
      <c r="H794" t="s">
        <v>151</v>
      </c>
      <c r="I794" t="s">
        <v>163</v>
      </c>
      <c r="J794">
        <v>3</v>
      </c>
      <c r="K794">
        <v>0.1</v>
      </c>
      <c r="L794">
        <v>108.783</v>
      </c>
      <c r="M794" t="s">
        <v>27</v>
      </c>
    </row>
    <row r="795" spans="1:13">
      <c r="A795" t="s">
        <v>1388</v>
      </c>
      <c r="B795" s="1">
        <v>41814</v>
      </c>
      <c r="C795" s="1">
        <v>41821</v>
      </c>
      <c r="D795" t="s">
        <v>1296</v>
      </c>
      <c r="E795" t="s">
        <v>903</v>
      </c>
      <c r="F795" t="s">
        <v>71</v>
      </c>
      <c r="G795" t="s">
        <v>17</v>
      </c>
      <c r="H795" t="s">
        <v>26</v>
      </c>
      <c r="I795">
        <v>3421.71</v>
      </c>
      <c r="J795">
        <v>9</v>
      </c>
      <c r="K795">
        <v>0</v>
      </c>
      <c r="L795">
        <v>1060.56</v>
      </c>
      <c r="M795" t="s">
        <v>19</v>
      </c>
    </row>
    <row r="796" spans="1:13">
      <c r="A796" t="s">
        <v>1297</v>
      </c>
      <c r="B796" s="1">
        <v>42109</v>
      </c>
      <c r="C796" s="2">
        <v>55261</v>
      </c>
      <c r="D796" t="s">
        <v>1264</v>
      </c>
      <c r="E796" t="s">
        <v>40</v>
      </c>
      <c r="F796" t="s">
        <v>111</v>
      </c>
      <c r="G796" t="s">
        <v>1389</v>
      </c>
      <c r="H796" t="s">
        <v>44</v>
      </c>
      <c r="I796">
        <v>13.872</v>
      </c>
      <c r="J796">
        <v>3</v>
      </c>
      <c r="K796">
        <v>1.5857943638652301</v>
      </c>
      <c r="L796">
        <v>5.0286</v>
      </c>
      <c r="M796" t="s">
        <v>19</v>
      </c>
    </row>
    <row r="797" spans="1:13">
      <c r="A797" t="s">
        <v>1390</v>
      </c>
      <c r="B797" s="1">
        <v>42132</v>
      </c>
      <c r="C797" s="1">
        <v>42134</v>
      </c>
      <c r="D797" t="s">
        <v>1391</v>
      </c>
      <c r="E797" t="s">
        <v>1392</v>
      </c>
      <c r="F797" t="s">
        <v>61</v>
      </c>
      <c r="G797" t="s">
        <v>17</v>
      </c>
      <c r="H797" t="s">
        <v>33</v>
      </c>
      <c r="I797">
        <v>820.08</v>
      </c>
      <c r="J797">
        <v>9</v>
      </c>
      <c r="K797">
        <v>0</v>
      </c>
      <c r="L797">
        <v>98.28</v>
      </c>
      <c r="M797" t="s">
        <v>27</v>
      </c>
    </row>
    <row r="798" spans="1:13">
      <c r="A798" t="s">
        <v>1360</v>
      </c>
      <c r="B798" s="1">
        <v>42344</v>
      </c>
      <c r="C798" s="1">
        <v>42348</v>
      </c>
      <c r="D798" t="s">
        <v>1264</v>
      </c>
      <c r="E798" t="s">
        <v>40</v>
      </c>
      <c r="F798" t="s">
        <v>43</v>
      </c>
      <c r="G798" t="s">
        <v>45</v>
      </c>
      <c r="H798" t="s">
        <v>26</v>
      </c>
      <c r="I798">
        <v>14.976000000000001</v>
      </c>
      <c r="J798">
        <v>6</v>
      </c>
      <c r="K798">
        <v>0.2</v>
      </c>
      <c r="L798">
        <v>5.4287999999999901</v>
      </c>
      <c r="M798" t="s">
        <v>19</v>
      </c>
    </row>
    <row r="799" spans="1:13">
      <c r="A799" t="s">
        <v>1393</v>
      </c>
      <c r="B799" s="1">
        <v>42048</v>
      </c>
      <c r="C799" s="1">
        <v>42049</v>
      </c>
      <c r="D799" t="s">
        <v>1394</v>
      </c>
      <c r="E799" t="s">
        <v>168</v>
      </c>
      <c r="F799" t="s">
        <v>115</v>
      </c>
      <c r="G799" t="s">
        <v>32</v>
      </c>
      <c r="H799" t="s">
        <v>26</v>
      </c>
      <c r="I799">
        <v>1198.56</v>
      </c>
      <c r="J799">
        <v>8</v>
      </c>
      <c r="K799">
        <v>0</v>
      </c>
      <c r="L799">
        <v>359.52</v>
      </c>
      <c r="M799" t="s">
        <v>37</v>
      </c>
    </row>
    <row r="800" spans="1:13">
      <c r="A800" t="s">
        <v>1395</v>
      </c>
      <c r="C800" s="1">
        <v>42343</v>
      </c>
      <c r="E800" t="s">
        <v>15</v>
      </c>
      <c r="F800" t="s">
        <v>16</v>
      </c>
      <c r="G800" t="s">
        <v>32</v>
      </c>
      <c r="H800" t="s">
        <v>44</v>
      </c>
      <c r="I800">
        <v>1832.60699999999</v>
      </c>
      <c r="J800">
        <v>3</v>
      </c>
      <c r="K800">
        <v>0.3</v>
      </c>
      <c r="L800">
        <v>-445.113</v>
      </c>
      <c r="M800" t="s">
        <v>74</v>
      </c>
    </row>
    <row r="801" spans="1:13">
      <c r="A801" t="s">
        <v>1396</v>
      </c>
      <c r="C801" s="1">
        <v>41515</v>
      </c>
      <c r="D801" t="s">
        <v>889</v>
      </c>
      <c r="E801" t="s">
        <v>22</v>
      </c>
      <c r="F801" t="s">
        <v>71</v>
      </c>
      <c r="G801" t="s">
        <v>32</v>
      </c>
      <c r="H801" t="s">
        <v>151</v>
      </c>
      <c r="I801">
        <v>1857.06</v>
      </c>
      <c r="J801">
        <v>5</v>
      </c>
      <c r="L801">
        <v>639.51</v>
      </c>
      <c r="M801" t="s">
        <v>37</v>
      </c>
    </row>
    <row r="802" spans="1:13">
      <c r="A802" t="s">
        <v>1397</v>
      </c>
      <c r="B802" s="1">
        <v>42218</v>
      </c>
      <c r="C802" s="1">
        <v>42224</v>
      </c>
      <c r="D802" t="s">
        <v>1398</v>
      </c>
      <c r="E802" t="s">
        <v>130</v>
      </c>
      <c r="F802" t="s">
        <v>131</v>
      </c>
      <c r="G802" t="s">
        <v>32</v>
      </c>
      <c r="H802" t="s">
        <v>44</v>
      </c>
      <c r="I802">
        <v>1752.6</v>
      </c>
      <c r="J802">
        <v>4</v>
      </c>
      <c r="K802">
        <v>0</v>
      </c>
      <c r="L802">
        <v>455.64</v>
      </c>
      <c r="M802" t="s">
        <v>74</v>
      </c>
    </row>
    <row r="803" spans="1:13">
      <c r="A803" t="s">
        <v>1399</v>
      </c>
      <c r="B803" s="1">
        <v>41971</v>
      </c>
      <c r="C803" s="1">
        <v>41973</v>
      </c>
      <c r="D803" t="s">
        <v>1400</v>
      </c>
      <c r="E803" t="s">
        <v>114</v>
      </c>
      <c r="F803" t="s">
        <v>115</v>
      </c>
      <c r="G803" t="s">
        <v>32</v>
      </c>
      <c r="H803" t="s">
        <v>151</v>
      </c>
      <c r="I803">
        <v>1850.45999999999</v>
      </c>
      <c r="J803">
        <v>2</v>
      </c>
      <c r="K803">
        <v>0</v>
      </c>
      <c r="L803">
        <v>259.02</v>
      </c>
      <c r="M803" t="s">
        <v>1401</v>
      </c>
    </row>
    <row r="804" spans="1:13">
      <c r="A804" t="s">
        <v>1402</v>
      </c>
      <c r="B804" s="1">
        <v>41139</v>
      </c>
      <c r="C804" s="1">
        <v>41143</v>
      </c>
      <c r="D804" t="s">
        <v>199</v>
      </c>
      <c r="E804" t="s">
        <v>66</v>
      </c>
      <c r="F804" t="s">
        <v>90</v>
      </c>
      <c r="G804" t="s">
        <v>32</v>
      </c>
      <c r="H804" t="s">
        <v>151</v>
      </c>
      <c r="I804">
        <v>2337.1499999999901</v>
      </c>
      <c r="J804">
        <v>5</v>
      </c>
      <c r="K804">
        <v>0</v>
      </c>
      <c r="L804">
        <v>1098.45</v>
      </c>
      <c r="M804" t="s">
        <v>19</v>
      </c>
    </row>
    <row r="805" spans="1:13">
      <c r="A805" t="s">
        <v>1403</v>
      </c>
      <c r="B805" s="1">
        <v>42076</v>
      </c>
      <c r="C805" s="1">
        <v>42076</v>
      </c>
      <c r="D805" t="s">
        <v>1404</v>
      </c>
      <c r="E805" t="s">
        <v>93</v>
      </c>
      <c r="F805" t="s">
        <v>94</v>
      </c>
      <c r="G805" t="s">
        <v>32</v>
      </c>
      <c r="H805" t="s">
        <v>44</v>
      </c>
      <c r="I805">
        <v>788.4</v>
      </c>
      <c r="J805">
        <v>4</v>
      </c>
      <c r="K805">
        <v>0</v>
      </c>
      <c r="L805">
        <v>291.60000000000002</v>
      </c>
      <c r="M805" t="s">
        <v>19</v>
      </c>
    </row>
    <row r="806" spans="1:13">
      <c r="A806" t="s">
        <v>1405</v>
      </c>
      <c r="B806" s="1">
        <v>41733</v>
      </c>
      <c r="C806" s="1">
        <v>41736</v>
      </c>
      <c r="E806" t="s">
        <v>70</v>
      </c>
      <c r="F806" t="s">
        <v>71</v>
      </c>
      <c r="G806" t="s">
        <v>17</v>
      </c>
      <c r="H806" t="s">
        <v>23</v>
      </c>
      <c r="I806">
        <v>715.53</v>
      </c>
      <c r="J806">
        <v>5</v>
      </c>
      <c r="K806">
        <v>0.15</v>
      </c>
      <c r="L806">
        <v>100.979999999999</v>
      </c>
      <c r="M806" t="s">
        <v>27</v>
      </c>
    </row>
    <row r="807" spans="1:13">
      <c r="A807" t="s">
        <v>1406</v>
      </c>
      <c r="B807" s="1">
        <v>42027</v>
      </c>
      <c r="C807" s="1">
        <v>42032</v>
      </c>
      <c r="D807" t="s">
        <v>373</v>
      </c>
      <c r="E807" t="s">
        <v>40</v>
      </c>
      <c r="F807" t="s">
        <v>1407</v>
      </c>
      <c r="G807" t="s">
        <v>17</v>
      </c>
      <c r="H807" t="s">
        <v>151</v>
      </c>
      <c r="I807">
        <v>2999.95</v>
      </c>
      <c r="J807">
        <v>5</v>
      </c>
      <c r="K807">
        <v>0</v>
      </c>
      <c r="L807">
        <v>1379.9769999999901</v>
      </c>
      <c r="M807" t="s">
        <v>19</v>
      </c>
    </row>
    <row r="808" spans="1:13">
      <c r="A808" t="s">
        <v>1408</v>
      </c>
      <c r="B808" s="1">
        <v>42141</v>
      </c>
      <c r="C808" s="1">
        <v>42146</v>
      </c>
      <c r="D808" t="s">
        <v>1409</v>
      </c>
      <c r="E808" t="s">
        <v>114</v>
      </c>
      <c r="F808" t="s">
        <v>115</v>
      </c>
      <c r="G808" t="s">
        <v>32</v>
      </c>
      <c r="H808" t="s">
        <v>127</v>
      </c>
      <c r="I808">
        <v>3094.56</v>
      </c>
      <c r="J808">
        <v>6</v>
      </c>
      <c r="K808">
        <v>0</v>
      </c>
      <c r="L808">
        <v>1423.44</v>
      </c>
      <c r="M808" t="s">
        <v>19</v>
      </c>
    </row>
    <row r="809" spans="1:13">
      <c r="A809" t="s">
        <v>1410</v>
      </c>
      <c r="B809" s="1">
        <v>41752</v>
      </c>
      <c r="C809" s="1">
        <v>41754</v>
      </c>
      <c r="D809" t="s">
        <v>1411</v>
      </c>
      <c r="E809" t="s">
        <v>358</v>
      </c>
      <c r="F809" t="s">
        <v>98</v>
      </c>
      <c r="G809" t="s">
        <v>17</v>
      </c>
      <c r="H809" t="s">
        <v>44</v>
      </c>
      <c r="I809">
        <v>882.03239999999903</v>
      </c>
      <c r="J809">
        <v>9</v>
      </c>
      <c r="K809">
        <v>2E-3</v>
      </c>
      <c r="L809">
        <v>148.35239999999999</v>
      </c>
      <c r="M809" t="s">
        <v>37</v>
      </c>
    </row>
    <row r="810" spans="1:13">
      <c r="A810" t="s">
        <v>1406</v>
      </c>
      <c r="B810" s="1">
        <v>42027</v>
      </c>
      <c r="C810" s="1">
        <v>42032</v>
      </c>
      <c r="D810" t="s">
        <v>373</v>
      </c>
      <c r="E810" t="s">
        <v>40</v>
      </c>
      <c r="F810" t="s">
        <v>43</v>
      </c>
      <c r="G810" t="s">
        <v>45</v>
      </c>
      <c r="H810" t="s">
        <v>44</v>
      </c>
      <c r="I810">
        <v>1126.02</v>
      </c>
      <c r="J810">
        <v>3</v>
      </c>
      <c r="L810">
        <v>56.300999999999902</v>
      </c>
      <c r="M810" t="s">
        <v>19</v>
      </c>
    </row>
    <row r="811" spans="1:13">
      <c r="A811" t="s">
        <v>1412</v>
      </c>
      <c r="B811" s="1">
        <v>41531</v>
      </c>
      <c r="C811" s="1">
        <v>41533</v>
      </c>
      <c r="D811" t="s">
        <v>1413</v>
      </c>
      <c r="E811" t="s">
        <v>15</v>
      </c>
      <c r="F811" t="s">
        <v>16</v>
      </c>
      <c r="G811" t="s">
        <v>32</v>
      </c>
      <c r="H811" t="s">
        <v>33</v>
      </c>
      <c r="J811">
        <v>3</v>
      </c>
      <c r="K811">
        <v>0.3</v>
      </c>
      <c r="L811">
        <v>-81.810000000000102</v>
      </c>
      <c r="M811" t="s">
        <v>37</v>
      </c>
    </row>
    <row r="812" spans="1:13">
      <c r="A812" t="s">
        <v>145</v>
      </c>
      <c r="B812" s="1">
        <v>42273</v>
      </c>
      <c r="C812" s="1">
        <v>42275</v>
      </c>
      <c r="D812" t="s">
        <v>146</v>
      </c>
      <c r="E812" t="s">
        <v>114</v>
      </c>
      <c r="F812" t="s">
        <v>115</v>
      </c>
      <c r="G812" t="s">
        <v>32</v>
      </c>
      <c r="H812" t="s">
        <v>33</v>
      </c>
      <c r="I812">
        <v>2871.54</v>
      </c>
      <c r="J812">
        <v>7</v>
      </c>
      <c r="K812" t="s">
        <v>226</v>
      </c>
      <c r="L812">
        <v>57.33</v>
      </c>
      <c r="M812" t="s">
        <v>19</v>
      </c>
    </row>
    <row r="813" spans="1:13">
      <c r="A813" t="s">
        <v>1414</v>
      </c>
      <c r="B813" s="1">
        <v>41552</v>
      </c>
      <c r="C813" s="1">
        <v>41556</v>
      </c>
      <c r="D813" t="s">
        <v>1415</v>
      </c>
      <c r="E813" t="s">
        <v>114</v>
      </c>
      <c r="F813" t="s">
        <v>115</v>
      </c>
      <c r="G813" t="s">
        <v>17</v>
      </c>
      <c r="H813" t="s">
        <v>44</v>
      </c>
      <c r="I813">
        <v>2544.6</v>
      </c>
      <c r="J813">
        <v>4</v>
      </c>
      <c r="K813">
        <v>0</v>
      </c>
      <c r="L813">
        <v>865.08</v>
      </c>
      <c r="M813" t="s">
        <v>19</v>
      </c>
    </row>
    <row r="814" spans="1:13">
      <c r="A814" t="s">
        <v>1416</v>
      </c>
      <c r="B814" s="1">
        <v>42306</v>
      </c>
      <c r="C814" s="1">
        <v>42308</v>
      </c>
      <c r="D814" t="s">
        <v>544</v>
      </c>
      <c r="E814" t="s">
        <v>141</v>
      </c>
      <c r="F814" t="s">
        <v>142</v>
      </c>
      <c r="G814" t="s">
        <v>17</v>
      </c>
      <c r="H814" t="s">
        <v>151</v>
      </c>
      <c r="I814">
        <v>886.14120000000003</v>
      </c>
      <c r="J814">
        <v>4</v>
      </c>
      <c r="K814">
        <v>0.17</v>
      </c>
      <c r="L814">
        <v>106.741199999999</v>
      </c>
      <c r="M814" t="s">
        <v>37</v>
      </c>
    </row>
    <row r="815" spans="1:13">
      <c r="A815" t="s">
        <v>1417</v>
      </c>
      <c r="B815" s="1">
        <v>41235</v>
      </c>
      <c r="C815" s="1">
        <v>41237</v>
      </c>
      <c r="D815" t="s">
        <v>1418</v>
      </c>
      <c r="E815" t="s">
        <v>141</v>
      </c>
      <c r="F815" t="s">
        <v>142</v>
      </c>
      <c r="G815" t="s">
        <v>223</v>
      </c>
      <c r="H815" t="s">
        <v>26</v>
      </c>
      <c r="I815">
        <v>473.84699999999998</v>
      </c>
      <c r="J815">
        <v>5</v>
      </c>
      <c r="L815">
        <v>-5.85299999999999</v>
      </c>
      <c r="M815" t="s">
        <v>27</v>
      </c>
    </row>
    <row r="816" spans="1:13">
      <c r="A816" t="s">
        <v>1419</v>
      </c>
      <c r="B816" s="1">
        <v>42348</v>
      </c>
      <c r="C816" s="1">
        <v>42351</v>
      </c>
      <c r="D816" t="s">
        <v>724</v>
      </c>
      <c r="G816" t="s">
        <v>17</v>
      </c>
      <c r="H816" t="s">
        <v>127</v>
      </c>
      <c r="I816">
        <v>1767.6</v>
      </c>
      <c r="K816">
        <v>0</v>
      </c>
      <c r="L816">
        <v>0</v>
      </c>
      <c r="M816" t="s">
        <v>27</v>
      </c>
    </row>
    <row r="817" spans="1:13">
      <c r="A817" t="s">
        <v>1420</v>
      </c>
      <c r="B817" s="1">
        <v>41251</v>
      </c>
      <c r="C817" s="1">
        <v>41252</v>
      </c>
      <c r="D817" t="s">
        <v>110</v>
      </c>
      <c r="E817" t="s">
        <v>97</v>
      </c>
      <c r="F817" t="s">
        <v>98</v>
      </c>
      <c r="G817" t="s">
        <v>32</v>
      </c>
      <c r="H817" t="s">
        <v>127</v>
      </c>
      <c r="I817">
        <v>780.60799999999995</v>
      </c>
      <c r="J817">
        <v>4</v>
      </c>
      <c r="K817">
        <v>0.2</v>
      </c>
      <c r="L817">
        <v>-3.20000000000163E-2</v>
      </c>
      <c r="M817" t="s">
        <v>37</v>
      </c>
    </row>
    <row r="818" spans="1:13">
      <c r="B818" s="1">
        <v>41268</v>
      </c>
      <c r="D818" t="s">
        <v>373</v>
      </c>
      <c r="E818" t="s">
        <v>40</v>
      </c>
      <c r="F818" t="s">
        <v>41</v>
      </c>
      <c r="G818" t="s">
        <v>32</v>
      </c>
      <c r="H818" t="s">
        <v>33</v>
      </c>
      <c r="I818">
        <v>600.55799999999999</v>
      </c>
      <c r="J818">
        <v>3</v>
      </c>
      <c r="K818">
        <v>0.3</v>
      </c>
      <c r="L818">
        <v>-8.5794000000000707</v>
      </c>
      <c r="M818" t="s">
        <v>37</v>
      </c>
    </row>
    <row r="819" spans="1:13">
      <c r="A819" t="s">
        <v>1421</v>
      </c>
      <c r="B819" s="1">
        <v>41990</v>
      </c>
      <c r="C819" s="1">
        <v>41990</v>
      </c>
      <c r="D819" t="s">
        <v>1422</v>
      </c>
      <c r="E819" t="s">
        <v>197</v>
      </c>
      <c r="F819" t="s">
        <v>77</v>
      </c>
      <c r="G819" t="s">
        <v>45</v>
      </c>
      <c r="H819" t="s">
        <v>151</v>
      </c>
      <c r="I819">
        <v>2711.7</v>
      </c>
      <c r="J819">
        <v>5</v>
      </c>
      <c r="K819">
        <v>0</v>
      </c>
      <c r="L819">
        <v>1220.25</v>
      </c>
      <c r="M819" t="s">
        <v>37</v>
      </c>
    </row>
    <row r="820" spans="1:13">
      <c r="A820" t="s">
        <v>1423</v>
      </c>
      <c r="B820" s="1">
        <v>42108</v>
      </c>
      <c r="C820" s="1">
        <v>42112</v>
      </c>
      <c r="E820" t="s">
        <v>93</v>
      </c>
      <c r="F820" t="s">
        <v>94</v>
      </c>
      <c r="G820" t="s">
        <v>45</v>
      </c>
      <c r="H820" t="s">
        <v>44</v>
      </c>
      <c r="I820">
        <v>2111.9699999999998</v>
      </c>
      <c r="J820">
        <v>7</v>
      </c>
      <c r="K820">
        <v>0</v>
      </c>
      <c r="M820" t="s">
        <v>19</v>
      </c>
    </row>
    <row r="821" spans="1:13">
      <c r="A821" t="s">
        <v>1424</v>
      </c>
      <c r="B821" s="1">
        <v>42358</v>
      </c>
      <c r="C821" s="1">
        <v>42362</v>
      </c>
      <c r="D821" t="s">
        <v>1101</v>
      </c>
      <c r="E821" t="s">
        <v>250</v>
      </c>
      <c r="F821" t="s">
        <v>142</v>
      </c>
      <c r="G821" t="s">
        <v>32</v>
      </c>
      <c r="H821" t="s">
        <v>73</v>
      </c>
      <c r="I821">
        <v>1189.28249999999</v>
      </c>
      <c r="K821">
        <v>0.25</v>
      </c>
      <c r="M821" t="s">
        <v>37</v>
      </c>
    </row>
    <row r="822" spans="1:13">
      <c r="A822" t="s">
        <v>1425</v>
      </c>
      <c r="B822" s="1">
        <v>41899</v>
      </c>
      <c r="C822" s="1">
        <v>41902</v>
      </c>
      <c r="D822" t="s">
        <v>1426</v>
      </c>
      <c r="E822" t="s">
        <v>114</v>
      </c>
      <c r="F822" t="s">
        <v>115</v>
      </c>
      <c r="G822" t="s">
        <v>17</v>
      </c>
      <c r="H822" t="s">
        <v>73</v>
      </c>
      <c r="I822">
        <v>1908.45</v>
      </c>
      <c r="J822">
        <v>3</v>
      </c>
      <c r="K822">
        <v>0</v>
      </c>
      <c r="L822">
        <v>534.32999999999902</v>
      </c>
      <c r="M822" t="s">
        <v>37</v>
      </c>
    </row>
    <row r="823" spans="1:13">
      <c r="B823" s="1">
        <v>42340</v>
      </c>
      <c r="C823" s="1">
        <v>42345</v>
      </c>
      <c r="E823" t="s">
        <v>40</v>
      </c>
      <c r="F823" t="s">
        <v>111</v>
      </c>
      <c r="G823" t="s">
        <v>32</v>
      </c>
      <c r="H823" t="s">
        <v>23</v>
      </c>
      <c r="I823">
        <v>897.15</v>
      </c>
      <c r="J823">
        <v>3</v>
      </c>
      <c r="K823">
        <v>0</v>
      </c>
      <c r="L823">
        <v>251.202</v>
      </c>
      <c r="M823" t="s">
        <v>19</v>
      </c>
    </row>
    <row r="824" spans="1:13">
      <c r="A824" t="s">
        <v>1427</v>
      </c>
      <c r="B824" s="1">
        <v>42125</v>
      </c>
      <c r="C824" t="s">
        <v>1428</v>
      </c>
      <c r="E824" t="s">
        <v>653</v>
      </c>
      <c r="F824" t="s">
        <v>1429</v>
      </c>
      <c r="G824" t="s">
        <v>165</v>
      </c>
      <c r="H824" t="s">
        <v>26</v>
      </c>
      <c r="I824" t="s">
        <v>1430</v>
      </c>
      <c r="J824">
        <v>4</v>
      </c>
      <c r="L824">
        <v>80.340400000000002</v>
      </c>
      <c r="M824" t="s">
        <v>19</v>
      </c>
    </row>
    <row r="825" spans="1:13">
      <c r="A825" t="s">
        <v>1431</v>
      </c>
      <c r="C825" s="1">
        <v>41636</v>
      </c>
      <c r="D825" t="s">
        <v>1432</v>
      </c>
      <c r="E825" t="s">
        <v>910</v>
      </c>
      <c r="F825" t="s">
        <v>657</v>
      </c>
      <c r="G825" t="s">
        <v>32</v>
      </c>
      <c r="H825" t="s">
        <v>46</v>
      </c>
      <c r="I825">
        <v>1854.9296999999999</v>
      </c>
      <c r="J825">
        <v>9</v>
      </c>
      <c r="L825">
        <v>-1294.3503000000001</v>
      </c>
      <c r="M825" t="s">
        <v>37</v>
      </c>
    </row>
    <row r="826" spans="1:13">
      <c r="A826" t="s">
        <v>1433</v>
      </c>
      <c r="B826" s="1">
        <v>41923</v>
      </c>
      <c r="C826" s="1">
        <v>41926</v>
      </c>
      <c r="D826" t="s">
        <v>1304</v>
      </c>
      <c r="E826" t="s">
        <v>66</v>
      </c>
      <c r="F826" t="s">
        <v>90</v>
      </c>
      <c r="G826" t="s">
        <v>17</v>
      </c>
      <c r="H826" t="s">
        <v>299</v>
      </c>
      <c r="I826">
        <v>924.66</v>
      </c>
      <c r="J826">
        <v>3</v>
      </c>
      <c r="K826">
        <v>0</v>
      </c>
      <c r="L826">
        <v>397.53</v>
      </c>
      <c r="M826" t="s">
        <v>27</v>
      </c>
    </row>
    <row r="827" spans="1:13">
      <c r="A827" t="s">
        <v>1434</v>
      </c>
      <c r="B827" s="1">
        <v>41389</v>
      </c>
      <c r="C827" s="1">
        <v>41391</v>
      </c>
      <c r="D827" t="s">
        <v>1435</v>
      </c>
      <c r="E827" t="s">
        <v>66</v>
      </c>
      <c r="F827" t="s">
        <v>90</v>
      </c>
      <c r="G827" t="s">
        <v>32</v>
      </c>
      <c r="H827" t="s">
        <v>44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37</v>
      </c>
    </row>
    <row r="828" spans="1:13">
      <c r="A828" t="s">
        <v>1436</v>
      </c>
      <c r="B828" s="1">
        <v>42178</v>
      </c>
      <c r="C828" s="1">
        <v>42178</v>
      </c>
      <c r="D828" t="s">
        <v>1101</v>
      </c>
      <c r="E828" t="s">
        <v>464</v>
      </c>
      <c r="F828" t="s">
        <v>87</v>
      </c>
      <c r="G828" t="s">
        <v>17</v>
      </c>
      <c r="H828" t="s">
        <v>127</v>
      </c>
      <c r="I828">
        <v>827.28</v>
      </c>
      <c r="J828">
        <v>6</v>
      </c>
      <c r="K828">
        <v>0</v>
      </c>
      <c r="L828">
        <v>397.07999999999902</v>
      </c>
      <c r="M828" t="s">
        <v>37</v>
      </c>
    </row>
    <row r="829" spans="1:13">
      <c r="A829" t="s">
        <v>1437</v>
      </c>
      <c r="B829" s="1">
        <v>41606</v>
      </c>
      <c r="C829" s="1">
        <v>41611</v>
      </c>
      <c r="D829" t="s">
        <v>1438</v>
      </c>
      <c r="E829" t="s">
        <v>119</v>
      </c>
      <c r="F829" t="s">
        <v>120</v>
      </c>
      <c r="G829" t="s">
        <v>45</v>
      </c>
      <c r="H829" t="s">
        <v>44</v>
      </c>
      <c r="I829">
        <v>1510.96</v>
      </c>
      <c r="J829">
        <v>5</v>
      </c>
      <c r="K829">
        <v>0.2</v>
      </c>
      <c r="L829">
        <v>509.86</v>
      </c>
      <c r="M829" t="s">
        <v>37</v>
      </c>
    </row>
    <row r="830" spans="1:13">
      <c r="A830" t="s">
        <v>1439</v>
      </c>
      <c r="B830" s="1">
        <v>42182</v>
      </c>
      <c r="C830" s="1">
        <v>42187</v>
      </c>
      <c r="D830" t="s">
        <v>454</v>
      </c>
      <c r="E830" t="s">
        <v>114</v>
      </c>
      <c r="F830" t="s">
        <v>1382</v>
      </c>
      <c r="G830" t="s">
        <v>17</v>
      </c>
      <c r="H830" t="s">
        <v>26</v>
      </c>
      <c r="I830">
        <v>2098.3200000000002</v>
      </c>
      <c r="J830">
        <v>8</v>
      </c>
      <c r="K830">
        <v>0</v>
      </c>
      <c r="L830">
        <v>860.16</v>
      </c>
      <c r="M830" t="s">
        <v>19</v>
      </c>
    </row>
    <row r="831" spans="1:13">
      <c r="A831" t="s">
        <v>1440</v>
      </c>
      <c r="B831" s="1">
        <v>42181</v>
      </c>
      <c r="C831" s="1">
        <v>42183</v>
      </c>
      <c r="D831" t="s">
        <v>1441</v>
      </c>
      <c r="E831" t="s">
        <v>60</v>
      </c>
      <c r="F831" t="s">
        <v>61</v>
      </c>
      <c r="G831" t="s">
        <v>32</v>
      </c>
      <c r="H831" t="s">
        <v>73</v>
      </c>
      <c r="I831">
        <v>1938.23999999999</v>
      </c>
      <c r="J831">
        <v>4</v>
      </c>
      <c r="K831">
        <v>0.2</v>
      </c>
      <c r="L831">
        <v>-96.959999999999894</v>
      </c>
      <c r="M831" t="s">
        <v>19</v>
      </c>
    </row>
    <row r="832" spans="1:13">
      <c r="A832" t="s">
        <v>1442</v>
      </c>
      <c r="B832" s="1">
        <v>41534</v>
      </c>
      <c r="C832" s="1">
        <v>41536</v>
      </c>
      <c r="D832" t="s">
        <v>1443</v>
      </c>
      <c r="E832" t="s">
        <v>76</v>
      </c>
      <c r="F832" t="s">
        <v>77</v>
      </c>
      <c r="G832" t="s">
        <v>17</v>
      </c>
      <c r="H832" t="s">
        <v>33</v>
      </c>
      <c r="I832">
        <v>803.52</v>
      </c>
      <c r="J832">
        <v>5</v>
      </c>
      <c r="K832">
        <v>0.4</v>
      </c>
      <c r="L832">
        <v>-495.63</v>
      </c>
      <c r="M832" t="s">
        <v>37</v>
      </c>
    </row>
    <row r="833" spans="1:13">
      <c r="A833" t="s">
        <v>1444</v>
      </c>
      <c r="B833" s="1">
        <v>41971</v>
      </c>
      <c r="C833" s="1">
        <v>41975</v>
      </c>
      <c r="D833" t="s">
        <v>1363</v>
      </c>
      <c r="E833" t="s">
        <v>114</v>
      </c>
      <c r="F833" t="s">
        <v>115</v>
      </c>
      <c r="G833" t="s">
        <v>32</v>
      </c>
      <c r="H833" t="s">
        <v>44</v>
      </c>
      <c r="I833">
        <v>1391.75999999999</v>
      </c>
      <c r="J833">
        <v>3</v>
      </c>
      <c r="L833">
        <v>97.38</v>
      </c>
      <c r="M833" t="s">
        <v>37</v>
      </c>
    </row>
    <row r="834" spans="1:13">
      <c r="A834" t="s">
        <v>1445</v>
      </c>
      <c r="B834" s="1">
        <v>42322</v>
      </c>
      <c r="C834" s="1">
        <v>42327</v>
      </c>
      <c r="D834" t="s">
        <v>373</v>
      </c>
      <c r="E834" t="s">
        <v>40</v>
      </c>
      <c r="F834" t="s">
        <v>111</v>
      </c>
      <c r="G834" t="s">
        <v>17</v>
      </c>
      <c r="H834" t="s">
        <v>127</v>
      </c>
      <c r="I834">
        <v>163.96</v>
      </c>
      <c r="J834">
        <v>4</v>
      </c>
      <c r="K834">
        <v>0</v>
      </c>
      <c r="L834">
        <v>70.502799999999993</v>
      </c>
      <c r="M834" t="s">
        <v>19</v>
      </c>
    </row>
    <row r="835" spans="1:13">
      <c r="A835" t="s">
        <v>1446</v>
      </c>
      <c r="B835" s="1">
        <v>42208</v>
      </c>
      <c r="C835" s="1">
        <v>42210</v>
      </c>
      <c r="E835" t="s">
        <v>15</v>
      </c>
      <c r="F835" t="s">
        <v>16</v>
      </c>
      <c r="G835" t="s">
        <v>45</v>
      </c>
      <c r="H835" t="s">
        <v>23</v>
      </c>
      <c r="J835">
        <v>5</v>
      </c>
      <c r="K835">
        <v>0.1</v>
      </c>
      <c r="L835">
        <v>-53.01</v>
      </c>
    </row>
    <row r="836" spans="1:13">
      <c r="A836" t="s">
        <v>1447</v>
      </c>
      <c r="B836" s="1">
        <v>42251</v>
      </c>
      <c r="C836" s="1">
        <v>42255</v>
      </c>
      <c r="D836" t="s">
        <v>1448</v>
      </c>
      <c r="E836" t="s">
        <v>76</v>
      </c>
      <c r="F836" t="s">
        <v>77</v>
      </c>
      <c r="G836" t="s">
        <v>32</v>
      </c>
      <c r="H836" t="s">
        <v>73</v>
      </c>
      <c r="I836">
        <v>2927.2799999999902</v>
      </c>
      <c r="J836">
        <v>8</v>
      </c>
      <c r="K836">
        <v>0</v>
      </c>
      <c r="L836">
        <v>146.16</v>
      </c>
      <c r="M836" t="s">
        <v>19</v>
      </c>
    </row>
    <row r="837" spans="1:13">
      <c r="A837" t="s">
        <v>1449</v>
      </c>
      <c r="B837" s="1">
        <v>41439</v>
      </c>
      <c r="C837" t="s">
        <v>1450</v>
      </c>
      <c r="D837" t="s">
        <v>373</v>
      </c>
      <c r="E837" t="s">
        <v>40</v>
      </c>
      <c r="F837" t="s">
        <v>111</v>
      </c>
      <c r="G837" t="s">
        <v>32</v>
      </c>
      <c r="H837" t="s">
        <v>299</v>
      </c>
      <c r="I837">
        <v>51.072000000000003</v>
      </c>
      <c r="J837">
        <v>6</v>
      </c>
      <c r="K837">
        <v>0.2</v>
      </c>
      <c r="L837">
        <v>5.1071999999999997</v>
      </c>
      <c r="M837" t="s">
        <v>37</v>
      </c>
    </row>
    <row r="838" spans="1:13">
      <c r="A838" t="s">
        <v>1406</v>
      </c>
      <c r="B838" s="1">
        <v>42027</v>
      </c>
      <c r="C838" s="1">
        <v>42032</v>
      </c>
      <c r="D838" t="s">
        <v>373</v>
      </c>
      <c r="E838" t="s">
        <v>40</v>
      </c>
      <c r="F838" t="s">
        <v>43</v>
      </c>
      <c r="G838" t="s">
        <v>45</v>
      </c>
      <c r="H838" t="s">
        <v>151</v>
      </c>
      <c r="I838">
        <v>51.449999999999903</v>
      </c>
      <c r="J838">
        <v>3</v>
      </c>
      <c r="K838">
        <v>0</v>
      </c>
      <c r="L838">
        <v>13.891499999999899</v>
      </c>
      <c r="M838" t="s">
        <v>19</v>
      </c>
    </row>
    <row r="839" spans="1:13">
      <c r="A839" t="s">
        <v>1451</v>
      </c>
      <c r="B839" s="1">
        <v>42340</v>
      </c>
      <c r="C839" s="1">
        <v>42345</v>
      </c>
      <c r="D839" t="s">
        <v>373</v>
      </c>
      <c r="E839" t="s">
        <v>40</v>
      </c>
      <c r="F839" t="s">
        <v>111</v>
      </c>
      <c r="G839" t="s">
        <v>45</v>
      </c>
      <c r="H839" t="s">
        <v>18</v>
      </c>
      <c r="I839">
        <v>19.440000000000001</v>
      </c>
      <c r="J839">
        <v>3</v>
      </c>
      <c r="K839">
        <v>0</v>
      </c>
      <c r="L839">
        <v>9.3312000000000008</v>
      </c>
      <c r="M839" t="s">
        <v>19</v>
      </c>
    </row>
    <row r="840" spans="1:13">
      <c r="A840" t="s">
        <v>1452</v>
      </c>
      <c r="B840" s="1">
        <v>42022</v>
      </c>
      <c r="C840" s="1">
        <v>42026</v>
      </c>
      <c r="D840" t="s">
        <v>1453</v>
      </c>
      <c r="E840" t="s">
        <v>713</v>
      </c>
      <c r="F840" t="s">
        <v>115</v>
      </c>
      <c r="G840" t="s">
        <v>45</v>
      </c>
      <c r="H840" t="s">
        <v>33</v>
      </c>
      <c r="I840">
        <v>2117.2199999999998</v>
      </c>
      <c r="J840">
        <v>14</v>
      </c>
      <c r="K840">
        <v>0.5</v>
      </c>
      <c r="L840">
        <v>-1736.27999999999</v>
      </c>
      <c r="M840" t="s">
        <v>37</v>
      </c>
    </row>
    <row r="841" spans="1:13">
      <c r="A841" t="s">
        <v>1454</v>
      </c>
      <c r="B841" s="1">
        <v>42181</v>
      </c>
      <c r="C841" s="1">
        <v>42186</v>
      </c>
      <c r="D841" t="s">
        <v>54</v>
      </c>
      <c r="E841" t="s">
        <v>689</v>
      </c>
      <c r="F841" t="s">
        <v>142</v>
      </c>
      <c r="G841" t="s">
        <v>32</v>
      </c>
      <c r="H841" t="s">
        <v>73</v>
      </c>
      <c r="I841">
        <v>2747.7</v>
      </c>
      <c r="J841">
        <v>6</v>
      </c>
      <c r="K841">
        <v>0</v>
      </c>
      <c r="L841">
        <v>82.26</v>
      </c>
      <c r="M841" t="s">
        <v>19</v>
      </c>
    </row>
    <row r="842" spans="1:13">
      <c r="A842" t="s">
        <v>1455</v>
      </c>
      <c r="B842" s="1">
        <v>41299</v>
      </c>
      <c r="C842" s="1">
        <v>41299</v>
      </c>
      <c r="D842" t="s">
        <v>167</v>
      </c>
      <c r="E842" t="s">
        <v>689</v>
      </c>
      <c r="G842" t="s">
        <v>32</v>
      </c>
      <c r="H842" t="s">
        <v>33</v>
      </c>
      <c r="I842">
        <v>1014.72</v>
      </c>
      <c r="J842">
        <v>7</v>
      </c>
      <c r="K842">
        <v>0</v>
      </c>
      <c r="L842">
        <v>141.96</v>
      </c>
      <c r="M842" t="s">
        <v>37</v>
      </c>
    </row>
    <row r="843" spans="1:13">
      <c r="A843" t="s">
        <v>1456</v>
      </c>
      <c r="B843" s="1">
        <v>41462</v>
      </c>
      <c r="C843" s="1">
        <v>41467</v>
      </c>
      <c r="D843" t="s">
        <v>1457</v>
      </c>
      <c r="E843" t="s">
        <v>1458</v>
      </c>
      <c r="F843" t="s">
        <v>169</v>
      </c>
      <c r="G843" t="s">
        <v>17</v>
      </c>
      <c r="H843" t="s">
        <v>23</v>
      </c>
      <c r="I843">
        <v>1591.56</v>
      </c>
      <c r="J843">
        <v>12</v>
      </c>
      <c r="K843">
        <v>0</v>
      </c>
      <c r="L843">
        <v>79.56</v>
      </c>
      <c r="M843" t="s">
        <v>19</v>
      </c>
    </row>
    <row r="844" spans="1:13">
      <c r="A844" t="s">
        <v>1459</v>
      </c>
      <c r="B844" s="1">
        <v>41240</v>
      </c>
      <c r="C844" t="s">
        <v>125</v>
      </c>
      <c r="E844" t="s">
        <v>97</v>
      </c>
      <c r="F844" t="s">
        <v>98</v>
      </c>
      <c r="G844" t="s">
        <v>624</v>
      </c>
      <c r="H844" t="s">
        <v>151</v>
      </c>
      <c r="I844">
        <v>533.22</v>
      </c>
      <c r="J844">
        <v>3</v>
      </c>
      <c r="K844">
        <v>0</v>
      </c>
      <c r="L844">
        <v>69.3</v>
      </c>
      <c r="M844" t="s">
        <v>27</v>
      </c>
    </row>
    <row r="845" spans="1:13">
      <c r="A845" t="s">
        <v>1460</v>
      </c>
      <c r="B845" s="1">
        <v>42335</v>
      </c>
      <c r="C845" s="1">
        <v>42339</v>
      </c>
      <c r="D845" t="s">
        <v>814</v>
      </c>
      <c r="E845" t="s">
        <v>60</v>
      </c>
      <c r="F845" t="s">
        <v>61</v>
      </c>
      <c r="G845" t="s">
        <v>17</v>
      </c>
      <c r="H845" t="s">
        <v>26</v>
      </c>
      <c r="I845">
        <v>2124.5</v>
      </c>
      <c r="J845">
        <v>5</v>
      </c>
      <c r="K845">
        <v>0</v>
      </c>
      <c r="L845">
        <v>488.6</v>
      </c>
      <c r="M845" t="s">
        <v>37</v>
      </c>
    </row>
    <row r="846" spans="1:13">
      <c r="A846" t="s">
        <v>1461</v>
      </c>
      <c r="B846" s="1">
        <v>41615</v>
      </c>
      <c r="C846" s="1">
        <v>41617</v>
      </c>
      <c r="D846" t="s">
        <v>898</v>
      </c>
      <c r="E846" t="s">
        <v>141</v>
      </c>
      <c r="F846" t="s">
        <v>142</v>
      </c>
      <c r="G846" t="s">
        <v>45</v>
      </c>
      <c r="H846" t="s">
        <v>127</v>
      </c>
      <c r="I846">
        <v>1053.8676</v>
      </c>
      <c r="J846">
        <v>6</v>
      </c>
      <c r="K846">
        <v>0.17</v>
      </c>
      <c r="L846">
        <v>-152.49239999999901</v>
      </c>
      <c r="M846" t="s">
        <v>37</v>
      </c>
    </row>
    <row r="847" spans="1:13">
      <c r="A847" t="s">
        <v>1462</v>
      </c>
      <c r="B847" s="1">
        <v>41231</v>
      </c>
      <c r="C847" s="1">
        <v>41234</v>
      </c>
      <c r="D847" t="s">
        <v>373</v>
      </c>
      <c r="E847" t="s">
        <v>40</v>
      </c>
      <c r="F847" t="s">
        <v>111</v>
      </c>
      <c r="G847" t="s">
        <v>45</v>
      </c>
      <c r="H847" t="s">
        <v>26</v>
      </c>
      <c r="I847">
        <v>5.88</v>
      </c>
      <c r="J847">
        <v>1</v>
      </c>
      <c r="K847">
        <v>0.2</v>
      </c>
      <c r="L847">
        <v>1.9844999999999899</v>
      </c>
      <c r="M847" t="s">
        <v>19</v>
      </c>
    </row>
    <row r="848" spans="1:13">
      <c r="A848" t="s">
        <v>1463</v>
      </c>
      <c r="B848" s="1">
        <v>41625</v>
      </c>
      <c r="C848" s="1">
        <v>41629</v>
      </c>
      <c r="D848" t="s">
        <v>1464</v>
      </c>
      <c r="E848" t="s">
        <v>93</v>
      </c>
      <c r="F848" t="s">
        <v>94</v>
      </c>
      <c r="G848" t="s">
        <v>17</v>
      </c>
      <c r="H848" t="s">
        <v>299</v>
      </c>
      <c r="I848">
        <v>1248.8399999999999</v>
      </c>
      <c r="J848">
        <v>4</v>
      </c>
      <c r="K848">
        <v>0</v>
      </c>
      <c r="L848">
        <v>249.719999999999</v>
      </c>
      <c r="M848" t="s">
        <v>37</v>
      </c>
    </row>
    <row r="849" spans="1:13">
      <c r="A849" t="s">
        <v>1465</v>
      </c>
      <c r="B849" s="1">
        <v>41962</v>
      </c>
      <c r="C849" s="1">
        <v>41968</v>
      </c>
      <c r="D849" t="s">
        <v>697</v>
      </c>
      <c r="E849" t="s">
        <v>358</v>
      </c>
      <c r="F849" t="s">
        <v>98</v>
      </c>
      <c r="G849" t="s">
        <v>32</v>
      </c>
      <c r="H849" t="s">
        <v>46</v>
      </c>
      <c r="I849">
        <v>2040.92</v>
      </c>
      <c r="J849">
        <v>7</v>
      </c>
      <c r="K849">
        <v>0</v>
      </c>
      <c r="L849">
        <v>959.14</v>
      </c>
      <c r="M849" t="s">
        <v>74</v>
      </c>
    </row>
    <row r="850" spans="1:13">
      <c r="A850" t="s">
        <v>1466</v>
      </c>
      <c r="B850" s="1">
        <v>42249</v>
      </c>
      <c r="C850" s="1">
        <v>42251</v>
      </c>
      <c r="D850" t="s">
        <v>1400</v>
      </c>
      <c r="E850" t="s">
        <v>70</v>
      </c>
      <c r="F850" t="s">
        <v>71</v>
      </c>
      <c r="G850" t="s">
        <v>1467</v>
      </c>
      <c r="H850" t="s">
        <v>127</v>
      </c>
      <c r="I850">
        <v>1068.7139999999999</v>
      </c>
      <c r="J850">
        <v>6</v>
      </c>
      <c r="K850">
        <v>0.1</v>
      </c>
      <c r="L850">
        <v>-0.126000000000004</v>
      </c>
      <c r="M850" t="s">
        <v>37</v>
      </c>
    </row>
    <row r="851" spans="1:13">
      <c r="A851" t="s">
        <v>1468</v>
      </c>
      <c r="B851" s="1">
        <v>42140</v>
      </c>
      <c r="C851" s="1">
        <v>42140</v>
      </c>
      <c r="D851" t="s">
        <v>792</v>
      </c>
      <c r="E851" t="s">
        <v>60</v>
      </c>
      <c r="F851" t="s">
        <v>61</v>
      </c>
      <c r="G851" t="s">
        <v>32</v>
      </c>
      <c r="H851" t="s">
        <v>151</v>
      </c>
      <c r="I851">
        <v>875.22</v>
      </c>
      <c r="J851">
        <v>3</v>
      </c>
      <c r="K851">
        <v>0</v>
      </c>
      <c r="L851">
        <v>139.97999999999999</v>
      </c>
      <c r="M851" t="s">
        <v>37</v>
      </c>
    </row>
    <row r="852" spans="1:13">
      <c r="B852" s="1">
        <v>41948</v>
      </c>
      <c r="D852" t="s">
        <v>1469</v>
      </c>
      <c r="E852" t="s">
        <v>15</v>
      </c>
      <c r="F852" t="s">
        <v>16</v>
      </c>
      <c r="G852" t="s">
        <v>17</v>
      </c>
      <c r="H852" t="s">
        <v>299</v>
      </c>
      <c r="I852">
        <v>1403.0819999999901</v>
      </c>
      <c r="J852" t="s">
        <v>63</v>
      </c>
      <c r="K852" t="s">
        <v>610</v>
      </c>
      <c r="L852">
        <v>296.08199999999999</v>
      </c>
      <c r="M852" t="s">
        <v>37</v>
      </c>
    </row>
    <row r="853" spans="1:13">
      <c r="A853" t="s">
        <v>1470</v>
      </c>
      <c r="B853" s="1">
        <v>41219</v>
      </c>
      <c r="D853" t="s">
        <v>1471</v>
      </c>
      <c r="E853" t="s">
        <v>1472</v>
      </c>
      <c r="F853" t="s">
        <v>87</v>
      </c>
      <c r="G853" t="s">
        <v>32</v>
      </c>
      <c r="H853" t="s">
        <v>151</v>
      </c>
      <c r="I853">
        <v>1743.96</v>
      </c>
      <c r="J853">
        <v>4</v>
      </c>
      <c r="L853">
        <v>714.96</v>
      </c>
      <c r="M853" t="s">
        <v>19</v>
      </c>
    </row>
    <row r="854" spans="1:13">
      <c r="A854" t="s">
        <v>1473</v>
      </c>
      <c r="C854" s="1">
        <v>41740</v>
      </c>
      <c r="D854" t="s">
        <v>1296</v>
      </c>
      <c r="E854" t="s">
        <v>852</v>
      </c>
      <c r="F854" t="s">
        <v>56</v>
      </c>
      <c r="G854" t="s">
        <v>17</v>
      </c>
      <c r="H854" t="s">
        <v>18</v>
      </c>
      <c r="I854">
        <v>1071.8399999999999</v>
      </c>
      <c r="J854">
        <v>4</v>
      </c>
      <c r="K854">
        <v>0</v>
      </c>
      <c r="M854" t="s">
        <v>37</v>
      </c>
    </row>
    <row r="855" spans="1:13">
      <c r="B855" s="1">
        <v>42167</v>
      </c>
      <c r="C855" s="1">
        <v>42168</v>
      </c>
      <c r="D855" t="s">
        <v>1474</v>
      </c>
      <c r="E855" t="s">
        <v>76</v>
      </c>
      <c r="F855" t="s">
        <v>77</v>
      </c>
      <c r="G855" t="s">
        <v>17</v>
      </c>
      <c r="H855" t="s">
        <v>151</v>
      </c>
      <c r="I855">
        <v>925.02</v>
      </c>
      <c r="J855">
        <v>5</v>
      </c>
      <c r="K855">
        <v>0.4</v>
      </c>
      <c r="L855">
        <v>-447.18</v>
      </c>
      <c r="M855" t="s">
        <v>37</v>
      </c>
    </row>
    <row r="856" spans="1:13">
      <c r="A856" t="s">
        <v>1475</v>
      </c>
      <c r="B856" s="1">
        <v>41800</v>
      </c>
      <c r="C856" s="1">
        <v>41805</v>
      </c>
      <c r="D856" t="s">
        <v>1476</v>
      </c>
      <c r="E856" t="s">
        <v>511</v>
      </c>
      <c r="F856" t="s">
        <v>61</v>
      </c>
      <c r="G856" t="s">
        <v>32</v>
      </c>
      <c r="H856" t="s">
        <v>127</v>
      </c>
      <c r="I856">
        <v>1682.74799999999</v>
      </c>
      <c r="J856">
        <v>9</v>
      </c>
      <c r="K856">
        <v>0.4</v>
      </c>
      <c r="L856">
        <v>-813.49199999999905</v>
      </c>
      <c r="M856" t="s">
        <v>37</v>
      </c>
    </row>
    <row r="857" spans="1:13">
      <c r="A857" t="s">
        <v>1477</v>
      </c>
      <c r="B857" s="1">
        <v>42190</v>
      </c>
      <c r="C857" s="1">
        <v>42194</v>
      </c>
      <c r="D857" t="s">
        <v>1197</v>
      </c>
      <c r="F857" t="s">
        <v>90</v>
      </c>
      <c r="G857" t="s">
        <v>32</v>
      </c>
      <c r="H857" t="s">
        <v>127</v>
      </c>
      <c r="J857">
        <v>5</v>
      </c>
      <c r="K857">
        <v>0</v>
      </c>
      <c r="L857">
        <v>291.60000000000002</v>
      </c>
      <c r="M857" t="s">
        <v>19</v>
      </c>
    </row>
    <row r="858" spans="1:13">
      <c r="A858" t="s">
        <v>1478</v>
      </c>
      <c r="B858" t="s">
        <v>1479</v>
      </c>
      <c r="C858" s="1">
        <v>41764</v>
      </c>
      <c r="E858" t="s">
        <v>114</v>
      </c>
      <c r="F858" t="s">
        <v>115</v>
      </c>
      <c r="G858" t="s">
        <v>17</v>
      </c>
      <c r="H858" t="s">
        <v>23</v>
      </c>
      <c r="I858">
        <v>3040.8</v>
      </c>
      <c r="K858">
        <v>0</v>
      </c>
      <c r="L858">
        <v>1155.3599999999999</v>
      </c>
      <c r="M858" t="s">
        <v>19</v>
      </c>
    </row>
    <row r="859" spans="1:13">
      <c r="A859" t="s">
        <v>1480</v>
      </c>
      <c r="B859" s="1">
        <v>41459</v>
      </c>
      <c r="C859" s="1">
        <v>41463</v>
      </c>
      <c r="D859" t="s">
        <v>373</v>
      </c>
      <c r="E859" t="s">
        <v>40</v>
      </c>
      <c r="F859" t="s">
        <v>111</v>
      </c>
      <c r="G859" t="s">
        <v>45</v>
      </c>
      <c r="H859" t="s">
        <v>151</v>
      </c>
      <c r="I859">
        <v>15.48</v>
      </c>
      <c r="J859">
        <v>3</v>
      </c>
      <c r="K859">
        <v>0</v>
      </c>
      <c r="L859">
        <v>4.4891999999999896</v>
      </c>
      <c r="M859" t="s">
        <v>19</v>
      </c>
    </row>
    <row r="860" spans="1:13">
      <c r="A860" t="s">
        <v>1481</v>
      </c>
      <c r="B860" s="1">
        <v>41584</v>
      </c>
      <c r="C860" s="1">
        <v>41586</v>
      </c>
      <c r="D860" t="s">
        <v>1482</v>
      </c>
      <c r="E860" t="s">
        <v>97</v>
      </c>
      <c r="F860" t="s">
        <v>98</v>
      </c>
      <c r="G860" t="s">
        <v>17</v>
      </c>
      <c r="H860" t="s">
        <v>33</v>
      </c>
      <c r="I860">
        <v>1003.34928</v>
      </c>
      <c r="J860">
        <v>4</v>
      </c>
      <c r="K860">
        <v>2E-3</v>
      </c>
      <c r="L860">
        <v>178.94927999999999</v>
      </c>
      <c r="M860" t="s">
        <v>220</v>
      </c>
    </row>
    <row r="861" spans="1:13">
      <c r="A861" t="s">
        <v>1406</v>
      </c>
      <c r="B861" s="1">
        <v>42027</v>
      </c>
      <c r="C861" s="1">
        <v>42032</v>
      </c>
      <c r="D861" t="s">
        <v>373</v>
      </c>
      <c r="E861" t="s">
        <v>40</v>
      </c>
      <c r="F861" t="s">
        <v>43</v>
      </c>
      <c r="G861" t="s">
        <v>45</v>
      </c>
      <c r="H861" t="s">
        <v>127</v>
      </c>
      <c r="I861">
        <v>11.96</v>
      </c>
      <c r="J861">
        <v>2</v>
      </c>
      <c r="L861">
        <v>5.3819999999999997</v>
      </c>
      <c r="M861" t="s">
        <v>19</v>
      </c>
    </row>
    <row r="862" spans="1:13">
      <c r="A862" t="s">
        <v>1483</v>
      </c>
      <c r="B862" s="1">
        <v>41166</v>
      </c>
      <c r="C862" s="1">
        <v>41169</v>
      </c>
      <c r="D862" t="s">
        <v>1484</v>
      </c>
      <c r="F862" t="s">
        <v>16</v>
      </c>
      <c r="G862" t="s">
        <v>45</v>
      </c>
      <c r="H862" t="s">
        <v>33</v>
      </c>
      <c r="I862">
        <v>808.73099999999999</v>
      </c>
      <c r="J862">
        <v>7</v>
      </c>
      <c r="K862">
        <v>0.1</v>
      </c>
      <c r="L862">
        <v>-0.18900000000002101</v>
      </c>
      <c r="M862" t="s">
        <v>27</v>
      </c>
    </row>
    <row r="863" spans="1:13">
      <c r="A863" t="s">
        <v>1485</v>
      </c>
      <c r="B863" s="1">
        <v>41999</v>
      </c>
      <c r="C863" s="1">
        <v>42005</v>
      </c>
      <c r="D863" t="s">
        <v>1486</v>
      </c>
      <c r="E863" t="s">
        <v>70</v>
      </c>
      <c r="F863" t="s">
        <v>71</v>
      </c>
      <c r="G863" t="s">
        <v>17</v>
      </c>
      <c r="H863" t="s">
        <v>151</v>
      </c>
      <c r="I863">
        <v>2764.3274999999999</v>
      </c>
      <c r="J863">
        <v>11</v>
      </c>
      <c r="K863">
        <v>0.15</v>
      </c>
      <c r="L863">
        <v>-195.4425</v>
      </c>
      <c r="M863" t="s">
        <v>19</v>
      </c>
    </row>
    <row r="864" spans="1:13">
      <c r="A864" t="s">
        <v>1487</v>
      </c>
      <c r="B864" s="1">
        <v>41992</v>
      </c>
      <c r="C864" s="1">
        <v>41994</v>
      </c>
      <c r="D864" t="s">
        <v>1488</v>
      </c>
      <c r="E864" t="s">
        <v>40</v>
      </c>
      <c r="F864" t="s">
        <v>153</v>
      </c>
      <c r="G864" t="s">
        <v>45</v>
      </c>
      <c r="H864" t="s">
        <v>299</v>
      </c>
      <c r="I864">
        <v>961.48</v>
      </c>
      <c r="J864">
        <v>5</v>
      </c>
      <c r="K864">
        <v>0.2</v>
      </c>
      <c r="L864">
        <v>-204.31449999999899</v>
      </c>
      <c r="M864" t="s">
        <v>19</v>
      </c>
    </row>
    <row r="865" spans="1:13">
      <c r="A865" t="s">
        <v>1489</v>
      </c>
      <c r="B865" s="1">
        <v>42249</v>
      </c>
      <c r="C865" s="1">
        <v>42251</v>
      </c>
      <c r="D865" t="s">
        <v>1490</v>
      </c>
      <c r="E865" t="s">
        <v>1491</v>
      </c>
      <c r="F865" t="s">
        <v>87</v>
      </c>
      <c r="G865" t="s">
        <v>32</v>
      </c>
      <c r="H865" t="s">
        <v>33</v>
      </c>
      <c r="I865">
        <v>457.13999999999902</v>
      </c>
      <c r="J865">
        <v>1</v>
      </c>
      <c r="K865">
        <v>0</v>
      </c>
      <c r="L865">
        <v>169.14</v>
      </c>
      <c r="M865" t="s">
        <v>27</v>
      </c>
    </row>
    <row r="866" spans="1:13">
      <c r="A866" t="s">
        <v>1492</v>
      </c>
      <c r="B866" s="1">
        <v>41992</v>
      </c>
      <c r="C866" s="1">
        <v>41994</v>
      </c>
      <c r="D866" t="s">
        <v>1488</v>
      </c>
      <c r="E866" t="s">
        <v>40</v>
      </c>
      <c r="F866" t="s">
        <v>153</v>
      </c>
      <c r="G866" t="s">
        <v>45</v>
      </c>
      <c r="H866" t="s">
        <v>23</v>
      </c>
      <c r="I866">
        <v>254.05799999999999</v>
      </c>
      <c r="J866">
        <v>7</v>
      </c>
      <c r="K866">
        <v>0.7</v>
      </c>
      <c r="L866">
        <v>-169.37199999999899</v>
      </c>
      <c r="M866" t="s">
        <v>19</v>
      </c>
    </row>
    <row r="867" spans="1:13">
      <c r="A867" t="s">
        <v>1351</v>
      </c>
      <c r="C867" s="1">
        <v>41819</v>
      </c>
      <c r="D867" t="s">
        <v>1081</v>
      </c>
      <c r="E867" t="s">
        <v>15</v>
      </c>
      <c r="F867" t="s">
        <v>1493</v>
      </c>
      <c r="G867" t="s">
        <v>17</v>
      </c>
      <c r="H867" t="s">
        <v>23</v>
      </c>
      <c r="I867">
        <v>1933.2</v>
      </c>
      <c r="J867" t="s">
        <v>63</v>
      </c>
      <c r="K867">
        <v>0.1</v>
      </c>
      <c r="L867">
        <v>-128.88</v>
      </c>
      <c r="M867" t="s">
        <v>37</v>
      </c>
    </row>
    <row r="868" spans="1:13">
      <c r="A868" t="s">
        <v>1494</v>
      </c>
      <c r="B868" s="1">
        <v>41085</v>
      </c>
      <c r="C868" s="1">
        <v>41087</v>
      </c>
      <c r="E868" t="s">
        <v>70</v>
      </c>
      <c r="F868" t="s">
        <v>71</v>
      </c>
      <c r="G868" t="s">
        <v>32</v>
      </c>
      <c r="H868" t="s">
        <v>33</v>
      </c>
      <c r="I868">
        <v>704.05200000000002</v>
      </c>
      <c r="J868">
        <v>2</v>
      </c>
      <c r="K868">
        <v>0.1</v>
      </c>
      <c r="M868" t="s">
        <v>27</v>
      </c>
    </row>
    <row r="869" spans="1:13">
      <c r="A869" t="s">
        <v>1495</v>
      </c>
      <c r="B869" s="1">
        <v>42271</v>
      </c>
      <c r="C869" s="1">
        <v>42273</v>
      </c>
      <c r="D869" t="s">
        <v>630</v>
      </c>
      <c r="E869" t="s">
        <v>1496</v>
      </c>
      <c r="F869" t="s">
        <v>71</v>
      </c>
      <c r="G869" t="s">
        <v>45</v>
      </c>
      <c r="H869" t="s">
        <v>127</v>
      </c>
      <c r="I869">
        <v>1355.13</v>
      </c>
      <c r="J869">
        <v>5</v>
      </c>
      <c r="K869">
        <v>0.1</v>
      </c>
      <c r="L869" t="s">
        <v>1497</v>
      </c>
      <c r="M869" t="s">
        <v>37</v>
      </c>
    </row>
    <row r="870" spans="1:13">
      <c r="A870" t="s">
        <v>1498</v>
      </c>
      <c r="B870" s="1">
        <v>41338</v>
      </c>
      <c r="C870" s="1">
        <v>41340</v>
      </c>
      <c r="E870" t="s">
        <v>40</v>
      </c>
      <c r="F870" t="s">
        <v>111</v>
      </c>
      <c r="G870" t="s">
        <v>32</v>
      </c>
      <c r="H870" t="s">
        <v>151</v>
      </c>
      <c r="I870">
        <v>99.372</v>
      </c>
      <c r="J870">
        <v>2</v>
      </c>
      <c r="L870">
        <v>-7.0979999999999901</v>
      </c>
      <c r="M870" t="s">
        <v>37</v>
      </c>
    </row>
    <row r="871" spans="1:13">
      <c r="A871" t="s">
        <v>1487</v>
      </c>
      <c r="B871" s="1">
        <v>41992</v>
      </c>
      <c r="C871" s="1">
        <v>41994</v>
      </c>
      <c r="D871" t="s">
        <v>1488</v>
      </c>
      <c r="E871" t="s">
        <v>40</v>
      </c>
      <c r="F871" t="s">
        <v>153</v>
      </c>
      <c r="G871" t="s">
        <v>45</v>
      </c>
      <c r="H871" t="s">
        <v>73</v>
      </c>
      <c r="I871">
        <v>194.52799999999999</v>
      </c>
      <c r="J871">
        <v>2</v>
      </c>
      <c r="K871">
        <v>0.2</v>
      </c>
      <c r="L871">
        <v>24.315999999999899</v>
      </c>
      <c r="M871" t="s">
        <v>19</v>
      </c>
    </row>
    <row r="872" spans="1:13">
      <c r="A872" t="s">
        <v>1499</v>
      </c>
      <c r="B872" s="1">
        <v>41916</v>
      </c>
      <c r="C872" s="1">
        <v>41920</v>
      </c>
      <c r="D872" t="s">
        <v>65</v>
      </c>
      <c r="E872" t="s">
        <v>66</v>
      </c>
      <c r="F872" t="s">
        <v>90</v>
      </c>
      <c r="G872" t="s">
        <v>32</v>
      </c>
      <c r="H872" t="s">
        <v>151</v>
      </c>
      <c r="I872">
        <v>2819.51999999999</v>
      </c>
      <c r="J872">
        <v>6</v>
      </c>
      <c r="K872">
        <v>0</v>
      </c>
      <c r="L872">
        <v>338.219999999999</v>
      </c>
      <c r="M872" t="s">
        <v>19</v>
      </c>
    </row>
    <row r="873" spans="1:13">
      <c r="A873" t="s">
        <v>1500</v>
      </c>
      <c r="B873" t="s">
        <v>125</v>
      </c>
      <c r="C873" s="1">
        <v>41593</v>
      </c>
      <c r="D873" t="s">
        <v>637</v>
      </c>
      <c r="E873" t="s">
        <v>66</v>
      </c>
      <c r="F873" t="s">
        <v>90</v>
      </c>
      <c r="G873" t="s">
        <v>17</v>
      </c>
      <c r="H873" t="s">
        <v>26</v>
      </c>
      <c r="I873">
        <v>2571.12</v>
      </c>
      <c r="J873">
        <v>4</v>
      </c>
      <c r="K873">
        <v>0</v>
      </c>
      <c r="L873">
        <v>102.84</v>
      </c>
      <c r="M873" t="s">
        <v>74</v>
      </c>
    </row>
    <row r="874" spans="1:13">
      <c r="A874" t="s">
        <v>1501</v>
      </c>
      <c r="C874" s="1">
        <v>41303</v>
      </c>
      <c r="D874" t="s">
        <v>1502</v>
      </c>
      <c r="E874" t="s">
        <v>1503</v>
      </c>
      <c r="F874" t="s">
        <v>131</v>
      </c>
      <c r="G874" t="s">
        <v>17</v>
      </c>
      <c r="H874" t="s">
        <v>23</v>
      </c>
      <c r="I874">
        <v>976.08</v>
      </c>
      <c r="J874">
        <v>4</v>
      </c>
      <c r="K874">
        <v>0</v>
      </c>
      <c r="L874">
        <v>292.79999999999899</v>
      </c>
      <c r="M874" t="s">
        <v>27</v>
      </c>
    </row>
    <row r="875" spans="1:13">
      <c r="A875" t="s">
        <v>1504</v>
      </c>
      <c r="B875" s="1">
        <v>41627</v>
      </c>
      <c r="C875" s="1">
        <v>41630</v>
      </c>
      <c r="D875" t="s">
        <v>1176</v>
      </c>
      <c r="E875" t="s">
        <v>826</v>
      </c>
      <c r="F875" t="s">
        <v>16</v>
      </c>
      <c r="G875" t="s">
        <v>17</v>
      </c>
      <c r="H875" t="s">
        <v>26</v>
      </c>
      <c r="K875">
        <v>0</v>
      </c>
      <c r="L875">
        <v>115.32</v>
      </c>
      <c r="M875" t="s">
        <v>27</v>
      </c>
    </row>
    <row r="876" spans="1:13">
      <c r="A876" t="s">
        <v>1505</v>
      </c>
      <c r="B876" s="1">
        <v>41129</v>
      </c>
      <c r="C876" s="1">
        <v>41133</v>
      </c>
      <c r="D876" t="s">
        <v>1488</v>
      </c>
      <c r="E876" t="s">
        <v>450</v>
      </c>
      <c r="F876" t="s">
        <v>450</v>
      </c>
      <c r="G876" t="s">
        <v>45</v>
      </c>
      <c r="H876" t="s">
        <v>18</v>
      </c>
      <c r="I876">
        <v>87.84</v>
      </c>
      <c r="J876">
        <v>6</v>
      </c>
      <c r="K876">
        <v>0</v>
      </c>
      <c r="L876">
        <v>29.6999999999999</v>
      </c>
      <c r="M876" t="s">
        <v>19</v>
      </c>
    </row>
    <row r="877" spans="1:13">
      <c r="A877" t="s">
        <v>1498</v>
      </c>
      <c r="B877" s="1">
        <v>41338</v>
      </c>
      <c r="C877" s="1">
        <v>41340</v>
      </c>
      <c r="D877" t="s">
        <v>1488</v>
      </c>
      <c r="E877" t="s">
        <v>40</v>
      </c>
      <c r="F877" t="s">
        <v>111</v>
      </c>
      <c r="G877" t="s">
        <v>32</v>
      </c>
      <c r="H877" t="s">
        <v>26</v>
      </c>
      <c r="I877">
        <v>33.567999999999998</v>
      </c>
      <c r="J877">
        <v>2</v>
      </c>
      <c r="K877">
        <v>0.2</v>
      </c>
      <c r="L877">
        <v>-5.4547999999999996</v>
      </c>
      <c r="M877" t="s">
        <v>37</v>
      </c>
    </row>
    <row r="878" spans="1:13">
      <c r="A878" t="s">
        <v>1506</v>
      </c>
      <c r="B878" s="1">
        <v>42355</v>
      </c>
      <c r="C878" s="1">
        <v>42359</v>
      </c>
      <c r="D878" t="s">
        <v>1286</v>
      </c>
      <c r="E878" t="s">
        <v>97</v>
      </c>
      <c r="F878" t="s">
        <v>98</v>
      </c>
      <c r="G878" t="s">
        <v>32</v>
      </c>
      <c r="H878" t="s">
        <v>23</v>
      </c>
      <c r="I878">
        <v>1697.5839999999901</v>
      </c>
      <c r="J878">
        <v>7</v>
      </c>
      <c r="K878">
        <v>0.2</v>
      </c>
      <c r="L878">
        <v>-63.755999999999801</v>
      </c>
      <c r="M878" t="s">
        <v>37</v>
      </c>
    </row>
    <row r="879" spans="1:13">
      <c r="A879" t="s">
        <v>1507</v>
      </c>
      <c r="B879" s="1">
        <v>41228</v>
      </c>
      <c r="C879" s="1">
        <v>41234</v>
      </c>
      <c r="D879" t="s">
        <v>1098</v>
      </c>
      <c r="E879" t="s">
        <v>66</v>
      </c>
      <c r="F879" t="s">
        <v>90</v>
      </c>
      <c r="G879" t="s">
        <v>32</v>
      </c>
      <c r="H879" t="s">
        <v>18</v>
      </c>
      <c r="I879">
        <v>2063.4</v>
      </c>
      <c r="J879" t="s">
        <v>63</v>
      </c>
      <c r="L879">
        <v>123.75</v>
      </c>
      <c r="M879" t="s">
        <v>74</v>
      </c>
    </row>
    <row r="880" spans="1:13">
      <c r="A880" t="s">
        <v>1508</v>
      </c>
      <c r="B880" s="1">
        <v>41930</v>
      </c>
      <c r="C880" s="1">
        <v>41932</v>
      </c>
      <c r="D880" t="s">
        <v>39</v>
      </c>
      <c r="E880" t="s">
        <v>70</v>
      </c>
      <c r="F880" t="s">
        <v>71</v>
      </c>
      <c r="G880" t="s">
        <v>17</v>
      </c>
      <c r="H880" t="s">
        <v>23</v>
      </c>
      <c r="I880">
        <v>632.04300000000001</v>
      </c>
      <c r="J880">
        <v>6</v>
      </c>
      <c r="K880">
        <v>0.15</v>
      </c>
      <c r="L880">
        <v>7.2629999999999697</v>
      </c>
      <c r="M880" t="s">
        <v>27</v>
      </c>
    </row>
    <row r="881" spans="1:13">
      <c r="C881" s="1">
        <v>42290</v>
      </c>
      <c r="D881" t="s">
        <v>1004</v>
      </c>
      <c r="E881" t="s">
        <v>66</v>
      </c>
      <c r="F881" t="s">
        <v>90</v>
      </c>
      <c r="G881" t="s">
        <v>32</v>
      </c>
      <c r="H881" t="s">
        <v>151</v>
      </c>
      <c r="I881">
        <v>2906.3999999999901</v>
      </c>
      <c r="J881">
        <v>7</v>
      </c>
      <c r="K881">
        <v>0</v>
      </c>
      <c r="L881">
        <v>1220.52</v>
      </c>
      <c r="M881" t="s">
        <v>37</v>
      </c>
    </row>
    <row r="882" spans="1:13">
      <c r="A882" t="s">
        <v>1509</v>
      </c>
      <c r="B882" s="1">
        <v>42087</v>
      </c>
      <c r="C882" t="s">
        <v>1510</v>
      </c>
      <c r="D882" t="s">
        <v>830</v>
      </c>
      <c r="E882" t="s">
        <v>114</v>
      </c>
      <c r="F882" t="s">
        <v>169</v>
      </c>
      <c r="G882" t="s">
        <v>32</v>
      </c>
      <c r="H882" t="s">
        <v>33</v>
      </c>
      <c r="I882">
        <v>2572.7399999999998</v>
      </c>
      <c r="J882">
        <v>3</v>
      </c>
      <c r="K882" t="s">
        <v>226</v>
      </c>
      <c r="M882" t="s">
        <v>19</v>
      </c>
    </row>
    <row r="883" spans="1:13">
      <c r="A883" t="s">
        <v>1511</v>
      </c>
      <c r="B883" s="1">
        <v>42314</v>
      </c>
      <c r="C883" s="1">
        <v>42316</v>
      </c>
      <c r="D883" t="s">
        <v>1488</v>
      </c>
      <c r="E883" t="s">
        <v>40</v>
      </c>
      <c r="F883" t="s">
        <v>41</v>
      </c>
      <c r="G883" t="s">
        <v>45</v>
      </c>
      <c r="H883" t="s">
        <v>151</v>
      </c>
      <c r="I883">
        <v>16.029999999999902</v>
      </c>
      <c r="J883">
        <v>5</v>
      </c>
      <c r="K883">
        <v>0.8</v>
      </c>
      <c r="L883">
        <v>-25.648</v>
      </c>
      <c r="M883" t="s">
        <v>27</v>
      </c>
    </row>
    <row r="884" spans="1:13">
      <c r="A884" t="s">
        <v>1512</v>
      </c>
      <c r="B884" s="1">
        <v>41639</v>
      </c>
      <c r="C884" s="1">
        <v>41642</v>
      </c>
      <c r="D884" t="s">
        <v>1060</v>
      </c>
      <c r="E884" t="s">
        <v>707</v>
      </c>
      <c r="F884" t="s">
        <v>71</v>
      </c>
      <c r="G884" t="s">
        <v>45</v>
      </c>
      <c r="H884" t="s">
        <v>44</v>
      </c>
      <c r="I884">
        <v>1583.8199999999899</v>
      </c>
      <c r="J884" t="s">
        <v>63</v>
      </c>
      <c r="K884">
        <v>0</v>
      </c>
      <c r="M884" t="s">
        <v>19</v>
      </c>
    </row>
    <row r="885" spans="1:13">
      <c r="A885" t="s">
        <v>1513</v>
      </c>
      <c r="B885" s="1">
        <v>42241</v>
      </c>
      <c r="C885" s="1">
        <v>42246</v>
      </c>
      <c r="E885" t="s">
        <v>40</v>
      </c>
      <c r="F885" t="s">
        <v>111</v>
      </c>
      <c r="G885" t="s">
        <v>45</v>
      </c>
      <c r="H885" t="s">
        <v>46</v>
      </c>
      <c r="I885">
        <v>24.672000000000001</v>
      </c>
      <c r="J885">
        <v>4</v>
      </c>
      <c r="K885">
        <v>0.2</v>
      </c>
      <c r="M885" t="s">
        <v>19</v>
      </c>
    </row>
    <row r="886" spans="1:13">
      <c r="B886" s="1">
        <v>42241</v>
      </c>
      <c r="C886" t="s">
        <v>1514</v>
      </c>
      <c r="D886" t="s">
        <v>1488</v>
      </c>
      <c r="E886" t="s">
        <v>40</v>
      </c>
      <c r="F886" t="s">
        <v>111</v>
      </c>
      <c r="G886" t="s">
        <v>1107</v>
      </c>
      <c r="H886" t="s">
        <v>73</v>
      </c>
      <c r="I886">
        <v>3.74399999999999</v>
      </c>
      <c r="K886" t="s">
        <v>484</v>
      </c>
      <c r="L886">
        <v>1.3104</v>
      </c>
      <c r="M886" t="s">
        <v>19</v>
      </c>
    </row>
    <row r="887" spans="1:13">
      <c r="A887" t="s">
        <v>1515</v>
      </c>
      <c r="B887" s="1">
        <v>42251</v>
      </c>
      <c r="C887" s="1">
        <v>42107</v>
      </c>
      <c r="D887" t="s">
        <v>1516</v>
      </c>
      <c r="E887" t="s">
        <v>15</v>
      </c>
      <c r="F887" t="s">
        <v>16</v>
      </c>
      <c r="G887" t="s">
        <v>32</v>
      </c>
      <c r="H887" t="s">
        <v>23</v>
      </c>
      <c r="I887">
        <v>1656.71999999999</v>
      </c>
      <c r="J887">
        <v>4</v>
      </c>
      <c r="K887">
        <v>0.1</v>
      </c>
      <c r="L887" t="s">
        <v>1517</v>
      </c>
      <c r="M887" t="s">
        <v>37</v>
      </c>
    </row>
    <row r="888" spans="1:13">
      <c r="A888" t="s">
        <v>1518</v>
      </c>
      <c r="B888" s="1">
        <v>42281</v>
      </c>
      <c r="C888" s="1">
        <v>42282</v>
      </c>
      <c r="E888" t="s">
        <v>15</v>
      </c>
      <c r="F888" t="s">
        <v>16</v>
      </c>
      <c r="G888" t="s">
        <v>17</v>
      </c>
      <c r="H888" t="s">
        <v>73</v>
      </c>
      <c r="I888">
        <v>2015.4960000000001</v>
      </c>
      <c r="J888">
        <v>7</v>
      </c>
      <c r="K888">
        <v>0.1</v>
      </c>
      <c r="L888">
        <v>850.83600000000001</v>
      </c>
      <c r="M888" t="s">
        <v>19</v>
      </c>
    </row>
    <row r="889" spans="1:13">
      <c r="A889" t="s">
        <v>1519</v>
      </c>
      <c r="B889" s="1">
        <v>41588</v>
      </c>
      <c r="C889" s="1">
        <v>41595</v>
      </c>
      <c r="D889" t="s">
        <v>218</v>
      </c>
      <c r="E889" t="s">
        <v>197</v>
      </c>
      <c r="F889" t="s">
        <v>1520</v>
      </c>
      <c r="G889" t="s">
        <v>17</v>
      </c>
      <c r="H889" t="s">
        <v>23</v>
      </c>
      <c r="I889">
        <v>2219.1840000000002</v>
      </c>
      <c r="J889">
        <v>8</v>
      </c>
      <c r="L889">
        <v>24.623999999999999</v>
      </c>
      <c r="M889" t="s">
        <v>19</v>
      </c>
    </row>
    <row r="890" spans="1:13">
      <c r="A890" t="s">
        <v>1521</v>
      </c>
      <c r="B890" s="1">
        <v>42294</v>
      </c>
      <c r="C890" t="s">
        <v>1522</v>
      </c>
      <c r="D890" t="s">
        <v>1523</v>
      </c>
      <c r="E890" t="s">
        <v>31</v>
      </c>
      <c r="F890" t="s">
        <v>16</v>
      </c>
      <c r="G890" t="s">
        <v>17</v>
      </c>
      <c r="H890" t="s">
        <v>33</v>
      </c>
      <c r="J890">
        <v>8</v>
      </c>
      <c r="K890">
        <v>0</v>
      </c>
      <c r="M890" t="s">
        <v>19</v>
      </c>
    </row>
    <row r="891" spans="1:13">
      <c r="A891" t="s">
        <v>1524</v>
      </c>
      <c r="B891" s="1">
        <v>42342</v>
      </c>
      <c r="C891" s="1">
        <v>42345</v>
      </c>
      <c r="D891" t="s">
        <v>1525</v>
      </c>
      <c r="E891" t="s">
        <v>97</v>
      </c>
      <c r="F891" t="s">
        <v>98</v>
      </c>
      <c r="G891" t="s">
        <v>32</v>
      </c>
      <c r="H891" t="s">
        <v>127</v>
      </c>
      <c r="I891">
        <v>1410.3999999999901</v>
      </c>
      <c r="J891">
        <v>5</v>
      </c>
      <c r="K891">
        <v>0.2</v>
      </c>
      <c r="L891">
        <v>-88.199999999999903</v>
      </c>
      <c r="M891" t="s">
        <v>27</v>
      </c>
    </row>
    <row r="892" spans="1:13">
      <c r="B892" s="1">
        <v>41572</v>
      </c>
      <c r="C892" s="1">
        <v>41572</v>
      </c>
      <c r="D892" t="s">
        <v>859</v>
      </c>
      <c r="E892" t="s">
        <v>554</v>
      </c>
      <c r="F892" t="s">
        <v>90</v>
      </c>
      <c r="G892" t="s">
        <v>32</v>
      </c>
      <c r="H892" t="s">
        <v>33</v>
      </c>
      <c r="I892">
        <v>1773.72</v>
      </c>
      <c r="J892">
        <v>5</v>
      </c>
      <c r="K892">
        <v>0.2</v>
      </c>
      <c r="L892">
        <v>44.219999999999899</v>
      </c>
      <c r="M892" t="s">
        <v>37</v>
      </c>
    </row>
    <row r="893" spans="1:13">
      <c r="A893" t="s">
        <v>1526</v>
      </c>
      <c r="B893" s="1">
        <v>41172</v>
      </c>
      <c r="C893" s="1">
        <v>41177</v>
      </c>
      <c r="D893" t="s">
        <v>1409</v>
      </c>
      <c r="E893" t="s">
        <v>1527</v>
      </c>
      <c r="F893" t="s">
        <v>25</v>
      </c>
      <c r="G893" t="s">
        <v>17</v>
      </c>
      <c r="H893" t="s">
        <v>44</v>
      </c>
      <c r="I893">
        <v>1377.8999999999901</v>
      </c>
      <c r="J893">
        <v>10</v>
      </c>
      <c r="K893">
        <v>0</v>
      </c>
      <c r="L893">
        <v>289.2</v>
      </c>
      <c r="M893" t="s">
        <v>37</v>
      </c>
    </row>
    <row r="894" spans="1:13">
      <c r="A894" t="s">
        <v>1528</v>
      </c>
      <c r="B894" s="1">
        <v>41223</v>
      </c>
      <c r="C894" s="1">
        <v>41230</v>
      </c>
      <c r="D894" t="s">
        <v>733</v>
      </c>
      <c r="E894" t="s">
        <v>97</v>
      </c>
      <c r="F894" t="s">
        <v>98</v>
      </c>
      <c r="G894" t="s">
        <v>17</v>
      </c>
      <c r="H894" t="s">
        <v>44</v>
      </c>
      <c r="I894">
        <v>2582.16</v>
      </c>
      <c r="J894">
        <v>6</v>
      </c>
      <c r="K894">
        <v>0</v>
      </c>
      <c r="L894">
        <v>516.36</v>
      </c>
      <c r="M894" t="s">
        <v>19</v>
      </c>
    </row>
    <row r="895" spans="1:13">
      <c r="A895" t="s">
        <v>1529</v>
      </c>
      <c r="B895" s="1">
        <v>41615</v>
      </c>
      <c r="C895" s="1">
        <v>41617</v>
      </c>
      <c r="E895" t="s">
        <v>40</v>
      </c>
      <c r="F895" t="s">
        <v>111</v>
      </c>
      <c r="G895" t="s">
        <v>17</v>
      </c>
      <c r="H895" t="s">
        <v>26</v>
      </c>
      <c r="I895">
        <v>773.94</v>
      </c>
      <c r="J895">
        <v>6</v>
      </c>
      <c r="K895">
        <v>0</v>
      </c>
      <c r="L895">
        <v>224.4426</v>
      </c>
      <c r="M895" t="s">
        <v>19</v>
      </c>
    </row>
    <row r="896" spans="1:13">
      <c r="A896" t="s">
        <v>1530</v>
      </c>
      <c r="B896" s="1">
        <v>41346</v>
      </c>
      <c r="C896" s="1">
        <v>41348</v>
      </c>
      <c r="D896" t="s">
        <v>931</v>
      </c>
      <c r="E896" t="s">
        <v>70</v>
      </c>
      <c r="F896" t="s">
        <v>71</v>
      </c>
      <c r="G896" t="s">
        <v>17</v>
      </c>
      <c r="H896" t="s">
        <v>26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37</v>
      </c>
    </row>
    <row r="897" spans="1:13">
      <c r="A897" t="s">
        <v>1531</v>
      </c>
      <c r="B897" s="1">
        <v>42363</v>
      </c>
      <c r="C897" s="1">
        <v>42370</v>
      </c>
      <c r="D897" t="s">
        <v>1207</v>
      </c>
      <c r="E897" t="s">
        <v>40</v>
      </c>
      <c r="F897" t="s">
        <v>43</v>
      </c>
      <c r="G897" t="s">
        <v>45</v>
      </c>
      <c r="H897" t="s">
        <v>23</v>
      </c>
      <c r="I897">
        <v>1003.62</v>
      </c>
      <c r="J897">
        <v>6</v>
      </c>
      <c r="K897">
        <v>0</v>
      </c>
      <c r="L897">
        <v>0</v>
      </c>
      <c r="M897" t="s">
        <v>74</v>
      </c>
    </row>
    <row r="898" spans="1:13">
      <c r="A898" t="s">
        <v>1532</v>
      </c>
      <c r="B898" s="1">
        <v>41271</v>
      </c>
      <c r="C898" s="1">
        <v>41273</v>
      </c>
      <c r="D898" t="s">
        <v>1533</v>
      </c>
      <c r="E898" t="s">
        <v>211</v>
      </c>
      <c r="F898" t="s">
        <v>98</v>
      </c>
      <c r="G898" t="s">
        <v>32</v>
      </c>
      <c r="H898" t="s">
        <v>26</v>
      </c>
      <c r="I898">
        <v>2429.4399999999901</v>
      </c>
      <c r="J898">
        <v>8</v>
      </c>
      <c r="K898">
        <v>0</v>
      </c>
      <c r="L898">
        <v>534.4</v>
      </c>
      <c r="M898" t="s">
        <v>19</v>
      </c>
    </row>
    <row r="899" spans="1:13">
      <c r="A899" t="s">
        <v>1534</v>
      </c>
      <c r="B899" s="1">
        <v>42291</v>
      </c>
      <c r="C899" s="1">
        <v>42293</v>
      </c>
      <c r="D899" t="s">
        <v>1207</v>
      </c>
      <c r="E899" t="s">
        <v>40</v>
      </c>
      <c r="F899" t="s">
        <v>153</v>
      </c>
      <c r="G899" t="s">
        <v>45</v>
      </c>
      <c r="H899" t="s">
        <v>26</v>
      </c>
      <c r="I899">
        <v>348.56</v>
      </c>
      <c r="J899">
        <v>8</v>
      </c>
      <c r="K899">
        <v>0</v>
      </c>
      <c r="L899">
        <v>104.567999999999</v>
      </c>
      <c r="M899" t="s">
        <v>37</v>
      </c>
    </row>
    <row r="900" spans="1:13">
      <c r="A900" t="s">
        <v>1535</v>
      </c>
      <c r="B900" s="1">
        <v>42032</v>
      </c>
      <c r="D900" t="s">
        <v>1536</v>
      </c>
      <c r="E900" t="s">
        <v>70</v>
      </c>
      <c r="F900" t="s">
        <v>294</v>
      </c>
      <c r="G900" t="s">
        <v>32</v>
      </c>
      <c r="H900" t="s">
        <v>23</v>
      </c>
      <c r="I900">
        <v>977.02200000000005</v>
      </c>
      <c r="J900">
        <v>3</v>
      </c>
      <c r="K900">
        <v>0.1</v>
      </c>
      <c r="L900">
        <v>271.33199999999999</v>
      </c>
      <c r="M900" t="s">
        <v>74</v>
      </c>
    </row>
    <row r="901" spans="1:13">
      <c r="A901" t="s">
        <v>1537</v>
      </c>
      <c r="B901" s="1">
        <v>41956</v>
      </c>
      <c r="C901" s="1">
        <v>41961</v>
      </c>
      <c r="D901" t="s">
        <v>1538</v>
      </c>
      <c r="E901" t="s">
        <v>70</v>
      </c>
      <c r="F901" t="s">
        <v>71</v>
      </c>
      <c r="G901" t="s">
        <v>32</v>
      </c>
      <c r="H901" t="s">
        <v>26</v>
      </c>
      <c r="I901">
        <v>2891.6999999999898</v>
      </c>
      <c r="J901">
        <v>7</v>
      </c>
      <c r="K901">
        <v>0.1</v>
      </c>
      <c r="L901">
        <v>1188.81</v>
      </c>
      <c r="M901" t="s">
        <v>19</v>
      </c>
    </row>
    <row r="902" spans="1:13">
      <c r="A902" t="s">
        <v>1539</v>
      </c>
      <c r="B902" s="1">
        <v>42250</v>
      </c>
      <c r="C902" s="1">
        <v>42254</v>
      </c>
      <c r="D902" t="s">
        <v>1207</v>
      </c>
      <c r="E902" t="s">
        <v>40</v>
      </c>
      <c r="F902" t="s">
        <v>153</v>
      </c>
      <c r="G902" t="s">
        <v>45</v>
      </c>
      <c r="H902" t="s">
        <v>151</v>
      </c>
      <c r="I902">
        <v>1577.94</v>
      </c>
      <c r="J902">
        <v>3</v>
      </c>
      <c r="K902">
        <v>0</v>
      </c>
      <c r="L902">
        <v>757.41120000000001</v>
      </c>
      <c r="M902" t="s">
        <v>19</v>
      </c>
    </row>
    <row r="903" spans="1:13">
      <c r="A903" t="s">
        <v>1540</v>
      </c>
      <c r="B903" s="1">
        <v>41501</v>
      </c>
      <c r="C903" s="1">
        <v>41505</v>
      </c>
      <c r="D903" t="s">
        <v>1541</v>
      </c>
      <c r="E903" t="s">
        <v>15</v>
      </c>
      <c r="F903" t="s">
        <v>16</v>
      </c>
      <c r="G903" t="s">
        <v>17</v>
      </c>
      <c r="H903" t="s">
        <v>23</v>
      </c>
      <c r="I903">
        <v>2042.82</v>
      </c>
      <c r="J903">
        <v>6</v>
      </c>
      <c r="K903">
        <v>0.1</v>
      </c>
      <c r="L903">
        <v>-136.26</v>
      </c>
      <c r="M903" t="s">
        <v>37</v>
      </c>
    </row>
    <row r="904" spans="1:13">
      <c r="A904" t="s">
        <v>1542</v>
      </c>
      <c r="B904" s="1">
        <v>42199</v>
      </c>
      <c r="C904" s="1">
        <v>42201</v>
      </c>
      <c r="D904" t="s">
        <v>122</v>
      </c>
      <c r="E904" t="s">
        <v>60</v>
      </c>
      <c r="F904" t="s">
        <v>61</v>
      </c>
      <c r="G904" t="s">
        <v>17</v>
      </c>
      <c r="H904" t="s">
        <v>73</v>
      </c>
      <c r="I904">
        <v>997.80039999999894</v>
      </c>
      <c r="J904">
        <v>5</v>
      </c>
      <c r="K904">
        <v>2E-3</v>
      </c>
      <c r="L904">
        <v>327.90039999999999</v>
      </c>
      <c r="M904" t="s">
        <v>37</v>
      </c>
    </row>
    <row r="905" spans="1:13">
      <c r="A905" t="s">
        <v>1543</v>
      </c>
      <c r="B905" s="1">
        <v>41286</v>
      </c>
      <c r="C905" s="1">
        <v>41291</v>
      </c>
      <c r="D905" t="s">
        <v>1101</v>
      </c>
      <c r="E905" t="s">
        <v>15</v>
      </c>
      <c r="F905" t="s">
        <v>16</v>
      </c>
      <c r="G905" t="s">
        <v>17</v>
      </c>
      <c r="H905" t="s">
        <v>33</v>
      </c>
      <c r="I905">
        <v>1411.3440000000001</v>
      </c>
      <c r="K905">
        <v>0.1</v>
      </c>
      <c r="L905">
        <v>486.05399999999901</v>
      </c>
      <c r="M905" t="s">
        <v>37</v>
      </c>
    </row>
    <row r="906" spans="1:13">
      <c r="A906" t="s">
        <v>1544</v>
      </c>
      <c r="B906" s="1">
        <v>41389</v>
      </c>
      <c r="C906" s="1">
        <v>41389</v>
      </c>
      <c r="D906" t="s">
        <v>844</v>
      </c>
      <c r="E906" t="s">
        <v>168</v>
      </c>
      <c r="F906" t="s">
        <v>115</v>
      </c>
      <c r="G906" t="s">
        <v>32</v>
      </c>
      <c r="H906" t="s">
        <v>33</v>
      </c>
      <c r="I906">
        <v>1647</v>
      </c>
      <c r="J906">
        <v>4</v>
      </c>
      <c r="K906">
        <v>0</v>
      </c>
      <c r="L906">
        <v>625.79999999999995</v>
      </c>
      <c r="M906" t="s">
        <v>37</v>
      </c>
    </row>
    <row r="907" spans="1:13">
      <c r="A907" t="s">
        <v>1545</v>
      </c>
      <c r="B907" s="2">
        <v>41653</v>
      </c>
      <c r="C907" s="1">
        <v>41929</v>
      </c>
      <c r="D907" t="s">
        <v>1280</v>
      </c>
      <c r="E907" t="s">
        <v>15</v>
      </c>
      <c r="F907" t="s">
        <v>16</v>
      </c>
      <c r="G907" t="s">
        <v>32</v>
      </c>
      <c r="H907" t="s">
        <v>127</v>
      </c>
      <c r="I907">
        <v>1313.712</v>
      </c>
      <c r="J907">
        <v>4</v>
      </c>
      <c r="L907">
        <v>102.072</v>
      </c>
      <c r="M907" t="s">
        <v>19</v>
      </c>
    </row>
    <row r="908" spans="1:13">
      <c r="A908" t="s">
        <v>1546</v>
      </c>
      <c r="B908" s="1">
        <v>41460</v>
      </c>
      <c r="C908" s="1">
        <v>41404</v>
      </c>
      <c r="D908" t="s">
        <v>314</v>
      </c>
      <c r="E908" t="s">
        <v>15</v>
      </c>
      <c r="F908" t="s">
        <v>16</v>
      </c>
      <c r="G908" t="s">
        <v>17</v>
      </c>
      <c r="H908" t="s">
        <v>151</v>
      </c>
      <c r="I908">
        <v>972.56700000000001</v>
      </c>
      <c r="J908">
        <v>3</v>
      </c>
      <c r="L908">
        <v>194.42699999999999</v>
      </c>
      <c r="M908" t="s">
        <v>37</v>
      </c>
    </row>
    <row r="909" spans="1:13">
      <c r="A909" t="s">
        <v>1547</v>
      </c>
      <c r="B909" s="1">
        <v>41128</v>
      </c>
      <c r="C909" s="1">
        <v>41128</v>
      </c>
      <c r="D909" t="s">
        <v>864</v>
      </c>
      <c r="E909" t="s">
        <v>66</v>
      </c>
      <c r="F909" t="s">
        <v>90</v>
      </c>
      <c r="G909" t="s">
        <v>17</v>
      </c>
      <c r="H909" t="s">
        <v>33</v>
      </c>
      <c r="I909">
        <v>1273.56</v>
      </c>
      <c r="J909">
        <v>4</v>
      </c>
      <c r="K909">
        <v>0</v>
      </c>
      <c r="L909">
        <v>573</v>
      </c>
      <c r="M909" t="s">
        <v>19</v>
      </c>
    </row>
    <row r="910" spans="1:13">
      <c r="A910" t="s">
        <v>1548</v>
      </c>
      <c r="B910" s="1">
        <v>41259</v>
      </c>
      <c r="C910" s="1">
        <v>41263</v>
      </c>
      <c r="D910" t="s">
        <v>1549</v>
      </c>
      <c r="E910" t="s">
        <v>22</v>
      </c>
      <c r="F910" t="s">
        <v>71</v>
      </c>
      <c r="G910" t="s">
        <v>17</v>
      </c>
      <c r="H910" t="s">
        <v>151</v>
      </c>
      <c r="I910">
        <v>1908.18</v>
      </c>
      <c r="J910">
        <v>3</v>
      </c>
      <c r="K910">
        <v>0</v>
      </c>
      <c r="L910">
        <v>820.44</v>
      </c>
      <c r="M910" t="s">
        <v>19</v>
      </c>
    </row>
    <row r="911" spans="1:13">
      <c r="A911" t="s">
        <v>1550</v>
      </c>
      <c r="C911" s="1">
        <v>42336</v>
      </c>
      <c r="D911" t="s">
        <v>1207</v>
      </c>
      <c r="E911" t="s">
        <v>40</v>
      </c>
      <c r="F911" t="s">
        <v>41</v>
      </c>
      <c r="G911" t="s">
        <v>17</v>
      </c>
      <c r="H911" t="s">
        <v>33</v>
      </c>
      <c r="I911">
        <v>195.96</v>
      </c>
      <c r="J911">
        <v>5</v>
      </c>
      <c r="K911">
        <v>0.2</v>
      </c>
      <c r="L911">
        <v>19.596</v>
      </c>
      <c r="M911" t="s">
        <v>37</v>
      </c>
    </row>
    <row r="912" spans="1:13">
      <c r="A912" t="s">
        <v>1551</v>
      </c>
      <c r="B912" s="1">
        <v>41227</v>
      </c>
      <c r="C912" s="1">
        <v>41231</v>
      </c>
      <c r="D912" t="s">
        <v>1552</v>
      </c>
      <c r="E912" t="s">
        <v>15</v>
      </c>
      <c r="F912" t="s">
        <v>16</v>
      </c>
      <c r="G912" t="s">
        <v>32</v>
      </c>
      <c r="H912" t="s">
        <v>26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1553</v>
      </c>
      <c r="B913" s="1">
        <v>41583</v>
      </c>
      <c r="C913" s="1">
        <v>41586</v>
      </c>
      <c r="D913" t="s">
        <v>1554</v>
      </c>
      <c r="E913" t="s">
        <v>204</v>
      </c>
      <c r="F913" t="s">
        <v>87</v>
      </c>
      <c r="G913" t="s">
        <v>624</v>
      </c>
      <c r="H913" t="s">
        <v>44</v>
      </c>
      <c r="I913">
        <v>680.28</v>
      </c>
      <c r="J913">
        <v>4</v>
      </c>
      <c r="K913">
        <v>0</v>
      </c>
      <c r="L913">
        <v>231.24</v>
      </c>
      <c r="M913" t="s">
        <v>27</v>
      </c>
    </row>
    <row r="914" spans="1:13">
      <c r="A914" t="s">
        <v>1555</v>
      </c>
      <c r="B914" s="1">
        <v>41280</v>
      </c>
      <c r="C914" s="1">
        <v>41283</v>
      </c>
      <c r="D914" t="s">
        <v>557</v>
      </c>
      <c r="E914" t="s">
        <v>1248</v>
      </c>
      <c r="F914" t="s">
        <v>94</v>
      </c>
      <c r="G914" t="s">
        <v>17</v>
      </c>
      <c r="H914" t="s">
        <v>151</v>
      </c>
      <c r="I914">
        <v>964.07999999999902</v>
      </c>
      <c r="J914">
        <v>3</v>
      </c>
      <c r="K914">
        <v>0</v>
      </c>
      <c r="L914">
        <v>337.409999999999</v>
      </c>
      <c r="M914" t="s">
        <v>19</v>
      </c>
    </row>
    <row r="915" spans="1:13">
      <c r="A915" t="s">
        <v>1556</v>
      </c>
      <c r="B915" s="1">
        <v>41241</v>
      </c>
      <c r="C915" s="1">
        <v>41248</v>
      </c>
      <c r="D915" t="s">
        <v>1207</v>
      </c>
      <c r="E915" t="s">
        <v>40</v>
      </c>
      <c r="F915" t="s">
        <v>43</v>
      </c>
      <c r="G915" t="s">
        <v>17</v>
      </c>
      <c r="H915" t="s">
        <v>127</v>
      </c>
      <c r="I915">
        <v>575.91999999999996</v>
      </c>
      <c r="J915" t="s">
        <v>63</v>
      </c>
      <c r="K915">
        <v>0.2</v>
      </c>
      <c r="L915">
        <v>71.989999999999895</v>
      </c>
      <c r="M915" t="s">
        <v>19</v>
      </c>
    </row>
    <row r="916" spans="1:13">
      <c r="A916" t="s">
        <v>1557</v>
      </c>
      <c r="B916" s="1">
        <v>41174</v>
      </c>
      <c r="C916" s="1">
        <v>41178</v>
      </c>
      <c r="D916" t="s">
        <v>1558</v>
      </c>
      <c r="E916" t="s">
        <v>15</v>
      </c>
      <c r="F916" t="s">
        <v>1559</v>
      </c>
      <c r="G916" t="s">
        <v>17</v>
      </c>
      <c r="H916" t="s">
        <v>33</v>
      </c>
      <c r="J916">
        <v>5</v>
      </c>
      <c r="K916">
        <v>0.1</v>
      </c>
      <c r="L916">
        <v>588.73500000000001</v>
      </c>
      <c r="M916" t="s">
        <v>37</v>
      </c>
    </row>
    <row r="917" spans="1:13">
      <c r="A917" t="s">
        <v>1560</v>
      </c>
      <c r="B917" s="1">
        <v>41514</v>
      </c>
      <c r="C917" s="1">
        <v>41516</v>
      </c>
      <c r="D917" t="s">
        <v>959</v>
      </c>
      <c r="E917" t="s">
        <v>852</v>
      </c>
      <c r="F917" t="s">
        <v>56</v>
      </c>
      <c r="G917" t="s">
        <v>32</v>
      </c>
      <c r="H917" t="s">
        <v>127</v>
      </c>
      <c r="I917">
        <v>929.34</v>
      </c>
      <c r="K917">
        <v>0</v>
      </c>
      <c r="L917">
        <v>65.039999999999907</v>
      </c>
      <c r="M917" t="s">
        <v>19</v>
      </c>
    </row>
    <row r="918" spans="1:13">
      <c r="A918" t="s">
        <v>1561</v>
      </c>
      <c r="B918" s="1">
        <v>42072</v>
      </c>
      <c r="C918" s="1">
        <v>42079</v>
      </c>
      <c r="D918" t="s">
        <v>1207</v>
      </c>
      <c r="E918" t="s">
        <v>40</v>
      </c>
      <c r="F918" t="s">
        <v>43</v>
      </c>
      <c r="G918" t="s">
        <v>45</v>
      </c>
      <c r="H918" t="s">
        <v>33</v>
      </c>
      <c r="I918">
        <v>171.2</v>
      </c>
      <c r="J918">
        <v>5</v>
      </c>
      <c r="K918">
        <v>0.2</v>
      </c>
      <c r="L918">
        <v>64.199999999999903</v>
      </c>
      <c r="M918" t="s">
        <v>19</v>
      </c>
    </row>
    <row r="919" spans="1:13">
      <c r="A919" t="s">
        <v>1562</v>
      </c>
      <c r="B919" s="1">
        <v>41588</v>
      </c>
      <c r="C919" s="1">
        <v>41593</v>
      </c>
      <c r="D919" t="s">
        <v>1207</v>
      </c>
      <c r="E919" t="s">
        <v>40</v>
      </c>
      <c r="F919" t="s">
        <v>43</v>
      </c>
      <c r="G919" t="s">
        <v>17</v>
      </c>
      <c r="H919" t="s">
        <v>44</v>
      </c>
      <c r="I919">
        <v>79.900000000000006</v>
      </c>
      <c r="J919">
        <v>2</v>
      </c>
      <c r="K919">
        <v>0</v>
      </c>
      <c r="L919">
        <v>35.155999999999999</v>
      </c>
      <c r="M919" t="s">
        <v>19</v>
      </c>
    </row>
    <row r="920" spans="1:13">
      <c r="A920" t="s">
        <v>1563</v>
      </c>
      <c r="C920" s="1">
        <v>42176</v>
      </c>
      <c r="D920" t="s">
        <v>1564</v>
      </c>
      <c r="E920" t="s">
        <v>15</v>
      </c>
      <c r="F920" t="s">
        <v>16</v>
      </c>
      <c r="G920" t="s">
        <v>17</v>
      </c>
      <c r="H920" t="s">
        <v>18</v>
      </c>
      <c r="I920">
        <v>2383.857</v>
      </c>
      <c r="J920">
        <v>7</v>
      </c>
      <c r="L920">
        <v>794.577</v>
      </c>
      <c r="M920" t="s">
        <v>37</v>
      </c>
    </row>
    <row r="921" spans="1:13">
      <c r="A921" t="s">
        <v>1565</v>
      </c>
      <c r="B921" s="1">
        <v>41430</v>
      </c>
      <c r="C921" s="1">
        <v>41436</v>
      </c>
      <c r="D921" t="s">
        <v>1566</v>
      </c>
      <c r="E921" t="s">
        <v>93</v>
      </c>
      <c r="F921" t="s">
        <v>94</v>
      </c>
      <c r="G921" t="s">
        <v>17</v>
      </c>
      <c r="H921" t="s">
        <v>33</v>
      </c>
      <c r="I921">
        <v>1891.5</v>
      </c>
      <c r="J921">
        <v>5</v>
      </c>
      <c r="K921">
        <v>0</v>
      </c>
      <c r="L921">
        <v>832.2</v>
      </c>
      <c r="M921" t="s">
        <v>19</v>
      </c>
    </row>
    <row r="922" spans="1:13">
      <c r="A922" t="s">
        <v>1567</v>
      </c>
      <c r="B922" s="1">
        <v>41762</v>
      </c>
      <c r="C922" s="1">
        <v>41763</v>
      </c>
      <c r="D922" t="s">
        <v>403</v>
      </c>
      <c r="E922" t="s">
        <v>119</v>
      </c>
      <c r="F922" t="s">
        <v>120</v>
      </c>
      <c r="G922" t="s">
        <v>45</v>
      </c>
      <c r="H922" t="s">
        <v>33</v>
      </c>
      <c r="I922">
        <v>912.24</v>
      </c>
      <c r="J922">
        <v>3</v>
      </c>
      <c r="K922">
        <v>0.2</v>
      </c>
      <c r="L922">
        <v>68.400000000000006</v>
      </c>
      <c r="M922" t="s">
        <v>37</v>
      </c>
    </row>
    <row r="923" spans="1:13">
      <c r="A923" t="s">
        <v>1568</v>
      </c>
      <c r="B923" s="1">
        <v>41914</v>
      </c>
      <c r="C923" s="1">
        <v>41917</v>
      </c>
      <c r="D923" t="s">
        <v>1569</v>
      </c>
      <c r="E923" t="s">
        <v>211</v>
      </c>
      <c r="F923" t="s">
        <v>98</v>
      </c>
      <c r="G923" t="s">
        <v>17</v>
      </c>
      <c r="H923" t="s">
        <v>33</v>
      </c>
      <c r="I923">
        <v>947.22176000000002</v>
      </c>
      <c r="J923">
        <v>4</v>
      </c>
      <c r="K923">
        <v>2E-3</v>
      </c>
      <c r="L923">
        <v>377.70175999999998</v>
      </c>
      <c r="M923" t="s">
        <v>37</v>
      </c>
    </row>
    <row r="924" spans="1:13">
      <c r="A924" t="s">
        <v>1570</v>
      </c>
      <c r="B924" t="s">
        <v>125</v>
      </c>
      <c r="C924" s="1">
        <v>41261</v>
      </c>
      <c r="D924" t="s">
        <v>1571</v>
      </c>
      <c r="E924" t="s">
        <v>93</v>
      </c>
      <c r="F924" t="s">
        <v>94</v>
      </c>
      <c r="G924" t="s">
        <v>32</v>
      </c>
      <c r="H924" t="s">
        <v>73</v>
      </c>
      <c r="I924">
        <v>1983.0149999999901</v>
      </c>
      <c r="J924">
        <v>5</v>
      </c>
      <c r="K924">
        <v>0.1</v>
      </c>
      <c r="L924">
        <v>616.81500000000005</v>
      </c>
      <c r="M924" t="s">
        <v>37</v>
      </c>
    </row>
    <row r="925" spans="1:13">
      <c r="A925" t="s">
        <v>1572</v>
      </c>
      <c r="B925" s="1">
        <v>41572</v>
      </c>
      <c r="C925" s="1">
        <v>41576</v>
      </c>
      <c r="D925" t="s">
        <v>1554</v>
      </c>
      <c r="E925" t="s">
        <v>211</v>
      </c>
      <c r="F925" t="s">
        <v>98</v>
      </c>
      <c r="G925" t="s">
        <v>17</v>
      </c>
      <c r="H925" t="s">
        <v>33</v>
      </c>
      <c r="I925">
        <v>2146.6</v>
      </c>
      <c r="J925">
        <v>5</v>
      </c>
      <c r="K925">
        <v>0</v>
      </c>
      <c r="L925">
        <v>429.3</v>
      </c>
      <c r="M925" t="s">
        <v>19</v>
      </c>
    </row>
    <row r="926" spans="1:13">
      <c r="A926" t="s">
        <v>1573</v>
      </c>
      <c r="B926" s="1">
        <v>41688</v>
      </c>
      <c r="C926" s="1">
        <v>41695</v>
      </c>
      <c r="D926" t="s">
        <v>1574</v>
      </c>
      <c r="E926" t="s">
        <v>197</v>
      </c>
      <c r="F926" t="s">
        <v>77</v>
      </c>
      <c r="G926" t="s">
        <v>17</v>
      </c>
      <c r="H926" t="s">
        <v>151</v>
      </c>
      <c r="I926">
        <v>2879.82</v>
      </c>
      <c r="J926">
        <v>9</v>
      </c>
      <c r="K926">
        <v>0</v>
      </c>
      <c r="L926">
        <v>1295.73</v>
      </c>
      <c r="M926" t="s">
        <v>19</v>
      </c>
    </row>
    <row r="927" spans="1:13">
      <c r="A927" t="s">
        <v>1575</v>
      </c>
      <c r="B927" s="1">
        <v>42258</v>
      </c>
      <c r="C927" s="1">
        <v>42259</v>
      </c>
      <c r="D927" t="s">
        <v>1058</v>
      </c>
      <c r="E927" t="s">
        <v>70</v>
      </c>
      <c r="F927" t="s">
        <v>71</v>
      </c>
      <c r="G927" t="s">
        <v>32</v>
      </c>
      <c r="H927" t="s">
        <v>26</v>
      </c>
      <c r="I927">
        <v>1622.01</v>
      </c>
      <c r="J927">
        <v>5</v>
      </c>
      <c r="K927">
        <v>0.35</v>
      </c>
      <c r="L927">
        <v>-623.94000000000005</v>
      </c>
      <c r="M927" t="s">
        <v>37</v>
      </c>
    </row>
    <row r="928" spans="1:13">
      <c r="A928" t="s">
        <v>1576</v>
      </c>
      <c r="B928" s="1">
        <v>41927</v>
      </c>
      <c r="C928" s="1">
        <v>41931</v>
      </c>
      <c r="D928" t="s">
        <v>840</v>
      </c>
      <c r="F928" t="s">
        <v>71</v>
      </c>
      <c r="G928" t="s">
        <v>45</v>
      </c>
      <c r="H928" t="s">
        <v>33</v>
      </c>
      <c r="I928">
        <v>1503.68399999999</v>
      </c>
      <c r="J928">
        <v>6</v>
      </c>
      <c r="K928">
        <v>0.1</v>
      </c>
      <c r="L928">
        <v>284.003999999999</v>
      </c>
      <c r="M928" t="s">
        <v>37</v>
      </c>
    </row>
    <row r="929" spans="1:13">
      <c r="A929" t="s">
        <v>1529</v>
      </c>
      <c r="B929" s="1">
        <v>41615</v>
      </c>
      <c r="C929" s="1">
        <v>41617</v>
      </c>
      <c r="D929" t="s">
        <v>1207</v>
      </c>
      <c r="E929" t="s">
        <v>40</v>
      </c>
      <c r="F929" t="s">
        <v>111</v>
      </c>
      <c r="G929" t="s">
        <v>45</v>
      </c>
      <c r="H929" t="s">
        <v>44</v>
      </c>
      <c r="I929">
        <v>21.36</v>
      </c>
      <c r="J929">
        <v>5</v>
      </c>
      <c r="K929">
        <v>0.2</v>
      </c>
      <c r="L929">
        <v>7.2089999999999996</v>
      </c>
      <c r="M929" t="s">
        <v>19</v>
      </c>
    </row>
    <row r="930" spans="1:13">
      <c r="A930" t="s">
        <v>1577</v>
      </c>
      <c r="B930" s="1">
        <v>41928</v>
      </c>
      <c r="C930" s="1">
        <v>41930</v>
      </c>
      <c r="E930" t="s">
        <v>141</v>
      </c>
      <c r="F930" t="s">
        <v>142</v>
      </c>
      <c r="G930" t="s">
        <v>45</v>
      </c>
      <c r="H930" t="s">
        <v>73</v>
      </c>
      <c r="I930">
        <v>893.56139999999903</v>
      </c>
      <c r="J930">
        <v>2</v>
      </c>
      <c r="L930">
        <v>247.60140000000001</v>
      </c>
      <c r="M930" t="s">
        <v>27</v>
      </c>
    </row>
    <row r="931" spans="1:13">
      <c r="B931" s="1">
        <v>42074</v>
      </c>
      <c r="C931" s="1">
        <v>42077</v>
      </c>
      <c r="D931" t="s">
        <v>887</v>
      </c>
      <c r="E931" t="s">
        <v>570</v>
      </c>
      <c r="F931" t="s">
        <v>120</v>
      </c>
      <c r="G931" t="s">
        <v>32</v>
      </c>
      <c r="H931" t="s">
        <v>23</v>
      </c>
      <c r="I931">
        <v>1143.44</v>
      </c>
      <c r="J931">
        <v>2</v>
      </c>
      <c r="K931">
        <v>0</v>
      </c>
      <c r="L931">
        <v>320.16000000000003</v>
      </c>
      <c r="M931" t="s">
        <v>27</v>
      </c>
    </row>
    <row r="932" spans="1:13">
      <c r="A932" t="s">
        <v>1578</v>
      </c>
      <c r="B932" s="1">
        <v>42264</v>
      </c>
      <c r="C932" s="1">
        <v>42268</v>
      </c>
      <c r="D932" t="s">
        <v>563</v>
      </c>
      <c r="E932" t="s">
        <v>232</v>
      </c>
      <c r="F932" t="s">
        <v>233</v>
      </c>
      <c r="G932" t="s">
        <v>17</v>
      </c>
      <c r="H932" t="s">
        <v>73</v>
      </c>
      <c r="J932">
        <v>6</v>
      </c>
      <c r="K932">
        <v>0</v>
      </c>
      <c r="M932" t="s">
        <v>19</v>
      </c>
    </row>
    <row r="933" spans="1:13">
      <c r="A933" t="s">
        <v>1579</v>
      </c>
      <c r="B933" s="1">
        <v>41216</v>
      </c>
      <c r="C933" s="1">
        <v>41218</v>
      </c>
      <c r="D933" t="s">
        <v>199</v>
      </c>
      <c r="E933" t="s">
        <v>1580</v>
      </c>
      <c r="F933" t="s">
        <v>61</v>
      </c>
      <c r="G933" t="s">
        <v>45</v>
      </c>
      <c r="H933" t="s">
        <v>44</v>
      </c>
      <c r="I933">
        <v>1401.84</v>
      </c>
      <c r="J933">
        <v>4</v>
      </c>
      <c r="K933">
        <v>0</v>
      </c>
      <c r="L933">
        <v>126.16</v>
      </c>
      <c r="M933" t="s">
        <v>37</v>
      </c>
    </row>
    <row r="934" spans="1:13">
      <c r="A934" t="s">
        <v>1581</v>
      </c>
      <c r="B934" s="1">
        <v>42276</v>
      </c>
      <c r="C934" s="1">
        <v>42283</v>
      </c>
      <c r="D934" t="s">
        <v>447</v>
      </c>
      <c r="E934" t="s">
        <v>22</v>
      </c>
      <c r="F934" t="s">
        <v>71</v>
      </c>
      <c r="G934" t="s">
        <v>17</v>
      </c>
      <c r="H934" t="s">
        <v>33</v>
      </c>
      <c r="I934">
        <v>2088.2399999999998</v>
      </c>
      <c r="J934">
        <v>8</v>
      </c>
      <c r="K934">
        <v>0</v>
      </c>
      <c r="L934">
        <v>83.52</v>
      </c>
      <c r="M934" t="s">
        <v>74</v>
      </c>
    </row>
    <row r="935" spans="1:13">
      <c r="A935" t="s">
        <v>1582</v>
      </c>
      <c r="B935" s="1">
        <v>42194</v>
      </c>
      <c r="C935" s="1">
        <v>42198</v>
      </c>
      <c r="D935" t="s">
        <v>1583</v>
      </c>
      <c r="E935" t="s">
        <v>114</v>
      </c>
      <c r="F935" t="s">
        <v>169</v>
      </c>
      <c r="G935" t="s">
        <v>32</v>
      </c>
      <c r="H935" t="s">
        <v>73</v>
      </c>
      <c r="I935">
        <v>2194.5300000000002</v>
      </c>
      <c r="J935">
        <v>13</v>
      </c>
      <c r="K935">
        <v>0</v>
      </c>
      <c r="L935">
        <v>438.75</v>
      </c>
      <c r="M935" t="s">
        <v>37</v>
      </c>
    </row>
    <row r="936" spans="1:13">
      <c r="A936" t="s">
        <v>1584</v>
      </c>
      <c r="B936" s="1">
        <v>41352</v>
      </c>
      <c r="C936" s="1">
        <v>41352</v>
      </c>
      <c r="D936" t="s">
        <v>961</v>
      </c>
      <c r="E936" t="s">
        <v>22</v>
      </c>
      <c r="F936" t="s">
        <v>71</v>
      </c>
      <c r="G936" t="s">
        <v>45</v>
      </c>
      <c r="H936" t="s">
        <v>127</v>
      </c>
      <c r="I936">
        <v>1527.12</v>
      </c>
      <c r="J936">
        <v>8</v>
      </c>
      <c r="K936">
        <v>0.1</v>
      </c>
      <c r="M936" t="s">
        <v>37</v>
      </c>
    </row>
    <row r="937" spans="1:13">
      <c r="A937" t="s">
        <v>1585</v>
      </c>
      <c r="B937" s="1">
        <v>41803</v>
      </c>
      <c r="C937" s="1">
        <v>41805</v>
      </c>
      <c r="D937" t="s">
        <v>871</v>
      </c>
      <c r="E937" t="s">
        <v>554</v>
      </c>
      <c r="F937" t="s">
        <v>90</v>
      </c>
      <c r="G937" t="s">
        <v>45</v>
      </c>
      <c r="H937" t="s">
        <v>151</v>
      </c>
      <c r="J937">
        <v>7</v>
      </c>
      <c r="K937">
        <v>0.5</v>
      </c>
      <c r="L937">
        <v>-486.46499999999997</v>
      </c>
      <c r="M937" t="s">
        <v>27</v>
      </c>
    </row>
    <row r="938" spans="1:13">
      <c r="A938" t="s">
        <v>189</v>
      </c>
      <c r="B938" s="1">
        <v>41882</v>
      </c>
      <c r="C938" s="1">
        <v>41885</v>
      </c>
      <c r="D938" t="s">
        <v>190</v>
      </c>
      <c r="E938" t="s">
        <v>22</v>
      </c>
      <c r="F938" t="s">
        <v>71</v>
      </c>
      <c r="G938" t="s">
        <v>17</v>
      </c>
      <c r="H938" t="s">
        <v>299</v>
      </c>
      <c r="I938">
        <v>794.7</v>
      </c>
      <c r="J938">
        <v>3</v>
      </c>
      <c r="K938">
        <v>0</v>
      </c>
      <c r="L938">
        <v>174.78</v>
      </c>
      <c r="M938" t="s">
        <v>27</v>
      </c>
    </row>
    <row r="939" spans="1:13">
      <c r="A939" t="s">
        <v>1586</v>
      </c>
      <c r="B939" s="1">
        <v>41783</v>
      </c>
      <c r="C939" s="1">
        <v>41787</v>
      </c>
      <c r="D939" t="s">
        <v>301</v>
      </c>
      <c r="E939" t="s">
        <v>689</v>
      </c>
      <c r="F939" t="s">
        <v>142</v>
      </c>
      <c r="G939" t="s">
        <v>32</v>
      </c>
      <c r="H939" t="s">
        <v>73</v>
      </c>
      <c r="I939">
        <v>2761.2</v>
      </c>
      <c r="J939">
        <v>6</v>
      </c>
      <c r="K939">
        <v>0</v>
      </c>
      <c r="L939">
        <v>110.34</v>
      </c>
      <c r="M939" t="s">
        <v>19</v>
      </c>
    </row>
    <row r="940" spans="1:13">
      <c r="A940" t="s">
        <v>1587</v>
      </c>
      <c r="B940" s="1">
        <v>41088</v>
      </c>
      <c r="C940" s="1">
        <v>41093</v>
      </c>
      <c r="D940" t="s">
        <v>1588</v>
      </c>
      <c r="E940" t="s">
        <v>464</v>
      </c>
      <c r="F940" t="s">
        <v>87</v>
      </c>
      <c r="G940" t="s">
        <v>32</v>
      </c>
      <c r="H940" t="s">
        <v>127</v>
      </c>
      <c r="J940">
        <v>8</v>
      </c>
      <c r="K940">
        <v>0</v>
      </c>
      <c r="L940">
        <v>1622.88</v>
      </c>
      <c r="M940" t="s">
        <v>19</v>
      </c>
    </row>
    <row r="941" spans="1:13">
      <c r="A941" t="s">
        <v>1589</v>
      </c>
      <c r="B941" s="1">
        <v>41256</v>
      </c>
      <c r="E941" t="s">
        <v>97</v>
      </c>
      <c r="F941" t="s">
        <v>98</v>
      </c>
      <c r="G941" t="s">
        <v>32</v>
      </c>
      <c r="H941" t="s">
        <v>23</v>
      </c>
      <c r="I941">
        <v>825.79200000000003</v>
      </c>
      <c r="J941">
        <v>4</v>
      </c>
      <c r="K941">
        <v>0.2</v>
      </c>
      <c r="L941">
        <v>41.231999999999999</v>
      </c>
      <c r="M941" t="s">
        <v>27</v>
      </c>
    </row>
    <row r="942" spans="1:13">
      <c r="A942" t="s">
        <v>1556</v>
      </c>
      <c r="B942" s="1">
        <v>41241</v>
      </c>
      <c r="C942" s="1">
        <v>41248</v>
      </c>
      <c r="D942" t="s">
        <v>1207</v>
      </c>
      <c r="E942" t="s">
        <v>40</v>
      </c>
      <c r="F942" t="s">
        <v>43</v>
      </c>
      <c r="G942" t="s">
        <v>45</v>
      </c>
      <c r="H942" t="s">
        <v>151</v>
      </c>
      <c r="I942">
        <v>30.4</v>
      </c>
      <c r="J942">
        <v>5</v>
      </c>
      <c r="K942" t="s">
        <v>226</v>
      </c>
      <c r="L942">
        <v>15.2</v>
      </c>
      <c r="M942" t="s">
        <v>19</v>
      </c>
    </row>
    <row r="943" spans="1:13">
      <c r="B943" s="1">
        <v>41863</v>
      </c>
      <c r="C943" s="1">
        <v>41868</v>
      </c>
      <c r="D943" t="s">
        <v>1246</v>
      </c>
      <c r="E943" t="s">
        <v>114</v>
      </c>
      <c r="F943" t="s">
        <v>115</v>
      </c>
      <c r="G943" t="s">
        <v>17</v>
      </c>
      <c r="H943" t="s">
        <v>151</v>
      </c>
      <c r="I943">
        <v>3180.3</v>
      </c>
      <c r="J943">
        <v>5</v>
      </c>
      <c r="K943">
        <v>0</v>
      </c>
      <c r="L943">
        <v>381.6</v>
      </c>
      <c r="M943" t="s">
        <v>19</v>
      </c>
    </row>
    <row r="944" spans="1:13">
      <c r="A944" t="s">
        <v>1590</v>
      </c>
      <c r="B944" s="1">
        <v>41527</v>
      </c>
      <c r="C944" s="1">
        <v>41529</v>
      </c>
      <c r="D944" t="s">
        <v>1591</v>
      </c>
      <c r="E944" t="s">
        <v>66</v>
      </c>
      <c r="F944" t="s">
        <v>90</v>
      </c>
      <c r="G944" t="s">
        <v>32</v>
      </c>
      <c r="H944" t="s">
        <v>46</v>
      </c>
      <c r="I944">
        <v>1859.99999999999</v>
      </c>
      <c r="J944">
        <v>4</v>
      </c>
      <c r="K944">
        <v>0</v>
      </c>
      <c r="L944">
        <v>316.2</v>
      </c>
      <c r="M944" t="s">
        <v>37</v>
      </c>
    </row>
    <row r="945" spans="1:13">
      <c r="A945" t="s">
        <v>1592</v>
      </c>
      <c r="B945" s="1">
        <v>41801</v>
      </c>
      <c r="C945" s="1">
        <v>41807</v>
      </c>
      <c r="D945" t="s">
        <v>188</v>
      </c>
      <c r="F945" t="s">
        <v>115</v>
      </c>
      <c r="G945" t="s">
        <v>17</v>
      </c>
      <c r="H945" t="s">
        <v>26</v>
      </c>
      <c r="I945">
        <v>2582.16</v>
      </c>
      <c r="J945">
        <v>4</v>
      </c>
      <c r="L945">
        <v>361.44</v>
      </c>
      <c r="M945" t="s">
        <v>19</v>
      </c>
    </row>
    <row r="946" spans="1:13">
      <c r="A946" t="s">
        <v>1593</v>
      </c>
      <c r="B946" s="1">
        <v>41936</v>
      </c>
      <c r="C946" s="1">
        <v>41936</v>
      </c>
      <c r="D946" t="s">
        <v>405</v>
      </c>
      <c r="E946" t="s">
        <v>689</v>
      </c>
      <c r="F946" t="s">
        <v>142</v>
      </c>
      <c r="G946" t="s">
        <v>17</v>
      </c>
      <c r="H946" t="s">
        <v>23</v>
      </c>
      <c r="I946">
        <v>881.1</v>
      </c>
      <c r="J946">
        <v>5</v>
      </c>
      <c r="K946">
        <v>0</v>
      </c>
      <c r="L946">
        <v>184.95</v>
      </c>
      <c r="M946" t="s">
        <v>37</v>
      </c>
    </row>
    <row r="947" spans="1:13">
      <c r="A947" t="s">
        <v>1594</v>
      </c>
      <c r="B947" s="1">
        <v>41801</v>
      </c>
      <c r="C947" s="1">
        <v>41805</v>
      </c>
      <c r="D947" t="s">
        <v>1023</v>
      </c>
      <c r="E947" t="s">
        <v>70</v>
      </c>
      <c r="F947" t="s">
        <v>107</v>
      </c>
      <c r="G947" t="s">
        <v>17</v>
      </c>
      <c r="H947" t="s">
        <v>26</v>
      </c>
      <c r="I947" t="s">
        <v>1595</v>
      </c>
      <c r="J947">
        <v>3</v>
      </c>
      <c r="K947">
        <v>0.15</v>
      </c>
      <c r="L947">
        <v>324.38249999999903</v>
      </c>
      <c r="M947" t="s">
        <v>37</v>
      </c>
    </row>
    <row r="948" spans="1:13">
      <c r="A948" t="s">
        <v>217</v>
      </c>
      <c r="B948" s="1">
        <v>41537</v>
      </c>
      <c r="C948" s="1">
        <v>41539</v>
      </c>
      <c r="D948" t="s">
        <v>218</v>
      </c>
      <c r="E948" t="s">
        <v>93</v>
      </c>
      <c r="F948" t="s">
        <v>94</v>
      </c>
      <c r="G948" t="s">
        <v>17</v>
      </c>
      <c r="H948" t="s">
        <v>26</v>
      </c>
      <c r="I948">
        <v>1677.1859999999999</v>
      </c>
      <c r="J948">
        <v>6</v>
      </c>
      <c r="K948">
        <v>0.1</v>
      </c>
      <c r="L948">
        <v>521.76599999999996</v>
      </c>
      <c r="M948" t="s">
        <v>37</v>
      </c>
    </row>
    <row r="949" spans="1:13">
      <c r="A949" t="s">
        <v>1596</v>
      </c>
      <c r="B949" s="1">
        <v>42139</v>
      </c>
      <c r="C949" s="1">
        <v>42141</v>
      </c>
      <c r="D949" t="s">
        <v>1597</v>
      </c>
      <c r="E949" t="s">
        <v>554</v>
      </c>
      <c r="F949" t="s">
        <v>90</v>
      </c>
      <c r="G949" t="s">
        <v>17</v>
      </c>
      <c r="H949" t="s">
        <v>26</v>
      </c>
      <c r="I949">
        <v>1001.88</v>
      </c>
      <c r="K949">
        <v>0</v>
      </c>
      <c r="L949">
        <v>230.4</v>
      </c>
      <c r="M949" t="s">
        <v>27</v>
      </c>
    </row>
    <row r="950" spans="1:13">
      <c r="A950" t="s">
        <v>1598</v>
      </c>
      <c r="B950" s="1">
        <v>41690</v>
      </c>
      <c r="C950" s="1">
        <v>41697</v>
      </c>
      <c r="D950" t="s">
        <v>1207</v>
      </c>
      <c r="E950" t="s">
        <v>40</v>
      </c>
      <c r="F950" t="s">
        <v>153</v>
      </c>
      <c r="G950" t="s">
        <v>45</v>
      </c>
      <c r="H950" t="s">
        <v>127</v>
      </c>
      <c r="I950">
        <v>16.495999999999999</v>
      </c>
      <c r="J950">
        <v>2</v>
      </c>
      <c r="K950">
        <v>0.2</v>
      </c>
      <c r="L950">
        <v>5.5673999999999904</v>
      </c>
      <c r="M950" t="s">
        <v>19</v>
      </c>
    </row>
    <row r="951" spans="1:13">
      <c r="A951" t="s">
        <v>1599</v>
      </c>
      <c r="B951" s="1">
        <v>41252</v>
      </c>
      <c r="C951" s="1">
        <v>41255</v>
      </c>
      <c r="E951" t="s">
        <v>93</v>
      </c>
      <c r="F951" t="s">
        <v>94</v>
      </c>
      <c r="G951" t="s">
        <v>45</v>
      </c>
      <c r="H951" t="s">
        <v>26</v>
      </c>
      <c r="J951">
        <v>2</v>
      </c>
      <c r="K951">
        <v>0.1</v>
      </c>
      <c r="L951">
        <v>-5.4000000000001998E-2</v>
      </c>
      <c r="M951" t="s">
        <v>408</v>
      </c>
    </row>
    <row r="952" spans="1:13">
      <c r="A952" t="s">
        <v>1600</v>
      </c>
      <c r="B952" s="1">
        <v>41930</v>
      </c>
      <c r="C952" s="1">
        <v>41934</v>
      </c>
      <c r="D952" t="s">
        <v>539</v>
      </c>
      <c r="E952" t="s">
        <v>101</v>
      </c>
      <c r="F952" t="s">
        <v>98</v>
      </c>
      <c r="G952" t="s">
        <v>17</v>
      </c>
      <c r="H952" t="s">
        <v>127</v>
      </c>
      <c r="I952">
        <v>2120.8000000000002</v>
      </c>
      <c r="J952">
        <v>5</v>
      </c>
      <c r="K952">
        <v>0</v>
      </c>
      <c r="L952">
        <v>275.7</v>
      </c>
      <c r="M952" t="s">
        <v>37</v>
      </c>
    </row>
    <row r="953" spans="1:13">
      <c r="A953" t="s">
        <v>1601</v>
      </c>
      <c r="B953" s="1">
        <v>41972</v>
      </c>
      <c r="C953" s="1">
        <v>41977</v>
      </c>
      <c r="D953" t="s">
        <v>728</v>
      </c>
      <c r="E953" t="s">
        <v>168</v>
      </c>
      <c r="F953" t="s">
        <v>1602</v>
      </c>
      <c r="G953" t="s">
        <v>17</v>
      </c>
      <c r="H953" t="s">
        <v>73</v>
      </c>
      <c r="I953">
        <v>1531.2</v>
      </c>
      <c r="J953">
        <v>10</v>
      </c>
      <c r="K953">
        <v>0</v>
      </c>
      <c r="L953">
        <v>45.9</v>
      </c>
      <c r="M953" t="s">
        <v>37</v>
      </c>
    </row>
    <row r="954" spans="1:13">
      <c r="A954" t="s">
        <v>1154</v>
      </c>
      <c r="C954" s="1">
        <v>42366</v>
      </c>
      <c r="D954" t="s">
        <v>1155</v>
      </c>
      <c r="E954" t="s">
        <v>1603</v>
      </c>
      <c r="F954" t="s">
        <v>56</v>
      </c>
      <c r="G954" t="s">
        <v>17</v>
      </c>
      <c r="H954" t="s">
        <v>26</v>
      </c>
      <c r="I954">
        <v>1572.84</v>
      </c>
      <c r="J954">
        <v>6</v>
      </c>
      <c r="K954">
        <v>0</v>
      </c>
      <c r="L954">
        <v>141.47999999999999</v>
      </c>
      <c r="M954" t="s">
        <v>37</v>
      </c>
    </row>
    <row r="955" spans="1:13">
      <c r="A955" t="s">
        <v>1604</v>
      </c>
      <c r="B955" s="1">
        <v>41310</v>
      </c>
      <c r="C955" s="1">
        <v>41315</v>
      </c>
      <c r="D955" t="s">
        <v>1605</v>
      </c>
      <c r="E955" t="s">
        <v>114</v>
      </c>
      <c r="F955" t="s">
        <v>115</v>
      </c>
      <c r="G955" t="s">
        <v>32</v>
      </c>
      <c r="H955" t="s">
        <v>26</v>
      </c>
      <c r="I955">
        <v>1236.33</v>
      </c>
      <c r="J955">
        <v>3</v>
      </c>
      <c r="K955" t="s">
        <v>226</v>
      </c>
      <c r="L955">
        <v>519.21</v>
      </c>
      <c r="M955" t="s">
        <v>37</v>
      </c>
    </row>
    <row r="956" spans="1:13">
      <c r="A956" t="s">
        <v>1529</v>
      </c>
      <c r="B956" s="1">
        <v>41615</v>
      </c>
      <c r="C956" s="1">
        <v>41617</v>
      </c>
      <c r="D956" t="s">
        <v>1207</v>
      </c>
      <c r="E956" t="s">
        <v>40</v>
      </c>
      <c r="F956" t="s">
        <v>111</v>
      </c>
      <c r="G956" t="s">
        <v>45</v>
      </c>
      <c r="H956" t="s">
        <v>33</v>
      </c>
      <c r="I956">
        <v>6.6879999999999997</v>
      </c>
      <c r="J956">
        <v>2</v>
      </c>
      <c r="K956">
        <v>0.2</v>
      </c>
      <c r="L956">
        <v>2.34079999999999</v>
      </c>
      <c r="M956" t="s">
        <v>19</v>
      </c>
    </row>
    <row r="957" spans="1:13">
      <c r="A957" t="s">
        <v>156</v>
      </c>
      <c r="B957" s="1">
        <v>42244</v>
      </c>
      <c r="C957" s="1">
        <v>42245</v>
      </c>
      <c r="D957" t="s">
        <v>157</v>
      </c>
      <c r="E957" t="s">
        <v>66</v>
      </c>
      <c r="F957" t="s">
        <v>67</v>
      </c>
      <c r="G957" t="s">
        <v>17</v>
      </c>
      <c r="H957" t="s">
        <v>151</v>
      </c>
      <c r="I957">
        <v>759.66</v>
      </c>
      <c r="J957">
        <v>2</v>
      </c>
      <c r="K957">
        <v>0</v>
      </c>
      <c r="L957">
        <v>311.45999999999998</v>
      </c>
      <c r="M957" t="s">
        <v>37</v>
      </c>
    </row>
    <row r="958" spans="1:13">
      <c r="A958" t="s">
        <v>1606</v>
      </c>
      <c r="B958" s="1">
        <v>41679</v>
      </c>
      <c r="C958" s="1">
        <v>41685</v>
      </c>
      <c r="D958" t="s">
        <v>317</v>
      </c>
      <c r="E958" t="s">
        <v>15</v>
      </c>
      <c r="F958" t="s">
        <v>16</v>
      </c>
      <c r="G958" t="s">
        <v>32</v>
      </c>
      <c r="H958" t="s">
        <v>26</v>
      </c>
      <c r="I958">
        <v>2951.991</v>
      </c>
      <c r="J958">
        <v>9</v>
      </c>
      <c r="K958">
        <v>0.3</v>
      </c>
      <c r="L958">
        <v>-632.79899999999895</v>
      </c>
      <c r="M958" t="s">
        <v>19</v>
      </c>
    </row>
    <row r="959" spans="1:13">
      <c r="A959" t="s">
        <v>1561</v>
      </c>
      <c r="B959" s="1">
        <v>42072</v>
      </c>
      <c r="C959" s="1">
        <v>42079</v>
      </c>
      <c r="D959" t="s">
        <v>1207</v>
      </c>
      <c r="E959" t="s">
        <v>40</v>
      </c>
      <c r="F959" t="s">
        <v>43</v>
      </c>
      <c r="G959" t="s">
        <v>45</v>
      </c>
      <c r="H959" t="s">
        <v>33</v>
      </c>
      <c r="I959">
        <v>3.36</v>
      </c>
      <c r="J959">
        <v>2</v>
      </c>
      <c r="K959">
        <v>0</v>
      </c>
      <c r="L959">
        <v>0.87360000000000004</v>
      </c>
      <c r="M959" t="s">
        <v>19</v>
      </c>
    </row>
    <row r="960" spans="1:13">
      <c r="A960" t="s">
        <v>1607</v>
      </c>
      <c r="B960" s="1">
        <v>41040</v>
      </c>
      <c r="C960" s="1">
        <v>41042</v>
      </c>
      <c r="D960" t="s">
        <v>338</v>
      </c>
      <c r="E960" t="s">
        <v>70</v>
      </c>
      <c r="F960" t="s">
        <v>71</v>
      </c>
      <c r="G960" t="s">
        <v>32</v>
      </c>
      <c r="H960" t="s">
        <v>44</v>
      </c>
      <c r="I960">
        <v>627.27599999999995</v>
      </c>
      <c r="J960">
        <v>2</v>
      </c>
      <c r="K960">
        <v>0.35</v>
      </c>
      <c r="L960">
        <v>-135.14399999999901</v>
      </c>
      <c r="M960" t="s">
        <v>27</v>
      </c>
    </row>
    <row r="961" spans="1:13">
      <c r="A961" t="s">
        <v>1608</v>
      </c>
      <c r="B961" s="1">
        <v>41199</v>
      </c>
      <c r="C961" s="1">
        <v>41201</v>
      </c>
      <c r="D961" t="s">
        <v>1609</v>
      </c>
      <c r="E961" t="s">
        <v>334</v>
      </c>
      <c r="F961" t="s">
        <v>153</v>
      </c>
      <c r="G961" t="s">
        <v>17</v>
      </c>
      <c r="H961" t="s">
        <v>23</v>
      </c>
      <c r="I961">
        <v>1394.95</v>
      </c>
      <c r="J961">
        <v>5</v>
      </c>
      <c r="K961">
        <v>0</v>
      </c>
      <c r="M961" t="s">
        <v>19</v>
      </c>
    </row>
    <row r="962" spans="1:13">
      <c r="A962" t="s">
        <v>1610</v>
      </c>
      <c r="B962" s="1">
        <v>41863</v>
      </c>
      <c r="C962" s="1">
        <v>41865</v>
      </c>
      <c r="D962" t="s">
        <v>1611</v>
      </c>
      <c r="E962" t="s">
        <v>905</v>
      </c>
      <c r="F962" t="s">
        <v>77</v>
      </c>
      <c r="G962" t="s">
        <v>17</v>
      </c>
      <c r="H962" t="s">
        <v>44</v>
      </c>
      <c r="I962">
        <v>553.91999999999996</v>
      </c>
      <c r="J962">
        <v>4</v>
      </c>
      <c r="K962" t="s">
        <v>226</v>
      </c>
      <c r="L962">
        <v>22.08</v>
      </c>
      <c r="M962" t="s">
        <v>27</v>
      </c>
    </row>
    <row r="963" spans="1:13">
      <c r="A963" t="s">
        <v>1612</v>
      </c>
      <c r="B963" s="1">
        <v>42179</v>
      </c>
      <c r="C963" s="1">
        <v>42185</v>
      </c>
      <c r="D963" t="s">
        <v>628</v>
      </c>
      <c r="E963" t="s">
        <v>22</v>
      </c>
      <c r="F963" t="s">
        <v>71</v>
      </c>
      <c r="G963" t="s">
        <v>17</v>
      </c>
      <c r="H963" t="s">
        <v>1613</v>
      </c>
      <c r="I963">
        <v>3873.24</v>
      </c>
      <c r="J963">
        <v>6</v>
      </c>
      <c r="K963">
        <v>0</v>
      </c>
      <c r="L963">
        <v>890.81999999999903</v>
      </c>
      <c r="M963" t="s">
        <v>19</v>
      </c>
    </row>
    <row r="964" spans="1:13">
      <c r="A964" t="s">
        <v>1614</v>
      </c>
      <c r="B964" s="1">
        <v>42035</v>
      </c>
      <c r="C964" s="1">
        <v>42036</v>
      </c>
      <c r="D964" t="s">
        <v>118</v>
      </c>
      <c r="E964" t="s">
        <v>66</v>
      </c>
      <c r="F964" t="s">
        <v>90</v>
      </c>
      <c r="G964" t="s">
        <v>17</v>
      </c>
      <c r="H964" t="s">
        <v>26</v>
      </c>
      <c r="I964">
        <v>791.19</v>
      </c>
      <c r="J964">
        <v>3</v>
      </c>
      <c r="K964">
        <v>0</v>
      </c>
      <c r="L964">
        <v>126.539999999999</v>
      </c>
      <c r="M964" t="s">
        <v>27</v>
      </c>
    </row>
    <row r="965" spans="1:13">
      <c r="A965" t="s">
        <v>1615</v>
      </c>
      <c r="B965" s="1">
        <v>42150</v>
      </c>
      <c r="C965" s="1">
        <v>42154</v>
      </c>
      <c r="E965" t="s">
        <v>66</v>
      </c>
      <c r="F965" t="s">
        <v>90</v>
      </c>
      <c r="G965" t="s">
        <v>32</v>
      </c>
      <c r="H965" t="s">
        <v>26</v>
      </c>
      <c r="I965">
        <v>2470.5</v>
      </c>
      <c r="J965">
        <v>6</v>
      </c>
      <c r="K965">
        <v>0</v>
      </c>
      <c r="L965">
        <v>518.76</v>
      </c>
      <c r="M965" t="s">
        <v>19</v>
      </c>
    </row>
    <row r="966" spans="1:13">
      <c r="A966" t="s">
        <v>1616</v>
      </c>
      <c r="B966" s="1">
        <v>41207</v>
      </c>
      <c r="C966" s="1">
        <v>41209</v>
      </c>
      <c r="D966" t="s">
        <v>1435</v>
      </c>
      <c r="E966" t="s">
        <v>97</v>
      </c>
      <c r="F966" t="s">
        <v>98</v>
      </c>
      <c r="G966" t="s">
        <v>17</v>
      </c>
      <c r="H966" t="s">
        <v>33</v>
      </c>
      <c r="I966">
        <v>2120.6999999999998</v>
      </c>
      <c r="K966">
        <v>0</v>
      </c>
      <c r="L966">
        <v>63.6</v>
      </c>
      <c r="M966" t="s">
        <v>37</v>
      </c>
    </row>
    <row r="967" spans="1:13">
      <c r="A967" t="s">
        <v>1617</v>
      </c>
      <c r="B967" s="1">
        <v>42032</v>
      </c>
      <c r="C967" s="1">
        <v>42034</v>
      </c>
      <c r="D967" t="s">
        <v>1618</v>
      </c>
      <c r="E967" t="s">
        <v>601</v>
      </c>
      <c r="F967" t="s">
        <v>16</v>
      </c>
      <c r="G967" t="s">
        <v>32</v>
      </c>
      <c r="H967" t="s">
        <v>151</v>
      </c>
      <c r="I967" t="s">
        <v>1619</v>
      </c>
      <c r="J967">
        <v>6</v>
      </c>
      <c r="K967">
        <v>0</v>
      </c>
      <c r="L967">
        <v>15.12</v>
      </c>
      <c r="M967" t="s">
        <v>27</v>
      </c>
    </row>
    <row r="968" spans="1:13">
      <c r="A968" t="s">
        <v>1620</v>
      </c>
      <c r="B968" s="1">
        <v>41781</v>
      </c>
      <c r="C968" s="1">
        <v>41783</v>
      </c>
      <c r="E968" t="s">
        <v>66</v>
      </c>
      <c r="F968" t="s">
        <v>90</v>
      </c>
      <c r="G968" t="s">
        <v>45</v>
      </c>
      <c r="H968" t="s">
        <v>26</v>
      </c>
      <c r="I968">
        <v>1581.03</v>
      </c>
      <c r="J968">
        <v>3</v>
      </c>
      <c r="K968">
        <v>0</v>
      </c>
      <c r="L968">
        <v>790.47</v>
      </c>
      <c r="M968" t="s">
        <v>27</v>
      </c>
    </row>
    <row r="969" spans="1:13">
      <c r="A969" t="s">
        <v>1621</v>
      </c>
      <c r="B969" s="1">
        <v>41132</v>
      </c>
      <c r="C969" s="1">
        <v>41135</v>
      </c>
      <c r="D969" t="s">
        <v>1622</v>
      </c>
      <c r="E969" t="s">
        <v>742</v>
      </c>
      <c r="F969" t="s">
        <v>142</v>
      </c>
      <c r="G969" t="s">
        <v>17</v>
      </c>
      <c r="H969" t="s">
        <v>151</v>
      </c>
      <c r="I969">
        <v>1161.1971000000001</v>
      </c>
      <c r="J969">
        <v>7</v>
      </c>
      <c r="K969">
        <v>0.37</v>
      </c>
      <c r="L969">
        <v>-147.52289999999999</v>
      </c>
      <c r="M969" t="s">
        <v>37</v>
      </c>
    </row>
    <row r="970" spans="1:13">
      <c r="A970" t="s">
        <v>1623</v>
      </c>
      <c r="B970" s="1">
        <v>41031</v>
      </c>
      <c r="C970" s="1">
        <v>41033</v>
      </c>
      <c r="D970" t="s">
        <v>1624</v>
      </c>
      <c r="E970" t="s">
        <v>83</v>
      </c>
      <c r="F970" t="s">
        <v>84</v>
      </c>
      <c r="G970" t="s">
        <v>17</v>
      </c>
      <c r="H970" t="s">
        <v>73</v>
      </c>
      <c r="I970">
        <v>642.719999999999</v>
      </c>
      <c r="J970">
        <v>2</v>
      </c>
      <c r="K970">
        <v>0</v>
      </c>
      <c r="L970">
        <v>224.94</v>
      </c>
      <c r="M970" t="s">
        <v>27</v>
      </c>
    </row>
    <row r="971" spans="1:13">
      <c r="A971" t="s">
        <v>1625</v>
      </c>
      <c r="B971" s="1">
        <v>41877</v>
      </c>
      <c r="C971" s="1">
        <v>41878</v>
      </c>
      <c r="D971" t="s">
        <v>1626</v>
      </c>
      <c r="E971" t="s">
        <v>97</v>
      </c>
      <c r="F971" t="s">
        <v>98</v>
      </c>
      <c r="G971" t="s">
        <v>17</v>
      </c>
      <c r="H971" t="s">
        <v>33</v>
      </c>
      <c r="I971">
        <v>1308.48</v>
      </c>
      <c r="J971">
        <v>3</v>
      </c>
      <c r="K971">
        <v>0</v>
      </c>
      <c r="L971">
        <v>13.08</v>
      </c>
      <c r="M971" t="s">
        <v>785</v>
      </c>
    </row>
    <row r="972" spans="1:13">
      <c r="A972" t="s">
        <v>1627</v>
      </c>
      <c r="B972" s="1">
        <v>41284</v>
      </c>
      <c r="C972" s="1">
        <v>41554</v>
      </c>
      <c r="D972" t="s">
        <v>632</v>
      </c>
      <c r="E972" t="s">
        <v>114</v>
      </c>
      <c r="F972" t="s">
        <v>115</v>
      </c>
      <c r="G972" t="s">
        <v>32</v>
      </c>
      <c r="H972" t="s">
        <v>33</v>
      </c>
      <c r="I972">
        <v>3547.44</v>
      </c>
      <c r="J972">
        <v>8</v>
      </c>
      <c r="K972">
        <v>0</v>
      </c>
      <c r="L972">
        <v>780.24</v>
      </c>
      <c r="M972" t="s">
        <v>19</v>
      </c>
    </row>
    <row r="973" spans="1:13">
      <c r="A973" t="s">
        <v>1628</v>
      </c>
      <c r="B973" s="1">
        <v>41815</v>
      </c>
      <c r="C973" s="1">
        <v>41816</v>
      </c>
      <c r="D973" t="s">
        <v>1064</v>
      </c>
      <c r="E973" t="s">
        <v>66</v>
      </c>
      <c r="F973" t="s">
        <v>90</v>
      </c>
      <c r="G973" t="s">
        <v>32</v>
      </c>
      <c r="H973" t="s">
        <v>26</v>
      </c>
      <c r="I973">
        <v>724.8</v>
      </c>
      <c r="K973">
        <v>0</v>
      </c>
      <c r="L973" t="s">
        <v>1629</v>
      </c>
      <c r="M973" t="s">
        <v>37</v>
      </c>
    </row>
    <row r="974" spans="1:13">
      <c r="A974" t="s">
        <v>1630</v>
      </c>
      <c r="B974" s="1">
        <v>42265</v>
      </c>
      <c r="C974" s="1">
        <v>42269</v>
      </c>
      <c r="D974" t="s">
        <v>207</v>
      </c>
      <c r="F974" t="s">
        <v>245</v>
      </c>
      <c r="G974" t="s">
        <v>32</v>
      </c>
      <c r="H974" t="s">
        <v>44</v>
      </c>
      <c r="I974">
        <v>1292.94</v>
      </c>
      <c r="J974">
        <v>3</v>
      </c>
      <c r="K974">
        <v>0</v>
      </c>
      <c r="L974">
        <v>77.576399999999893</v>
      </c>
      <c r="M974" t="s">
        <v>19</v>
      </c>
    </row>
    <row r="975" spans="1:13">
      <c r="A975" t="s">
        <v>1631</v>
      </c>
      <c r="B975" s="1">
        <v>42115</v>
      </c>
      <c r="C975" s="1">
        <v>42118</v>
      </c>
      <c r="E975" t="s">
        <v>1632</v>
      </c>
      <c r="F975" t="s">
        <v>61</v>
      </c>
      <c r="G975" t="s">
        <v>32</v>
      </c>
      <c r="H975" t="s">
        <v>151</v>
      </c>
      <c r="I975">
        <v>803.52</v>
      </c>
      <c r="J975">
        <v>9</v>
      </c>
      <c r="K975">
        <v>0</v>
      </c>
      <c r="L975">
        <v>80.28</v>
      </c>
      <c r="M975" t="s">
        <v>37</v>
      </c>
    </row>
    <row r="976" spans="1:13">
      <c r="A976" t="s">
        <v>1608</v>
      </c>
      <c r="B976" s="1">
        <v>41199</v>
      </c>
      <c r="C976" s="1">
        <v>41201</v>
      </c>
      <c r="E976" t="s">
        <v>40</v>
      </c>
      <c r="F976" t="s">
        <v>153</v>
      </c>
      <c r="G976" t="s">
        <v>45</v>
      </c>
      <c r="H976" t="s">
        <v>23</v>
      </c>
      <c r="I976">
        <v>275.969999999999</v>
      </c>
      <c r="J976">
        <v>3</v>
      </c>
      <c r="K976">
        <v>0</v>
      </c>
      <c r="L976">
        <v>11.038799999999901</v>
      </c>
      <c r="M976" t="s">
        <v>19</v>
      </c>
    </row>
    <row r="977" spans="1:13">
      <c r="A977" t="s">
        <v>1633</v>
      </c>
      <c r="B977" s="1">
        <v>42091</v>
      </c>
      <c r="C977" s="1">
        <v>42093</v>
      </c>
      <c r="D977" t="s">
        <v>1385</v>
      </c>
      <c r="E977" t="s">
        <v>97</v>
      </c>
      <c r="F977" t="s">
        <v>98</v>
      </c>
      <c r="G977" t="s">
        <v>32</v>
      </c>
      <c r="H977" t="s">
        <v>23</v>
      </c>
      <c r="I977">
        <v>1011.69599999999</v>
      </c>
      <c r="J977">
        <v>7</v>
      </c>
      <c r="K977" t="s">
        <v>484</v>
      </c>
      <c r="L977">
        <v>126.335999999999</v>
      </c>
      <c r="M977" t="s">
        <v>37</v>
      </c>
    </row>
    <row r="978" spans="1:13">
      <c r="A978" t="s">
        <v>1634</v>
      </c>
      <c r="B978" s="1">
        <v>42255</v>
      </c>
      <c r="C978" s="1">
        <v>42259</v>
      </c>
      <c r="D978" t="s">
        <v>1635</v>
      </c>
      <c r="E978" t="s">
        <v>570</v>
      </c>
      <c r="F978" t="s">
        <v>1079</v>
      </c>
      <c r="G978" t="s">
        <v>32</v>
      </c>
      <c r="H978" t="s">
        <v>33</v>
      </c>
      <c r="I978">
        <v>2419.1999999999998</v>
      </c>
      <c r="J978">
        <v>7</v>
      </c>
      <c r="K978">
        <v>0</v>
      </c>
      <c r="L978">
        <v>411.18</v>
      </c>
      <c r="M978" t="s">
        <v>37</v>
      </c>
    </row>
    <row r="979" spans="1:13">
      <c r="A979" t="s">
        <v>1636</v>
      </c>
      <c r="B979" t="s">
        <v>1637</v>
      </c>
      <c r="C979" s="1">
        <v>41963</v>
      </c>
      <c r="D979" t="s">
        <v>745</v>
      </c>
      <c r="E979" t="s">
        <v>119</v>
      </c>
      <c r="F979" t="s">
        <v>120</v>
      </c>
      <c r="G979" t="s">
        <v>45</v>
      </c>
      <c r="H979" t="s">
        <v>44</v>
      </c>
      <c r="I979">
        <v>803.04</v>
      </c>
      <c r="J979">
        <v>5</v>
      </c>
      <c r="L979">
        <v>180.64</v>
      </c>
      <c r="M979" t="s">
        <v>37</v>
      </c>
    </row>
    <row r="980" spans="1:13">
      <c r="A980" t="s">
        <v>1638</v>
      </c>
      <c r="B980" s="1">
        <v>42294</v>
      </c>
      <c r="C980" s="1">
        <v>42297</v>
      </c>
      <c r="D980" t="s">
        <v>968</v>
      </c>
      <c r="E980" t="s">
        <v>1639</v>
      </c>
      <c r="F980" t="s">
        <v>120</v>
      </c>
      <c r="G980" t="s">
        <v>32</v>
      </c>
      <c r="H980" t="s">
        <v>44</v>
      </c>
      <c r="I980">
        <v>1773.71999999999</v>
      </c>
      <c r="J980">
        <v>6</v>
      </c>
      <c r="K980">
        <v>0</v>
      </c>
      <c r="L980">
        <v>212.76</v>
      </c>
      <c r="M980" t="s">
        <v>37</v>
      </c>
    </row>
    <row r="981" spans="1:13">
      <c r="A981" t="s">
        <v>1640</v>
      </c>
      <c r="B981" s="1">
        <v>41340</v>
      </c>
      <c r="C981" s="1">
        <v>41345</v>
      </c>
      <c r="D981" t="s">
        <v>361</v>
      </c>
      <c r="E981" t="s">
        <v>93</v>
      </c>
      <c r="F981" t="s">
        <v>94</v>
      </c>
      <c r="G981" t="s">
        <v>17</v>
      </c>
      <c r="H981" t="s">
        <v>73</v>
      </c>
      <c r="I981">
        <v>1893.3</v>
      </c>
      <c r="J981">
        <v>5</v>
      </c>
      <c r="K981">
        <v>0</v>
      </c>
      <c r="L981">
        <v>927.6</v>
      </c>
      <c r="M981" t="s">
        <v>19</v>
      </c>
    </row>
    <row r="982" spans="1:13">
      <c r="A982" t="s">
        <v>1012</v>
      </c>
      <c r="B982" s="1">
        <v>42110</v>
      </c>
      <c r="F982" t="s">
        <v>94</v>
      </c>
      <c r="G982" t="s">
        <v>17</v>
      </c>
      <c r="H982" t="s">
        <v>44</v>
      </c>
      <c r="I982">
        <v>777.24</v>
      </c>
      <c r="J982" t="s">
        <v>1056</v>
      </c>
      <c r="K982">
        <v>0</v>
      </c>
      <c r="L982">
        <v>170.88</v>
      </c>
      <c r="M982" t="s">
        <v>408</v>
      </c>
    </row>
    <row r="983" spans="1:13">
      <c r="A983" t="s">
        <v>1641</v>
      </c>
      <c r="C983" s="1">
        <v>41445</v>
      </c>
      <c r="D983" t="s">
        <v>1642</v>
      </c>
      <c r="E983" t="s">
        <v>15</v>
      </c>
      <c r="F983" t="s">
        <v>780</v>
      </c>
      <c r="G983" t="s">
        <v>45</v>
      </c>
      <c r="H983" t="s">
        <v>33</v>
      </c>
      <c r="I983">
        <v>689.09399999999903</v>
      </c>
      <c r="J983">
        <v>14</v>
      </c>
      <c r="K983">
        <v>0.1</v>
      </c>
      <c r="L983">
        <v>-53.885999999999903</v>
      </c>
      <c r="M983" t="s">
        <v>27</v>
      </c>
    </row>
    <row r="984" spans="1:13">
      <c r="A984" t="s">
        <v>764</v>
      </c>
      <c r="B984" s="1">
        <v>41103</v>
      </c>
      <c r="C984" s="1">
        <v>41104</v>
      </c>
      <c r="D984" t="s">
        <v>765</v>
      </c>
      <c r="E984" t="s">
        <v>93</v>
      </c>
      <c r="F984" t="s">
        <v>94</v>
      </c>
      <c r="G984" t="s">
        <v>17</v>
      </c>
      <c r="H984" t="s">
        <v>33</v>
      </c>
      <c r="I984">
        <v>737.91</v>
      </c>
      <c r="J984">
        <v>6</v>
      </c>
      <c r="K984">
        <v>0.1</v>
      </c>
      <c r="L984">
        <v>-8.3699999999999992</v>
      </c>
      <c r="M984" t="s">
        <v>27</v>
      </c>
    </row>
    <row r="985" spans="1:13">
      <c r="A985" t="s">
        <v>1643</v>
      </c>
      <c r="B985" s="1">
        <v>41789</v>
      </c>
      <c r="C985" s="1">
        <v>41794</v>
      </c>
      <c r="D985" t="s">
        <v>1644</v>
      </c>
      <c r="E985" t="s">
        <v>22</v>
      </c>
      <c r="F985" t="s">
        <v>71</v>
      </c>
      <c r="G985" t="s">
        <v>17</v>
      </c>
      <c r="H985" t="s">
        <v>299</v>
      </c>
      <c r="I985">
        <v>2570.7599999999902</v>
      </c>
      <c r="J985">
        <v>4</v>
      </c>
      <c r="K985">
        <v>0</v>
      </c>
      <c r="L985">
        <v>976.8</v>
      </c>
      <c r="M985" t="s">
        <v>19</v>
      </c>
    </row>
    <row r="986" spans="1:13">
      <c r="A986" t="s">
        <v>1645</v>
      </c>
      <c r="B986" s="1">
        <v>41807</v>
      </c>
      <c r="C986" s="1">
        <v>41810</v>
      </c>
      <c r="D986" t="s">
        <v>477</v>
      </c>
      <c r="E986" t="s">
        <v>93</v>
      </c>
      <c r="F986" t="s">
        <v>94</v>
      </c>
      <c r="G986" t="s">
        <v>17</v>
      </c>
      <c r="H986" t="s">
        <v>26</v>
      </c>
      <c r="I986">
        <v>1199.76</v>
      </c>
      <c r="J986">
        <v>4</v>
      </c>
      <c r="K986">
        <v>0</v>
      </c>
      <c r="L986">
        <v>479.88</v>
      </c>
      <c r="M986" t="s">
        <v>19</v>
      </c>
    </row>
    <row r="987" spans="1:13">
      <c r="C987" s="1">
        <v>42092</v>
      </c>
      <c r="D987" t="s">
        <v>1646</v>
      </c>
      <c r="E987" t="s">
        <v>66</v>
      </c>
      <c r="F987" t="s">
        <v>90</v>
      </c>
      <c r="G987" t="s">
        <v>17</v>
      </c>
      <c r="H987" t="s">
        <v>26</v>
      </c>
      <c r="I987">
        <v>3216.24</v>
      </c>
      <c r="J987">
        <v>9</v>
      </c>
      <c r="K987">
        <v>0</v>
      </c>
      <c r="L987">
        <v>96.389999999999901</v>
      </c>
      <c r="M987" t="s">
        <v>37</v>
      </c>
    </row>
    <row r="988" spans="1:13">
      <c r="A988" t="s">
        <v>1647</v>
      </c>
      <c r="B988" s="1">
        <v>41166</v>
      </c>
      <c r="C988" s="1">
        <v>41168</v>
      </c>
      <c r="D988" t="s">
        <v>1502</v>
      </c>
      <c r="E988" t="s">
        <v>60</v>
      </c>
      <c r="F988" t="s">
        <v>61</v>
      </c>
      <c r="G988" t="s">
        <v>32</v>
      </c>
      <c r="H988" t="s">
        <v>33</v>
      </c>
      <c r="I988">
        <v>1274.24</v>
      </c>
      <c r="J988" t="s">
        <v>63</v>
      </c>
      <c r="L988">
        <v>-127.46</v>
      </c>
      <c r="M988" t="s">
        <v>37</v>
      </c>
    </row>
    <row r="989" spans="1:13">
      <c r="A989" t="s">
        <v>1648</v>
      </c>
      <c r="B989" s="1">
        <v>41537</v>
      </c>
      <c r="C989" s="1">
        <v>41542</v>
      </c>
      <c r="D989" t="s">
        <v>1426</v>
      </c>
      <c r="E989" t="s">
        <v>719</v>
      </c>
      <c r="F989" t="s">
        <v>416</v>
      </c>
      <c r="G989" t="s">
        <v>45</v>
      </c>
      <c r="H989" t="s">
        <v>33</v>
      </c>
      <c r="I989">
        <v>2145.7199999999998</v>
      </c>
      <c r="J989">
        <v>4</v>
      </c>
      <c r="K989">
        <v>0</v>
      </c>
      <c r="L989">
        <v>364.68</v>
      </c>
      <c r="M989" t="s">
        <v>19</v>
      </c>
    </row>
    <row r="990" spans="1:13">
      <c r="A990" t="s">
        <v>1608</v>
      </c>
      <c r="B990" s="1">
        <v>41199</v>
      </c>
      <c r="C990" s="1">
        <v>41201</v>
      </c>
      <c r="D990" t="s">
        <v>207</v>
      </c>
      <c r="E990" t="s">
        <v>40</v>
      </c>
      <c r="F990" t="s">
        <v>153</v>
      </c>
      <c r="G990" t="s">
        <v>32</v>
      </c>
      <c r="H990" t="s">
        <v>44</v>
      </c>
      <c r="J990">
        <v>6</v>
      </c>
      <c r="K990">
        <v>0</v>
      </c>
      <c r="L990">
        <v>70.964399999999898</v>
      </c>
      <c r="M990" t="s">
        <v>19</v>
      </c>
    </row>
    <row r="991" spans="1:13">
      <c r="A991" t="s">
        <v>102</v>
      </c>
      <c r="B991" s="1">
        <v>41259</v>
      </c>
      <c r="C991" s="1">
        <v>41262</v>
      </c>
      <c r="D991" t="s">
        <v>103</v>
      </c>
      <c r="E991" t="s">
        <v>1649</v>
      </c>
      <c r="F991" t="s">
        <v>90</v>
      </c>
      <c r="G991" t="s">
        <v>32</v>
      </c>
      <c r="H991" t="s">
        <v>73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1630</v>
      </c>
      <c r="B992" s="1">
        <v>42265</v>
      </c>
      <c r="C992" s="1">
        <v>42269</v>
      </c>
      <c r="D992" t="s">
        <v>207</v>
      </c>
      <c r="E992" t="s">
        <v>40</v>
      </c>
      <c r="F992" t="s">
        <v>43</v>
      </c>
      <c r="G992" t="s">
        <v>45</v>
      </c>
      <c r="H992" t="s">
        <v>46</v>
      </c>
      <c r="I992">
        <v>164.88</v>
      </c>
      <c r="J992">
        <v>3</v>
      </c>
      <c r="K992">
        <v>0</v>
      </c>
      <c r="L992">
        <v>446.49793718379902</v>
      </c>
      <c r="M992" t="s">
        <v>19</v>
      </c>
    </row>
    <row r="993" spans="1:13">
      <c r="A993" t="s">
        <v>1650</v>
      </c>
      <c r="B993" s="1">
        <v>41141</v>
      </c>
      <c r="C993" s="1">
        <v>41141</v>
      </c>
      <c r="D993" t="s">
        <v>1651</v>
      </c>
      <c r="E993" t="s">
        <v>70</v>
      </c>
      <c r="F993" t="s">
        <v>71</v>
      </c>
      <c r="G993" t="s">
        <v>45</v>
      </c>
      <c r="H993" t="s">
        <v>23</v>
      </c>
      <c r="I993">
        <v>895.05</v>
      </c>
      <c r="J993">
        <v>5</v>
      </c>
      <c r="K993">
        <v>0.1</v>
      </c>
      <c r="L993">
        <v>178.95</v>
      </c>
      <c r="M993" t="s">
        <v>37</v>
      </c>
    </row>
    <row r="994" spans="1:13">
      <c r="A994" t="s">
        <v>1652</v>
      </c>
      <c r="B994" s="1">
        <v>41541</v>
      </c>
      <c r="C994" s="2">
        <v>41545</v>
      </c>
      <c r="D994" t="s">
        <v>317</v>
      </c>
      <c r="E994" t="s">
        <v>1653</v>
      </c>
      <c r="F994" t="s">
        <v>1654</v>
      </c>
      <c r="G994" t="s">
        <v>17</v>
      </c>
      <c r="H994" t="s">
        <v>46</v>
      </c>
      <c r="I994">
        <v>1570.1759999999999</v>
      </c>
      <c r="J994">
        <v>4</v>
      </c>
      <c r="K994">
        <v>0.4</v>
      </c>
      <c r="M994" t="s">
        <v>37</v>
      </c>
    </row>
    <row r="995" spans="1:13">
      <c r="A995" t="s">
        <v>1655</v>
      </c>
      <c r="B995" s="1">
        <v>42095</v>
      </c>
      <c r="C995" s="1">
        <v>42099</v>
      </c>
      <c r="D995" t="s">
        <v>1205</v>
      </c>
      <c r="E995" t="s">
        <v>66</v>
      </c>
      <c r="F995" t="s">
        <v>90</v>
      </c>
      <c r="G995" t="s">
        <v>32</v>
      </c>
      <c r="H995" t="s">
        <v>299</v>
      </c>
      <c r="I995">
        <v>2614.6889999999898</v>
      </c>
      <c r="J995">
        <v>7</v>
      </c>
      <c r="K995">
        <v>0.3</v>
      </c>
      <c r="L995">
        <v>-821.96099999999899</v>
      </c>
      <c r="M995" t="s">
        <v>19</v>
      </c>
    </row>
    <row r="996" spans="1:13">
      <c r="A996" t="s">
        <v>1656</v>
      </c>
      <c r="B996" s="1">
        <v>42347</v>
      </c>
      <c r="C996" s="1">
        <v>42351</v>
      </c>
      <c r="D996" t="s">
        <v>207</v>
      </c>
      <c r="F996" t="s">
        <v>43</v>
      </c>
      <c r="H996" t="s">
        <v>26</v>
      </c>
      <c r="I996">
        <v>69.48</v>
      </c>
      <c r="J996">
        <v>1</v>
      </c>
      <c r="K996">
        <v>0</v>
      </c>
      <c r="L996">
        <v>20.843999999999902</v>
      </c>
      <c r="M996" t="s">
        <v>37</v>
      </c>
    </row>
    <row r="997" spans="1:13">
      <c r="A997" t="s">
        <v>1130</v>
      </c>
      <c r="B997" s="1">
        <v>41929</v>
      </c>
      <c r="C997" s="1">
        <v>41931</v>
      </c>
      <c r="D997" t="s">
        <v>1131</v>
      </c>
      <c r="E997" t="s">
        <v>31</v>
      </c>
      <c r="F997" t="s">
        <v>16</v>
      </c>
      <c r="G997" t="s">
        <v>17</v>
      </c>
      <c r="H997" t="s">
        <v>44</v>
      </c>
      <c r="I997">
        <v>636.78</v>
      </c>
      <c r="J997">
        <v>2</v>
      </c>
      <c r="K997">
        <v>0</v>
      </c>
      <c r="L997">
        <v>286.5</v>
      </c>
      <c r="M997" t="s">
        <v>27</v>
      </c>
    </row>
    <row r="998" spans="1:13">
      <c r="A998" t="s">
        <v>1657</v>
      </c>
      <c r="B998" t="s">
        <v>1658</v>
      </c>
      <c r="C998" s="1">
        <v>41665</v>
      </c>
      <c r="D998" t="s">
        <v>974</v>
      </c>
      <c r="E998" t="s">
        <v>60</v>
      </c>
      <c r="F998" t="s">
        <v>1659</v>
      </c>
      <c r="G998" t="s">
        <v>32</v>
      </c>
      <c r="H998" t="s">
        <v>73</v>
      </c>
      <c r="I998" t="s">
        <v>1660</v>
      </c>
      <c r="J998">
        <v>10</v>
      </c>
      <c r="L998">
        <v>110</v>
      </c>
      <c r="M998" t="s">
        <v>19</v>
      </c>
    </row>
    <row r="999" spans="1:13">
      <c r="A999" t="s">
        <v>1661</v>
      </c>
      <c r="B999" s="1">
        <v>42348</v>
      </c>
      <c r="C999" s="1">
        <v>42352</v>
      </c>
      <c r="D999" t="s">
        <v>1230</v>
      </c>
      <c r="E999" t="s">
        <v>322</v>
      </c>
      <c r="F999" t="s">
        <v>142</v>
      </c>
      <c r="G999" t="s">
        <v>17</v>
      </c>
      <c r="H999" t="s">
        <v>33</v>
      </c>
      <c r="I999">
        <v>1587.0014999999901</v>
      </c>
      <c r="J999">
        <v>3</v>
      </c>
      <c r="K999">
        <v>0.17</v>
      </c>
      <c r="L999">
        <v>-76.558499999999896</v>
      </c>
      <c r="M999" t="s">
        <v>19</v>
      </c>
    </row>
    <row r="1000" spans="1:13">
      <c r="B1000" s="2">
        <v>41060</v>
      </c>
      <c r="C1000" s="1">
        <v>41062</v>
      </c>
      <c r="D1000" t="s">
        <v>275</v>
      </c>
      <c r="E1000" t="s">
        <v>141</v>
      </c>
      <c r="F1000" t="s">
        <v>142</v>
      </c>
      <c r="G1000" t="s">
        <v>32</v>
      </c>
      <c r="H1000" t="s">
        <v>151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19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1662</v>
      </c>
      <c r="B49999" s="1">
        <v>40943</v>
      </c>
      <c r="C49999" s="1"/>
    </row>
    <row r="50000" spans="1:3">
      <c r="A50000" t="s">
        <v>1663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1664</v>
      </c>
      <c r="B50002" s="1">
        <v>42249</v>
      </c>
      <c r="C50002" s="1"/>
    </row>
    <row r="50003" spans="1:3">
      <c r="A50003" t="s">
        <v>1665</v>
      </c>
      <c r="B50003" s="1">
        <v>42167</v>
      </c>
      <c r="C50003" s="1"/>
    </row>
    <row r="50004" spans="1:3">
      <c r="A50004" t="s">
        <v>1666</v>
      </c>
      <c r="B50004" s="1">
        <v>41230</v>
      </c>
      <c r="C50004" s="1"/>
    </row>
    <row r="50005" spans="1:3">
      <c r="A50005" t="s">
        <v>1667</v>
      </c>
      <c r="B50005" s="1">
        <v>41712</v>
      </c>
      <c r="C50005" s="1"/>
    </row>
    <row r="50006" spans="1:3">
      <c r="A50006" t="s">
        <v>1668</v>
      </c>
      <c r="B50006" s="1">
        <v>41979</v>
      </c>
      <c r="C50006" s="1"/>
    </row>
    <row r="50007" spans="1:3">
      <c r="A50007" t="s">
        <v>1669</v>
      </c>
      <c r="B50007" s="1">
        <v>41233</v>
      </c>
      <c r="C50007" s="1"/>
    </row>
    <row r="50008" spans="1:3">
      <c r="A50008" t="s">
        <v>1670</v>
      </c>
      <c r="B50008" s="1">
        <v>42094</v>
      </c>
      <c r="C50008" s="1"/>
    </row>
    <row r="50009" spans="1:3">
      <c r="A50009" t="s">
        <v>1671</v>
      </c>
      <c r="B50009" s="1">
        <v>41431</v>
      </c>
      <c r="C50009" s="1"/>
    </row>
    <row r="50010" spans="1:3">
      <c r="A50010" t="s">
        <v>1672</v>
      </c>
      <c r="C50010" s="1"/>
    </row>
    <row r="50011" spans="1:3">
      <c r="A50011" t="s">
        <v>1673</v>
      </c>
      <c r="B50011" s="1">
        <v>40968</v>
      </c>
      <c r="C50011" s="1"/>
    </row>
    <row r="50012" spans="1:3">
      <c r="A50012" t="s">
        <v>1674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1673</v>
      </c>
      <c r="B50014" s="1">
        <v>40968</v>
      </c>
      <c r="C50014" s="1"/>
    </row>
    <row r="50015" spans="1:3">
      <c r="A50015" t="s">
        <v>1675</v>
      </c>
      <c r="B50015" s="1">
        <v>41606</v>
      </c>
      <c r="C50015" s="1"/>
    </row>
    <row r="50016" spans="1:3">
      <c r="A50016" t="s">
        <v>1218</v>
      </c>
      <c r="B50016" s="1">
        <v>41643</v>
      </c>
      <c r="C50016" s="1"/>
    </row>
    <row r="50017" spans="1:3">
      <c r="A50017" t="s">
        <v>1676</v>
      </c>
      <c r="B50017" s="1">
        <v>42369</v>
      </c>
      <c r="C50017" s="1"/>
    </row>
    <row r="50018" spans="1:3">
      <c r="A50018" t="s">
        <v>1677</v>
      </c>
      <c r="B50018" s="1">
        <v>42285</v>
      </c>
      <c r="C50018" s="1"/>
    </row>
    <row r="50019" spans="1:3">
      <c r="A50019" t="s">
        <v>1678</v>
      </c>
      <c r="B50019" s="1">
        <v>41986</v>
      </c>
      <c r="C50019" s="1"/>
    </row>
    <row r="50020" spans="1:3">
      <c r="A50020" t="s">
        <v>1679</v>
      </c>
      <c r="B50020" s="1">
        <v>41748</v>
      </c>
      <c r="C50020" s="1"/>
    </row>
    <row r="50021" spans="1:3">
      <c r="A50021" t="s">
        <v>1680</v>
      </c>
      <c r="B50021" s="1">
        <v>41815</v>
      </c>
      <c r="C50021" s="1"/>
    </row>
    <row r="50022" spans="1:3">
      <c r="A50022" t="s">
        <v>1681</v>
      </c>
      <c r="B50022" s="1">
        <v>41852</v>
      </c>
      <c r="C50022" s="1"/>
    </row>
    <row r="50023" spans="1:3">
      <c r="A50023" t="s">
        <v>1682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1683</v>
      </c>
      <c r="B50025" s="1">
        <v>42276</v>
      </c>
      <c r="C50025" s="1"/>
    </row>
    <row r="50026" spans="1:3">
      <c r="A50026" t="s">
        <v>1684</v>
      </c>
      <c r="B50026" s="1">
        <v>40999</v>
      </c>
      <c r="C50026" s="1"/>
    </row>
    <row r="50027" spans="1:3">
      <c r="A50027" t="s">
        <v>1685</v>
      </c>
      <c r="B50027" s="1">
        <v>41574</v>
      </c>
      <c r="C50027" s="1"/>
    </row>
    <row r="50028" spans="1:3">
      <c r="A50028" t="s">
        <v>1686</v>
      </c>
      <c r="B50028" s="1">
        <v>41588</v>
      </c>
      <c r="C50028" s="1"/>
    </row>
    <row r="50029" spans="1:3">
      <c r="A50029" t="s">
        <v>1687</v>
      </c>
      <c r="B50029" s="1">
        <v>42154</v>
      </c>
      <c r="C50029" s="1"/>
    </row>
    <row r="50030" spans="1:3">
      <c r="A50030" t="s">
        <v>1688</v>
      </c>
      <c r="B50030" s="1">
        <v>41670</v>
      </c>
      <c r="C50030" s="1"/>
    </row>
    <row r="50031" spans="1:3">
      <c r="A50031" t="s">
        <v>1689</v>
      </c>
      <c r="B50031" s="1">
        <v>41597</v>
      </c>
      <c r="C50031" s="1"/>
    </row>
    <row r="50032" spans="1:3">
      <c r="A50032" t="s">
        <v>1690</v>
      </c>
      <c r="B50032" s="1">
        <v>41384</v>
      </c>
      <c r="C50032" s="1"/>
    </row>
    <row r="50033" spans="1:3">
      <c r="A50033" t="s">
        <v>1691</v>
      </c>
      <c r="B50033" s="1">
        <v>42311</v>
      </c>
      <c r="C50033" s="1"/>
    </row>
    <row r="50034" spans="1:3">
      <c r="A50034" t="s">
        <v>1692</v>
      </c>
      <c r="B50034" s="1">
        <v>41684</v>
      </c>
      <c r="C50034" s="1"/>
    </row>
    <row r="50035" spans="1:3">
      <c r="A50035" t="s">
        <v>1693</v>
      </c>
      <c r="B50035" s="1">
        <v>42332</v>
      </c>
      <c r="C50035" s="1"/>
    </row>
    <row r="50036" spans="1:3">
      <c r="A50036" t="s">
        <v>1694</v>
      </c>
      <c r="B50036" s="1">
        <v>41849</v>
      </c>
      <c r="C50036" s="1"/>
    </row>
    <row r="50037" spans="1:3">
      <c r="A50037" t="s">
        <v>1695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1696</v>
      </c>
      <c r="B50039" s="1">
        <v>42045</v>
      </c>
      <c r="C50039" s="1"/>
    </row>
    <row r="50040" spans="1:3">
      <c r="A50040" t="s">
        <v>654</v>
      </c>
      <c r="B50040" s="1">
        <v>42269</v>
      </c>
      <c r="C50040" s="1"/>
    </row>
    <row r="50041" spans="1:3">
      <c r="A50041" t="s">
        <v>1697</v>
      </c>
      <c r="B50041" s="1">
        <v>41755</v>
      </c>
      <c r="C50041" s="1"/>
    </row>
    <row r="50042" spans="1:3">
      <c r="A50042" t="s">
        <v>1698</v>
      </c>
      <c r="B50042" s="1">
        <v>41880</v>
      </c>
      <c r="C50042" s="1"/>
    </row>
    <row r="50043" spans="1:3">
      <c r="A50043" t="s">
        <v>1673</v>
      </c>
      <c r="B50043" s="1">
        <v>40968</v>
      </c>
      <c r="C50043" s="1"/>
    </row>
    <row r="50044" spans="1:3">
      <c r="A50044" t="s">
        <v>1696</v>
      </c>
      <c r="B50044" s="1">
        <v>42045</v>
      </c>
      <c r="C50044" s="1"/>
    </row>
    <row r="50045" spans="1:3">
      <c r="A50045" t="s">
        <v>1699</v>
      </c>
      <c r="B50045" s="1">
        <v>41539</v>
      </c>
      <c r="C50045" s="1"/>
    </row>
    <row r="50046" spans="1:3">
      <c r="A50046" t="s">
        <v>1700</v>
      </c>
      <c r="B50046" s="1">
        <v>41227</v>
      </c>
      <c r="C50046" s="1"/>
    </row>
    <row r="50047" spans="1:3">
      <c r="A50047" t="s">
        <v>1698</v>
      </c>
      <c r="B50047" s="1">
        <v>41880</v>
      </c>
      <c r="C50047" s="1"/>
    </row>
    <row r="50048" spans="1:3">
      <c r="A50048" t="s">
        <v>1673</v>
      </c>
      <c r="B50048" s="1">
        <v>40968</v>
      </c>
      <c r="C50048" s="1"/>
    </row>
    <row r="50049" spans="1:3">
      <c r="A50049" t="s">
        <v>1673</v>
      </c>
      <c r="B50049" t="s">
        <v>125</v>
      </c>
      <c r="C50049" s="1"/>
    </row>
    <row r="50050" spans="1:3">
      <c r="A50050" t="s">
        <v>1696</v>
      </c>
      <c r="B50050" s="1">
        <v>42045</v>
      </c>
      <c r="C50050" s="1"/>
    </row>
    <row r="50051" spans="1:3">
      <c r="A50051" t="s">
        <v>1698</v>
      </c>
      <c r="C50051" s="1"/>
    </row>
    <row r="50052" spans="1:3">
      <c r="A50052" t="s">
        <v>1701</v>
      </c>
      <c r="B50052" s="1">
        <v>42265</v>
      </c>
      <c r="C50052" s="1"/>
    </row>
    <row r="50053" spans="1:3">
      <c r="A50053" t="s">
        <v>1702</v>
      </c>
      <c r="B50053" s="1">
        <v>42069</v>
      </c>
      <c r="C50053" s="1"/>
    </row>
    <row r="50054" spans="1:3">
      <c r="A50054" t="s">
        <v>1703</v>
      </c>
      <c r="B50054" s="1">
        <v>41794</v>
      </c>
      <c r="C50054" s="1"/>
    </row>
    <row r="50055" spans="1:3">
      <c r="A50055" t="s">
        <v>1704</v>
      </c>
      <c r="B50055" s="1">
        <v>42317</v>
      </c>
      <c r="C50055" s="1"/>
    </row>
    <row r="50056" spans="1:3">
      <c r="A50056" t="s">
        <v>1705</v>
      </c>
      <c r="B50056" s="1">
        <v>42307</v>
      </c>
      <c r="C50056" s="1"/>
    </row>
    <row r="50057" spans="1:3">
      <c r="A50057" t="s">
        <v>1696</v>
      </c>
      <c r="B50057" s="1">
        <v>42045</v>
      </c>
    </row>
    <row r="50058" spans="1:3">
      <c r="A50058" t="s">
        <v>1706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1707</v>
      </c>
      <c r="B50060" s="1">
        <v>40997</v>
      </c>
      <c r="C50060" s="1"/>
    </row>
    <row r="50061" spans="1:3">
      <c r="A50061" t="s">
        <v>1708</v>
      </c>
      <c r="B50061" s="1">
        <v>42237</v>
      </c>
      <c r="C50061" s="1"/>
    </row>
    <row r="50062" spans="1:3">
      <c r="A50062" t="s">
        <v>1709</v>
      </c>
      <c r="B50062" s="1">
        <v>42364</v>
      </c>
      <c r="C50062" s="1"/>
    </row>
    <row r="50063" spans="1:3">
      <c r="A50063" t="s">
        <v>1710</v>
      </c>
      <c r="B50063" s="1">
        <v>42184</v>
      </c>
      <c r="C50063" s="1"/>
    </row>
    <row r="50064" spans="1:3">
      <c r="A50064" t="s">
        <v>1711</v>
      </c>
      <c r="B50064" s="1">
        <v>41908</v>
      </c>
      <c r="C50064" s="1"/>
    </row>
    <row r="50065" spans="1:3">
      <c r="A50065" t="s">
        <v>1712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1713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1714</v>
      </c>
      <c r="B50069" s="1">
        <v>41233</v>
      </c>
      <c r="C50069" s="1"/>
    </row>
    <row r="50070" spans="1:3">
      <c r="A50070" t="s">
        <v>1715</v>
      </c>
      <c r="B50070" s="1">
        <v>41352</v>
      </c>
      <c r="C50070" s="1"/>
    </row>
    <row r="50071" spans="1:3">
      <c r="A50071" t="s">
        <v>1716</v>
      </c>
      <c r="B50071" s="1">
        <v>41417</v>
      </c>
      <c r="C50071" s="1"/>
    </row>
    <row r="50072" spans="1:3">
      <c r="A50072" t="s">
        <v>1717</v>
      </c>
      <c r="B50072" s="1">
        <v>41878</v>
      </c>
      <c r="C50072" s="1"/>
    </row>
    <row r="50073" spans="1:3">
      <c r="A50073" t="s">
        <v>1718</v>
      </c>
      <c r="B50073" t="s">
        <v>125</v>
      </c>
      <c r="C50073" s="1"/>
    </row>
    <row r="50074" spans="1:3">
      <c r="A50074" t="s">
        <v>1712</v>
      </c>
      <c r="B50074" s="1">
        <v>41223</v>
      </c>
      <c r="C50074" s="1"/>
    </row>
    <row r="50075" spans="1:3">
      <c r="A50075" t="s">
        <v>1719</v>
      </c>
      <c r="B50075" s="1">
        <v>42197</v>
      </c>
      <c r="C50075" s="1"/>
    </row>
    <row r="50076" spans="1:3">
      <c r="A50076" t="s">
        <v>1720</v>
      </c>
      <c r="B50076" s="1">
        <v>42263</v>
      </c>
      <c r="C50076" s="1"/>
    </row>
    <row r="50077" spans="1:3">
      <c r="A50077" t="s">
        <v>1721</v>
      </c>
      <c r="B50077" s="1">
        <v>41985</v>
      </c>
      <c r="C50077" s="1"/>
    </row>
    <row r="50078" spans="1:3">
      <c r="A50078" t="s">
        <v>1722</v>
      </c>
      <c r="B50078" s="1">
        <v>41686</v>
      </c>
      <c r="C50078" s="1"/>
    </row>
    <row r="50079" spans="1:3">
      <c r="A50079" t="s">
        <v>1723</v>
      </c>
      <c r="B50079" s="1">
        <v>41502</v>
      </c>
      <c r="C50079" s="1"/>
    </row>
    <row r="50080" spans="1:3">
      <c r="A50080" t="s">
        <v>1724</v>
      </c>
      <c r="B50080" s="1">
        <v>41845</v>
      </c>
      <c r="C50080" s="1"/>
    </row>
    <row r="50081" spans="1:3">
      <c r="A50081" t="s">
        <v>1725</v>
      </c>
      <c r="B50081" s="1">
        <v>42181</v>
      </c>
      <c r="C50081" s="1"/>
    </row>
    <row r="50082" spans="1:3">
      <c r="A50082" t="s">
        <v>1726</v>
      </c>
      <c r="B50082" s="1">
        <v>41726</v>
      </c>
      <c r="C50082" s="1"/>
    </row>
    <row r="50083" spans="1:3">
      <c r="A50083" t="s">
        <v>1727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1728</v>
      </c>
      <c r="B50085" s="1">
        <v>42335</v>
      </c>
      <c r="C50085" s="1"/>
    </row>
    <row r="50086" spans="1:3">
      <c r="A50086" t="s">
        <v>1728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1729</v>
      </c>
      <c r="B50088" s="1">
        <v>41334</v>
      </c>
      <c r="C50088" s="1"/>
    </row>
    <row r="50089" spans="1:3">
      <c r="A50089" t="s">
        <v>1730</v>
      </c>
      <c r="B50089" s="1">
        <v>41179</v>
      </c>
      <c r="C50089" s="1"/>
    </row>
    <row r="50090" spans="1:3">
      <c r="A50090" t="s">
        <v>1728</v>
      </c>
      <c r="B50090" s="1">
        <v>42335</v>
      </c>
      <c r="C50090" s="1"/>
    </row>
    <row r="50091" spans="1:3">
      <c r="A50091" t="s">
        <v>1731</v>
      </c>
      <c r="B50091" s="1">
        <v>42157</v>
      </c>
      <c r="C50091" s="1"/>
    </row>
    <row r="50092" spans="1:3">
      <c r="A50092" t="s">
        <v>1732</v>
      </c>
      <c r="B50092" s="1">
        <v>41934</v>
      </c>
      <c r="C50092" s="1"/>
    </row>
    <row r="50093" spans="1:3">
      <c r="A50093" t="s">
        <v>1733</v>
      </c>
      <c r="B50093" s="1">
        <v>42208</v>
      </c>
      <c r="C50093" s="1"/>
    </row>
    <row r="50094" spans="1:3">
      <c r="A50094" t="s">
        <v>1734</v>
      </c>
      <c r="B50094" s="1">
        <v>41144</v>
      </c>
      <c r="C50094" s="1"/>
    </row>
    <row r="50095" spans="1:3">
      <c r="A50095" t="s">
        <v>1735</v>
      </c>
      <c r="B50095" s="1">
        <v>41772</v>
      </c>
      <c r="C50095" s="1"/>
    </row>
    <row r="50096" spans="1:3">
      <c r="A50096" t="s">
        <v>1736</v>
      </c>
      <c r="B50096" s="1">
        <v>42068</v>
      </c>
      <c r="C50096" s="1"/>
    </row>
    <row r="50097" spans="1:3">
      <c r="A50097" t="s">
        <v>1728</v>
      </c>
      <c r="B50097" s="1">
        <v>42335</v>
      </c>
      <c r="C50097" s="1"/>
    </row>
    <row r="50098" spans="1:3">
      <c r="A50098" t="s">
        <v>1737</v>
      </c>
      <c r="B50098" s="1">
        <v>42339</v>
      </c>
      <c r="C50098" s="1"/>
    </row>
    <row r="50099" spans="1:3">
      <c r="A50099" t="s">
        <v>1738</v>
      </c>
      <c r="B50099" s="1">
        <v>41864</v>
      </c>
      <c r="C50099" s="1"/>
    </row>
    <row r="50100" spans="1:3">
      <c r="A50100" t="s">
        <v>1739</v>
      </c>
      <c r="B50100" s="1">
        <v>41093</v>
      </c>
    </row>
    <row r="50101" spans="1:3">
      <c r="A50101" t="s">
        <v>1740</v>
      </c>
      <c r="C50101" s="1"/>
    </row>
    <row r="50102" spans="1:3">
      <c r="A50102" t="s">
        <v>1741</v>
      </c>
      <c r="B50102" s="1">
        <v>41090</v>
      </c>
    </row>
    <row r="50103" spans="1:3">
      <c r="A50103" t="s">
        <v>1742</v>
      </c>
      <c r="B50103" s="1">
        <v>41752</v>
      </c>
      <c r="C50103" s="1"/>
    </row>
    <row r="50104" spans="1:3">
      <c r="A50104" t="s">
        <v>1743</v>
      </c>
      <c r="B50104" t="s">
        <v>1744</v>
      </c>
      <c r="C50104" s="1"/>
    </row>
    <row r="50105" spans="1:3">
      <c r="A50105" t="s">
        <v>1745</v>
      </c>
      <c r="B50105" s="1">
        <v>42020</v>
      </c>
      <c r="C50105" s="1"/>
    </row>
    <row r="50106" spans="1:3">
      <c r="A50106" t="s">
        <v>1746</v>
      </c>
      <c r="B50106" s="1">
        <v>41871</v>
      </c>
      <c r="C50106" s="1"/>
    </row>
    <row r="50107" spans="1:3">
      <c r="A50107" t="s">
        <v>1747</v>
      </c>
      <c r="B50107" s="1">
        <v>41840</v>
      </c>
    </row>
    <row r="50108" spans="1:3">
      <c r="A50108" t="s">
        <v>1748</v>
      </c>
      <c r="B50108" s="1">
        <v>40943</v>
      </c>
      <c r="C50108" s="1"/>
    </row>
    <row r="50109" spans="1:3">
      <c r="A50109" t="s">
        <v>1749</v>
      </c>
      <c r="B50109" s="1">
        <v>42251</v>
      </c>
      <c r="C50109" s="1"/>
    </row>
    <row r="50110" spans="1:3">
      <c r="A50110" t="s">
        <v>1750</v>
      </c>
      <c r="B50110" s="1">
        <v>42132</v>
      </c>
      <c r="C50110" s="1"/>
    </row>
    <row r="50111" spans="1:3">
      <c r="A50111" t="s">
        <v>1751</v>
      </c>
      <c r="B50111" s="1">
        <v>41709</v>
      </c>
      <c r="C50111" s="1"/>
    </row>
    <row r="50112" spans="1:3">
      <c r="A50112" t="s">
        <v>1736</v>
      </c>
      <c r="B50112" s="1">
        <v>42068</v>
      </c>
      <c r="C50112" s="1"/>
    </row>
    <row r="50113" spans="1:3">
      <c r="A50113" t="s">
        <v>1752</v>
      </c>
      <c r="B50113" s="1">
        <v>42209</v>
      </c>
      <c r="C50113" s="1"/>
    </row>
    <row r="50114" spans="1:3">
      <c r="A50114" t="s">
        <v>1753</v>
      </c>
      <c r="B50114" s="1">
        <v>41138</v>
      </c>
      <c r="C50114" s="1"/>
    </row>
    <row r="50115" spans="1:3">
      <c r="A50115" t="s">
        <v>1754</v>
      </c>
      <c r="B50115" s="1">
        <v>42237</v>
      </c>
      <c r="C50115" s="1"/>
    </row>
    <row r="50116" spans="1:3">
      <c r="A50116" t="s">
        <v>1755</v>
      </c>
      <c r="C50116" s="1"/>
    </row>
    <row r="50117" spans="1:3">
      <c r="A50117" t="s">
        <v>1756</v>
      </c>
      <c r="B50117" s="1">
        <v>41486</v>
      </c>
      <c r="C50117" s="1"/>
    </row>
    <row r="50118" spans="1:3">
      <c r="A50118" t="s">
        <v>1757</v>
      </c>
      <c r="B50118" s="1">
        <v>42157</v>
      </c>
      <c r="C50118" s="1"/>
    </row>
    <row r="50119" spans="1:3">
      <c r="A50119" t="s">
        <v>1758</v>
      </c>
      <c r="B50119" s="1">
        <v>41801</v>
      </c>
      <c r="C50119" s="1"/>
    </row>
    <row r="50120" spans="1:3">
      <c r="A50120" t="s">
        <v>1759</v>
      </c>
      <c r="B50120" s="1">
        <v>41828</v>
      </c>
      <c r="C50120" s="1"/>
    </row>
    <row r="50121" spans="1:3">
      <c r="A50121" t="s">
        <v>1760</v>
      </c>
      <c r="B50121" s="1">
        <v>41747</v>
      </c>
      <c r="C50121" s="1"/>
    </row>
    <row r="50122" spans="1:3">
      <c r="A50122" t="s">
        <v>1761</v>
      </c>
      <c r="B50122" t="s">
        <v>1762</v>
      </c>
      <c r="C50122" s="1"/>
    </row>
    <row r="50123" spans="1:3">
      <c r="A50123" t="s">
        <v>1763</v>
      </c>
      <c r="B50123" s="1">
        <v>41969</v>
      </c>
      <c r="C50123" s="1"/>
    </row>
    <row r="50124" spans="1:3">
      <c r="A50124" t="s">
        <v>1764</v>
      </c>
      <c r="B50124" s="1">
        <v>41427</v>
      </c>
      <c r="C50124" s="1"/>
    </row>
    <row r="50125" spans="1:3">
      <c r="A50125" t="s">
        <v>1765</v>
      </c>
      <c r="B50125" s="1">
        <v>42224</v>
      </c>
      <c r="C50125" s="1"/>
    </row>
    <row r="50126" spans="1:3">
      <c r="A50126" t="s">
        <v>1766</v>
      </c>
      <c r="B50126" s="1">
        <v>42082</v>
      </c>
      <c r="C50126" s="1"/>
    </row>
    <row r="50127" spans="1:3">
      <c r="A50127" t="s">
        <v>1767</v>
      </c>
    </row>
    <row r="50128" spans="1:3">
      <c r="A50128" t="s">
        <v>1768</v>
      </c>
      <c r="B50128" s="1">
        <v>41747</v>
      </c>
      <c r="C50128" s="1"/>
    </row>
    <row r="50129" spans="1:3">
      <c r="A50129" t="s">
        <v>1769</v>
      </c>
      <c r="B50129" s="1">
        <v>41415</v>
      </c>
      <c r="C50129" s="1"/>
    </row>
    <row r="50130" spans="1:3">
      <c r="A50130" t="s">
        <v>1770</v>
      </c>
      <c r="B50130" s="1">
        <v>41797</v>
      </c>
      <c r="C50130" s="1"/>
    </row>
    <row r="50131" spans="1:3">
      <c r="A50131" t="s">
        <v>1771</v>
      </c>
      <c r="B50131" s="1">
        <v>42348</v>
      </c>
      <c r="C50131" s="1"/>
    </row>
    <row r="50132" spans="1:3">
      <c r="A50132" t="s">
        <v>1772</v>
      </c>
      <c r="B50132" s="1">
        <v>42357</v>
      </c>
      <c r="C50132" s="1"/>
    </row>
    <row r="50133" spans="1:3">
      <c r="A50133" t="s">
        <v>238</v>
      </c>
      <c r="B50133" s="1">
        <v>41966</v>
      </c>
      <c r="C50133" s="1"/>
    </row>
    <row r="50134" spans="1:3">
      <c r="A50134" t="s">
        <v>1773</v>
      </c>
      <c r="B50134" s="1">
        <v>41542</v>
      </c>
      <c r="C50134" s="1"/>
    </row>
    <row r="50135" spans="1:3">
      <c r="A50135" t="s">
        <v>1774</v>
      </c>
      <c r="B50135" s="1">
        <v>42010</v>
      </c>
      <c r="C50135" s="1"/>
    </row>
    <row r="50136" spans="1:3">
      <c r="A50136" t="s">
        <v>1736</v>
      </c>
      <c r="C50136" s="1"/>
    </row>
    <row r="50137" spans="1:3">
      <c r="A50137" t="s">
        <v>1775</v>
      </c>
      <c r="B50137" s="1">
        <v>41237</v>
      </c>
      <c r="C50137" s="1"/>
    </row>
    <row r="50138" spans="1:3">
      <c r="A50138" t="s">
        <v>1728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1776</v>
      </c>
      <c r="B50140" s="1">
        <v>42097</v>
      </c>
      <c r="C50140" s="1"/>
    </row>
    <row r="50141" spans="1:3">
      <c r="A50141" t="s">
        <v>1777</v>
      </c>
      <c r="B50141" s="1">
        <v>41642</v>
      </c>
      <c r="C50141" s="1"/>
    </row>
    <row r="50142" spans="1:3">
      <c r="A50142" t="s">
        <v>1778</v>
      </c>
      <c r="B50142" s="1">
        <v>42238</v>
      </c>
      <c r="C50142" s="1"/>
    </row>
    <row r="50143" spans="1:3">
      <c r="A50143" t="s">
        <v>1779</v>
      </c>
      <c r="B50143" s="1">
        <v>42340</v>
      </c>
      <c r="C50143" s="1"/>
    </row>
    <row r="50144" spans="1:3">
      <c r="A50144" t="s">
        <v>1780</v>
      </c>
      <c r="B50144" s="1">
        <v>41122</v>
      </c>
      <c r="C50144" s="1"/>
    </row>
    <row r="50145" spans="1:3">
      <c r="A50145" t="s">
        <v>1781</v>
      </c>
      <c r="B50145" s="1">
        <v>42197</v>
      </c>
      <c r="C50145" s="1"/>
    </row>
    <row r="50146" spans="1:3">
      <c r="A50146" t="s">
        <v>1782</v>
      </c>
      <c r="B50146" s="1">
        <v>42211</v>
      </c>
      <c r="C50146" s="1"/>
    </row>
    <row r="50147" spans="1:3">
      <c r="A50147" t="s">
        <v>1777</v>
      </c>
      <c r="B50147" s="1">
        <v>41642</v>
      </c>
      <c r="C50147" s="1"/>
    </row>
    <row r="50148" spans="1:3">
      <c r="A50148" t="s">
        <v>1783</v>
      </c>
      <c r="B50148" s="1">
        <v>41874</v>
      </c>
    </row>
    <row r="50149" spans="1:3">
      <c r="A50149" t="s">
        <v>1777</v>
      </c>
      <c r="B50149" t="s">
        <v>1784</v>
      </c>
      <c r="C50149" s="1"/>
    </row>
    <row r="50150" spans="1:3">
      <c r="A50150" t="s">
        <v>1785</v>
      </c>
      <c r="B50150" s="1">
        <v>41597</v>
      </c>
      <c r="C50150" s="1"/>
    </row>
    <row r="50151" spans="1:3">
      <c r="A50151" t="s">
        <v>1786</v>
      </c>
      <c r="C50151" s="1"/>
    </row>
    <row r="50152" spans="1:3">
      <c r="A50152" t="s">
        <v>1787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1788</v>
      </c>
      <c r="B50154" s="1">
        <v>42125</v>
      </c>
      <c r="C50154" s="1"/>
    </row>
    <row r="50155" spans="1:3">
      <c r="A50155" t="s">
        <v>1789</v>
      </c>
      <c r="B50155" s="1">
        <v>41979</v>
      </c>
    </row>
    <row r="50156" spans="1:3">
      <c r="A50156" t="s">
        <v>1790</v>
      </c>
      <c r="B50156" s="1">
        <v>41234</v>
      </c>
      <c r="C50156" s="1"/>
    </row>
    <row r="50157" spans="1:3">
      <c r="A50157" t="s">
        <v>1791</v>
      </c>
      <c r="B50157" s="1">
        <v>41107</v>
      </c>
      <c r="C50157" s="1"/>
    </row>
    <row r="50158" spans="1:3">
      <c r="A50158" t="s">
        <v>1777</v>
      </c>
      <c r="B50158" s="1">
        <v>41642</v>
      </c>
      <c r="C50158" s="1"/>
    </row>
    <row r="50159" spans="1:3">
      <c r="A50159" t="s">
        <v>1792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1793</v>
      </c>
      <c r="B50162" s="1">
        <v>42185</v>
      </c>
      <c r="C50162" s="1"/>
    </row>
    <row r="50163" spans="1:3">
      <c r="A50163" t="s">
        <v>1794</v>
      </c>
      <c r="B50163" s="1">
        <v>42357</v>
      </c>
      <c r="C50163" s="1"/>
    </row>
    <row r="50164" spans="1:3">
      <c r="A50164" t="s">
        <v>1795</v>
      </c>
      <c r="B50164" s="1">
        <v>41989</v>
      </c>
      <c r="C50164" s="1"/>
    </row>
    <row r="50165" spans="1:3">
      <c r="B50165" t="s">
        <v>1796</v>
      </c>
      <c r="C50165" s="1"/>
    </row>
    <row r="50166" spans="1:3">
      <c r="A50166" t="s">
        <v>1797</v>
      </c>
      <c r="B50166" s="1">
        <v>41797</v>
      </c>
      <c r="C50166" s="1"/>
    </row>
    <row r="50167" spans="1:3">
      <c r="A50167" t="s">
        <v>1798</v>
      </c>
      <c r="B50167" s="1">
        <v>41012</v>
      </c>
      <c r="C50167" s="1"/>
    </row>
    <row r="50168" spans="1:3">
      <c r="A50168" t="s">
        <v>1799</v>
      </c>
      <c r="B50168" s="1">
        <v>42132</v>
      </c>
      <c r="C50168" s="1"/>
    </row>
    <row r="50169" spans="1:3">
      <c r="A50169" t="s">
        <v>1800</v>
      </c>
      <c r="B50169" s="1">
        <v>41433</v>
      </c>
      <c r="C50169" s="1"/>
    </row>
    <row r="50170" spans="1:3">
      <c r="A50170" t="s">
        <v>1801</v>
      </c>
      <c r="B50170" s="1">
        <v>42006</v>
      </c>
    </row>
    <row r="50171" spans="1:3">
      <c r="A50171" t="s">
        <v>1802</v>
      </c>
      <c r="B50171" s="1">
        <v>41957</v>
      </c>
      <c r="C50171" s="1"/>
    </row>
    <row r="50172" spans="1:3">
      <c r="A50172" t="s">
        <v>1803</v>
      </c>
      <c r="B50172" s="1">
        <v>42239</v>
      </c>
    </row>
    <row r="50173" spans="1:3">
      <c r="A50173" t="s">
        <v>1804</v>
      </c>
      <c r="B50173" s="1">
        <v>42172</v>
      </c>
      <c r="C50173" s="1"/>
    </row>
    <row r="50174" spans="1:3">
      <c r="A50174" t="s">
        <v>1805</v>
      </c>
      <c r="B50174" s="1">
        <v>41439</v>
      </c>
      <c r="C50174" s="1"/>
    </row>
    <row r="50175" spans="1:3">
      <c r="A50175" t="s">
        <v>1806</v>
      </c>
      <c r="B50175" s="1">
        <v>42213</v>
      </c>
      <c r="C50175" s="1"/>
    </row>
    <row r="50176" spans="1:3">
      <c r="A50176" t="s">
        <v>1806</v>
      </c>
      <c r="B50176" s="1">
        <v>42213</v>
      </c>
      <c r="C50176" s="1"/>
    </row>
    <row r="50177" spans="1:3">
      <c r="A50177" t="s">
        <v>1807</v>
      </c>
      <c r="B50177" s="1">
        <v>41783</v>
      </c>
      <c r="C50177" s="1"/>
    </row>
    <row r="50178" spans="1:3">
      <c r="A50178" t="s">
        <v>1808</v>
      </c>
      <c r="B50178" s="1">
        <v>41908</v>
      </c>
      <c r="C50178" s="1"/>
    </row>
    <row r="50179" spans="1:3">
      <c r="A50179" t="s">
        <v>1809</v>
      </c>
      <c r="B50179" s="1">
        <v>42316</v>
      </c>
    </row>
    <row r="50180" spans="1:3">
      <c r="A50180" t="s">
        <v>1810</v>
      </c>
      <c r="B50180" s="1">
        <v>42189</v>
      </c>
      <c r="C50180" s="1"/>
    </row>
    <row r="50181" spans="1:3">
      <c r="A50181" t="s">
        <v>1811</v>
      </c>
      <c r="B50181" s="1">
        <v>41660</v>
      </c>
      <c r="C50181" s="1"/>
    </row>
    <row r="50182" spans="1:3">
      <c r="A50182" t="s">
        <v>1812</v>
      </c>
      <c r="B50182" s="1">
        <v>41138</v>
      </c>
    </row>
    <row r="50183" spans="1:3">
      <c r="A50183" t="s">
        <v>1813</v>
      </c>
      <c r="B50183" s="1">
        <v>42266</v>
      </c>
      <c r="C50183" s="1"/>
    </row>
    <row r="50184" spans="1:3">
      <c r="A50184" t="s">
        <v>1814</v>
      </c>
      <c r="B50184" s="1">
        <v>42358</v>
      </c>
      <c r="C50184" s="1"/>
    </row>
    <row r="50185" spans="1:3">
      <c r="A50185" t="s">
        <v>1815</v>
      </c>
      <c r="B50185" s="1">
        <v>42060</v>
      </c>
      <c r="C50185" s="1"/>
    </row>
    <row r="50186" spans="1:3">
      <c r="A50186" t="s">
        <v>1816</v>
      </c>
      <c r="B50186" s="1">
        <v>41262</v>
      </c>
      <c r="C50186" s="1"/>
    </row>
    <row r="50187" spans="1:3">
      <c r="A50187" t="s">
        <v>1816</v>
      </c>
      <c r="B50187" s="1">
        <v>41262</v>
      </c>
      <c r="C50187" s="1"/>
    </row>
    <row r="50188" spans="1:3">
      <c r="A50188" t="s">
        <v>1817</v>
      </c>
      <c r="B50188" s="1">
        <v>41873</v>
      </c>
      <c r="C50188" s="1"/>
    </row>
    <row r="50189" spans="1:3">
      <c r="A50189" t="s">
        <v>1818</v>
      </c>
      <c r="B50189" s="1">
        <v>41454</v>
      </c>
      <c r="C50189" s="1"/>
    </row>
    <row r="50190" spans="1:3">
      <c r="A50190" t="s">
        <v>1819</v>
      </c>
      <c r="B50190" s="1">
        <v>42343</v>
      </c>
      <c r="C50190" s="1"/>
    </row>
    <row r="50191" spans="1:3">
      <c r="A50191" t="s">
        <v>1820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1821</v>
      </c>
      <c r="B50193" s="1">
        <v>41971</v>
      </c>
      <c r="C50193" s="1"/>
    </row>
    <row r="50194" spans="1:3">
      <c r="A50194" t="s">
        <v>1822</v>
      </c>
      <c r="B50194" s="1">
        <v>41410</v>
      </c>
      <c r="C50194" s="1"/>
    </row>
    <row r="50195" spans="1:3">
      <c r="A50195" t="s">
        <v>1808</v>
      </c>
      <c r="B50195" t="s">
        <v>1823</v>
      </c>
      <c r="C50195" s="1"/>
    </row>
    <row r="50196" spans="1:3">
      <c r="A50196" t="s">
        <v>1814</v>
      </c>
      <c r="B50196" s="1">
        <v>42358</v>
      </c>
      <c r="C50196" s="1"/>
    </row>
    <row r="50197" spans="1:3">
      <c r="A50197" t="s">
        <v>1824</v>
      </c>
      <c r="B50197" s="1">
        <v>42052</v>
      </c>
      <c r="C50197" s="1"/>
    </row>
    <row r="50198" spans="1:3">
      <c r="A50198" t="s">
        <v>1813</v>
      </c>
      <c r="B50198" s="1">
        <v>42266</v>
      </c>
    </row>
    <row r="50199" spans="1:3">
      <c r="A50199" t="s">
        <v>1825</v>
      </c>
      <c r="B50199" s="1">
        <v>41403</v>
      </c>
      <c r="C50199" s="1"/>
    </row>
    <row r="50200" spans="1:3">
      <c r="A50200" t="s">
        <v>1826</v>
      </c>
      <c r="B50200" s="2">
        <v>41868</v>
      </c>
      <c r="C50200" s="1"/>
    </row>
    <row r="50201" spans="1:3">
      <c r="A50201" t="s">
        <v>1814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1808</v>
      </c>
      <c r="B50204" s="1">
        <v>41908</v>
      </c>
      <c r="C50204" s="1"/>
    </row>
    <row r="50205" spans="1:3">
      <c r="A50205" t="s">
        <v>1827</v>
      </c>
      <c r="B50205" s="1">
        <v>41206</v>
      </c>
      <c r="C50205" s="1"/>
    </row>
    <row r="50206" spans="1:3">
      <c r="A50206" t="s">
        <v>1828</v>
      </c>
      <c r="B50206" s="1">
        <v>41502</v>
      </c>
      <c r="C50206" s="1"/>
    </row>
    <row r="50207" spans="1:3">
      <c r="A50207" t="s">
        <v>1829</v>
      </c>
      <c r="B50207" s="1">
        <v>40992</v>
      </c>
      <c r="C50207" s="1"/>
    </row>
    <row r="50208" spans="1:3">
      <c r="A50208" t="s">
        <v>1830</v>
      </c>
      <c r="B50208" s="1">
        <v>42223</v>
      </c>
      <c r="C50208" s="1"/>
    </row>
    <row r="50209" spans="1:3">
      <c r="A50209" t="s">
        <v>1831</v>
      </c>
      <c r="B50209" s="1">
        <v>40990</v>
      </c>
      <c r="C50209" s="1"/>
    </row>
    <row r="50210" spans="1:3">
      <c r="A50210" t="s">
        <v>1832</v>
      </c>
      <c r="B50210" s="1">
        <v>41534</v>
      </c>
      <c r="C50210" s="1"/>
    </row>
    <row r="50211" spans="1:3">
      <c r="A50211" t="s">
        <v>1833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1834</v>
      </c>
      <c r="B50213" s="1">
        <v>41487</v>
      </c>
      <c r="C50213" s="1"/>
    </row>
    <row r="50214" spans="1:3">
      <c r="A50214" t="s">
        <v>1835</v>
      </c>
      <c r="B50214" s="1">
        <v>41804</v>
      </c>
      <c r="C50214" s="1"/>
    </row>
    <row r="50215" spans="1:3">
      <c r="A50215" t="s">
        <v>1836</v>
      </c>
      <c r="B50215" s="1">
        <v>42304</v>
      </c>
      <c r="C50215" s="1"/>
    </row>
    <row r="50216" spans="1:3">
      <c r="A50216" t="s">
        <v>1837</v>
      </c>
      <c r="B50216" s="1">
        <v>41520</v>
      </c>
      <c r="C50216" s="1"/>
    </row>
    <row r="50217" spans="1:3">
      <c r="A50217" t="s">
        <v>1838</v>
      </c>
      <c r="B50217" s="1">
        <v>42276</v>
      </c>
      <c r="C50217" s="1"/>
    </row>
    <row r="50218" spans="1:3">
      <c r="A50218" t="s">
        <v>1839</v>
      </c>
      <c r="B50218" s="1">
        <v>41578</v>
      </c>
      <c r="C50218" s="1"/>
    </row>
    <row r="50219" spans="1:3">
      <c r="A50219" t="s">
        <v>1840</v>
      </c>
      <c r="B50219" s="1">
        <v>41783</v>
      </c>
      <c r="C50219" s="1"/>
    </row>
    <row r="50220" spans="1:3">
      <c r="A50220" t="s">
        <v>1841</v>
      </c>
      <c r="B50220" s="1">
        <v>41681</v>
      </c>
      <c r="C50220" s="1"/>
    </row>
    <row r="50221" spans="1:3">
      <c r="A50221" t="s">
        <v>1758</v>
      </c>
      <c r="B50221" s="1">
        <v>41949</v>
      </c>
      <c r="C50221" s="1"/>
    </row>
    <row r="50222" spans="1:3">
      <c r="A50222" t="s">
        <v>1842</v>
      </c>
      <c r="B50222" s="1">
        <v>42163</v>
      </c>
      <c r="C50222" s="1"/>
    </row>
    <row r="50223" spans="1:3">
      <c r="A50223" t="s">
        <v>1843</v>
      </c>
      <c r="B50223" s="1">
        <v>41227</v>
      </c>
      <c r="C50223" s="1"/>
    </row>
    <row r="50224" spans="1:3">
      <c r="A50224" t="s">
        <v>1844</v>
      </c>
      <c r="B50224" s="1">
        <v>41419</v>
      </c>
      <c r="C50224" s="1"/>
    </row>
    <row r="50225" spans="1:3">
      <c r="A50225" t="s">
        <v>1845</v>
      </c>
      <c r="B50225" s="1">
        <v>42358</v>
      </c>
      <c r="C50225" s="1"/>
    </row>
    <row r="50226" spans="1:3">
      <c r="A50226" t="s">
        <v>1846</v>
      </c>
      <c r="B50226" s="1">
        <v>41860</v>
      </c>
      <c r="C50226" s="1"/>
    </row>
    <row r="50227" spans="1:3">
      <c r="A50227" t="s">
        <v>1847</v>
      </c>
      <c r="B50227" s="1">
        <v>41636</v>
      </c>
      <c r="C50227" s="1"/>
    </row>
    <row r="50228" spans="1:3">
      <c r="A50228" t="s">
        <v>1848</v>
      </c>
      <c r="B50228" s="1">
        <v>41112</v>
      </c>
      <c r="C50228" s="1"/>
    </row>
    <row r="50229" spans="1:3">
      <c r="A50229" t="s">
        <v>1849</v>
      </c>
      <c r="B50229" s="1">
        <v>41866</v>
      </c>
    </row>
    <row r="50230" spans="1:3">
      <c r="A50230" t="s">
        <v>1850</v>
      </c>
      <c r="B50230" s="1">
        <v>41720</v>
      </c>
      <c r="C50230" s="1"/>
    </row>
    <row r="50231" spans="1:3">
      <c r="A50231" t="s">
        <v>1851</v>
      </c>
      <c r="B50231" s="1">
        <v>41431</v>
      </c>
      <c r="C50231" s="1"/>
    </row>
    <row r="50232" spans="1:3">
      <c r="A50232" t="s">
        <v>1852</v>
      </c>
      <c r="B50232" s="1">
        <v>41457</v>
      </c>
      <c r="C50232" s="1"/>
    </row>
    <row r="50233" spans="1:3">
      <c r="A50233" t="s">
        <v>1853</v>
      </c>
      <c r="B50233" s="1">
        <v>41413</v>
      </c>
      <c r="C50233" s="1"/>
    </row>
    <row r="50234" spans="1:3">
      <c r="A50234" t="s">
        <v>1854</v>
      </c>
      <c r="B50234" s="1">
        <v>42259</v>
      </c>
      <c r="C50234" s="1"/>
    </row>
    <row r="50235" spans="1:3">
      <c r="A50235" t="s">
        <v>1855</v>
      </c>
      <c r="B50235" s="1">
        <v>41207</v>
      </c>
      <c r="C50235" s="1"/>
    </row>
    <row r="50236" spans="1:3">
      <c r="A50236" t="s">
        <v>1833</v>
      </c>
      <c r="B50236" s="1">
        <v>41202</v>
      </c>
      <c r="C50236" s="1"/>
    </row>
    <row r="50237" spans="1:3">
      <c r="A50237" t="s">
        <v>1856</v>
      </c>
      <c r="B50237" s="1">
        <v>42349</v>
      </c>
      <c r="C50237" s="1"/>
    </row>
    <row r="50238" spans="1:3">
      <c r="A50238" t="s">
        <v>1857</v>
      </c>
      <c r="C50238" s="1"/>
    </row>
    <row r="50239" spans="1:3">
      <c r="A50239" t="s">
        <v>1858</v>
      </c>
      <c r="B50239" s="1">
        <v>41793</v>
      </c>
      <c r="C50239" s="1"/>
    </row>
    <row r="50240" spans="1:3">
      <c r="A50240" t="s">
        <v>1859</v>
      </c>
      <c r="B50240" s="1">
        <v>41268</v>
      </c>
      <c r="C50240" s="1"/>
    </row>
    <row r="50241" spans="1:3">
      <c r="A50241" t="s">
        <v>1860</v>
      </c>
      <c r="B50241" s="1">
        <v>42349</v>
      </c>
      <c r="C50241" s="1"/>
    </row>
    <row r="50242" spans="1:3">
      <c r="A50242" t="s">
        <v>1861</v>
      </c>
      <c r="B50242" t="s">
        <v>125</v>
      </c>
      <c r="C50242" s="1"/>
    </row>
    <row r="50243" spans="1:3">
      <c r="A50243" t="s">
        <v>1862</v>
      </c>
      <c r="B50243" s="1">
        <v>42318</v>
      </c>
      <c r="C50243" s="1"/>
    </row>
    <row r="50244" spans="1:3">
      <c r="A50244" t="s">
        <v>1863</v>
      </c>
      <c r="B50244" s="1">
        <v>41543</v>
      </c>
      <c r="C50244" s="1"/>
    </row>
    <row r="50245" spans="1:3">
      <c r="A50245" t="s">
        <v>1864</v>
      </c>
      <c r="B50245" t="s">
        <v>1865</v>
      </c>
      <c r="C50245" s="1"/>
    </row>
    <row r="50246" spans="1:3">
      <c r="A50246" t="s">
        <v>1866</v>
      </c>
      <c r="B50246" s="1">
        <v>42327</v>
      </c>
      <c r="C50246" s="1"/>
    </row>
    <row r="50247" spans="1:3">
      <c r="A50247" t="s">
        <v>1867</v>
      </c>
      <c r="B50247" s="1">
        <v>41198</v>
      </c>
      <c r="C50247" s="1"/>
    </row>
    <row r="50248" spans="1:3">
      <c r="A50248" t="s">
        <v>1868</v>
      </c>
      <c r="B50248" s="1">
        <v>41653</v>
      </c>
      <c r="C50248" s="1"/>
    </row>
    <row r="50249" spans="1:3">
      <c r="A50249" t="s">
        <v>1869</v>
      </c>
      <c r="B50249" s="1">
        <v>41306</v>
      </c>
      <c r="C50249" s="1"/>
    </row>
    <row r="50250" spans="1:3">
      <c r="A50250" t="s">
        <v>1870</v>
      </c>
      <c r="B50250" s="1">
        <v>42336</v>
      </c>
      <c r="C50250" s="1"/>
    </row>
    <row r="50251" spans="1:3">
      <c r="A50251" t="s">
        <v>1832</v>
      </c>
      <c r="B50251" s="1">
        <v>41534</v>
      </c>
      <c r="C50251" s="1"/>
    </row>
    <row r="50252" spans="1:3">
      <c r="A50252" t="s">
        <v>1871</v>
      </c>
      <c r="B50252" s="1">
        <v>41002</v>
      </c>
    </row>
    <row r="50253" spans="1:3">
      <c r="A50253" t="s">
        <v>1872</v>
      </c>
      <c r="B50253" s="1">
        <v>42209</v>
      </c>
      <c r="C50253" s="1"/>
    </row>
    <row r="50254" spans="1:3">
      <c r="A50254" t="s">
        <v>1873</v>
      </c>
      <c r="B50254" s="1">
        <v>42315</v>
      </c>
      <c r="C50254" s="1"/>
    </row>
    <row r="50255" spans="1:3">
      <c r="A50255" t="s">
        <v>1874</v>
      </c>
      <c r="B50255" s="1">
        <v>42364</v>
      </c>
      <c r="C50255" s="1"/>
    </row>
    <row r="50256" spans="1:3">
      <c r="A50256" t="s">
        <v>1832</v>
      </c>
      <c r="B50256" s="1">
        <v>41534</v>
      </c>
      <c r="C50256" s="1"/>
    </row>
    <row r="50257" spans="1:3">
      <c r="A50257" t="s">
        <v>1875</v>
      </c>
      <c r="B50257" s="1">
        <v>41725</v>
      </c>
      <c r="C50257" s="1"/>
    </row>
    <row r="50258" spans="1:3">
      <c r="A50258" t="s">
        <v>1863</v>
      </c>
      <c r="B50258" s="1">
        <v>41543</v>
      </c>
      <c r="C50258" s="1"/>
    </row>
    <row r="50259" spans="1:3">
      <c r="A50259" t="s">
        <v>1876</v>
      </c>
      <c r="B50259" s="1">
        <v>41950</v>
      </c>
      <c r="C50259" s="1"/>
    </row>
    <row r="50260" spans="1:3">
      <c r="A50260" t="s">
        <v>1877</v>
      </c>
      <c r="B50260" s="1">
        <v>41534</v>
      </c>
      <c r="C50260" s="1"/>
    </row>
    <row r="50261" spans="1:3">
      <c r="A50261" t="s">
        <v>1878</v>
      </c>
      <c r="B50261" s="1">
        <v>42276</v>
      </c>
      <c r="C50261" s="1"/>
    </row>
    <row r="50262" spans="1:3">
      <c r="A50262" t="s">
        <v>1872</v>
      </c>
      <c r="B50262" s="1">
        <v>42209</v>
      </c>
      <c r="C50262" s="1"/>
    </row>
    <row r="50263" spans="1:3">
      <c r="A50263" t="s">
        <v>1879</v>
      </c>
      <c r="B50263" s="1">
        <v>41996</v>
      </c>
      <c r="C50263" s="1"/>
    </row>
    <row r="50264" spans="1:3">
      <c r="A50264" t="s">
        <v>1880</v>
      </c>
      <c r="B50264" s="1">
        <v>41566</v>
      </c>
      <c r="C50264" s="1"/>
    </row>
    <row r="50265" spans="1:3">
      <c r="A50265" t="s">
        <v>1881</v>
      </c>
      <c r="B50265" t="s">
        <v>1882</v>
      </c>
      <c r="C50265" s="1"/>
    </row>
    <row r="50266" spans="1:3">
      <c r="A50266" t="s">
        <v>1883</v>
      </c>
      <c r="B50266" s="1">
        <v>41482</v>
      </c>
      <c r="C50266" s="1"/>
    </row>
    <row r="50267" spans="1:3">
      <c r="A50267" t="s">
        <v>1863</v>
      </c>
      <c r="B50267" s="1">
        <v>41543</v>
      </c>
      <c r="C50267" s="1"/>
    </row>
    <row r="50269" spans="1:3">
      <c r="A50269" t="s">
        <v>1884</v>
      </c>
      <c r="B50269" s="1">
        <v>42363</v>
      </c>
      <c r="C50269" s="1"/>
    </row>
    <row r="50270" spans="1:3">
      <c r="A50270" t="s">
        <v>1885</v>
      </c>
      <c r="C50270" s="1"/>
    </row>
    <row r="50271" spans="1:3">
      <c r="A50271" t="s">
        <v>1886</v>
      </c>
      <c r="B50271" s="1">
        <v>41917</v>
      </c>
    </row>
    <row r="50272" spans="1:3">
      <c r="A50272" t="s">
        <v>1867</v>
      </c>
      <c r="B50272" s="1">
        <v>41198</v>
      </c>
      <c r="C50272" s="1"/>
    </row>
    <row r="50273" spans="1:3">
      <c r="A50273" t="s">
        <v>1832</v>
      </c>
      <c r="B50273" s="1">
        <v>41534</v>
      </c>
      <c r="C50273" s="1"/>
    </row>
    <row r="50274" spans="1:3">
      <c r="A50274" t="s">
        <v>1832</v>
      </c>
      <c r="B50274" s="1">
        <v>41534</v>
      </c>
      <c r="C50274" s="1"/>
    </row>
    <row r="50275" spans="1:3">
      <c r="A50275" t="s">
        <v>1887</v>
      </c>
      <c r="B50275" s="1">
        <v>41878</v>
      </c>
      <c r="C50275" s="1"/>
    </row>
    <row r="50276" spans="1:3">
      <c r="A50276" t="s">
        <v>1832</v>
      </c>
      <c r="B50276" s="1">
        <v>41534</v>
      </c>
      <c r="C50276" s="1"/>
    </row>
    <row r="50277" spans="1:3">
      <c r="A50277" t="s">
        <v>1832</v>
      </c>
      <c r="B50277" s="1">
        <v>41534</v>
      </c>
      <c r="C50277" s="1"/>
    </row>
    <row r="50278" spans="1:3">
      <c r="A50278" t="s">
        <v>1888</v>
      </c>
      <c r="B50278" s="1">
        <v>41530</v>
      </c>
      <c r="C50278" s="1"/>
    </row>
    <row r="50279" spans="1:3">
      <c r="A50279" t="s">
        <v>1889</v>
      </c>
      <c r="B50279" s="1">
        <v>41026</v>
      </c>
      <c r="C50279" s="1"/>
    </row>
    <row r="50280" spans="1:3">
      <c r="A50280" t="s">
        <v>1890</v>
      </c>
      <c r="B50280" s="1">
        <v>41437</v>
      </c>
      <c r="C50280" s="1"/>
    </row>
    <row r="50281" spans="1:3">
      <c r="A50281" t="s">
        <v>1891</v>
      </c>
      <c r="B50281" s="1">
        <v>41797</v>
      </c>
      <c r="C50281" s="1"/>
    </row>
    <row r="50282" spans="1:3">
      <c r="B50282" t="s">
        <v>1892</v>
      </c>
      <c r="C50282" s="1"/>
    </row>
    <row r="50283" spans="1:3">
      <c r="A50283" t="s">
        <v>1893</v>
      </c>
      <c r="B50283" s="1">
        <v>41840</v>
      </c>
      <c r="C50283" s="1"/>
    </row>
    <row r="50284" spans="1:3">
      <c r="A50284" t="s">
        <v>1894</v>
      </c>
      <c r="C50284" s="1"/>
    </row>
    <row r="50285" spans="1:3">
      <c r="A50285" t="s">
        <v>1894</v>
      </c>
      <c r="B50285" s="1">
        <v>41962</v>
      </c>
      <c r="C50285" s="1"/>
    </row>
    <row r="50286" spans="1:3">
      <c r="A50286" t="s">
        <v>1895</v>
      </c>
      <c r="B50286" s="1">
        <v>42149</v>
      </c>
      <c r="C50286" s="1"/>
    </row>
    <row r="50287" spans="1:3">
      <c r="A50287" t="s">
        <v>1896</v>
      </c>
      <c r="B50287" s="1">
        <v>42271</v>
      </c>
      <c r="C50287" s="1"/>
    </row>
    <row r="50288" spans="1:3">
      <c r="A50288" t="s">
        <v>1897</v>
      </c>
      <c r="B50288" s="1">
        <v>42354</v>
      </c>
    </row>
    <row r="50289" spans="1:3">
      <c r="A50289" t="s">
        <v>1898</v>
      </c>
      <c r="B50289" t="s">
        <v>1899</v>
      </c>
      <c r="C50289" s="1"/>
    </row>
    <row r="50290" spans="1:3">
      <c r="A50290" t="s">
        <v>1900</v>
      </c>
      <c r="B50290" s="1">
        <v>41536</v>
      </c>
      <c r="C50290" s="1"/>
    </row>
    <row r="50291" spans="1:3">
      <c r="A50291" t="s">
        <v>1901</v>
      </c>
      <c r="B50291" s="1">
        <v>42346</v>
      </c>
      <c r="C50291" s="1"/>
    </row>
    <row r="50292" spans="1:3">
      <c r="A50292" t="s">
        <v>1893</v>
      </c>
      <c r="B50292" s="1">
        <v>41840</v>
      </c>
      <c r="C50292" s="1"/>
    </row>
    <row r="50293" spans="1:3">
      <c r="A50293" t="s">
        <v>1902</v>
      </c>
      <c r="B50293" s="1">
        <v>41730</v>
      </c>
      <c r="C50293" s="1"/>
    </row>
    <row r="50294" spans="1:3">
      <c r="A50294" t="s">
        <v>1903</v>
      </c>
      <c r="B50294" s="1">
        <v>41429</v>
      </c>
      <c r="C50294" s="1"/>
    </row>
    <row r="50295" spans="1:3">
      <c r="A50295" t="s">
        <v>1904</v>
      </c>
      <c r="B50295" s="1">
        <v>41215</v>
      </c>
      <c r="C50295" s="1"/>
    </row>
    <row r="50296" spans="1:3">
      <c r="A50296" t="s">
        <v>1905</v>
      </c>
      <c r="B50296" s="1">
        <v>41839</v>
      </c>
      <c r="C50296" s="1"/>
    </row>
    <row r="50297" spans="1:3">
      <c r="A50297" t="s">
        <v>1906</v>
      </c>
      <c r="B50297" s="1">
        <v>41649</v>
      </c>
      <c r="C50297" s="1"/>
    </row>
    <row r="50298" spans="1:3">
      <c r="A50298" t="s">
        <v>1907</v>
      </c>
      <c r="B50298" s="1">
        <v>42316</v>
      </c>
    </row>
    <row r="50299" spans="1:3">
      <c r="A50299" t="s">
        <v>1908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1909</v>
      </c>
      <c r="B50301" s="1">
        <v>42365</v>
      </c>
      <c r="C50301" s="1"/>
    </row>
    <row r="50302" spans="1:3">
      <c r="A50302" t="s">
        <v>1903</v>
      </c>
      <c r="B50302" s="1">
        <v>41429</v>
      </c>
      <c r="C50302" s="1"/>
    </row>
    <row r="50303" spans="1:3">
      <c r="A50303" t="s">
        <v>1910</v>
      </c>
      <c r="B50303" s="1">
        <v>42182</v>
      </c>
      <c r="C50303" s="1"/>
    </row>
    <row r="50304" spans="1:3">
      <c r="A50304" t="s">
        <v>1911</v>
      </c>
      <c r="B50304" s="1">
        <v>42297</v>
      </c>
      <c r="C50304" s="1"/>
    </row>
    <row r="50305" spans="1:3">
      <c r="A50305" t="s">
        <v>1912</v>
      </c>
      <c r="B50305" s="1">
        <v>41538</v>
      </c>
      <c r="C50305" s="1"/>
    </row>
    <row r="50306" spans="1:3">
      <c r="A50306" t="s">
        <v>1913</v>
      </c>
      <c r="B50306" s="1">
        <v>41314</v>
      </c>
      <c r="C50306" s="1"/>
    </row>
    <row r="50307" spans="1:3">
      <c r="A50307" t="s">
        <v>1914</v>
      </c>
      <c r="B50307" s="1">
        <v>41868</v>
      </c>
      <c r="C50307" s="1"/>
    </row>
    <row r="50308" spans="1:3">
      <c r="A50308" t="s">
        <v>1915</v>
      </c>
      <c r="B50308" s="1">
        <v>42305</v>
      </c>
      <c r="C50308" s="1"/>
    </row>
    <row r="50309" spans="1:3">
      <c r="A50309" t="s">
        <v>1916</v>
      </c>
      <c r="B50309" s="1">
        <v>41651</v>
      </c>
      <c r="C50309" s="1"/>
    </row>
    <row r="50310" spans="1:3">
      <c r="A50310" t="s">
        <v>1917</v>
      </c>
      <c r="B50310" s="1">
        <v>41901</v>
      </c>
      <c r="C50310" s="1"/>
    </row>
    <row r="50311" spans="1:3">
      <c r="A50311" t="s">
        <v>1918</v>
      </c>
      <c r="B50311" s="1">
        <v>41201</v>
      </c>
      <c r="C50311" s="1"/>
    </row>
    <row r="50312" spans="1:3">
      <c r="A50312" t="s">
        <v>1919</v>
      </c>
      <c r="B50312" s="1">
        <v>41879</v>
      </c>
      <c r="C50312" s="1"/>
    </row>
    <row r="50313" spans="1:3">
      <c r="A50313" t="s">
        <v>1920</v>
      </c>
      <c r="B50313" s="1">
        <v>41410</v>
      </c>
      <c r="C50313" s="1"/>
    </row>
    <row r="50314" spans="1:3">
      <c r="A50314" t="s">
        <v>1921</v>
      </c>
      <c r="B50314" s="1">
        <v>41504</v>
      </c>
      <c r="C50314" s="1"/>
    </row>
    <row r="50315" spans="1:3">
      <c r="A50315" t="s">
        <v>1922</v>
      </c>
      <c r="B50315" s="1">
        <v>42256</v>
      </c>
      <c r="C50315" s="1"/>
    </row>
    <row r="50316" spans="1:3">
      <c r="A50316" t="s">
        <v>1923</v>
      </c>
      <c r="B50316" s="1">
        <v>41691</v>
      </c>
      <c r="C50316" s="1"/>
    </row>
    <row r="50317" spans="1:3">
      <c r="A50317" t="s">
        <v>1924</v>
      </c>
      <c r="B50317" s="1">
        <v>41065</v>
      </c>
      <c r="C50317" s="1"/>
    </row>
    <row r="50318" spans="1:3">
      <c r="A50318" t="s">
        <v>1925</v>
      </c>
      <c r="B50318" s="1">
        <v>41782</v>
      </c>
      <c r="C50318" s="1"/>
    </row>
    <row r="50319" spans="1:3">
      <c r="A50319" t="s">
        <v>1912</v>
      </c>
      <c r="C50319" s="1"/>
    </row>
    <row r="50320" spans="1:3">
      <c r="A50320" t="s">
        <v>1926</v>
      </c>
      <c r="B50320" s="1">
        <v>41790</v>
      </c>
      <c r="C50320" s="1"/>
    </row>
    <row r="50321" spans="1:3">
      <c r="A50321" t="s">
        <v>1927</v>
      </c>
      <c r="B50321" s="1">
        <v>41187</v>
      </c>
      <c r="C50321" s="1"/>
    </row>
    <row r="50322" spans="1:3">
      <c r="A50322" t="s">
        <v>1928</v>
      </c>
      <c r="B50322" s="1">
        <v>42314</v>
      </c>
      <c r="C50322" s="1"/>
    </row>
    <row r="50323" spans="1:3">
      <c r="A50323" t="s">
        <v>1929</v>
      </c>
      <c r="B50323" s="1">
        <v>41892</v>
      </c>
      <c r="C50323" s="1"/>
    </row>
    <row r="50324" spans="1:3">
      <c r="A50324" t="s">
        <v>1930</v>
      </c>
      <c r="B50324" s="1">
        <v>42219</v>
      </c>
      <c r="C50324" s="1"/>
    </row>
    <row r="50325" spans="1:3">
      <c r="A50325" t="s">
        <v>1931</v>
      </c>
      <c r="B50325" s="1">
        <v>42179</v>
      </c>
      <c r="C50325" s="1"/>
    </row>
    <row r="50326" spans="1:3">
      <c r="A50326" t="s">
        <v>1932</v>
      </c>
      <c r="B50326" s="1">
        <v>42250</v>
      </c>
      <c r="C50326" s="1"/>
    </row>
    <row r="50327" spans="1:3">
      <c r="A50327" t="s">
        <v>1933</v>
      </c>
      <c r="B50327" s="1">
        <v>42069</v>
      </c>
      <c r="C50327" s="1"/>
    </row>
    <row r="50328" spans="1:3">
      <c r="A50328" t="s">
        <v>1934</v>
      </c>
      <c r="B50328" s="1">
        <v>42204</v>
      </c>
      <c r="C50328" s="1"/>
    </row>
    <row r="50329" spans="1:3">
      <c r="B50329" t="s">
        <v>1935</v>
      </c>
      <c r="C50329" s="1"/>
    </row>
    <row r="50330" spans="1:3">
      <c r="A50330" t="s">
        <v>1936</v>
      </c>
      <c r="B50330" s="1">
        <v>41842</v>
      </c>
      <c r="C50330" s="1"/>
    </row>
    <row r="50331" spans="1:3">
      <c r="A50331" t="s">
        <v>1937</v>
      </c>
      <c r="B50331" s="2">
        <v>44451</v>
      </c>
      <c r="C50331" s="1"/>
    </row>
    <row r="50332" spans="1:3">
      <c r="A50332" t="s">
        <v>1938</v>
      </c>
      <c r="B50332" s="1">
        <v>41535</v>
      </c>
      <c r="C50332" s="1"/>
    </row>
    <row r="50333" spans="1:3">
      <c r="A50333" t="s">
        <v>1939</v>
      </c>
      <c r="B50333" s="1">
        <v>42136</v>
      </c>
      <c r="C50333" s="1"/>
    </row>
    <row r="50334" spans="1:3">
      <c r="A50334" t="s">
        <v>1940</v>
      </c>
      <c r="B50334" s="1">
        <v>41751</v>
      </c>
      <c r="C50334" s="1"/>
    </row>
    <row r="50335" spans="1:3">
      <c r="A50335" t="s">
        <v>1941</v>
      </c>
      <c r="B50335" s="1">
        <v>41935</v>
      </c>
      <c r="C50335" s="1"/>
    </row>
    <row r="50336" spans="1:3">
      <c r="A50336" t="s">
        <v>1942</v>
      </c>
      <c r="B50336" s="1">
        <v>41787</v>
      </c>
      <c r="C50336" s="1"/>
    </row>
    <row r="50337" spans="1:3">
      <c r="A50337" t="s">
        <v>1943</v>
      </c>
      <c r="B50337" s="1">
        <v>42322</v>
      </c>
      <c r="C50337" s="1"/>
    </row>
    <row r="50338" spans="1:3">
      <c r="A50338" t="s">
        <v>1944</v>
      </c>
      <c r="B50338" s="1">
        <v>41814</v>
      </c>
      <c r="C50338" s="1"/>
    </row>
    <row r="50339" spans="1:3">
      <c r="A50339" t="s">
        <v>1945</v>
      </c>
      <c r="B50339" s="1">
        <v>41578</v>
      </c>
      <c r="C50339" s="1"/>
    </row>
    <row r="50340" spans="1:3">
      <c r="A50340" t="s">
        <v>1946</v>
      </c>
      <c r="B50340" s="1">
        <v>41509</v>
      </c>
      <c r="C50340" s="1"/>
    </row>
    <row r="50341" spans="1:3">
      <c r="A50341" t="s">
        <v>1947</v>
      </c>
      <c r="B50341" s="1">
        <v>42238</v>
      </c>
      <c r="C50341" s="1"/>
    </row>
    <row r="50342" spans="1:3">
      <c r="A50342" t="s">
        <v>1948</v>
      </c>
      <c r="B50342" s="1">
        <v>42297</v>
      </c>
      <c r="C50342" s="1"/>
    </row>
    <row r="50343" spans="1:3">
      <c r="A50343" t="s">
        <v>1949</v>
      </c>
      <c r="B50343" s="1">
        <v>41978</v>
      </c>
      <c r="C50343" s="1"/>
    </row>
    <row r="50344" spans="1:3">
      <c r="A50344" t="s">
        <v>1950</v>
      </c>
      <c r="B50344" s="1">
        <v>41187</v>
      </c>
      <c r="C50344" s="1"/>
    </row>
    <row r="50345" spans="1:3">
      <c r="A50345" t="s">
        <v>1951</v>
      </c>
      <c r="B50345" s="1">
        <v>41003</v>
      </c>
      <c r="C50345" s="1"/>
    </row>
    <row r="50346" spans="1:3">
      <c r="A50346" t="s">
        <v>1952</v>
      </c>
      <c r="B50346" s="1">
        <v>41478</v>
      </c>
      <c r="C50346" s="1"/>
    </row>
    <row r="50347" spans="1:3">
      <c r="A50347" t="s">
        <v>1952</v>
      </c>
      <c r="B50347" s="1">
        <v>41478</v>
      </c>
      <c r="C50347" s="1"/>
    </row>
    <row r="50348" spans="1:3">
      <c r="A50348" t="s">
        <v>1953</v>
      </c>
      <c r="B50348" s="1">
        <v>41823</v>
      </c>
      <c r="C50348" s="1"/>
    </row>
    <row r="50349" spans="1:3">
      <c r="A50349" t="s">
        <v>975</v>
      </c>
      <c r="B50349" s="1">
        <v>41404</v>
      </c>
      <c r="C50349" s="1"/>
    </row>
    <row r="50350" spans="1:3">
      <c r="A50350" t="s">
        <v>1947</v>
      </c>
      <c r="B50350" s="1">
        <v>42238</v>
      </c>
      <c r="C50350" s="1"/>
    </row>
    <row r="50351" spans="1:3">
      <c r="A50351" t="s">
        <v>1954</v>
      </c>
      <c r="B50351" s="1">
        <v>42276</v>
      </c>
      <c r="C50351" s="1"/>
    </row>
    <row r="50352" spans="1:3">
      <c r="A50352" t="s">
        <v>1955</v>
      </c>
      <c r="B50352" s="1">
        <v>42325</v>
      </c>
      <c r="C50352" s="1"/>
    </row>
    <row r="50353" spans="1:3">
      <c r="A50353" t="s">
        <v>1956</v>
      </c>
      <c r="B50353" s="1">
        <v>41020</v>
      </c>
      <c r="C50353" s="1"/>
    </row>
    <row r="50354" spans="1:3">
      <c r="A50354" t="s">
        <v>1957</v>
      </c>
      <c r="B50354" s="1">
        <v>41907</v>
      </c>
      <c r="C50354" s="1"/>
    </row>
    <row r="50355" spans="1:3">
      <c r="A50355" t="s">
        <v>1958</v>
      </c>
      <c r="B50355" s="1">
        <v>41521</v>
      </c>
      <c r="C50355" s="1"/>
    </row>
    <row r="50356" spans="1:3">
      <c r="A50356" t="s">
        <v>1959</v>
      </c>
      <c r="B50356" s="1">
        <v>41864</v>
      </c>
      <c r="C50356" s="1"/>
    </row>
    <row r="50357" spans="1:3">
      <c r="A50357" t="s">
        <v>1960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1961</v>
      </c>
      <c r="B50359" s="1">
        <v>42173</v>
      </c>
      <c r="C50359" s="1"/>
    </row>
    <row r="50360" spans="1:3">
      <c r="A50360" t="s">
        <v>1960</v>
      </c>
      <c r="B50360" s="1">
        <v>42182</v>
      </c>
      <c r="C50360" s="1"/>
    </row>
    <row r="50361" spans="1:3">
      <c r="A50361" t="s">
        <v>1962</v>
      </c>
      <c r="B50361" s="1">
        <v>41867</v>
      </c>
      <c r="C50361" s="1"/>
    </row>
    <row r="50362" spans="1:3">
      <c r="A50362" t="s">
        <v>1963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1964</v>
      </c>
      <c r="B50364" s="1">
        <v>41219</v>
      </c>
      <c r="C50364" s="1"/>
    </row>
    <row r="50365" spans="1:3">
      <c r="A50365" t="s">
        <v>1965</v>
      </c>
      <c r="B50365" s="1">
        <v>41444</v>
      </c>
      <c r="C50365" s="1"/>
    </row>
    <row r="50366" spans="1:3">
      <c r="A50366" t="s">
        <v>1966</v>
      </c>
      <c r="B50366" s="1">
        <v>42024</v>
      </c>
      <c r="C50366" s="1"/>
    </row>
    <row r="50367" spans="1:3">
      <c r="A50367" t="s">
        <v>1870</v>
      </c>
      <c r="B50367" s="1">
        <v>42336</v>
      </c>
      <c r="C50367" s="1"/>
    </row>
    <row r="50368" spans="1:3">
      <c r="A50368" t="s">
        <v>1967</v>
      </c>
      <c r="B50368" s="1">
        <v>41948</v>
      </c>
      <c r="C50368" s="1"/>
    </row>
    <row r="50369" spans="1:3">
      <c r="A50369" t="s">
        <v>1968</v>
      </c>
      <c r="B50369" t="s">
        <v>930</v>
      </c>
      <c r="C50369" s="1"/>
    </row>
    <row r="50370" spans="1:3">
      <c r="A50370" t="s">
        <v>1969</v>
      </c>
      <c r="B50370" s="1">
        <v>42178</v>
      </c>
      <c r="C50370" s="1"/>
    </row>
    <row r="50371" spans="1:3">
      <c r="A50371" t="s">
        <v>1970</v>
      </c>
      <c r="B50371" s="1">
        <v>42220</v>
      </c>
      <c r="C50371" s="1"/>
    </row>
    <row r="50372" spans="1:3">
      <c r="A50372" t="s">
        <v>1971</v>
      </c>
      <c r="B50372" s="1">
        <v>42299</v>
      </c>
      <c r="C50372" s="1"/>
    </row>
    <row r="50373" spans="1:3">
      <c r="A50373" t="s">
        <v>1972</v>
      </c>
      <c r="B50373" s="1">
        <v>41863</v>
      </c>
      <c r="C50373" s="1"/>
    </row>
    <row r="50374" spans="1:3">
      <c r="A50374" t="s">
        <v>1973</v>
      </c>
      <c r="B50374" s="1">
        <v>41118</v>
      </c>
      <c r="C50374" s="1"/>
    </row>
    <row r="50375" spans="1:3">
      <c r="A50375" t="s">
        <v>1974</v>
      </c>
      <c r="B50375" s="1">
        <v>42019</v>
      </c>
      <c r="C50375" s="1"/>
    </row>
    <row r="50376" spans="1:3">
      <c r="A50376" t="s">
        <v>1975</v>
      </c>
      <c r="B50376" s="1">
        <v>41023</v>
      </c>
      <c r="C50376" s="1"/>
    </row>
    <row r="50377" spans="1:3">
      <c r="A50377" t="s">
        <v>1976</v>
      </c>
      <c r="B50377" s="1">
        <v>41334</v>
      </c>
      <c r="C50377" s="1"/>
    </row>
    <row r="50378" spans="1:3">
      <c r="A50378" t="s">
        <v>1977</v>
      </c>
      <c r="B50378" s="1">
        <v>41572</v>
      </c>
    </row>
    <row r="50379" spans="1:3">
      <c r="A50379" t="s">
        <v>1978</v>
      </c>
      <c r="B50379" s="1">
        <v>42287</v>
      </c>
      <c r="C50379" s="1"/>
    </row>
    <row r="50380" spans="1:3">
      <c r="A50380" t="s">
        <v>1979</v>
      </c>
      <c r="B50380" s="1">
        <v>41916</v>
      </c>
      <c r="C50380" s="1"/>
    </row>
    <row r="50381" spans="1:3">
      <c r="A50381" t="s">
        <v>1974</v>
      </c>
      <c r="B50381" s="1">
        <v>42019</v>
      </c>
      <c r="C50381" s="1"/>
    </row>
    <row r="50382" spans="1:3">
      <c r="A50382" t="s">
        <v>1980</v>
      </c>
      <c r="B50382" s="1">
        <v>41969</v>
      </c>
      <c r="C50382" s="1"/>
    </row>
    <row r="50383" spans="1:3">
      <c r="A50383" t="s">
        <v>1981</v>
      </c>
      <c r="B50383" s="1">
        <v>42217</v>
      </c>
      <c r="C50383" s="1"/>
    </row>
    <row r="50384" spans="1:3">
      <c r="A50384" t="s">
        <v>1982</v>
      </c>
      <c r="B50384" s="1">
        <v>41285</v>
      </c>
      <c r="C50384" s="1"/>
    </row>
    <row r="50385" spans="1:3">
      <c r="A50385" t="s">
        <v>1983</v>
      </c>
      <c r="B50385" s="1">
        <v>40947</v>
      </c>
      <c r="C50385" s="1"/>
    </row>
    <row r="50386" spans="1:3">
      <c r="A50386" t="s">
        <v>1984</v>
      </c>
      <c r="B50386" s="1">
        <v>42218</v>
      </c>
      <c r="C50386" s="1"/>
    </row>
    <row r="50387" spans="1:3">
      <c r="A50387" t="s">
        <v>1963</v>
      </c>
      <c r="B50387" s="1">
        <v>41948</v>
      </c>
      <c r="C50387" s="1"/>
    </row>
    <row r="50388" spans="1:3">
      <c r="A50388" t="s">
        <v>1963</v>
      </c>
      <c r="B50388" s="2">
        <v>41948</v>
      </c>
      <c r="C50388" s="1"/>
    </row>
    <row r="50389" spans="1:3">
      <c r="A50389" t="s">
        <v>1963</v>
      </c>
      <c r="C50389" s="1"/>
    </row>
    <row r="50390" spans="1:3">
      <c r="A50390" t="s">
        <v>1985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1986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1986</v>
      </c>
      <c r="B50394" s="1">
        <v>41223</v>
      </c>
      <c r="C50394" s="1"/>
    </row>
    <row r="50395" spans="1:3">
      <c r="A50395" t="s">
        <v>1987</v>
      </c>
      <c r="B50395" s="1">
        <v>41692</v>
      </c>
      <c r="C50395" s="1"/>
    </row>
    <row r="50396" spans="1:3">
      <c r="A50396" t="s">
        <v>1988</v>
      </c>
      <c r="B50396" s="1">
        <v>42088</v>
      </c>
      <c r="C50396" s="1"/>
    </row>
    <row r="50397" spans="1:3">
      <c r="A50397" t="s">
        <v>1987</v>
      </c>
      <c r="B50397" s="1">
        <v>41692</v>
      </c>
    </row>
    <row r="50398" spans="1:3">
      <c r="A50398" t="s">
        <v>1989</v>
      </c>
      <c r="B50398" s="1">
        <v>41623</v>
      </c>
      <c r="C50398" s="2"/>
    </row>
    <row r="50399" spans="1:3">
      <c r="A50399" t="s">
        <v>1990</v>
      </c>
      <c r="B50399" s="1">
        <v>42167</v>
      </c>
      <c r="C50399" s="1"/>
    </row>
    <row r="50400" spans="1:3">
      <c r="A50400" t="s">
        <v>1991</v>
      </c>
      <c r="B50400" s="1">
        <v>42312</v>
      </c>
      <c r="C50400" s="1"/>
    </row>
    <row r="50401" spans="1:3">
      <c r="A50401" t="s">
        <v>1992</v>
      </c>
      <c r="C50401" s="1"/>
    </row>
    <row r="50402" spans="1:3">
      <c r="A50402" t="s">
        <v>1993</v>
      </c>
      <c r="B50402" s="1">
        <v>41612</v>
      </c>
      <c r="C50402" s="1"/>
    </row>
    <row r="50403" spans="1:3">
      <c r="A50403" t="s">
        <v>1994</v>
      </c>
      <c r="B50403" s="1">
        <v>41271</v>
      </c>
      <c r="C50403" s="1"/>
    </row>
    <row r="50404" spans="1:3">
      <c r="A50404" t="s">
        <v>1995</v>
      </c>
      <c r="B50404" s="1">
        <v>42188</v>
      </c>
      <c r="C50404" s="1"/>
    </row>
    <row r="50405" spans="1:3">
      <c r="A50405" t="s">
        <v>1996</v>
      </c>
      <c r="B50405" s="1">
        <v>41608</v>
      </c>
      <c r="C50405" s="1"/>
    </row>
    <row r="50406" spans="1:3">
      <c r="A50406" t="s">
        <v>1997</v>
      </c>
      <c r="B50406" s="1">
        <v>41732</v>
      </c>
      <c r="C50406" s="1"/>
    </row>
    <row r="50407" spans="1:3">
      <c r="A50407" t="s">
        <v>1998</v>
      </c>
      <c r="B50407" s="1">
        <v>42334</v>
      </c>
      <c r="C50407" s="1"/>
    </row>
    <row r="50408" spans="1:3">
      <c r="A50408" t="s">
        <v>1999</v>
      </c>
      <c r="B50408" s="1">
        <v>41087</v>
      </c>
      <c r="C50408" s="1"/>
    </row>
    <row r="50409" spans="1:3">
      <c r="A50409" t="s">
        <v>2000</v>
      </c>
      <c r="B50409" s="1">
        <v>42293</v>
      </c>
      <c r="C50409" s="1"/>
    </row>
    <row r="50410" spans="1:3">
      <c r="A50410" t="s">
        <v>2001</v>
      </c>
      <c r="B50410" s="1">
        <v>42274</v>
      </c>
      <c r="C50410" s="1"/>
    </row>
    <row r="50411" spans="1:3">
      <c r="A50411" t="s">
        <v>2002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1987</v>
      </c>
      <c r="B50413" s="1">
        <v>41692</v>
      </c>
      <c r="C50413" s="1"/>
    </row>
    <row r="50414" spans="1:3">
      <c r="A50414" t="s">
        <v>1993</v>
      </c>
      <c r="B50414" s="1">
        <v>41612</v>
      </c>
      <c r="C50414" s="1"/>
    </row>
    <row r="50415" spans="1:3">
      <c r="A50415" t="s">
        <v>2003</v>
      </c>
      <c r="B50415" s="1">
        <v>42003</v>
      </c>
      <c r="C50415" s="1"/>
    </row>
    <row r="50416" spans="1:3">
      <c r="A50416" t="s">
        <v>2004</v>
      </c>
      <c r="B50416" s="1">
        <v>41728</v>
      </c>
      <c r="C50416" s="1"/>
    </row>
    <row r="50417" spans="1:3">
      <c r="A50417" t="s">
        <v>2004</v>
      </c>
      <c r="B50417" s="1">
        <v>41728</v>
      </c>
      <c r="C50417" s="1"/>
    </row>
    <row r="50418" spans="1:3">
      <c r="A50418" t="s">
        <v>2005</v>
      </c>
      <c r="B50418" s="1">
        <v>41219</v>
      </c>
      <c r="C50418" s="1"/>
    </row>
    <row r="50419" spans="1:3">
      <c r="A50419" t="s">
        <v>2006</v>
      </c>
      <c r="B50419" s="1">
        <v>42052</v>
      </c>
      <c r="C50419" s="1"/>
    </row>
    <row r="50420" spans="1:3">
      <c r="A50420" t="s">
        <v>2007</v>
      </c>
      <c r="C50420" s="1"/>
    </row>
    <row r="50421" spans="1:3">
      <c r="A50421" t="s">
        <v>2008</v>
      </c>
      <c r="B50421" s="1">
        <v>42173</v>
      </c>
      <c r="C50421" s="1"/>
    </row>
    <row r="50422" spans="1:3">
      <c r="A50422" t="s">
        <v>2009</v>
      </c>
      <c r="B50422" s="1">
        <v>42250</v>
      </c>
      <c r="C50422" s="1"/>
    </row>
    <row r="50423" spans="1:3">
      <c r="A50423" t="s">
        <v>2010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2011</v>
      </c>
      <c r="B50425" s="1">
        <v>42343</v>
      </c>
      <c r="C50425" s="1"/>
    </row>
    <row r="50426" spans="1:3">
      <c r="A50426" t="s">
        <v>2012</v>
      </c>
      <c r="B50426" s="1">
        <v>41969</v>
      </c>
    </row>
    <row r="50427" spans="1:3">
      <c r="A50427" t="s">
        <v>2013</v>
      </c>
      <c r="B50427" s="1">
        <v>40978</v>
      </c>
      <c r="C50427" s="1"/>
    </row>
    <row r="50428" spans="1:3">
      <c r="A50428" t="s">
        <v>2014</v>
      </c>
      <c r="B50428" s="1">
        <v>41909</v>
      </c>
      <c r="C50428" s="1"/>
    </row>
    <row r="50429" spans="1:3">
      <c r="A50429" t="s">
        <v>2015</v>
      </c>
      <c r="B50429" s="1">
        <v>41112</v>
      </c>
      <c r="C50429" s="1"/>
    </row>
    <row r="50430" spans="1:3">
      <c r="A50430" t="s">
        <v>2005</v>
      </c>
      <c r="B50430" s="1">
        <v>41219</v>
      </c>
      <c r="C50430" s="1"/>
    </row>
    <row r="50431" spans="1:3">
      <c r="A50431" t="s">
        <v>2016</v>
      </c>
      <c r="B50431" s="1">
        <v>40958</v>
      </c>
      <c r="C50431" s="1"/>
    </row>
    <row r="50432" spans="1:3">
      <c r="A50432" t="s">
        <v>2017</v>
      </c>
      <c r="B50432" s="1">
        <v>42013</v>
      </c>
      <c r="C50432" s="1"/>
    </row>
    <row r="50433" spans="1:3">
      <c r="A50433" t="s">
        <v>2018</v>
      </c>
      <c r="B50433" s="1">
        <v>41629</v>
      </c>
      <c r="C50433" s="1"/>
    </row>
    <row r="50434" spans="1:3">
      <c r="A50434" t="s">
        <v>2019</v>
      </c>
      <c r="B50434" s="1">
        <v>41240</v>
      </c>
      <c r="C50434" s="1"/>
    </row>
    <row r="50435" spans="1:3">
      <c r="A50435" t="s">
        <v>2020</v>
      </c>
      <c r="B50435" s="1">
        <v>42116</v>
      </c>
      <c r="C50435" s="1"/>
    </row>
    <row r="50436" spans="1:3">
      <c r="A50436" t="s">
        <v>2021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2022</v>
      </c>
      <c r="B50438" s="1">
        <v>42084</v>
      </c>
      <c r="C50438" s="1"/>
    </row>
    <row r="50439" spans="1:3">
      <c r="A50439" t="s">
        <v>2023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2024</v>
      </c>
      <c r="B50441" s="1">
        <v>41900</v>
      </c>
      <c r="C50441" s="1"/>
    </row>
    <row r="50442" spans="1:3">
      <c r="A50442" t="s">
        <v>2025</v>
      </c>
      <c r="B50442" s="1">
        <v>41258</v>
      </c>
      <c r="C50442" s="1"/>
    </row>
    <row r="50443" spans="1:3">
      <c r="A50443" t="s">
        <v>2026</v>
      </c>
      <c r="B50443" s="1">
        <v>41136</v>
      </c>
      <c r="C50443" s="1"/>
    </row>
    <row r="50444" spans="1:3">
      <c r="A50444" t="s">
        <v>2027</v>
      </c>
      <c r="B50444" s="1">
        <v>42314</v>
      </c>
      <c r="C50444" s="1"/>
    </row>
    <row r="50445" spans="1:3">
      <c r="A50445" t="s">
        <v>2028</v>
      </c>
      <c r="B50445" s="1">
        <v>42291</v>
      </c>
    </row>
    <row r="50446" spans="1:3">
      <c r="A50446" t="s">
        <v>2029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2030</v>
      </c>
      <c r="B50448" s="1">
        <v>41270</v>
      </c>
    </row>
    <row r="50449" spans="1:3">
      <c r="A50449" t="s">
        <v>2031</v>
      </c>
      <c r="B50449" s="1">
        <v>41616</v>
      </c>
      <c r="C50449" s="1"/>
    </row>
    <row r="50450" spans="1:3">
      <c r="A50450" t="s">
        <v>2028</v>
      </c>
      <c r="B50450" s="1">
        <v>42291</v>
      </c>
      <c r="C50450" s="1"/>
    </row>
    <row r="50451" spans="1:3">
      <c r="A50451" t="s">
        <v>2032</v>
      </c>
      <c r="B50451" s="1">
        <v>42173</v>
      </c>
      <c r="C50451" s="1"/>
    </row>
    <row r="50452" spans="1:3">
      <c r="A50452" t="s">
        <v>1792</v>
      </c>
      <c r="B50452" s="1">
        <v>41335</v>
      </c>
      <c r="C50452" s="1"/>
    </row>
    <row r="50453" spans="1:3">
      <c r="A50453" t="s">
        <v>2033</v>
      </c>
      <c r="B50453" s="1">
        <v>42279</v>
      </c>
      <c r="C50453" s="1"/>
    </row>
    <row r="50454" spans="1:3">
      <c r="A50454" t="s">
        <v>2034</v>
      </c>
      <c r="B50454" s="1">
        <v>42024</v>
      </c>
      <c r="C50454" s="1"/>
    </row>
    <row r="50455" spans="1:3">
      <c r="A50455" t="s">
        <v>2035</v>
      </c>
      <c r="B50455" s="1">
        <v>41990</v>
      </c>
    </row>
    <row r="50456" spans="1:3">
      <c r="A50456" t="s">
        <v>2036</v>
      </c>
      <c r="B50456" s="1">
        <v>41174</v>
      </c>
      <c r="C50456" s="1"/>
    </row>
    <row r="50457" spans="1:3">
      <c r="A50457" t="s">
        <v>2028</v>
      </c>
      <c r="B50457" s="1">
        <v>42291</v>
      </c>
      <c r="C50457" s="1"/>
    </row>
    <row r="50458" spans="1:3">
      <c r="A50458" t="s">
        <v>2037</v>
      </c>
      <c r="B50458" s="1">
        <v>40933</v>
      </c>
      <c r="C50458" s="1"/>
    </row>
    <row r="50459" spans="1:3">
      <c r="A50459" t="s">
        <v>2038</v>
      </c>
      <c r="B50459" s="1">
        <v>41836</v>
      </c>
      <c r="C50459" s="1"/>
    </row>
    <row r="50460" spans="1:3">
      <c r="A50460" t="s">
        <v>2039</v>
      </c>
      <c r="B50460" s="1">
        <v>42025</v>
      </c>
      <c r="C50460" s="1"/>
    </row>
    <row r="50461" spans="1:3">
      <c r="A50461" t="s">
        <v>2040</v>
      </c>
      <c r="B50461" t="s">
        <v>2041</v>
      </c>
      <c r="C50461" s="1"/>
    </row>
    <row r="50462" spans="1:3">
      <c r="A50462" t="s">
        <v>2042</v>
      </c>
      <c r="B50462" s="1">
        <v>41892</v>
      </c>
      <c r="C50462" s="1"/>
    </row>
    <row r="50463" spans="1:3">
      <c r="A50463" t="s">
        <v>2043</v>
      </c>
      <c r="B50463" s="1">
        <v>40936</v>
      </c>
      <c r="C50463" s="1"/>
    </row>
    <row r="50464" spans="1:3">
      <c r="A50464" t="s">
        <v>2044</v>
      </c>
      <c r="B50464" s="1">
        <v>41440</v>
      </c>
      <c r="C50464" s="1"/>
    </row>
    <row r="50465" spans="1:3">
      <c r="A50465" t="s">
        <v>2045</v>
      </c>
      <c r="B50465" s="1">
        <v>42168</v>
      </c>
    </row>
    <row r="50466" spans="1:3">
      <c r="A50466" t="s">
        <v>2046</v>
      </c>
      <c r="B50466" s="1">
        <v>42154</v>
      </c>
      <c r="C50466" s="1"/>
    </row>
    <row r="50467" spans="1:3">
      <c r="A50467" t="s">
        <v>2027</v>
      </c>
      <c r="B50467" s="1">
        <v>42166</v>
      </c>
      <c r="C50467" s="1"/>
    </row>
    <row r="50468" spans="1:3">
      <c r="A50468" t="s">
        <v>2047</v>
      </c>
      <c r="B50468" s="1">
        <v>41607</v>
      </c>
      <c r="C50468" s="1"/>
    </row>
    <row r="50469" spans="1:3">
      <c r="A50469" t="s">
        <v>2048</v>
      </c>
      <c r="B50469" s="1">
        <v>41660</v>
      </c>
      <c r="C50469" s="1"/>
    </row>
    <row r="50470" spans="1:3">
      <c r="A50470" t="s">
        <v>2049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2050</v>
      </c>
      <c r="B50472" s="1">
        <v>42339</v>
      </c>
      <c r="C50472" s="1"/>
    </row>
    <row r="50473" spans="1:3">
      <c r="A50473" t="s">
        <v>2051</v>
      </c>
      <c r="B50473" s="1">
        <v>42150</v>
      </c>
      <c r="C50473" s="1"/>
    </row>
    <row r="50474" spans="1:3">
      <c r="A50474" t="s">
        <v>2052</v>
      </c>
      <c r="B50474" t="s">
        <v>2053</v>
      </c>
      <c r="C50474" s="1"/>
    </row>
    <row r="50475" spans="1:3">
      <c r="A50475" t="s">
        <v>2054</v>
      </c>
      <c r="B50475" s="1">
        <v>41214</v>
      </c>
      <c r="C50475" s="1"/>
    </row>
    <row r="50476" spans="1:3">
      <c r="A50476" t="s">
        <v>2055</v>
      </c>
      <c r="B50476" s="1">
        <v>41577</v>
      </c>
      <c r="C50476" s="1"/>
    </row>
    <row r="50477" spans="1:3">
      <c r="A50477" t="s">
        <v>2056</v>
      </c>
      <c r="B50477" s="1">
        <v>41675</v>
      </c>
      <c r="C50477" s="1"/>
    </row>
    <row r="50478" spans="1:3">
      <c r="A50478" t="s">
        <v>2057</v>
      </c>
      <c r="B50478" s="1">
        <v>41234</v>
      </c>
      <c r="C50478" s="1"/>
    </row>
    <row r="50479" spans="1:3">
      <c r="A50479" t="s">
        <v>2058</v>
      </c>
      <c r="B50479" s="1">
        <v>41572</v>
      </c>
      <c r="C50479" s="1"/>
    </row>
    <row r="50480" spans="1:3">
      <c r="A50480" t="s">
        <v>2059</v>
      </c>
      <c r="B50480" s="1">
        <v>41126</v>
      </c>
      <c r="C50480" s="1"/>
    </row>
    <row r="50481" spans="1:3">
      <c r="A50481" t="s">
        <v>2060</v>
      </c>
      <c r="B50481" s="1">
        <v>41422</v>
      </c>
      <c r="C50481" s="1"/>
    </row>
    <row r="50482" spans="1:3">
      <c r="A50482" t="s">
        <v>2061</v>
      </c>
      <c r="B50482" s="1">
        <v>42088</v>
      </c>
      <c r="C50482" s="1"/>
    </row>
    <row r="50483" spans="1:3">
      <c r="A50483" t="s">
        <v>2062</v>
      </c>
      <c r="B50483" s="1">
        <v>41510</v>
      </c>
      <c r="C50483" s="1"/>
    </row>
    <row r="50484" spans="1:3">
      <c r="A50484" t="s">
        <v>2063</v>
      </c>
      <c r="B50484" s="1">
        <v>42349</v>
      </c>
      <c r="C50484" s="1"/>
    </row>
    <row r="50485" spans="1:3">
      <c r="A50485" t="s">
        <v>2051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2064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2065</v>
      </c>
      <c r="B50491" s="1">
        <v>41768</v>
      </c>
      <c r="C50491" s="1"/>
    </row>
    <row r="50492" spans="1:3">
      <c r="A50492" t="s">
        <v>2066</v>
      </c>
      <c r="B50492" s="1">
        <v>42118</v>
      </c>
      <c r="C50492" s="1"/>
    </row>
    <row r="50493" spans="1:3">
      <c r="A50493" t="s">
        <v>1688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2067</v>
      </c>
      <c r="B50495" s="1">
        <v>41639</v>
      </c>
      <c r="C50495" s="1"/>
    </row>
    <row r="50496" spans="1:3">
      <c r="A50496" t="s">
        <v>2060</v>
      </c>
      <c r="B50496" s="1">
        <v>41422</v>
      </c>
      <c r="C50496" s="1"/>
    </row>
    <row r="50497" spans="1:3">
      <c r="A50497" t="s">
        <v>2068</v>
      </c>
      <c r="B50497" s="1">
        <v>41866</v>
      </c>
      <c r="C50497" s="1"/>
    </row>
    <row r="50498" spans="1:3">
      <c r="A50498" t="s">
        <v>2051</v>
      </c>
      <c r="B50498" s="1">
        <v>42150</v>
      </c>
      <c r="C50498" s="1"/>
    </row>
    <row r="50499" spans="1:3">
      <c r="A50499" t="s">
        <v>2069</v>
      </c>
      <c r="B50499" s="1">
        <v>42201</v>
      </c>
      <c r="C50499" s="1"/>
    </row>
    <row r="50500" spans="1:3">
      <c r="A50500" t="s">
        <v>2070</v>
      </c>
      <c r="B50500" s="1">
        <v>41639</v>
      </c>
      <c r="C50500" s="1"/>
    </row>
    <row r="50501" spans="1:3">
      <c r="A50501" t="s">
        <v>2071</v>
      </c>
      <c r="B50501" s="1">
        <v>41992</v>
      </c>
      <c r="C50501" s="1"/>
    </row>
    <row r="50502" spans="1:3">
      <c r="A50502" t="s">
        <v>2072</v>
      </c>
      <c r="B50502" s="1">
        <v>40998</v>
      </c>
    </row>
    <row r="50503" spans="1:3">
      <c r="A50503" t="s">
        <v>2073</v>
      </c>
      <c r="B50503" s="1">
        <v>41434</v>
      </c>
      <c r="C50503" s="1"/>
    </row>
    <row r="50504" spans="1:3">
      <c r="A50504" t="s">
        <v>2074</v>
      </c>
      <c r="B50504" s="1">
        <v>42339</v>
      </c>
      <c r="C50504" s="1"/>
    </row>
    <row r="50505" spans="1:3">
      <c r="A50505" t="s">
        <v>2073</v>
      </c>
      <c r="B50505" s="1">
        <v>41434</v>
      </c>
    </row>
    <row r="50506" spans="1:3">
      <c r="A50506" t="s">
        <v>2075</v>
      </c>
      <c r="B50506" s="1">
        <v>42105</v>
      </c>
      <c r="C50506" s="1"/>
    </row>
    <row r="50507" spans="1:3">
      <c r="A50507" t="s">
        <v>2076</v>
      </c>
      <c r="B50507" s="1">
        <v>41611</v>
      </c>
      <c r="C50507" s="1"/>
    </row>
    <row r="50508" spans="1:3">
      <c r="A50508" t="s">
        <v>2077</v>
      </c>
      <c r="B50508" s="1">
        <v>41241</v>
      </c>
      <c r="C50508" s="1"/>
    </row>
    <row r="50509" spans="1:3">
      <c r="A50509" t="s">
        <v>2078</v>
      </c>
      <c r="B50509" s="1">
        <v>41901</v>
      </c>
      <c r="C50509" s="1"/>
    </row>
    <row r="50510" spans="1:3">
      <c r="A50510" t="s">
        <v>2079</v>
      </c>
      <c r="B50510" s="1">
        <v>41079</v>
      </c>
      <c r="C50510" s="1"/>
    </row>
    <row r="50511" spans="1:3">
      <c r="A50511" t="s">
        <v>2080</v>
      </c>
      <c r="B50511" s="1">
        <v>42132</v>
      </c>
      <c r="C50511" s="1"/>
    </row>
    <row r="50512" spans="1:3">
      <c r="A50512" t="s">
        <v>2081</v>
      </c>
      <c r="B50512" t="s">
        <v>2082</v>
      </c>
      <c r="C50512" s="1"/>
    </row>
    <row r="50513" spans="1:3">
      <c r="A50513" t="s">
        <v>2083</v>
      </c>
      <c r="B50513" s="1">
        <v>41321</v>
      </c>
      <c r="C50513" s="1"/>
    </row>
    <row r="50514" spans="1:3">
      <c r="A50514" t="s">
        <v>2084</v>
      </c>
      <c r="B50514" s="1">
        <v>42120</v>
      </c>
      <c r="C50514" s="2"/>
    </row>
    <row r="50515" spans="1:3">
      <c r="A50515" t="s">
        <v>2085</v>
      </c>
      <c r="B50515" s="1">
        <v>41702</v>
      </c>
      <c r="C50515" s="1"/>
    </row>
    <row r="50516" spans="1:3">
      <c r="A50516" t="s">
        <v>2074</v>
      </c>
      <c r="B50516" s="1">
        <v>42339</v>
      </c>
      <c r="C50516" s="1"/>
    </row>
    <row r="50517" spans="1:3">
      <c r="A50517" t="s">
        <v>2086</v>
      </c>
      <c r="B50517" s="1">
        <v>42339</v>
      </c>
      <c r="C50517" s="1"/>
    </row>
    <row r="50518" spans="1:3">
      <c r="A50518" t="s">
        <v>2087</v>
      </c>
      <c r="B50518" s="1">
        <v>41906</v>
      </c>
      <c r="C50518" s="1"/>
    </row>
    <row r="50519" spans="1:3">
      <c r="A50519" t="s">
        <v>2088</v>
      </c>
      <c r="B50519" s="1">
        <v>41247</v>
      </c>
      <c r="C50519" s="1"/>
    </row>
    <row r="50520" spans="1:3">
      <c r="A50520" t="s">
        <v>2089</v>
      </c>
      <c r="B50520" s="1">
        <v>42255</v>
      </c>
      <c r="C50520" s="1"/>
    </row>
    <row r="50521" spans="1:3">
      <c r="A50521" t="s">
        <v>2074</v>
      </c>
      <c r="C50521" s="1"/>
    </row>
    <row r="50522" spans="1:3">
      <c r="A50522" t="s">
        <v>2090</v>
      </c>
      <c r="B50522" s="1">
        <v>41194</v>
      </c>
      <c r="C50522" s="1"/>
    </row>
    <row r="50523" spans="1:3">
      <c r="A50523" t="s">
        <v>1780</v>
      </c>
      <c r="B50523" s="1">
        <v>41122</v>
      </c>
      <c r="C50523" s="1"/>
    </row>
    <row r="50524" spans="1:3">
      <c r="A50524" t="s">
        <v>2091</v>
      </c>
      <c r="B50524" s="1">
        <v>41852</v>
      </c>
      <c r="C50524" s="1"/>
    </row>
    <row r="50525" spans="1:3">
      <c r="A50525" t="s">
        <v>2092</v>
      </c>
      <c r="B50525" s="1">
        <v>41535</v>
      </c>
      <c r="C50525" s="1"/>
    </row>
    <row r="50526" spans="1:3">
      <c r="A50526" t="s">
        <v>2074</v>
      </c>
      <c r="B50526" s="1">
        <v>42339</v>
      </c>
      <c r="C50526" s="1"/>
    </row>
    <row r="50527" spans="1:3">
      <c r="A50527" t="s">
        <v>2093</v>
      </c>
      <c r="B50527" s="1">
        <v>41250</v>
      </c>
      <c r="C50527" s="1"/>
    </row>
    <row r="50528" spans="1:3">
      <c r="A50528" t="s">
        <v>2094</v>
      </c>
      <c r="B50528" s="1">
        <v>41077</v>
      </c>
    </row>
    <row r="50529" spans="1:3">
      <c r="A50529" t="s">
        <v>2095</v>
      </c>
      <c r="B50529" s="1">
        <v>41324</v>
      </c>
      <c r="C50529" s="1"/>
    </row>
    <row r="50530" spans="1:3">
      <c r="A50530" t="s">
        <v>2096</v>
      </c>
      <c r="B50530" s="1">
        <v>41877</v>
      </c>
      <c r="C50530" s="1"/>
    </row>
    <row r="50531" spans="1:3">
      <c r="A50531" t="s">
        <v>2097</v>
      </c>
      <c r="B50531" s="1">
        <v>42004</v>
      </c>
      <c r="C50531" s="2"/>
    </row>
    <row r="50532" spans="1:3">
      <c r="A50532" t="s">
        <v>783</v>
      </c>
      <c r="B50532" s="1">
        <v>42304</v>
      </c>
      <c r="C50532" s="1"/>
    </row>
    <row r="50533" spans="1:3">
      <c r="A50533" t="s">
        <v>2089</v>
      </c>
      <c r="B50533" s="1">
        <v>42225</v>
      </c>
      <c r="C50533" s="1"/>
    </row>
    <row r="50534" spans="1:3">
      <c r="A50534" t="s">
        <v>2098</v>
      </c>
      <c r="B50534" s="1">
        <v>41891</v>
      </c>
    </row>
    <row r="50535" spans="1:3">
      <c r="A50535" t="s">
        <v>2072</v>
      </c>
      <c r="B50535" s="1">
        <v>40998</v>
      </c>
      <c r="C50535" s="1"/>
    </row>
    <row r="50536" spans="1:3">
      <c r="A50536" t="s">
        <v>2092</v>
      </c>
      <c r="B50536" s="1">
        <v>41535</v>
      </c>
      <c r="C50536" s="1"/>
    </row>
    <row r="50537" spans="1:3">
      <c r="A50537" t="s">
        <v>2074</v>
      </c>
      <c r="B50537" s="1">
        <v>42339</v>
      </c>
      <c r="C50537" s="1"/>
    </row>
    <row r="50538" spans="1:3">
      <c r="A50538" t="s">
        <v>2099</v>
      </c>
      <c r="B50538" s="1">
        <v>41854</v>
      </c>
      <c r="C50538" s="1"/>
    </row>
    <row r="50539" spans="1:3">
      <c r="A50539" t="s">
        <v>2100</v>
      </c>
      <c r="B50539" s="1">
        <v>42175</v>
      </c>
      <c r="C50539" s="1"/>
    </row>
    <row r="50540" spans="1:3">
      <c r="A50540" t="s">
        <v>2072</v>
      </c>
      <c r="C50540" s="1"/>
    </row>
    <row r="50541" spans="1:3">
      <c r="A50541" t="s">
        <v>2092</v>
      </c>
    </row>
    <row r="50542" spans="1:3">
      <c r="A50542" t="s">
        <v>2101</v>
      </c>
      <c r="B50542" s="1">
        <v>42145</v>
      </c>
      <c r="C50542" s="1"/>
    </row>
    <row r="50543" spans="1:3">
      <c r="A50543" t="s">
        <v>2102</v>
      </c>
      <c r="B50543" s="1">
        <v>42007</v>
      </c>
      <c r="C50543" s="1"/>
    </row>
    <row r="50544" spans="1:3">
      <c r="A50544" t="s">
        <v>2103</v>
      </c>
      <c r="B50544" s="1">
        <v>41310</v>
      </c>
      <c r="C50544" s="1"/>
    </row>
    <row r="50545" spans="1:3">
      <c r="A50545" t="s">
        <v>2104</v>
      </c>
      <c r="B50545" s="1">
        <v>42299</v>
      </c>
      <c r="C50545" s="1"/>
    </row>
    <row r="50546" spans="1:3">
      <c r="A50546" t="s">
        <v>2105</v>
      </c>
      <c r="B50546" s="1">
        <v>41999</v>
      </c>
      <c r="C50546" s="1"/>
    </row>
    <row r="50547" spans="1:3">
      <c r="A50547" t="s">
        <v>2106</v>
      </c>
      <c r="B50547" s="1">
        <v>42131</v>
      </c>
      <c r="C50547" s="1"/>
    </row>
    <row r="50548" spans="1:3">
      <c r="A50548" t="s">
        <v>2107</v>
      </c>
      <c r="B50548" s="1">
        <v>41389</v>
      </c>
      <c r="C50548" s="1"/>
    </row>
    <row r="50549" spans="1:3">
      <c r="A50549" t="s">
        <v>2108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2109</v>
      </c>
      <c r="B50551" s="1">
        <v>41808</v>
      </c>
      <c r="C50551" s="1"/>
    </row>
    <row r="50552" spans="1:3">
      <c r="A50552" t="s">
        <v>2110</v>
      </c>
      <c r="B50552" s="1">
        <v>42263</v>
      </c>
      <c r="C50552" s="1"/>
    </row>
    <row r="50553" spans="1:3">
      <c r="A50553" t="s">
        <v>2105</v>
      </c>
      <c r="B50553" s="1">
        <v>41999</v>
      </c>
      <c r="C50553" s="1"/>
    </row>
    <row r="50554" spans="1:3">
      <c r="A50554" t="s">
        <v>2111</v>
      </c>
      <c r="B50554" s="1">
        <v>42341</v>
      </c>
      <c r="C50554" s="1"/>
    </row>
    <row r="50555" spans="1:3">
      <c r="A50555" t="s">
        <v>2112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2113</v>
      </c>
      <c r="B50557" s="1">
        <v>41389</v>
      </c>
      <c r="C50557" s="1"/>
    </row>
    <row r="50558" spans="1:3">
      <c r="A50558" t="s">
        <v>2114</v>
      </c>
      <c r="B50558" s="1">
        <v>41142</v>
      </c>
      <c r="C50558" s="1"/>
    </row>
    <row r="50559" spans="1:3">
      <c r="A50559" t="s">
        <v>2105</v>
      </c>
      <c r="B50559" s="1">
        <v>41999</v>
      </c>
    </row>
    <row r="50560" spans="1:3">
      <c r="A50560" t="s">
        <v>2115</v>
      </c>
      <c r="B50560" s="1">
        <v>42259</v>
      </c>
      <c r="C50560" s="1"/>
    </row>
    <row r="50561" spans="1:3">
      <c r="A50561" t="s">
        <v>2116</v>
      </c>
      <c r="B50561" s="1">
        <v>42207</v>
      </c>
      <c r="C50561" s="1"/>
    </row>
    <row r="50562" spans="1:3">
      <c r="A50562" t="s">
        <v>2117</v>
      </c>
      <c r="B50562" s="1">
        <v>41121</v>
      </c>
      <c r="C50562" s="1"/>
    </row>
    <row r="50563" spans="1:3">
      <c r="A50563" t="s">
        <v>2118</v>
      </c>
      <c r="B50563" s="1">
        <v>42321</v>
      </c>
      <c r="C50563" s="1"/>
    </row>
    <row r="50564" spans="1:3">
      <c r="A50564" t="s">
        <v>2119</v>
      </c>
      <c r="B50564" s="1">
        <v>41159</v>
      </c>
      <c r="C50564" s="1"/>
    </row>
    <row r="50565" spans="1:3">
      <c r="A50565" t="s">
        <v>2120</v>
      </c>
      <c r="B50565" s="1">
        <v>42062</v>
      </c>
      <c r="C50565" s="1"/>
    </row>
    <row r="50566" spans="1:3">
      <c r="A50566" t="s">
        <v>2121</v>
      </c>
      <c r="B50566" s="1">
        <v>42312</v>
      </c>
      <c r="C50566" s="1"/>
    </row>
    <row r="50567" spans="1:3">
      <c r="A50567" t="s">
        <v>2102</v>
      </c>
      <c r="B50567" s="1">
        <v>42007</v>
      </c>
      <c r="C50567" s="1"/>
    </row>
    <row r="50568" spans="1:3">
      <c r="A50568" t="s">
        <v>2122</v>
      </c>
      <c r="B50568" t="s">
        <v>2123</v>
      </c>
      <c r="C50568" s="1"/>
    </row>
    <row r="50569" spans="1:3">
      <c r="A50569" t="s">
        <v>2124</v>
      </c>
      <c r="B50569" s="1">
        <v>41949</v>
      </c>
      <c r="C50569" s="1"/>
    </row>
    <row r="50570" spans="1:3">
      <c r="A50570" t="s">
        <v>2105</v>
      </c>
      <c r="B50570" s="1">
        <v>41999</v>
      </c>
      <c r="C50570" s="1"/>
    </row>
    <row r="50571" spans="1:3">
      <c r="A50571" t="s">
        <v>2125</v>
      </c>
      <c r="B50571" s="1">
        <v>41741</v>
      </c>
      <c r="C50571" s="1"/>
    </row>
    <row r="50572" spans="1:3">
      <c r="A50572" t="s">
        <v>2103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2126</v>
      </c>
      <c r="B50574" s="1">
        <v>41730</v>
      </c>
    </row>
    <row r="50575" spans="1:3">
      <c r="A50575" t="s">
        <v>2127</v>
      </c>
      <c r="B50575" s="1">
        <v>42261</v>
      </c>
    </row>
    <row r="50576" spans="1:3">
      <c r="A50576" t="s">
        <v>2102</v>
      </c>
      <c r="B50576" s="1">
        <v>42007</v>
      </c>
      <c r="C50576" s="1"/>
    </row>
    <row r="50577" spans="1:3">
      <c r="A50577" t="s">
        <v>2103</v>
      </c>
      <c r="B50577" s="1">
        <v>41310</v>
      </c>
    </row>
    <row r="50578" spans="1:3">
      <c r="A50578" t="s">
        <v>2128</v>
      </c>
      <c r="B50578" s="1">
        <v>42325</v>
      </c>
      <c r="C50578" s="1"/>
    </row>
    <row r="50579" spans="1:3">
      <c r="A50579" t="s">
        <v>2129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2130</v>
      </c>
      <c r="B50581" s="1">
        <v>41579</v>
      </c>
      <c r="C50581" s="1"/>
    </row>
    <row r="50582" spans="1:3">
      <c r="A50582" t="s">
        <v>2131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2132</v>
      </c>
      <c r="B50584" t="s">
        <v>2133</v>
      </c>
      <c r="C50584" s="1"/>
    </row>
    <row r="50585" spans="1:3">
      <c r="A50585" t="s">
        <v>2134</v>
      </c>
      <c r="B50585" s="1">
        <v>41583</v>
      </c>
      <c r="C50585" s="1"/>
    </row>
    <row r="50586" spans="1:3">
      <c r="A50586" t="s">
        <v>2135</v>
      </c>
      <c r="B50586" s="1">
        <v>42104</v>
      </c>
      <c r="C50586" s="1"/>
    </row>
    <row r="50587" spans="1:3">
      <c r="A50587" t="s">
        <v>2136</v>
      </c>
      <c r="B50587" s="1">
        <v>41364</v>
      </c>
      <c r="C50587" s="1"/>
    </row>
    <row r="50588" spans="1:3">
      <c r="A50588" t="s">
        <v>2137</v>
      </c>
      <c r="B50588" s="1">
        <v>40968</v>
      </c>
      <c r="C50588" s="1"/>
    </row>
    <row r="50589" spans="1:3">
      <c r="A50589" t="s">
        <v>2138</v>
      </c>
      <c r="B50589" s="1">
        <v>41773</v>
      </c>
      <c r="C50589" s="1"/>
    </row>
    <row r="50590" spans="1:3">
      <c r="A50590" t="s">
        <v>2129</v>
      </c>
      <c r="B50590" s="1">
        <v>41124</v>
      </c>
      <c r="C50590" s="1"/>
    </row>
    <row r="50591" spans="1:3">
      <c r="A50591" t="s">
        <v>2139</v>
      </c>
      <c r="B50591" s="1">
        <v>41391</v>
      </c>
      <c r="C50591" s="1"/>
    </row>
    <row r="50592" spans="1:3">
      <c r="A50592" t="s">
        <v>2140</v>
      </c>
      <c r="B50592" s="1">
        <v>41629</v>
      </c>
      <c r="C50592" s="1"/>
    </row>
    <row r="50593" spans="1:3">
      <c r="A50593" t="s">
        <v>2141</v>
      </c>
      <c r="B50593" s="1">
        <v>41392</v>
      </c>
      <c r="C50593" s="1"/>
    </row>
    <row r="50594" spans="1:3">
      <c r="A50594" t="s">
        <v>2142</v>
      </c>
      <c r="B50594" s="1">
        <v>41003</v>
      </c>
      <c r="C50594" s="1"/>
    </row>
    <row r="50595" spans="1:3">
      <c r="A50595" t="s">
        <v>2143</v>
      </c>
      <c r="B50595" s="1">
        <v>42077</v>
      </c>
      <c r="C50595" s="1"/>
    </row>
    <row r="50596" spans="1:3">
      <c r="A50596" t="s">
        <v>2130</v>
      </c>
      <c r="B50596" s="1">
        <v>41579</v>
      </c>
      <c r="C50596" s="1"/>
    </row>
    <row r="50597" spans="1:3">
      <c r="A50597" t="s">
        <v>2144</v>
      </c>
      <c r="B50597" s="1">
        <v>41866</v>
      </c>
      <c r="C50597" s="1"/>
    </row>
    <row r="50598" spans="1:3">
      <c r="A50598" t="s">
        <v>2145</v>
      </c>
      <c r="B50598" s="1">
        <v>42263</v>
      </c>
      <c r="C50598" s="1"/>
    </row>
    <row r="50599" spans="1:3">
      <c r="A50599" t="s">
        <v>2146</v>
      </c>
      <c r="B50599" s="1">
        <v>41332</v>
      </c>
      <c r="C50599" s="1"/>
    </row>
    <row r="50600" spans="1:3">
      <c r="A50600" t="s">
        <v>2130</v>
      </c>
      <c r="B50600" s="1">
        <v>41579</v>
      </c>
      <c r="C50600" s="1"/>
    </row>
    <row r="50601" spans="1:3">
      <c r="A50601" t="s">
        <v>2147</v>
      </c>
      <c r="B50601" t="s">
        <v>125</v>
      </c>
      <c r="C50601" s="1"/>
    </row>
    <row r="50602" spans="1:3">
      <c r="A50602" t="s">
        <v>2148</v>
      </c>
      <c r="B50602" s="1">
        <v>42273</v>
      </c>
    </row>
    <row r="50603" spans="1:3">
      <c r="A50603" t="s">
        <v>2149</v>
      </c>
      <c r="B50603" s="1">
        <v>42109</v>
      </c>
      <c r="C50603" s="1"/>
    </row>
    <row r="50604" spans="1:3">
      <c r="A50604" t="s">
        <v>2150</v>
      </c>
      <c r="B50604" s="1">
        <v>41672</v>
      </c>
      <c r="C50604" s="1"/>
    </row>
    <row r="50605" spans="1:3">
      <c r="A50605" t="s">
        <v>2151</v>
      </c>
      <c r="B50605" s="1">
        <v>41285</v>
      </c>
      <c r="C50605" s="1"/>
    </row>
    <row r="50606" spans="1:3">
      <c r="A50606" t="s">
        <v>2009</v>
      </c>
      <c r="B50606" s="1">
        <v>42250</v>
      </c>
      <c r="C50606" s="1"/>
    </row>
    <row r="50607" spans="1:3">
      <c r="A50607" t="s">
        <v>2152</v>
      </c>
      <c r="B50607" s="1">
        <v>41976</v>
      </c>
      <c r="C50607" s="1"/>
    </row>
    <row r="50608" spans="1:3">
      <c r="A50608" t="s">
        <v>2153</v>
      </c>
      <c r="B50608" s="1">
        <v>41783</v>
      </c>
      <c r="C50608" s="1"/>
    </row>
    <row r="50609" spans="1:3">
      <c r="A50609" t="s">
        <v>2154</v>
      </c>
      <c r="B50609" s="1">
        <v>41010</v>
      </c>
      <c r="C50609" s="1"/>
    </row>
    <row r="50610" spans="1:3">
      <c r="A50610" t="s">
        <v>2155</v>
      </c>
      <c r="C50610" s="1"/>
    </row>
    <row r="50611" spans="1:3">
      <c r="A50611" t="s">
        <v>2156</v>
      </c>
      <c r="B50611" s="1">
        <v>41909</v>
      </c>
      <c r="C50611" s="1"/>
    </row>
    <row r="50612" spans="1:3">
      <c r="A50612" t="s">
        <v>2157</v>
      </c>
      <c r="B50612" s="1">
        <v>41116</v>
      </c>
      <c r="C50612" s="1"/>
    </row>
    <row r="50613" spans="1:3">
      <c r="A50613" t="s">
        <v>2158</v>
      </c>
      <c r="B50613" s="1">
        <v>41746</v>
      </c>
      <c r="C50613" s="1"/>
    </row>
    <row r="50614" spans="1:3">
      <c r="A50614" t="s">
        <v>2159</v>
      </c>
      <c r="C50614" s="1"/>
    </row>
    <row r="50615" spans="1:3">
      <c r="A50615" t="s">
        <v>2160</v>
      </c>
      <c r="B50615" s="1">
        <v>41386</v>
      </c>
      <c r="C50615" s="1"/>
    </row>
    <row r="50616" spans="1:3">
      <c r="A50616" t="s">
        <v>2161</v>
      </c>
      <c r="B50616" s="2">
        <v>41949</v>
      </c>
      <c r="C50616" s="1"/>
    </row>
    <row r="50617" spans="1:3">
      <c r="A50617" t="s">
        <v>2162</v>
      </c>
      <c r="B50617" s="1">
        <v>41208</v>
      </c>
      <c r="C50617" s="1"/>
    </row>
    <row r="50618" spans="1:3">
      <c r="A50618" t="s">
        <v>2163</v>
      </c>
      <c r="B50618" s="1">
        <v>41935</v>
      </c>
      <c r="C50618" s="1"/>
    </row>
    <row r="50619" spans="1:3">
      <c r="A50619" t="s">
        <v>2164</v>
      </c>
      <c r="B50619" s="1">
        <v>41744</v>
      </c>
      <c r="C50619" s="1"/>
    </row>
    <row r="50620" spans="1:3">
      <c r="A50620" t="s">
        <v>2165</v>
      </c>
      <c r="B50620" s="1">
        <v>41912</v>
      </c>
      <c r="C50620" s="1"/>
    </row>
    <row r="50621" spans="1:3">
      <c r="A50621" t="s">
        <v>2129</v>
      </c>
      <c r="B50621" s="1">
        <v>41124</v>
      </c>
      <c r="C50621" s="1"/>
    </row>
    <row r="50622" spans="1:3">
      <c r="A50622" t="s">
        <v>2166</v>
      </c>
      <c r="B50622" s="1">
        <v>42236</v>
      </c>
    </row>
    <row r="50623" spans="1:3">
      <c r="A50623" t="s">
        <v>2167</v>
      </c>
      <c r="B50623" s="1">
        <v>42364</v>
      </c>
      <c r="C50623" s="1"/>
    </row>
    <row r="50624" spans="1:3">
      <c r="A50624" t="s">
        <v>2168</v>
      </c>
      <c r="B50624" s="1">
        <v>41663</v>
      </c>
      <c r="C50624" s="1"/>
    </row>
    <row r="50625" spans="1:3">
      <c r="A50625" t="s">
        <v>2169</v>
      </c>
      <c r="B50625" s="1">
        <v>42073</v>
      </c>
      <c r="C50625" s="1"/>
    </row>
    <row r="50626" spans="1:3">
      <c r="A50626" t="s">
        <v>2170</v>
      </c>
      <c r="B50626" s="1">
        <v>42182</v>
      </c>
      <c r="C50626" s="1"/>
    </row>
    <row r="50627" spans="1:3">
      <c r="A50627" t="s">
        <v>2146</v>
      </c>
      <c r="B50627" s="1">
        <v>41332</v>
      </c>
      <c r="C50627" s="1"/>
    </row>
    <row r="50628" spans="1:3">
      <c r="A50628" t="s">
        <v>2171</v>
      </c>
      <c r="B50628" s="1">
        <v>41471</v>
      </c>
      <c r="C50628" s="1"/>
    </row>
    <row r="50629" spans="1:3">
      <c r="A50629" t="s">
        <v>2130</v>
      </c>
      <c r="B50629" s="1">
        <v>41579</v>
      </c>
      <c r="C50629" s="1"/>
    </row>
    <row r="50630" spans="1:3">
      <c r="A50630" t="s">
        <v>2130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2172</v>
      </c>
      <c r="B50632" s="1">
        <v>42019</v>
      </c>
      <c r="C50632" s="1"/>
    </row>
    <row r="50633" spans="1:3">
      <c r="A50633" t="s">
        <v>2173</v>
      </c>
      <c r="B50633" s="1">
        <v>41594</v>
      </c>
      <c r="C50633" s="1"/>
    </row>
    <row r="50634" spans="1:3">
      <c r="A50634" t="s">
        <v>2129</v>
      </c>
      <c r="B50634" s="1">
        <v>41124</v>
      </c>
      <c r="C50634" s="1"/>
    </row>
    <row r="50635" spans="1:3">
      <c r="A50635" t="s">
        <v>2174</v>
      </c>
      <c r="B50635" s="1">
        <v>42129</v>
      </c>
      <c r="C50635" s="1"/>
    </row>
    <row r="50636" spans="1:3">
      <c r="A50636" t="s">
        <v>2175</v>
      </c>
      <c r="B50636" s="1">
        <v>41181</v>
      </c>
      <c r="C50636" s="1"/>
    </row>
    <row r="50637" spans="1:3">
      <c r="A50637" t="s">
        <v>2176</v>
      </c>
      <c r="B50637" s="1">
        <v>41513</v>
      </c>
    </row>
    <row r="50638" spans="1:3">
      <c r="A50638" t="s">
        <v>2177</v>
      </c>
      <c r="B50638" s="1">
        <v>41736</v>
      </c>
      <c r="C50638" s="1"/>
    </row>
    <row r="50639" spans="1:3">
      <c r="A50639" t="s">
        <v>2178</v>
      </c>
      <c r="B50639" s="1">
        <v>41989</v>
      </c>
      <c r="C50639" s="1"/>
    </row>
    <row r="50640" spans="1:3">
      <c r="A50640" t="s">
        <v>2179</v>
      </c>
      <c r="B50640" s="1">
        <v>42080</v>
      </c>
      <c r="C50640" s="1"/>
    </row>
    <row r="50641" spans="1:3">
      <c r="A50641" t="s">
        <v>2180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2181</v>
      </c>
      <c r="B50643" s="1">
        <v>42308</v>
      </c>
      <c r="C50643" s="1"/>
    </row>
    <row r="50644" spans="1:3">
      <c r="A50644" t="s">
        <v>2182</v>
      </c>
      <c r="B50644" s="1">
        <v>41579</v>
      </c>
      <c r="C50644" s="1"/>
    </row>
    <row r="50645" spans="1:3">
      <c r="A50645" t="s">
        <v>2183</v>
      </c>
      <c r="B50645" t="s">
        <v>125</v>
      </c>
      <c r="C50645" s="1"/>
    </row>
    <row r="50646" spans="1:3">
      <c r="A50646" t="s">
        <v>2179</v>
      </c>
      <c r="B50646" s="1">
        <v>42080</v>
      </c>
      <c r="C50646" s="1"/>
    </row>
    <row r="50647" spans="1:3">
      <c r="A50647" t="s">
        <v>2184</v>
      </c>
      <c r="B50647" s="1">
        <v>41005</v>
      </c>
      <c r="C50647" s="1"/>
    </row>
    <row r="50648" spans="1:3">
      <c r="A50648" t="s">
        <v>2184</v>
      </c>
      <c r="B50648" s="1">
        <v>41005</v>
      </c>
      <c r="C50648" s="1"/>
    </row>
    <row r="50649" spans="1:3">
      <c r="A50649" t="s">
        <v>2185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2182</v>
      </c>
      <c r="B50651" s="1">
        <v>41579</v>
      </c>
      <c r="C50651" s="1"/>
    </row>
    <row r="50652" spans="1:3">
      <c r="A50652" t="s">
        <v>2186</v>
      </c>
      <c r="B50652" s="1">
        <v>41962</v>
      </c>
      <c r="C50652" s="1"/>
    </row>
    <row r="50653" spans="1:3">
      <c r="A50653" t="s">
        <v>2187</v>
      </c>
      <c r="B50653" s="1">
        <v>41412</v>
      </c>
      <c r="C50653" s="1"/>
    </row>
    <row r="50654" spans="1:3">
      <c r="A50654" t="s">
        <v>2179</v>
      </c>
      <c r="B50654" s="1">
        <v>42080</v>
      </c>
      <c r="C50654" s="1"/>
    </row>
    <row r="50655" spans="1:3">
      <c r="A50655" t="s">
        <v>2188</v>
      </c>
      <c r="B50655" s="1">
        <v>42202</v>
      </c>
      <c r="C50655" s="1"/>
    </row>
    <row r="50656" spans="1:3">
      <c r="A50656" t="s">
        <v>2189</v>
      </c>
      <c r="B50656" s="1">
        <v>41369</v>
      </c>
      <c r="C50656" s="1"/>
    </row>
    <row r="50657" spans="1:3">
      <c r="A50657" t="s">
        <v>2190</v>
      </c>
      <c r="B50657" s="1">
        <v>42264</v>
      </c>
      <c r="C50657" s="1"/>
    </row>
    <row r="50658" spans="1:3">
      <c r="A50658" t="s">
        <v>2191</v>
      </c>
      <c r="B50658" t="s">
        <v>2192</v>
      </c>
      <c r="C50658" s="1"/>
    </row>
    <row r="50659" spans="1:3">
      <c r="A50659" t="s">
        <v>2189</v>
      </c>
      <c r="B50659" s="1">
        <v>41369</v>
      </c>
      <c r="C50659" s="1"/>
    </row>
    <row r="50660" spans="1:3">
      <c r="A50660" t="s">
        <v>2193</v>
      </c>
      <c r="B50660" s="1">
        <v>42334</v>
      </c>
      <c r="C50660" s="1"/>
    </row>
    <row r="50661" spans="1:3">
      <c r="A50661" t="s">
        <v>2189</v>
      </c>
      <c r="B50661" s="1">
        <v>41369</v>
      </c>
      <c r="C50661" s="1"/>
    </row>
    <row r="50662" spans="1:3">
      <c r="A50662" t="s">
        <v>2194</v>
      </c>
      <c r="B50662" t="s">
        <v>125</v>
      </c>
      <c r="C50662" s="1"/>
    </row>
    <row r="50663" spans="1:3">
      <c r="A50663" t="s">
        <v>2195</v>
      </c>
      <c r="B50663" s="1">
        <v>42091</v>
      </c>
      <c r="C50663" s="1"/>
    </row>
    <row r="50664" spans="1:3">
      <c r="A50664" t="s">
        <v>2196</v>
      </c>
      <c r="B50664" s="1">
        <v>42252</v>
      </c>
      <c r="C50664" s="1"/>
    </row>
    <row r="50665" spans="1:3">
      <c r="A50665" t="s">
        <v>2197</v>
      </c>
      <c r="B50665" s="1">
        <v>42173</v>
      </c>
      <c r="C50665" s="1"/>
    </row>
    <row r="50666" spans="1:3">
      <c r="A50666" t="s">
        <v>2198</v>
      </c>
      <c r="B50666" s="1">
        <v>41535</v>
      </c>
      <c r="C50666" s="1"/>
    </row>
    <row r="50667" spans="1:3">
      <c r="A50667" t="s">
        <v>2199</v>
      </c>
      <c r="B50667" s="1">
        <v>41991</v>
      </c>
      <c r="C50667" s="1"/>
    </row>
    <row r="50668" spans="1:3">
      <c r="A50668" t="s">
        <v>2200</v>
      </c>
      <c r="B50668" s="1">
        <v>42168</v>
      </c>
      <c r="C50668" s="1"/>
    </row>
    <row r="50669" spans="1:3">
      <c r="A50669" t="s">
        <v>2201</v>
      </c>
      <c r="B50669" s="1">
        <v>41944</v>
      </c>
      <c r="C50669" s="1"/>
    </row>
    <row r="50670" spans="1:3">
      <c r="A50670" t="s">
        <v>2189</v>
      </c>
      <c r="B50670" s="1">
        <v>41369</v>
      </c>
      <c r="C50670" s="1"/>
    </row>
    <row r="50671" spans="1:3">
      <c r="A50671" t="s">
        <v>2068</v>
      </c>
      <c r="B50671" s="1">
        <v>41866</v>
      </c>
      <c r="C50671" s="1"/>
    </row>
    <row r="50672" spans="1:3">
      <c r="A50672" t="s">
        <v>2189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2189</v>
      </c>
      <c r="B50674" s="1">
        <v>41369</v>
      </c>
      <c r="C50674" s="1"/>
    </row>
    <row r="50675" spans="1:3">
      <c r="A50675" t="s">
        <v>2202</v>
      </c>
      <c r="B50675" s="1">
        <v>41430</v>
      </c>
      <c r="C50675" s="1"/>
    </row>
    <row r="50676" spans="1:3">
      <c r="A50676" t="s">
        <v>2189</v>
      </c>
      <c r="B50676" s="1">
        <v>41369</v>
      </c>
    </row>
    <row r="50677" spans="1:3">
      <c r="A50677" t="s">
        <v>2203</v>
      </c>
      <c r="B50677" s="1">
        <v>40968</v>
      </c>
      <c r="C50677" s="1"/>
    </row>
    <row r="50678" spans="1:3">
      <c r="A50678" t="s">
        <v>2204</v>
      </c>
      <c r="B50678" s="1">
        <v>42221</v>
      </c>
      <c r="C50678" s="1"/>
    </row>
    <row r="50679" spans="1:3">
      <c r="A50679" t="s">
        <v>2205</v>
      </c>
      <c r="B50679" s="1">
        <v>42153</v>
      </c>
      <c r="C50679" s="1"/>
    </row>
    <row r="50680" spans="1:3">
      <c r="A50680" t="s">
        <v>2206</v>
      </c>
      <c r="B50680" s="1">
        <v>42194</v>
      </c>
      <c r="C50680" s="1"/>
    </row>
    <row r="50681" spans="1:3">
      <c r="A50681" t="s">
        <v>2207</v>
      </c>
      <c r="B50681" s="1">
        <v>42256</v>
      </c>
      <c r="C50681" s="1"/>
    </row>
    <row r="50682" spans="1:3">
      <c r="A50682" t="s">
        <v>2208</v>
      </c>
      <c r="B50682" s="1">
        <v>41552</v>
      </c>
      <c r="C50682" s="1"/>
    </row>
    <row r="50683" spans="1:3">
      <c r="A50683" t="s">
        <v>2209</v>
      </c>
      <c r="B50683" s="1">
        <v>40964</v>
      </c>
    </row>
    <row r="50684" spans="1:3">
      <c r="A50684" t="s">
        <v>2203</v>
      </c>
      <c r="B50684" s="1">
        <v>40968</v>
      </c>
      <c r="C50684" s="1"/>
    </row>
    <row r="50685" spans="1:3">
      <c r="A50685" t="s">
        <v>2210</v>
      </c>
      <c r="B50685" s="1">
        <v>41898</v>
      </c>
      <c r="C50685" s="1"/>
    </row>
    <row r="50686" spans="1:3">
      <c r="A50686" t="s">
        <v>2211</v>
      </c>
      <c r="B50686" s="1">
        <v>42145</v>
      </c>
      <c r="C50686" s="1"/>
    </row>
    <row r="50687" spans="1:3">
      <c r="A50687" t="s">
        <v>2212</v>
      </c>
      <c r="B50687" s="1">
        <v>42337</v>
      </c>
      <c r="C50687" s="1"/>
    </row>
    <row r="50688" spans="1:3">
      <c r="A50688" t="s">
        <v>798</v>
      </c>
      <c r="B50688" s="1">
        <v>42179</v>
      </c>
      <c r="C50688" s="1"/>
    </row>
    <row r="50689" spans="1:3">
      <c r="A50689" t="s">
        <v>2213</v>
      </c>
      <c r="B50689" s="1">
        <v>41803</v>
      </c>
      <c r="C50689" s="1"/>
    </row>
    <row r="50690" spans="1:3">
      <c r="A50690" t="s">
        <v>2214</v>
      </c>
      <c r="B50690" s="1">
        <v>41442</v>
      </c>
      <c r="C50690" s="1"/>
    </row>
    <row r="50691" spans="1:3">
      <c r="A50691" t="s">
        <v>2215</v>
      </c>
      <c r="B50691" s="1">
        <v>42231</v>
      </c>
      <c r="C50691" s="1"/>
    </row>
    <row r="50692" spans="1:3">
      <c r="A50692" t="s">
        <v>2216</v>
      </c>
      <c r="B50692" s="1">
        <v>41367</v>
      </c>
      <c r="C50692" s="1"/>
    </row>
    <row r="50693" spans="1:3">
      <c r="A50693" t="s">
        <v>2217</v>
      </c>
      <c r="B50693" s="1">
        <v>42318</v>
      </c>
      <c r="C50693" s="1"/>
    </row>
    <row r="50694" spans="1:3">
      <c r="A50694" t="s">
        <v>1850</v>
      </c>
      <c r="B50694" t="s">
        <v>2218</v>
      </c>
      <c r="C50694" s="1"/>
    </row>
    <row r="50695" spans="1:3">
      <c r="A50695" t="s">
        <v>2219</v>
      </c>
      <c r="B50695" s="1">
        <v>41459</v>
      </c>
      <c r="C50695" s="1"/>
    </row>
    <row r="50696" spans="1:3">
      <c r="A50696" t="s">
        <v>1440</v>
      </c>
      <c r="B50696" s="1">
        <v>42181</v>
      </c>
      <c r="C50696" s="1"/>
    </row>
    <row r="50697" spans="1:3">
      <c r="A50697" t="s">
        <v>2220</v>
      </c>
      <c r="B50697" s="1">
        <v>41368</v>
      </c>
    </row>
    <row r="50698" spans="1:3">
      <c r="A50698" t="s">
        <v>2221</v>
      </c>
      <c r="B50698" s="1">
        <v>41942</v>
      </c>
      <c r="C50698" s="1"/>
    </row>
    <row r="50699" spans="1:3">
      <c r="A50699" t="s">
        <v>2222</v>
      </c>
      <c r="B50699" s="1">
        <v>42356</v>
      </c>
      <c r="C50699" s="1"/>
    </row>
    <row r="50700" spans="1:3">
      <c r="A50700" t="s">
        <v>2223</v>
      </c>
      <c r="B50700" s="1">
        <v>42264</v>
      </c>
      <c r="C50700" s="1"/>
    </row>
    <row r="50701" spans="1:3">
      <c r="A50701" t="s">
        <v>2224</v>
      </c>
      <c r="B50701" s="1">
        <v>42179</v>
      </c>
      <c r="C50701" s="1"/>
    </row>
    <row r="50702" spans="1:3">
      <c r="A50702" t="s">
        <v>1853</v>
      </c>
      <c r="B50702" s="1">
        <v>41413</v>
      </c>
      <c r="C50702" s="1"/>
    </row>
    <row r="50703" spans="1:3">
      <c r="A50703" t="s">
        <v>2225</v>
      </c>
      <c r="B50703" s="1">
        <v>41774</v>
      </c>
    </row>
    <row r="50704" spans="1:3">
      <c r="A50704" t="s">
        <v>2226</v>
      </c>
      <c r="B50704" s="1">
        <v>41870</v>
      </c>
      <c r="C50704" s="1"/>
    </row>
    <row r="50705" spans="1:3">
      <c r="A50705" t="s">
        <v>2227</v>
      </c>
      <c r="B50705" s="1">
        <v>41114</v>
      </c>
      <c r="C50705" s="1"/>
    </row>
    <row r="50706" spans="1:3">
      <c r="A50706" t="s">
        <v>2228</v>
      </c>
      <c r="B50706" s="1">
        <v>42216</v>
      </c>
      <c r="C50706" s="1"/>
    </row>
    <row r="50707" spans="1:3">
      <c r="A50707" t="s">
        <v>2206</v>
      </c>
      <c r="B50707" s="1">
        <v>42194</v>
      </c>
      <c r="C50707" s="1"/>
    </row>
    <row r="50708" spans="1:3">
      <c r="A50708" t="s">
        <v>2227</v>
      </c>
      <c r="B50708" s="1">
        <v>41114</v>
      </c>
      <c r="C50708" s="1"/>
    </row>
    <row r="50709" spans="1:3">
      <c r="A50709" t="s">
        <v>2206</v>
      </c>
      <c r="B50709" s="1">
        <v>42254</v>
      </c>
    </row>
    <row r="50710" spans="1:3">
      <c r="A50710" t="s">
        <v>2229</v>
      </c>
      <c r="B50710" s="1">
        <v>42147</v>
      </c>
      <c r="C50710" s="1"/>
    </row>
    <row r="50711" spans="1:3">
      <c r="A50711" t="s">
        <v>2230</v>
      </c>
      <c r="B50711" s="1">
        <v>41833</v>
      </c>
      <c r="C50711" s="1"/>
    </row>
    <row r="50712" spans="1:3">
      <c r="A50712" t="s">
        <v>2206</v>
      </c>
      <c r="B50712" s="1">
        <v>42194</v>
      </c>
      <c r="C50712" s="1"/>
    </row>
    <row r="50713" spans="1:3">
      <c r="A50713" t="s">
        <v>2231</v>
      </c>
      <c r="B50713" s="1">
        <v>41739</v>
      </c>
      <c r="C50713" s="1"/>
    </row>
    <row r="50714" spans="1:3">
      <c r="A50714" t="s">
        <v>2232</v>
      </c>
      <c r="B50714" s="1">
        <v>42089</v>
      </c>
    </row>
    <row r="50715" spans="1:3">
      <c r="A50715" t="s">
        <v>2233</v>
      </c>
      <c r="B50715" s="1">
        <v>40938</v>
      </c>
      <c r="C50715" s="1"/>
    </row>
    <row r="50716" spans="1:3">
      <c r="A50716" t="s">
        <v>2229</v>
      </c>
      <c r="B50716" s="1">
        <v>42147</v>
      </c>
      <c r="C50716" s="1"/>
    </row>
    <row r="50717" spans="1:3">
      <c r="A50717" t="s">
        <v>2234</v>
      </c>
      <c r="B50717" s="1">
        <v>42333</v>
      </c>
      <c r="C50717" s="1"/>
    </row>
    <row r="50718" spans="1:3">
      <c r="A50718" t="s">
        <v>2235</v>
      </c>
      <c r="B50718" s="1">
        <v>42026</v>
      </c>
      <c r="C50718" s="1"/>
    </row>
    <row r="50719" spans="1:3">
      <c r="A50719" t="s">
        <v>2236</v>
      </c>
      <c r="B50719" s="1">
        <v>41426</v>
      </c>
      <c r="C50719" s="1"/>
    </row>
    <row r="50720" spans="1:3">
      <c r="A50720" t="s">
        <v>2237</v>
      </c>
      <c r="B50720" s="1">
        <v>42339</v>
      </c>
    </row>
    <row r="50721" spans="1:3">
      <c r="A50721" t="s">
        <v>2237</v>
      </c>
      <c r="B50721" s="1">
        <v>42339</v>
      </c>
      <c r="C50721" s="1"/>
    </row>
    <row r="50722" spans="1:3">
      <c r="A50722" t="s">
        <v>2238</v>
      </c>
      <c r="B50722" s="1">
        <v>42186</v>
      </c>
      <c r="C50722" s="1"/>
    </row>
    <row r="50723" spans="1:3">
      <c r="A50723" t="s">
        <v>2239</v>
      </c>
      <c r="B50723" s="1">
        <v>42306</v>
      </c>
      <c r="C50723" s="2"/>
    </row>
    <row r="50724" spans="1:3">
      <c r="A50724" t="s">
        <v>2240</v>
      </c>
      <c r="B50724" s="1">
        <v>42293</v>
      </c>
      <c r="C50724" s="1"/>
    </row>
    <row r="50725" spans="1:3">
      <c r="A50725" t="s">
        <v>2241</v>
      </c>
      <c r="B50725" s="1">
        <v>41270</v>
      </c>
      <c r="C50725" s="1"/>
    </row>
    <row r="50726" spans="1:3">
      <c r="A50726" t="s">
        <v>2237</v>
      </c>
      <c r="B50726" s="1">
        <v>42339</v>
      </c>
      <c r="C50726" s="1"/>
    </row>
    <row r="50727" spans="1:3">
      <c r="A50727" t="s">
        <v>2242</v>
      </c>
      <c r="B50727" s="1">
        <v>41460</v>
      </c>
      <c r="C50727" s="2"/>
    </row>
    <row r="50728" spans="1:3">
      <c r="A50728" t="s">
        <v>2243</v>
      </c>
      <c r="B50728" s="1">
        <v>41941</v>
      </c>
      <c r="C50728" s="1"/>
    </row>
    <row r="50729" spans="1:3">
      <c r="A50729" t="s">
        <v>2244</v>
      </c>
      <c r="B50729" t="s">
        <v>125</v>
      </c>
      <c r="C50729" s="1"/>
    </row>
    <row r="50730" spans="1:3">
      <c r="A50730" t="s">
        <v>2245</v>
      </c>
      <c r="B50730" s="1">
        <v>42072</v>
      </c>
      <c r="C50730" s="1"/>
    </row>
    <row r="50731" spans="1:3">
      <c r="A50731" t="s">
        <v>2246</v>
      </c>
      <c r="B50731" s="1">
        <v>41601</v>
      </c>
      <c r="C50731" s="1"/>
    </row>
    <row r="50732" spans="1:3">
      <c r="A50732" t="s">
        <v>2247</v>
      </c>
      <c r="B50732" s="1">
        <v>42171</v>
      </c>
      <c r="C50732" s="1"/>
    </row>
    <row r="50733" spans="1:3">
      <c r="A50733" t="s">
        <v>2248</v>
      </c>
      <c r="B50733" s="1">
        <v>41109</v>
      </c>
      <c r="C50733" s="1"/>
    </row>
    <row r="50734" spans="1:3">
      <c r="A50734" t="s">
        <v>1902</v>
      </c>
      <c r="B50734" s="1">
        <v>41730</v>
      </c>
      <c r="C50734" s="1"/>
    </row>
    <row r="50735" spans="1:3">
      <c r="A50735" t="s">
        <v>2249</v>
      </c>
      <c r="B50735" s="1">
        <v>41276</v>
      </c>
      <c r="C50735" s="1"/>
    </row>
    <row r="50736" spans="1:3">
      <c r="A50736" t="s">
        <v>2250</v>
      </c>
      <c r="B50736" s="1">
        <v>41872</v>
      </c>
      <c r="C50736" s="1"/>
    </row>
    <row r="50737" spans="1:3">
      <c r="A50737" t="s">
        <v>2251</v>
      </c>
      <c r="B50737" s="1">
        <v>42211</v>
      </c>
      <c r="C50737" s="1"/>
    </row>
    <row r="50738" spans="1:3">
      <c r="A50738" t="s">
        <v>2252</v>
      </c>
      <c r="B50738" s="1">
        <v>42318</v>
      </c>
      <c r="C50738" s="1"/>
    </row>
    <row r="50739" spans="1:3">
      <c r="A50739" t="s">
        <v>2253</v>
      </c>
      <c r="B50739" s="1">
        <v>41971</v>
      </c>
      <c r="C50739" s="1"/>
    </row>
    <row r="50740" spans="1:3">
      <c r="A50740" t="s">
        <v>2245</v>
      </c>
      <c r="B50740" s="1">
        <v>42072</v>
      </c>
      <c r="C50740" s="1"/>
    </row>
    <row r="50741" spans="1:3">
      <c r="A50741" t="s">
        <v>2254</v>
      </c>
      <c r="B50741" s="1">
        <v>41240</v>
      </c>
      <c r="C50741" s="1"/>
    </row>
    <row r="50742" spans="1:3">
      <c r="A50742" t="s">
        <v>2255</v>
      </c>
      <c r="B50742" s="1">
        <v>41472</v>
      </c>
      <c r="C50742" s="1"/>
    </row>
    <row r="50743" spans="1:3">
      <c r="A50743" t="s">
        <v>2255</v>
      </c>
      <c r="B50743" s="1">
        <v>41472</v>
      </c>
      <c r="C50743" s="1"/>
    </row>
    <row r="50744" spans="1:3">
      <c r="A50744" t="s">
        <v>2256</v>
      </c>
      <c r="B50744" s="1">
        <v>42283</v>
      </c>
      <c r="C50744" s="1"/>
    </row>
    <row r="50745" spans="1:3">
      <c r="A50745" t="s">
        <v>2257</v>
      </c>
      <c r="B50745" s="1">
        <v>41129</v>
      </c>
      <c r="C50745" s="1"/>
    </row>
    <row r="50746" spans="1:3">
      <c r="A50746" t="s">
        <v>2258</v>
      </c>
      <c r="B50746" s="1">
        <v>42230</v>
      </c>
      <c r="C50746" s="1"/>
    </row>
    <row r="50747" spans="1:3">
      <c r="A50747" t="s">
        <v>2259</v>
      </c>
      <c r="B50747" s="1">
        <v>41454</v>
      </c>
      <c r="C50747" s="1"/>
    </row>
    <row r="50748" spans="1:3">
      <c r="A50748" t="s">
        <v>2260</v>
      </c>
      <c r="B50748" s="2">
        <v>42315</v>
      </c>
      <c r="C50748" s="1"/>
    </row>
    <row r="50749" spans="1:3">
      <c r="A50749" t="s">
        <v>2246</v>
      </c>
      <c r="B50749" s="1">
        <v>41601</v>
      </c>
      <c r="C50749" s="1"/>
    </row>
    <row r="50750" spans="1:3">
      <c r="A50750" t="s">
        <v>2261</v>
      </c>
      <c r="B50750" s="1">
        <v>41601</v>
      </c>
      <c r="C50750" s="1"/>
    </row>
    <row r="50751" spans="1:3">
      <c r="A50751" t="s">
        <v>2262</v>
      </c>
      <c r="B50751" s="1">
        <v>42033</v>
      </c>
    </row>
    <row r="50752" spans="1:3">
      <c r="A50752" t="s">
        <v>2263</v>
      </c>
      <c r="B50752" s="1">
        <v>41423</v>
      </c>
      <c r="C50752" s="1"/>
    </row>
    <row r="50753" spans="1:3">
      <c r="A50753" t="s">
        <v>2264</v>
      </c>
      <c r="B50753" s="1">
        <v>41331</v>
      </c>
      <c r="C50753" s="1"/>
    </row>
    <row r="50754" spans="1:3">
      <c r="A50754" t="s">
        <v>2265</v>
      </c>
      <c r="B50754" s="1">
        <v>41383</v>
      </c>
      <c r="C50754" s="1"/>
    </row>
    <row r="50755" spans="1:3">
      <c r="A50755" t="s">
        <v>2266</v>
      </c>
      <c r="B50755" s="1">
        <v>41202</v>
      </c>
      <c r="C50755" s="1"/>
    </row>
    <row r="50756" spans="1:3">
      <c r="A50756" t="s">
        <v>2267</v>
      </c>
      <c r="B50756" s="1">
        <v>42228</v>
      </c>
      <c r="C50756" s="1"/>
    </row>
    <row r="50757" spans="1:3">
      <c r="A50757" t="s">
        <v>2268</v>
      </c>
      <c r="B50757" s="1">
        <v>41571</v>
      </c>
      <c r="C50757" s="1"/>
    </row>
    <row r="50758" spans="1:3">
      <c r="A50758" t="s">
        <v>2269</v>
      </c>
      <c r="B50758" s="1">
        <v>42248</v>
      </c>
      <c r="C50758" s="1"/>
    </row>
    <row r="50759" spans="1:3">
      <c r="A50759" t="s">
        <v>2270</v>
      </c>
      <c r="B50759" s="1">
        <v>42272</v>
      </c>
      <c r="C50759" s="1"/>
    </row>
    <row r="50760" spans="1:3">
      <c r="A50760" t="s">
        <v>1147</v>
      </c>
      <c r="B50760" s="1">
        <v>42012</v>
      </c>
      <c r="C50760" s="1"/>
    </row>
    <row r="50761" spans="1:3">
      <c r="A50761" t="s">
        <v>2271</v>
      </c>
      <c r="B50761" s="1">
        <v>41565</v>
      </c>
      <c r="C50761" s="1"/>
    </row>
    <row r="50762" spans="1:3">
      <c r="A50762" t="s">
        <v>2272</v>
      </c>
      <c r="B50762" s="1">
        <v>41902</v>
      </c>
      <c r="C50762" s="1"/>
    </row>
    <row r="50763" spans="1:3">
      <c r="A50763" t="s">
        <v>2273</v>
      </c>
      <c r="B50763" s="1">
        <v>41062</v>
      </c>
      <c r="C50763" s="1"/>
    </row>
    <row r="50764" spans="1:3">
      <c r="A50764" t="s">
        <v>2274</v>
      </c>
      <c r="B50764" s="1">
        <v>41559</v>
      </c>
      <c r="C50764" s="1"/>
    </row>
    <row r="50765" spans="1:3">
      <c r="A50765" t="s">
        <v>2275</v>
      </c>
      <c r="B50765" s="1">
        <v>41089</v>
      </c>
      <c r="C50765" s="1"/>
    </row>
    <row r="50766" spans="1:3">
      <c r="A50766" t="s">
        <v>2276</v>
      </c>
      <c r="B50766" s="1">
        <v>42180</v>
      </c>
      <c r="C50766" s="1"/>
    </row>
    <row r="50767" spans="1:3">
      <c r="A50767" t="s">
        <v>2277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2278</v>
      </c>
      <c r="B50769" s="1">
        <v>41636</v>
      </c>
      <c r="C50769" s="1"/>
    </row>
    <row r="50770" spans="1:3">
      <c r="A50770" t="s">
        <v>2279</v>
      </c>
      <c r="B50770" s="1">
        <v>41185</v>
      </c>
      <c r="C50770" s="1"/>
    </row>
    <row r="50771" spans="1:3">
      <c r="A50771" t="s">
        <v>2280</v>
      </c>
      <c r="B50771" s="1">
        <v>41426</v>
      </c>
      <c r="C50771" s="2"/>
    </row>
    <row r="50772" spans="1:3">
      <c r="A50772" t="s">
        <v>2281</v>
      </c>
      <c r="B50772" s="1">
        <v>42294</v>
      </c>
      <c r="C50772" s="1"/>
    </row>
    <row r="50773" spans="1:3">
      <c r="A50773" t="s">
        <v>2282</v>
      </c>
      <c r="B50773" s="1">
        <v>41593</v>
      </c>
      <c r="C50773" s="1"/>
    </row>
    <row r="50774" spans="1:3">
      <c r="A50774" t="s">
        <v>2283</v>
      </c>
      <c r="B50774" s="1">
        <v>42228</v>
      </c>
      <c r="C50774" s="1"/>
    </row>
    <row r="50775" spans="1:3">
      <c r="A50775" t="s">
        <v>756</v>
      </c>
      <c r="B50775" s="1">
        <v>42311</v>
      </c>
      <c r="C50775" s="1"/>
    </row>
    <row r="50776" spans="1:3">
      <c r="A50776" t="s">
        <v>2284</v>
      </c>
      <c r="B50776" s="1">
        <v>42132</v>
      </c>
      <c r="C50776" s="1"/>
    </row>
    <row r="50777" spans="1:3">
      <c r="A50777" t="s">
        <v>2285</v>
      </c>
      <c r="B50777" s="1">
        <v>41817</v>
      </c>
      <c r="C50777" s="1"/>
    </row>
    <row r="50778" spans="1:3">
      <c r="A50778" t="s">
        <v>2286</v>
      </c>
      <c r="B50778" s="1">
        <v>41187</v>
      </c>
      <c r="C50778" s="1"/>
    </row>
    <row r="50779" spans="1:3">
      <c r="A50779" t="s">
        <v>2287</v>
      </c>
      <c r="B50779" s="1">
        <v>42263</v>
      </c>
      <c r="C50779" s="1"/>
    </row>
    <row r="50780" spans="1:3">
      <c r="A50780" t="s">
        <v>2288</v>
      </c>
      <c r="B50780" s="1">
        <v>41157</v>
      </c>
      <c r="C50780" s="1"/>
    </row>
    <row r="50781" spans="1:3">
      <c r="A50781" t="s">
        <v>2289</v>
      </c>
      <c r="B50781" s="1">
        <v>41850</v>
      </c>
      <c r="C50781" s="1"/>
    </row>
    <row r="50782" spans="1:3">
      <c r="A50782" t="s">
        <v>2263</v>
      </c>
      <c r="B50782" s="1">
        <v>41423</v>
      </c>
      <c r="C50782" s="1"/>
    </row>
    <row r="50783" spans="1:3">
      <c r="A50783" t="s">
        <v>2288</v>
      </c>
      <c r="B50783" s="1">
        <v>41157</v>
      </c>
      <c r="C50783" s="1"/>
    </row>
    <row r="50784" spans="1:3">
      <c r="A50784" t="s">
        <v>2285</v>
      </c>
      <c r="B50784" s="1">
        <v>41817</v>
      </c>
      <c r="C50784" s="1"/>
    </row>
    <row r="50785" spans="1:3">
      <c r="A50785" t="s">
        <v>2285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2290</v>
      </c>
      <c r="B50787" s="1">
        <v>42319</v>
      </c>
      <c r="C50787" s="1"/>
    </row>
    <row r="50788" spans="1:3">
      <c r="A50788" t="s">
        <v>2291</v>
      </c>
      <c r="B50788" s="1">
        <v>42112</v>
      </c>
      <c r="C50788" s="1"/>
    </row>
    <row r="50789" spans="1:3">
      <c r="A50789" t="s">
        <v>2292</v>
      </c>
      <c r="B50789" s="1">
        <v>41228</v>
      </c>
    </row>
    <row r="50790" spans="1:3">
      <c r="A50790" t="s">
        <v>2293</v>
      </c>
      <c r="B50790" s="1">
        <v>41429</v>
      </c>
      <c r="C50790" s="1"/>
    </row>
    <row r="50791" spans="1:3">
      <c r="A50791" t="s">
        <v>2294</v>
      </c>
      <c r="B50791" s="1">
        <v>41251</v>
      </c>
      <c r="C50791" s="1"/>
    </row>
    <row r="50792" spans="1:3">
      <c r="A50792" t="s">
        <v>2295</v>
      </c>
      <c r="B50792" s="1">
        <v>41147</v>
      </c>
      <c r="C50792" s="1"/>
    </row>
    <row r="50793" spans="1:3">
      <c r="A50793" t="s">
        <v>2263</v>
      </c>
      <c r="B50793" s="1">
        <v>41423</v>
      </c>
      <c r="C50793" s="1"/>
    </row>
    <row r="50794" spans="1:3">
      <c r="A50794" t="s">
        <v>2296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2297</v>
      </c>
      <c r="B50796" s="1">
        <v>42364</v>
      </c>
      <c r="C50796" s="1"/>
    </row>
    <row r="50797" spans="1:3">
      <c r="A50797" t="s">
        <v>2294</v>
      </c>
      <c r="B50797" s="1">
        <v>41251</v>
      </c>
      <c r="C50797" s="1"/>
    </row>
    <row r="50798" spans="1:3">
      <c r="A50798" t="s">
        <v>2298</v>
      </c>
      <c r="B50798" s="1">
        <v>42284</v>
      </c>
      <c r="C50798" s="1"/>
    </row>
    <row r="50799" spans="1:3">
      <c r="A50799" t="s">
        <v>2299</v>
      </c>
      <c r="B50799" s="1">
        <v>42341</v>
      </c>
      <c r="C50799" s="1"/>
    </row>
    <row r="50800" spans="1:3">
      <c r="A50800" t="s">
        <v>2300</v>
      </c>
      <c r="B50800" s="1">
        <v>41986</v>
      </c>
      <c r="C50800" s="1"/>
    </row>
    <row r="50801" spans="1:3">
      <c r="A50801" t="s">
        <v>2301</v>
      </c>
      <c r="B50801" s="1">
        <v>42252</v>
      </c>
      <c r="C50801" s="1"/>
    </row>
    <row r="50802" spans="1:3">
      <c r="A50802" t="s">
        <v>2302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2303</v>
      </c>
      <c r="B50804" s="1">
        <v>41934</v>
      </c>
      <c r="C50804" s="1"/>
    </row>
    <row r="50805" spans="1:3">
      <c r="A50805" t="s">
        <v>2304</v>
      </c>
      <c r="B50805" s="1">
        <v>41275</v>
      </c>
      <c r="C50805" s="1"/>
    </row>
    <row r="50806" spans="1:3">
      <c r="A50806" t="s">
        <v>2305</v>
      </c>
      <c r="B50806" s="1">
        <v>41801</v>
      </c>
      <c r="C50806" s="1"/>
    </row>
    <row r="50807" spans="1:3">
      <c r="A50807" t="s">
        <v>2306</v>
      </c>
      <c r="B50807" s="1">
        <v>41121</v>
      </c>
      <c r="C50807" s="1"/>
    </row>
    <row r="50808" spans="1:3">
      <c r="A50808" t="s">
        <v>2307</v>
      </c>
      <c r="B50808" s="1">
        <v>42326</v>
      </c>
      <c r="C50808" s="1"/>
    </row>
    <row r="50809" spans="1:3">
      <c r="A50809" t="s">
        <v>1154</v>
      </c>
      <c r="B50809" s="1">
        <v>42362</v>
      </c>
      <c r="C50809" s="1"/>
    </row>
    <row r="50810" spans="1:3">
      <c r="A50810" t="s">
        <v>2308</v>
      </c>
      <c r="B50810" s="1">
        <v>41803</v>
      </c>
      <c r="C50810" s="1"/>
    </row>
    <row r="50811" spans="1:3">
      <c r="A50811" t="s">
        <v>2309</v>
      </c>
      <c r="C50811" s="1"/>
    </row>
    <row r="50812" spans="1:3">
      <c r="A50812" t="s">
        <v>2310</v>
      </c>
      <c r="C50812" s="1"/>
    </row>
    <row r="50813" spans="1:3">
      <c r="A50813" t="s">
        <v>2304</v>
      </c>
      <c r="B50813" s="1">
        <v>41275</v>
      </c>
      <c r="C50813" s="1"/>
    </row>
    <row r="50814" spans="1:3">
      <c r="A50814" t="s">
        <v>2299</v>
      </c>
      <c r="B50814" s="1">
        <v>42341</v>
      </c>
      <c r="C50814" s="1"/>
    </row>
    <row r="50815" spans="1:3">
      <c r="A50815" t="s">
        <v>2311</v>
      </c>
      <c r="B50815" s="1">
        <v>41937</v>
      </c>
      <c r="C50815" s="1"/>
    </row>
    <row r="50816" spans="1:3">
      <c r="A50816" t="s">
        <v>1548</v>
      </c>
      <c r="B50816" t="s">
        <v>2312</v>
      </c>
      <c r="C50816" s="1"/>
    </row>
    <row r="50817" spans="1:3">
      <c r="A50817" t="s">
        <v>2311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2313</v>
      </c>
      <c r="B50819" s="1">
        <v>41559</v>
      </c>
      <c r="C50819" s="1"/>
    </row>
    <row r="50820" spans="1:3">
      <c r="A50820" t="s">
        <v>2314</v>
      </c>
      <c r="B50820" s="1">
        <v>41129</v>
      </c>
      <c r="C50820" s="1"/>
    </row>
    <row r="50821" spans="1:3">
      <c r="A50821" t="s">
        <v>2304</v>
      </c>
      <c r="B50821" s="1">
        <v>41275</v>
      </c>
      <c r="C50821" s="1"/>
    </row>
    <row r="50822" spans="1:3">
      <c r="A50822" t="s">
        <v>2315</v>
      </c>
      <c r="B50822" s="2">
        <v>42007</v>
      </c>
      <c r="C50822" s="1"/>
    </row>
    <row r="50823" spans="1:3">
      <c r="A50823" t="s">
        <v>2316</v>
      </c>
      <c r="B50823" s="1">
        <v>42052</v>
      </c>
      <c r="C50823" s="1"/>
    </row>
    <row r="50824" spans="1:3">
      <c r="A50824" t="s">
        <v>2304</v>
      </c>
      <c r="B50824" s="1">
        <v>41275</v>
      </c>
      <c r="C50824" s="2"/>
    </row>
    <row r="50825" spans="1:3">
      <c r="A50825" t="s">
        <v>2317</v>
      </c>
      <c r="B50825" t="s">
        <v>2318</v>
      </c>
      <c r="C50825" s="1"/>
    </row>
    <row r="50826" spans="1:3">
      <c r="A50826" t="s">
        <v>2319</v>
      </c>
      <c r="B50826" s="1">
        <v>41525</v>
      </c>
      <c r="C50826" s="1"/>
    </row>
    <row r="50827" spans="1:3">
      <c r="A50827" t="s">
        <v>2320</v>
      </c>
      <c r="B50827" s="1">
        <v>41104</v>
      </c>
      <c r="C50827" s="1"/>
    </row>
    <row r="50828" spans="1:3">
      <c r="A50828" t="s">
        <v>2321</v>
      </c>
      <c r="B50828" s="1">
        <v>41193</v>
      </c>
      <c r="C50828" s="1"/>
    </row>
    <row r="50829" spans="1:3">
      <c r="A50829" t="s">
        <v>2322</v>
      </c>
      <c r="B50829" s="1">
        <v>42274</v>
      </c>
      <c r="C50829" s="1"/>
    </row>
    <row r="50830" spans="1:3">
      <c r="C50830" s="1"/>
    </row>
    <row r="50831" spans="1:3">
      <c r="A50831" t="s">
        <v>2299</v>
      </c>
      <c r="B50831" s="1">
        <v>42341</v>
      </c>
      <c r="C50831" s="2"/>
    </row>
    <row r="50832" spans="1:3">
      <c r="A50832" t="s">
        <v>1730</v>
      </c>
      <c r="B50832" s="1">
        <v>41179</v>
      </c>
      <c r="C50832" s="1"/>
    </row>
    <row r="50833" spans="1:3">
      <c r="A50833" t="s">
        <v>2323</v>
      </c>
      <c r="B50833" s="1">
        <v>41496</v>
      </c>
      <c r="C50833" s="1"/>
    </row>
    <row r="50834" spans="1:3">
      <c r="A50834" t="s">
        <v>2304</v>
      </c>
      <c r="B50834" s="1">
        <v>41275</v>
      </c>
      <c r="C50834" s="1"/>
    </row>
    <row r="50835" spans="1:3">
      <c r="A50835" t="s">
        <v>2324</v>
      </c>
      <c r="B50835" s="1">
        <v>41310</v>
      </c>
      <c r="C50835" s="1"/>
    </row>
    <row r="50836" spans="1:3">
      <c r="A50836" t="s">
        <v>2325</v>
      </c>
      <c r="B50836" s="1">
        <v>42047</v>
      </c>
      <c r="C50836" s="1"/>
    </row>
    <row r="50837" spans="1:3">
      <c r="A50837" t="s">
        <v>2320</v>
      </c>
      <c r="B50837" s="1">
        <v>41104</v>
      </c>
      <c r="C50837" s="1"/>
    </row>
    <row r="50838" spans="1:3">
      <c r="A50838" t="s">
        <v>2326</v>
      </c>
      <c r="B50838" s="1">
        <v>42039</v>
      </c>
      <c r="C50838" s="1"/>
    </row>
    <row r="50839" spans="1:3">
      <c r="A50839" t="s">
        <v>2327</v>
      </c>
      <c r="B50839" s="1">
        <v>41236</v>
      </c>
      <c r="C50839" s="1"/>
    </row>
    <row r="50840" spans="1:3">
      <c r="A50840" t="s">
        <v>2328</v>
      </c>
      <c r="B50840" s="1">
        <v>41528</v>
      </c>
    </row>
    <row r="50841" spans="1:3">
      <c r="A50841" t="s">
        <v>2329</v>
      </c>
      <c r="B50841" s="1">
        <v>41066</v>
      </c>
      <c r="C50841" s="1"/>
    </row>
    <row r="50842" spans="1:3">
      <c r="A50842" t="s">
        <v>2330</v>
      </c>
      <c r="B50842" s="1">
        <v>41858</v>
      </c>
      <c r="C50842" s="1"/>
    </row>
    <row r="50843" spans="1:3">
      <c r="A50843" t="s">
        <v>2331</v>
      </c>
      <c r="B50843" s="1">
        <v>41409</v>
      </c>
      <c r="C50843" s="1"/>
    </row>
    <row r="50844" spans="1:3">
      <c r="A50844" t="s">
        <v>2332</v>
      </c>
      <c r="B50844" s="1">
        <v>41908</v>
      </c>
      <c r="C50844" s="1"/>
    </row>
    <row r="50845" spans="1:3">
      <c r="A50845" t="s">
        <v>2333</v>
      </c>
      <c r="B50845" s="1">
        <v>41489</v>
      </c>
      <c r="C50845" s="1"/>
    </row>
    <row r="50846" spans="1:3">
      <c r="A50846" t="s">
        <v>2334</v>
      </c>
      <c r="B50846" t="s">
        <v>125</v>
      </c>
      <c r="C50846" s="1"/>
    </row>
    <row r="50847" spans="1:3">
      <c r="A50847" t="s">
        <v>2335</v>
      </c>
      <c r="B50847" s="1">
        <v>42159</v>
      </c>
      <c r="C50847" s="1"/>
    </row>
    <row r="50848" spans="1:3">
      <c r="A50848" t="s">
        <v>2336</v>
      </c>
      <c r="B50848" s="1">
        <v>42276</v>
      </c>
      <c r="C50848" s="1"/>
    </row>
    <row r="50849" spans="1:3">
      <c r="A50849" t="s">
        <v>2337</v>
      </c>
      <c r="B50849" s="1">
        <v>41919</v>
      </c>
      <c r="C50849" s="1"/>
    </row>
    <row r="50850" spans="1:3">
      <c r="A50850" t="s">
        <v>2338</v>
      </c>
      <c r="B50850" s="1">
        <v>42215</v>
      </c>
      <c r="C50850" s="1"/>
    </row>
    <row r="50851" spans="1:3">
      <c r="A50851" t="s">
        <v>2339</v>
      </c>
      <c r="B50851" s="1">
        <v>42301</v>
      </c>
      <c r="C50851" s="1"/>
    </row>
    <row r="50852" spans="1:3">
      <c r="A50852" t="s">
        <v>2340</v>
      </c>
      <c r="B50852" s="1">
        <v>42306</v>
      </c>
      <c r="C50852" s="1"/>
    </row>
    <row r="50853" spans="1:3">
      <c r="A50853" t="s">
        <v>2341</v>
      </c>
      <c r="B50853" s="1">
        <v>41935</v>
      </c>
      <c r="C50853" s="1"/>
    </row>
    <row r="50854" spans="1:3">
      <c r="A50854" t="s">
        <v>1850</v>
      </c>
      <c r="B50854" s="1">
        <v>41720</v>
      </c>
      <c r="C50854" s="1"/>
    </row>
    <row r="50855" spans="1:3">
      <c r="A50855" t="s">
        <v>2342</v>
      </c>
      <c r="B50855" s="1">
        <v>41544</v>
      </c>
    </row>
    <row r="50856" spans="1:3">
      <c r="A50856" t="s">
        <v>2343</v>
      </c>
      <c r="B50856" s="1">
        <v>42311</v>
      </c>
      <c r="C50856" s="1"/>
    </row>
    <row r="50857" spans="1:3">
      <c r="A50857" t="s">
        <v>2344</v>
      </c>
      <c r="B50857" s="1">
        <v>41929</v>
      </c>
      <c r="C50857" s="1"/>
    </row>
    <row r="50858" spans="1:3">
      <c r="A50858" t="s">
        <v>2345</v>
      </c>
      <c r="C50858" s="1"/>
    </row>
    <row r="50859" spans="1:3">
      <c r="A50859" t="s">
        <v>2346</v>
      </c>
      <c r="B50859" s="1">
        <v>41632</v>
      </c>
      <c r="C50859" s="1"/>
    </row>
    <row r="50860" spans="1:3">
      <c r="A50860" t="s">
        <v>2347</v>
      </c>
      <c r="B50860" s="1">
        <v>42357</v>
      </c>
      <c r="C50860" s="1"/>
    </row>
    <row r="50861" spans="1:3">
      <c r="A50861" t="s">
        <v>2348</v>
      </c>
      <c r="B50861" s="1">
        <v>42351</v>
      </c>
      <c r="C50861" s="1"/>
    </row>
    <row r="50862" spans="1:3">
      <c r="A50862" t="s">
        <v>2349</v>
      </c>
      <c r="B50862" s="1">
        <v>42194</v>
      </c>
      <c r="C50862" s="1"/>
    </row>
    <row r="50863" spans="1:3">
      <c r="A50863" t="s">
        <v>2350</v>
      </c>
      <c r="B50863" s="1">
        <v>41128</v>
      </c>
      <c r="C50863" s="1"/>
    </row>
    <row r="50864" spans="1:3">
      <c r="A50864" t="s">
        <v>2351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2352</v>
      </c>
      <c r="B50866" s="1">
        <v>41616</v>
      </c>
      <c r="C50866" s="1"/>
    </row>
    <row r="50867" spans="1:3">
      <c r="A50867" t="s">
        <v>2353</v>
      </c>
      <c r="B50867" s="1">
        <v>42215</v>
      </c>
      <c r="C50867" s="1"/>
    </row>
    <row r="50868" spans="1:3">
      <c r="A50868" t="s">
        <v>2354</v>
      </c>
      <c r="B50868" s="1">
        <v>42034</v>
      </c>
      <c r="C50868" s="1"/>
    </row>
    <row r="50869" spans="1:3">
      <c r="A50869" t="s">
        <v>2354</v>
      </c>
      <c r="B50869" s="1">
        <v>42034</v>
      </c>
      <c r="C50869" s="1"/>
    </row>
    <row r="50870" spans="1:3">
      <c r="A50870" t="s">
        <v>2355</v>
      </c>
      <c r="B50870" s="1">
        <v>41173</v>
      </c>
      <c r="C50870" s="1"/>
    </row>
    <row r="50871" spans="1:3">
      <c r="A50871" t="s">
        <v>2356</v>
      </c>
      <c r="B50871" s="1">
        <v>41878</v>
      </c>
      <c r="C50871" s="1"/>
    </row>
    <row r="50872" spans="1:3">
      <c r="A50872" t="s">
        <v>2357</v>
      </c>
      <c r="B50872" s="1">
        <v>41723</v>
      </c>
      <c r="C50872" s="1"/>
    </row>
    <row r="50873" spans="1:3">
      <c r="A50873" t="s">
        <v>2358</v>
      </c>
      <c r="B50873" s="1">
        <v>42083</v>
      </c>
      <c r="C50873" s="1"/>
    </row>
    <row r="50874" spans="1:3">
      <c r="A50874" t="s">
        <v>2359</v>
      </c>
      <c r="B50874" s="1">
        <v>41772</v>
      </c>
      <c r="C50874" s="1"/>
    </row>
    <row r="50875" spans="1:3">
      <c r="A50875" t="s">
        <v>2360</v>
      </c>
      <c r="B50875" s="1">
        <v>41541</v>
      </c>
      <c r="C50875" s="1"/>
    </row>
    <row r="50876" spans="1:3">
      <c r="A50876" t="s">
        <v>2356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2361</v>
      </c>
      <c r="B50878" s="1">
        <v>42111</v>
      </c>
      <c r="C50878" s="1"/>
    </row>
    <row r="50879" spans="1:3">
      <c r="A50879" t="s">
        <v>2362</v>
      </c>
      <c r="B50879" s="1">
        <v>41418</v>
      </c>
      <c r="C50879" s="1"/>
    </row>
    <row r="50880" spans="1:3">
      <c r="A50880" t="s">
        <v>2363</v>
      </c>
      <c r="B50880" s="1">
        <v>40916</v>
      </c>
      <c r="C50880" s="1"/>
    </row>
    <row r="50881" spans="1:3">
      <c r="A50881" t="s">
        <v>2364</v>
      </c>
      <c r="B50881" s="1">
        <v>41005</v>
      </c>
      <c r="C50881" s="1"/>
    </row>
    <row r="50882" spans="1:3">
      <c r="A50882" t="s">
        <v>2365</v>
      </c>
    </row>
    <row r="50883" spans="1:3">
      <c r="A50883" t="s">
        <v>2366</v>
      </c>
      <c r="B50883" s="1">
        <v>41769</v>
      </c>
      <c r="C50883" s="1"/>
    </row>
    <row r="50884" spans="1:3">
      <c r="A50884" t="s">
        <v>2367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2368</v>
      </c>
      <c r="B50886" s="1">
        <v>41926</v>
      </c>
      <c r="C50886" s="1"/>
    </row>
    <row r="50887" spans="1:3">
      <c r="A50887" t="s">
        <v>2369</v>
      </c>
      <c r="B50887" s="1">
        <v>42347</v>
      </c>
      <c r="C50887" s="1"/>
    </row>
    <row r="50888" spans="1:3">
      <c r="A50888" t="s">
        <v>2370</v>
      </c>
      <c r="B50888" s="1">
        <v>41604</v>
      </c>
      <c r="C50888" s="1"/>
    </row>
    <row r="50889" spans="1:3">
      <c r="A50889" t="s">
        <v>2371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2372</v>
      </c>
      <c r="B50892" s="1">
        <v>41647</v>
      </c>
      <c r="C50892" s="1"/>
    </row>
    <row r="50893" spans="1:3">
      <c r="A50893" t="s">
        <v>2362</v>
      </c>
      <c r="B50893" s="1">
        <v>41418</v>
      </c>
      <c r="C50893" s="1"/>
    </row>
    <row r="50894" spans="1:3">
      <c r="A50894" t="s">
        <v>2363</v>
      </c>
      <c r="B50894" t="s">
        <v>2373</v>
      </c>
      <c r="C50894" s="1"/>
    </row>
    <row r="50895" spans="1:3">
      <c r="A50895" t="s">
        <v>2374</v>
      </c>
      <c r="B50895" s="1">
        <v>41716</v>
      </c>
      <c r="C50895" s="1"/>
    </row>
    <row r="50896" spans="1:3">
      <c r="A50896" t="s">
        <v>2374</v>
      </c>
      <c r="B50896" s="1">
        <v>41716</v>
      </c>
      <c r="C50896" s="1"/>
    </row>
    <row r="50897" spans="1:3">
      <c r="A50897" t="s">
        <v>2375</v>
      </c>
      <c r="B50897" s="1">
        <v>41772</v>
      </c>
      <c r="C50897" s="1"/>
    </row>
    <row r="50898" spans="1:3">
      <c r="A50898" t="s">
        <v>2376</v>
      </c>
      <c r="B50898" s="1">
        <v>42131</v>
      </c>
      <c r="C50898" s="1"/>
    </row>
    <row r="50899" spans="1:3">
      <c r="A50899" t="s">
        <v>2377</v>
      </c>
      <c r="B50899" s="1">
        <v>41805</v>
      </c>
      <c r="C50899" s="1"/>
    </row>
    <row r="50900" spans="1:3">
      <c r="A50900" t="s">
        <v>2378</v>
      </c>
      <c r="B50900" s="1">
        <v>41585</v>
      </c>
      <c r="C50900" s="1"/>
    </row>
    <row r="50901" spans="1:3">
      <c r="A50901" t="s">
        <v>2379</v>
      </c>
      <c r="B50901" s="1">
        <v>42151</v>
      </c>
      <c r="C50901" s="1"/>
    </row>
    <row r="50902" spans="1:3">
      <c r="A50902" t="s">
        <v>2380</v>
      </c>
      <c r="B50902" s="1">
        <v>42361</v>
      </c>
      <c r="C50902" s="1"/>
    </row>
    <row r="50903" spans="1:3">
      <c r="A50903" t="s">
        <v>2381</v>
      </c>
      <c r="B50903" t="s">
        <v>125</v>
      </c>
      <c r="C50903" s="1"/>
    </row>
    <row r="50904" spans="1:3">
      <c r="A50904" t="s">
        <v>2382</v>
      </c>
      <c r="B50904" s="1">
        <v>42325</v>
      </c>
      <c r="C50904" s="1"/>
    </row>
    <row r="50905" spans="1:3">
      <c r="A50905" t="s">
        <v>2383</v>
      </c>
      <c r="B50905" s="1">
        <v>41178</v>
      </c>
      <c r="C50905" s="1"/>
    </row>
    <row r="50906" spans="1:3">
      <c r="A50906" t="s">
        <v>2384</v>
      </c>
      <c r="B50906" s="1">
        <v>41431</v>
      </c>
      <c r="C50906" s="1"/>
    </row>
    <row r="50907" spans="1:3">
      <c r="A50907" t="s">
        <v>2385</v>
      </c>
      <c r="B50907" s="1">
        <v>42252</v>
      </c>
      <c r="C50907" s="1"/>
    </row>
    <row r="50908" spans="1:3">
      <c r="A50908" t="s">
        <v>2386</v>
      </c>
      <c r="B50908" t="s">
        <v>2387</v>
      </c>
      <c r="C50908" s="1"/>
    </row>
    <row r="50909" spans="1:3">
      <c r="A50909" t="s">
        <v>2375</v>
      </c>
      <c r="B50909" s="1">
        <v>41772</v>
      </c>
      <c r="C50909" s="1"/>
    </row>
    <row r="50910" spans="1:3">
      <c r="A50910" t="s">
        <v>2388</v>
      </c>
      <c r="B50910" s="1">
        <v>41128</v>
      </c>
      <c r="C50910" s="1"/>
    </row>
    <row r="50911" spans="1:3">
      <c r="A50911" t="s">
        <v>2389</v>
      </c>
      <c r="B50911" s="1">
        <v>42178</v>
      </c>
      <c r="C50911" s="1"/>
    </row>
    <row r="50912" spans="1:3">
      <c r="A50912" t="s">
        <v>2390</v>
      </c>
      <c r="B50912" s="1">
        <v>41287</v>
      </c>
      <c r="C50912" s="1"/>
    </row>
    <row r="50913" spans="1:3">
      <c r="A50913" t="s">
        <v>2377</v>
      </c>
      <c r="B50913" s="1">
        <v>41805</v>
      </c>
      <c r="C50913" s="1"/>
    </row>
    <row r="50914" spans="1:3">
      <c r="A50914" t="s">
        <v>2380</v>
      </c>
      <c r="C50914" s="1"/>
    </row>
    <row r="50915" spans="1:3">
      <c r="A50915" t="s">
        <v>2391</v>
      </c>
      <c r="B50915" s="1">
        <v>42185</v>
      </c>
      <c r="C50915" s="1"/>
    </row>
    <row r="50916" spans="1:3">
      <c r="A50916" t="s">
        <v>2392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2393</v>
      </c>
      <c r="B50918" s="1">
        <v>42087</v>
      </c>
      <c r="C50918" s="1"/>
    </row>
    <row r="50919" spans="1:3">
      <c r="A50919" t="s">
        <v>2394</v>
      </c>
      <c r="B50919" s="1">
        <v>41878</v>
      </c>
      <c r="C50919" s="1"/>
    </row>
    <row r="50920" spans="1:3">
      <c r="A50920" t="s">
        <v>2395</v>
      </c>
      <c r="B50920" s="1">
        <v>41985</v>
      </c>
      <c r="C50920" s="1"/>
    </row>
    <row r="50921" spans="1:3">
      <c r="A50921" t="s">
        <v>2396</v>
      </c>
      <c r="B50921" s="1">
        <v>41782</v>
      </c>
      <c r="C50921" s="1"/>
    </row>
    <row r="50922" spans="1:3">
      <c r="A50922" t="s">
        <v>2397</v>
      </c>
      <c r="B50922" s="1">
        <v>41782</v>
      </c>
      <c r="C50922" s="1"/>
    </row>
    <row r="50923" spans="1:3">
      <c r="A50923" t="s">
        <v>2398</v>
      </c>
      <c r="B50923" s="1">
        <v>42035</v>
      </c>
      <c r="C50923" s="1"/>
    </row>
    <row r="50924" spans="1:3">
      <c r="A50924" t="s">
        <v>2399</v>
      </c>
      <c r="B50924" s="1">
        <v>41212</v>
      </c>
      <c r="C50924" s="1"/>
    </row>
    <row r="50925" spans="1:3">
      <c r="A50925" t="s">
        <v>2068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2400</v>
      </c>
      <c r="B50927" s="1">
        <v>41659</v>
      </c>
      <c r="C50927" s="1"/>
    </row>
    <row r="50928" spans="1:3">
      <c r="A50928" t="s">
        <v>2401</v>
      </c>
      <c r="B50928" s="1">
        <v>41496</v>
      </c>
      <c r="C50928" s="1"/>
    </row>
    <row r="50929" spans="1:3">
      <c r="A50929" t="s">
        <v>2402</v>
      </c>
      <c r="B50929" s="1">
        <v>42185</v>
      </c>
      <c r="C50929" s="1"/>
    </row>
    <row r="50930" spans="1:3">
      <c r="A50930" t="s">
        <v>2403</v>
      </c>
      <c r="B50930" s="1">
        <v>41771</v>
      </c>
      <c r="C50930" s="1"/>
    </row>
    <row r="50931" spans="1:3">
      <c r="A50931" t="s">
        <v>2404</v>
      </c>
      <c r="B50931" s="1">
        <v>41216</v>
      </c>
      <c r="C50931" s="1"/>
    </row>
    <row r="50932" spans="1:3">
      <c r="A50932" t="s">
        <v>2405</v>
      </c>
      <c r="C50932" s="1"/>
    </row>
    <row r="50933" spans="1:3">
      <c r="A50933" t="s">
        <v>2406</v>
      </c>
      <c r="B50933" s="1">
        <v>42040</v>
      </c>
      <c r="C50933" s="1"/>
    </row>
    <row r="50934" spans="1:3">
      <c r="A50934" t="s">
        <v>1928</v>
      </c>
      <c r="B50934" s="1">
        <v>42314</v>
      </c>
      <c r="C50934" s="1"/>
    </row>
    <row r="50935" spans="1:3">
      <c r="A50935" t="s">
        <v>2407</v>
      </c>
      <c r="B50935" s="1">
        <v>42281</v>
      </c>
      <c r="C50935" s="1"/>
    </row>
    <row r="50936" spans="1:3">
      <c r="A50936" t="s">
        <v>2408</v>
      </c>
      <c r="B50936" s="1">
        <v>42171</v>
      </c>
      <c r="C50936" s="1"/>
    </row>
    <row r="50937" spans="1:3">
      <c r="A50937" t="s">
        <v>2409</v>
      </c>
      <c r="B50937" s="1">
        <v>41538</v>
      </c>
      <c r="C50937" s="1"/>
    </row>
    <row r="50938" spans="1:3">
      <c r="A50938" t="s">
        <v>2410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2411</v>
      </c>
      <c r="B50940" s="1">
        <v>41783</v>
      </c>
      <c r="C50940" s="1"/>
    </row>
    <row r="50941" spans="1:3">
      <c r="A50941" t="s">
        <v>2412</v>
      </c>
      <c r="B50941" s="1">
        <v>41593</v>
      </c>
      <c r="C50941" s="1"/>
    </row>
    <row r="50942" spans="1:3">
      <c r="A50942" t="s">
        <v>2413</v>
      </c>
      <c r="B50942" s="1">
        <v>41874</v>
      </c>
      <c r="C50942" s="1"/>
    </row>
    <row r="50943" spans="1:3">
      <c r="A50943" t="s">
        <v>2226</v>
      </c>
      <c r="B50943" s="1">
        <v>41870</v>
      </c>
      <c r="C50943" s="1"/>
    </row>
    <row r="50944" spans="1:3">
      <c r="A50944" t="s">
        <v>2414</v>
      </c>
      <c r="B50944" s="1">
        <v>42087</v>
      </c>
      <c r="C50944" s="1"/>
    </row>
    <row r="50945" spans="1:3">
      <c r="A50945" t="s">
        <v>2415</v>
      </c>
      <c r="B50945" s="1">
        <v>41254</v>
      </c>
      <c r="C50945" s="1"/>
    </row>
    <row r="50946" spans="1:3">
      <c r="A50946" t="s">
        <v>2395</v>
      </c>
      <c r="B50946" s="1">
        <v>41985</v>
      </c>
      <c r="C50946" s="1"/>
    </row>
    <row r="50947" spans="1:3">
      <c r="A50947" t="s">
        <v>2391</v>
      </c>
      <c r="B50947" s="1">
        <v>42185</v>
      </c>
      <c r="C50947" s="1"/>
    </row>
    <row r="50948" spans="1:3">
      <c r="A50948" t="s">
        <v>2404</v>
      </c>
      <c r="B50948" s="1">
        <v>41216</v>
      </c>
      <c r="C50948" s="1"/>
    </row>
    <row r="50949" spans="1:3">
      <c r="A50949" t="s">
        <v>2395</v>
      </c>
      <c r="B50949" s="1">
        <v>41985</v>
      </c>
      <c r="C50949" s="2"/>
    </row>
    <row r="50950" spans="1:3">
      <c r="A50950" t="s">
        <v>2416</v>
      </c>
      <c r="B50950" s="1">
        <v>41830</v>
      </c>
      <c r="C50950" s="1"/>
    </row>
    <row r="50951" spans="1:3">
      <c r="A50951" t="s">
        <v>2417</v>
      </c>
      <c r="B50951" t="s">
        <v>2418</v>
      </c>
      <c r="C50951" s="1"/>
    </row>
    <row r="50952" spans="1:3">
      <c r="A50952" t="s">
        <v>2395</v>
      </c>
      <c r="B50952" s="1">
        <v>41985</v>
      </c>
      <c r="C50952" s="1"/>
    </row>
    <row r="50953" spans="1:3">
      <c r="A50953" t="s">
        <v>2419</v>
      </c>
      <c r="B50953" s="1">
        <v>41639</v>
      </c>
      <c r="C50953" s="1"/>
    </row>
    <row r="50954" spans="1:3">
      <c r="A50954" t="s">
        <v>2420</v>
      </c>
      <c r="B50954" s="1">
        <v>41311</v>
      </c>
      <c r="C50954" s="1"/>
    </row>
    <row r="50955" spans="1:3">
      <c r="A50955" t="s">
        <v>2421</v>
      </c>
      <c r="B50955" s="1">
        <v>42357</v>
      </c>
      <c r="C50955" s="1"/>
    </row>
    <row r="50956" spans="1:3">
      <c r="A50956" t="s">
        <v>2422</v>
      </c>
      <c r="B50956" s="1">
        <v>41951</v>
      </c>
      <c r="C50956" s="1"/>
    </row>
    <row r="50957" spans="1:3">
      <c r="A50957" t="s">
        <v>2423</v>
      </c>
      <c r="B50957" s="1">
        <v>41892</v>
      </c>
      <c r="C50957" s="1"/>
    </row>
    <row r="50958" spans="1:3">
      <c r="A50958" t="s">
        <v>2401</v>
      </c>
      <c r="B50958" s="1">
        <v>41496</v>
      </c>
      <c r="C50958" s="1"/>
    </row>
    <row r="50959" spans="1:3">
      <c r="A50959" t="s">
        <v>2424</v>
      </c>
      <c r="B50959" s="1">
        <v>41914</v>
      </c>
      <c r="C50959" s="1"/>
    </row>
    <row r="50960" spans="1:3">
      <c r="A50960" t="s">
        <v>2391</v>
      </c>
      <c r="B50960" s="1">
        <v>42185</v>
      </c>
      <c r="C50960" s="1"/>
    </row>
    <row r="50961" spans="1:3">
      <c r="A50961" t="s">
        <v>2425</v>
      </c>
      <c r="B50961" s="1">
        <v>40919</v>
      </c>
      <c r="C50961" s="1"/>
    </row>
    <row r="50962" spans="1:3">
      <c r="A50962" t="s">
        <v>2426</v>
      </c>
      <c r="B50962" s="2">
        <v>41153</v>
      </c>
      <c r="C50962" s="1"/>
    </row>
    <row r="50963" spans="1:3">
      <c r="A50963" t="s">
        <v>2395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2427</v>
      </c>
      <c r="B50966" s="1">
        <v>41114</v>
      </c>
      <c r="C50966" s="1"/>
    </row>
    <row r="50967" spans="1:3">
      <c r="A50967" t="s">
        <v>2428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2429</v>
      </c>
      <c r="B50969" t="s">
        <v>2430</v>
      </c>
      <c r="C50969" s="1"/>
    </row>
    <row r="50970" spans="1:3">
      <c r="A50970" t="s">
        <v>2431</v>
      </c>
      <c r="B50970" s="1">
        <v>42032</v>
      </c>
      <c r="C50970" s="1"/>
    </row>
    <row r="50971" spans="1:3">
      <c r="A50971" t="s">
        <v>1801</v>
      </c>
      <c r="B50971" s="1">
        <v>42006</v>
      </c>
      <c r="C50971" s="1"/>
    </row>
    <row r="50972" spans="1:3">
      <c r="A50972" t="s">
        <v>2432</v>
      </c>
      <c r="B50972" s="1">
        <v>42287</v>
      </c>
      <c r="C50972" s="1"/>
    </row>
    <row r="50973" spans="1:3">
      <c r="A50973" t="s">
        <v>2433</v>
      </c>
      <c r="B50973" t="s">
        <v>125</v>
      </c>
      <c r="C50973" s="1"/>
    </row>
    <row r="50974" spans="1:3">
      <c r="A50974" t="s">
        <v>2434</v>
      </c>
      <c r="B50974" s="1">
        <v>41620</v>
      </c>
      <c r="C50974" s="1"/>
    </row>
    <row r="50975" spans="1:3">
      <c r="A50975" t="s">
        <v>2435</v>
      </c>
      <c r="B50975" t="s">
        <v>125</v>
      </c>
      <c r="C50975" s="1"/>
    </row>
    <row r="50976" spans="1:3">
      <c r="A50976" t="s">
        <v>2436</v>
      </c>
      <c r="B50976" s="1">
        <v>42349</v>
      </c>
      <c r="C50976" s="1"/>
    </row>
    <row r="50977" spans="1:3">
      <c r="A50977" t="s">
        <v>2437</v>
      </c>
      <c r="B50977" s="1">
        <v>41502</v>
      </c>
      <c r="C50977" s="1"/>
    </row>
    <row r="50978" spans="1:3">
      <c r="A50978" t="s">
        <v>2438</v>
      </c>
      <c r="B50978" s="1">
        <v>41444</v>
      </c>
      <c r="C50978" s="1"/>
    </row>
    <row r="50979" spans="1:3">
      <c r="A50979" t="s">
        <v>2401</v>
      </c>
      <c r="B50979" s="2">
        <v>41555</v>
      </c>
      <c r="C50979" s="1"/>
    </row>
    <row r="50980" spans="1:3">
      <c r="A50980" t="s">
        <v>2395</v>
      </c>
      <c r="B50980" s="1">
        <v>41985</v>
      </c>
      <c r="C50980" s="1"/>
    </row>
    <row r="50981" spans="1:3">
      <c r="A50981" t="s">
        <v>2439</v>
      </c>
      <c r="B50981" s="1">
        <v>41073</v>
      </c>
      <c r="C50981" s="1"/>
    </row>
    <row r="50982" spans="1:3">
      <c r="A50982" t="s">
        <v>2440</v>
      </c>
      <c r="B50982" s="1">
        <v>41034</v>
      </c>
      <c r="C50982" s="1"/>
    </row>
    <row r="50983" spans="1:3">
      <c r="A50983" t="s">
        <v>2395</v>
      </c>
      <c r="B50983" s="1">
        <v>41985</v>
      </c>
      <c r="C50983" s="1"/>
    </row>
    <row r="50984" spans="1:3">
      <c r="A50984" t="s">
        <v>2441</v>
      </c>
      <c r="B50984" s="1">
        <v>42178</v>
      </c>
      <c r="C50984" s="1"/>
    </row>
    <row r="50985" spans="1:3">
      <c r="A50985" t="s">
        <v>2442</v>
      </c>
      <c r="B50985" s="1">
        <v>42228</v>
      </c>
      <c r="C50985" s="1"/>
    </row>
    <row r="50986" spans="1:3">
      <c r="A50986" t="s">
        <v>2443</v>
      </c>
    </row>
    <row r="50987" spans="1:3">
      <c r="A50987" t="s">
        <v>2444</v>
      </c>
    </row>
    <row r="50988" spans="1:3">
      <c r="A50988" t="s">
        <v>2395</v>
      </c>
      <c r="B50988" s="1">
        <v>41985</v>
      </c>
      <c r="C50988" s="1"/>
    </row>
    <row r="50989" spans="1:3">
      <c r="A50989" t="s">
        <v>2395</v>
      </c>
      <c r="B50989" s="1">
        <v>41985</v>
      </c>
      <c r="C50989" s="1"/>
    </row>
    <row r="50990" spans="1:3">
      <c r="A50990" t="s">
        <v>2428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2445</v>
      </c>
      <c r="B50992" s="1">
        <v>41670</v>
      </c>
      <c r="C50992" s="1"/>
    </row>
    <row r="50993" spans="1:3">
      <c r="A50993" t="s">
        <v>2446</v>
      </c>
      <c r="B50993" s="1">
        <v>41488</v>
      </c>
      <c r="C50993" s="1"/>
    </row>
    <row r="50994" spans="1:3">
      <c r="A50994" t="s">
        <v>2447</v>
      </c>
      <c r="B50994" s="1">
        <v>41086</v>
      </c>
      <c r="C50994" s="1"/>
    </row>
    <row r="50995" spans="1:3">
      <c r="A50995" t="s">
        <v>2448</v>
      </c>
      <c r="B50995" s="1">
        <v>42166</v>
      </c>
      <c r="C50995" s="1"/>
    </row>
    <row r="50996" spans="1:3">
      <c r="A50996" t="s">
        <v>2449</v>
      </c>
      <c r="B50996" s="1">
        <v>41654</v>
      </c>
      <c r="C50996" s="1"/>
    </row>
    <row r="50997" spans="1:3">
      <c r="A50997" t="s">
        <v>2450</v>
      </c>
      <c r="B50997" s="1">
        <v>41254</v>
      </c>
      <c r="C50997" s="1"/>
    </row>
    <row r="50998" spans="1:3">
      <c r="A50998" t="s">
        <v>2451</v>
      </c>
      <c r="B50998" s="1">
        <v>42291</v>
      </c>
      <c r="C50998" s="1"/>
    </row>
    <row r="50999" spans="1:3">
      <c r="A50999" t="s">
        <v>2452</v>
      </c>
      <c r="B50999" s="1">
        <v>42321</v>
      </c>
      <c r="C50999" s="1"/>
    </row>
    <row r="51000" spans="1:3">
      <c r="A51000" t="s">
        <v>2453</v>
      </c>
      <c r="B51000" s="1">
        <v>42007</v>
      </c>
      <c r="C51000" s="1"/>
    </row>
    <row r="51001" spans="1:3">
      <c r="A51001" t="s">
        <v>2454</v>
      </c>
      <c r="B51001" s="1">
        <v>42082</v>
      </c>
      <c r="C51001" s="1"/>
    </row>
    <row r="51002" spans="1:3">
      <c r="A51002" t="s">
        <v>2455</v>
      </c>
      <c r="B51002" s="1">
        <v>42024</v>
      </c>
      <c r="C51002" s="1"/>
    </row>
    <row r="51003" spans="1:3">
      <c r="A51003" t="s">
        <v>2456</v>
      </c>
      <c r="B51003" s="1">
        <v>41256</v>
      </c>
      <c r="C51003" s="1"/>
    </row>
    <row r="51004" spans="1:3">
      <c r="A51004" t="s">
        <v>2457</v>
      </c>
      <c r="B51004" s="1">
        <v>41923</v>
      </c>
      <c r="C51004" s="1"/>
    </row>
    <row r="51005" spans="1:3">
      <c r="B51005" t="s">
        <v>125</v>
      </c>
      <c r="C51005" s="1"/>
    </row>
    <row r="51006" spans="1:3">
      <c r="A51006" t="s">
        <v>2458</v>
      </c>
      <c r="B51006" s="1">
        <v>41262</v>
      </c>
      <c r="C51006" s="1"/>
    </row>
    <row r="51007" spans="1:3">
      <c r="A51007" t="s">
        <v>2459</v>
      </c>
      <c r="B51007" s="1">
        <v>42326</v>
      </c>
      <c r="C51007" s="1"/>
    </row>
    <row r="51008" spans="1:3">
      <c r="A51008" t="s">
        <v>2460</v>
      </c>
      <c r="B51008" s="1">
        <v>41242</v>
      </c>
      <c r="C51008" s="1"/>
    </row>
    <row r="51009" spans="1:3">
      <c r="A51009" t="s">
        <v>2461</v>
      </c>
      <c r="B51009" s="1">
        <v>42285</v>
      </c>
      <c r="C51009" s="1"/>
    </row>
    <row r="51010" spans="1:3">
      <c r="A51010" t="s">
        <v>2462</v>
      </c>
      <c r="B51010" s="1">
        <v>41576</v>
      </c>
    </row>
    <row r="51011" spans="1:3">
      <c r="A51011" t="s">
        <v>2463</v>
      </c>
      <c r="B51011" s="1">
        <v>41537</v>
      </c>
      <c r="C51011" s="1"/>
    </row>
    <row r="51012" spans="1:3">
      <c r="A51012" t="s">
        <v>2464</v>
      </c>
      <c r="B51012" s="1">
        <v>41637</v>
      </c>
      <c r="C51012" s="1"/>
    </row>
    <row r="51013" spans="1:3">
      <c r="A51013" t="s">
        <v>2465</v>
      </c>
      <c r="B51013" s="1">
        <v>41543</v>
      </c>
      <c r="C51013" s="1"/>
    </row>
    <row r="51014" spans="1:3">
      <c r="A51014" t="s">
        <v>2466</v>
      </c>
      <c r="B51014" s="1">
        <v>41206</v>
      </c>
      <c r="C51014" s="1"/>
    </row>
    <row r="51015" spans="1:3">
      <c r="A51015" t="s">
        <v>2467</v>
      </c>
      <c r="B51015" s="1">
        <v>41081</v>
      </c>
      <c r="C51015" s="1"/>
    </row>
    <row r="51016" spans="1:3">
      <c r="A51016" t="s">
        <v>2468</v>
      </c>
      <c r="B51016" s="1">
        <v>41671</v>
      </c>
      <c r="C51016" s="1"/>
    </row>
    <row r="51017" spans="1:3">
      <c r="A51017" t="s">
        <v>2469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2470</v>
      </c>
      <c r="B51019" s="1">
        <v>42287</v>
      </c>
      <c r="C51019" s="1"/>
    </row>
    <row r="51020" spans="1:3">
      <c r="A51020" t="s">
        <v>2471</v>
      </c>
      <c r="B51020" s="1">
        <v>42306</v>
      </c>
      <c r="C51020" s="1"/>
    </row>
    <row r="51021" spans="1:3">
      <c r="A51021" t="s">
        <v>2472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2473</v>
      </c>
      <c r="B51023" s="1">
        <v>41552</v>
      </c>
      <c r="C51023" s="1"/>
    </row>
    <row r="51024" spans="1:3">
      <c r="A51024" t="s">
        <v>2474</v>
      </c>
      <c r="B51024" s="1">
        <v>41555</v>
      </c>
      <c r="C51024" s="1"/>
    </row>
    <row r="51025" spans="1:3">
      <c r="A51025" t="s">
        <v>2475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2476</v>
      </c>
      <c r="B51027" s="1">
        <v>42320</v>
      </c>
      <c r="C51027" s="1"/>
    </row>
    <row r="51028" spans="1:3">
      <c r="A51028" t="s">
        <v>2477</v>
      </c>
      <c r="B51028" s="1">
        <v>42067</v>
      </c>
      <c r="C51028" s="1"/>
    </row>
    <row r="51029" spans="1:3">
      <c r="A51029" t="s">
        <v>2478</v>
      </c>
      <c r="B51029" s="1">
        <v>41764</v>
      </c>
      <c r="C51029" s="1"/>
    </row>
    <row r="51030" spans="1:3">
      <c r="A51030" t="s">
        <v>2479</v>
      </c>
      <c r="B51030" s="1">
        <v>41796</v>
      </c>
      <c r="C51030" s="1"/>
    </row>
    <row r="51031" spans="1:3">
      <c r="A51031" t="s">
        <v>2480</v>
      </c>
      <c r="B51031" s="1">
        <v>41654</v>
      </c>
      <c r="C51031" s="1"/>
    </row>
    <row r="51032" spans="1:3">
      <c r="A51032" t="s">
        <v>2481</v>
      </c>
      <c r="B51032" s="1">
        <v>41121</v>
      </c>
    </row>
    <row r="51033" spans="1:3">
      <c r="A51033" t="s">
        <v>2391</v>
      </c>
      <c r="B51033" s="1">
        <v>42185</v>
      </c>
      <c r="C51033" s="1"/>
    </row>
    <row r="51034" spans="1:3">
      <c r="A51034" t="s">
        <v>2404</v>
      </c>
      <c r="B51034" s="1">
        <v>41216</v>
      </c>
      <c r="C51034" s="1"/>
    </row>
    <row r="51035" spans="1:3">
      <c r="A51035" t="s">
        <v>2482</v>
      </c>
      <c r="B51035" s="1">
        <v>41263</v>
      </c>
      <c r="C51035" s="1"/>
    </row>
    <row r="51036" spans="1:3">
      <c r="A51036" t="s">
        <v>2483</v>
      </c>
      <c r="B51036" s="1">
        <v>42364</v>
      </c>
      <c r="C51036" s="1"/>
    </row>
    <row r="51037" spans="1:3">
      <c r="A51037" t="s">
        <v>2484</v>
      </c>
      <c r="B51037" s="1">
        <v>42321</v>
      </c>
      <c r="C51037" s="1"/>
    </row>
    <row r="51038" spans="1:3">
      <c r="A51038" t="s">
        <v>2485</v>
      </c>
      <c r="B51038" s="1">
        <v>41262</v>
      </c>
      <c r="C51038" s="1"/>
    </row>
    <row r="51039" spans="1:3">
      <c r="A51039" t="s">
        <v>2449</v>
      </c>
      <c r="B51039" s="1">
        <v>41654</v>
      </c>
      <c r="C51039" s="1"/>
    </row>
    <row r="51040" spans="1:3">
      <c r="A51040" t="s">
        <v>2486</v>
      </c>
      <c r="B51040" t="s">
        <v>2487</v>
      </c>
    </row>
    <row r="51041" spans="1:3">
      <c r="A51041" t="s">
        <v>2395</v>
      </c>
      <c r="B51041" s="1">
        <v>41985</v>
      </c>
      <c r="C51041" s="1"/>
    </row>
    <row r="51042" spans="1:3">
      <c r="A51042" t="s">
        <v>2488</v>
      </c>
      <c r="B51042" s="1">
        <v>41948</v>
      </c>
      <c r="C51042" s="1"/>
    </row>
    <row r="51043" spans="1:3">
      <c r="A51043" t="s">
        <v>2436</v>
      </c>
      <c r="B51043" s="1">
        <v>42349</v>
      </c>
      <c r="C51043" s="1"/>
    </row>
    <row r="51044" spans="1:3">
      <c r="A51044" t="s">
        <v>2489</v>
      </c>
      <c r="B51044" s="1">
        <v>42139</v>
      </c>
      <c r="C51044" s="1"/>
    </row>
    <row r="51045" spans="1:3">
      <c r="A51045" t="s">
        <v>2404</v>
      </c>
      <c r="B51045" s="1">
        <v>41216</v>
      </c>
      <c r="C51045" s="1"/>
    </row>
    <row r="51046" spans="1:3">
      <c r="A51046" t="s">
        <v>2490</v>
      </c>
      <c r="B51046" s="1">
        <v>41475</v>
      </c>
      <c r="C51046" s="1"/>
    </row>
    <row r="51047" spans="1:3">
      <c r="A51047" t="s">
        <v>2491</v>
      </c>
      <c r="C51047" s="1"/>
    </row>
    <row r="51048" spans="1:3">
      <c r="A51048" t="s">
        <v>2492</v>
      </c>
      <c r="B51048" s="1">
        <v>41955</v>
      </c>
      <c r="C51048" s="1"/>
    </row>
    <row r="51049" spans="1:3">
      <c r="A51049" t="s">
        <v>2493</v>
      </c>
      <c r="B51049" s="1">
        <v>41348</v>
      </c>
      <c r="C51049" s="1"/>
    </row>
    <row r="51050" spans="1:3">
      <c r="A51050" t="s">
        <v>2494</v>
      </c>
      <c r="B51050" s="1">
        <v>41164</v>
      </c>
    </row>
    <row r="51051" spans="1:3">
      <c r="A51051" t="s">
        <v>2495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2428</v>
      </c>
      <c r="B51053" s="1">
        <v>41608</v>
      </c>
      <c r="C51053" s="1"/>
    </row>
    <row r="51054" spans="1:3">
      <c r="A51054" t="s">
        <v>2496</v>
      </c>
      <c r="B51054" s="1">
        <v>41434</v>
      </c>
      <c r="C51054" s="2"/>
    </row>
    <row r="51055" spans="1:3">
      <c r="A51055" t="s">
        <v>2497</v>
      </c>
      <c r="B51055" s="1">
        <v>41179</v>
      </c>
      <c r="C51055" s="1"/>
    </row>
    <row r="51056" spans="1:3">
      <c r="A51056" t="s">
        <v>2498</v>
      </c>
      <c r="B51056" s="1">
        <v>41878</v>
      </c>
      <c r="C51056" s="1"/>
    </row>
    <row r="51057" spans="1:3">
      <c r="A51057" t="s">
        <v>2499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2500</v>
      </c>
      <c r="B51060" s="1">
        <v>41588</v>
      </c>
      <c r="C51060" s="1"/>
    </row>
    <row r="51061" spans="1:3">
      <c r="A51061" t="s">
        <v>2501</v>
      </c>
      <c r="B51061" s="1">
        <v>41132</v>
      </c>
      <c r="C51061" s="1"/>
    </row>
    <row r="51062" spans="1:3">
      <c r="A51062" t="s">
        <v>2502</v>
      </c>
      <c r="B51062" s="1">
        <v>41902</v>
      </c>
      <c r="C51062" s="1"/>
    </row>
    <row r="51063" spans="1:3">
      <c r="A51063" t="s">
        <v>2503</v>
      </c>
      <c r="B51063" s="1">
        <v>41711</v>
      </c>
      <c r="C51063" s="1"/>
    </row>
    <row r="51064" spans="1:3">
      <c r="A51064" t="s">
        <v>2504</v>
      </c>
      <c r="C51064" s="1"/>
    </row>
    <row r="51065" spans="1:3">
      <c r="A51065" t="s">
        <v>2505</v>
      </c>
      <c r="B51065" s="1">
        <v>42144</v>
      </c>
      <c r="C51065" s="1"/>
    </row>
    <row r="51066" spans="1:3">
      <c r="A51066" t="s">
        <v>2506</v>
      </c>
      <c r="B51066" s="1">
        <v>41682</v>
      </c>
      <c r="C51066" s="1"/>
    </row>
    <row r="51067" spans="1:3">
      <c r="A51067" t="s">
        <v>2507</v>
      </c>
      <c r="B51067" s="1">
        <v>40929</v>
      </c>
      <c r="C51067" s="1"/>
    </row>
    <row r="51068" spans="1:3">
      <c r="A51068" t="s">
        <v>2508</v>
      </c>
      <c r="B51068" s="1">
        <v>41219</v>
      </c>
      <c r="C51068" s="1"/>
    </row>
    <row r="51069" spans="1:3">
      <c r="A51069" t="s">
        <v>2509</v>
      </c>
      <c r="B51069" s="1">
        <v>41664</v>
      </c>
    </row>
    <row r="51070" spans="1:3">
      <c r="A51070" t="s">
        <v>2510</v>
      </c>
      <c r="B51070" t="s">
        <v>125</v>
      </c>
      <c r="C51070" s="1"/>
    </row>
    <row r="51071" spans="1:3">
      <c r="A51071" t="s">
        <v>2511</v>
      </c>
      <c r="B51071" s="1">
        <v>41131</v>
      </c>
      <c r="C51071" s="1"/>
    </row>
    <row r="51072" spans="1:3">
      <c r="A51072" t="s">
        <v>2512</v>
      </c>
      <c r="B51072" s="1">
        <v>42115</v>
      </c>
      <c r="C51072" s="1"/>
    </row>
    <row r="51073" spans="1:3">
      <c r="A51073" t="s">
        <v>2513</v>
      </c>
      <c r="B51073" s="1">
        <v>42323</v>
      </c>
      <c r="C51073" s="1"/>
    </row>
    <row r="51074" spans="1:3">
      <c r="A51074" t="s">
        <v>2514</v>
      </c>
      <c r="B51074" s="1">
        <v>41142</v>
      </c>
    </row>
    <row r="51075" spans="1:3">
      <c r="A51075" t="s">
        <v>2515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2516</v>
      </c>
      <c r="B51077" s="1">
        <v>41172</v>
      </c>
      <c r="C51077" s="1"/>
    </row>
    <row r="51078" spans="1:3">
      <c r="A51078" t="s">
        <v>2517</v>
      </c>
      <c r="B51078" s="1">
        <v>41012</v>
      </c>
      <c r="C51078" s="1"/>
    </row>
    <row r="51079" spans="1:3">
      <c r="A51079" t="s">
        <v>1272</v>
      </c>
      <c r="B51079" s="1">
        <v>41828</v>
      </c>
      <c r="C51079" s="1"/>
    </row>
    <row r="51080" spans="1:3">
      <c r="A51080" t="s">
        <v>2507</v>
      </c>
      <c r="B51080" s="1">
        <v>40929</v>
      </c>
      <c r="C51080" s="1"/>
    </row>
    <row r="51081" spans="1:3">
      <c r="A51081" t="s">
        <v>2518</v>
      </c>
      <c r="B51081" s="1">
        <v>42287</v>
      </c>
      <c r="C51081" s="1"/>
    </row>
    <row r="51082" spans="1:3">
      <c r="A51082" t="s">
        <v>2519</v>
      </c>
      <c r="B51082" s="1">
        <v>41611</v>
      </c>
      <c r="C51082" s="1"/>
    </row>
    <row r="51083" spans="1:3">
      <c r="A51083" t="s">
        <v>2499</v>
      </c>
      <c r="B51083" s="1">
        <v>41947</v>
      </c>
      <c r="C51083" s="1"/>
    </row>
    <row r="51084" spans="1:3">
      <c r="A51084" t="s">
        <v>2507</v>
      </c>
      <c r="B51084" s="1">
        <v>40929</v>
      </c>
      <c r="C51084" s="1"/>
    </row>
    <row r="51085" spans="1:3">
      <c r="A51085" t="s">
        <v>2520</v>
      </c>
      <c r="B51085" s="1">
        <v>41620</v>
      </c>
      <c r="C51085" s="1"/>
    </row>
    <row r="51086" spans="1:3">
      <c r="A51086" t="s">
        <v>2521</v>
      </c>
      <c r="B51086" s="1">
        <v>42003</v>
      </c>
      <c r="C51086" s="1"/>
    </row>
    <row r="51087" spans="1:3">
      <c r="A51087" t="s">
        <v>2522</v>
      </c>
      <c r="B51087" s="1">
        <v>42270</v>
      </c>
      <c r="C51087" s="1"/>
    </row>
    <row r="51088" spans="1:3">
      <c r="A51088" t="s">
        <v>2523</v>
      </c>
      <c r="B51088" s="1">
        <v>41237</v>
      </c>
      <c r="C51088" s="1"/>
    </row>
    <row r="51089" spans="1:3">
      <c r="A51089" t="s">
        <v>2524</v>
      </c>
      <c r="B51089" s="1">
        <v>41530</v>
      </c>
    </row>
    <row r="51090" spans="1:3">
      <c r="A51090" t="s">
        <v>2525</v>
      </c>
      <c r="B51090" s="1">
        <v>41532</v>
      </c>
      <c r="C51090" s="1"/>
    </row>
    <row r="51091" spans="1:3">
      <c r="A51091" t="s">
        <v>2526</v>
      </c>
      <c r="B51091" s="1">
        <v>41520</v>
      </c>
      <c r="C51091" s="1"/>
    </row>
    <row r="51092" spans="1:3">
      <c r="A51092" t="s">
        <v>2527</v>
      </c>
      <c r="B51092" s="1">
        <v>41975</v>
      </c>
      <c r="C51092" s="1"/>
    </row>
    <row r="51093" spans="1:3">
      <c r="A51093" t="s">
        <v>2528</v>
      </c>
      <c r="B51093" s="1">
        <v>40970</v>
      </c>
      <c r="C51093" s="1"/>
    </row>
    <row r="51094" spans="1:3">
      <c r="A51094" t="s">
        <v>2529</v>
      </c>
      <c r="B51094" s="1">
        <v>41257</v>
      </c>
      <c r="C51094" s="1"/>
    </row>
    <row r="51095" spans="1:3">
      <c r="A51095" t="s">
        <v>1679</v>
      </c>
      <c r="B51095" s="1">
        <v>41748</v>
      </c>
      <c r="C51095" s="1"/>
    </row>
    <row r="51096" spans="1:3">
      <c r="A51096" t="s">
        <v>1465</v>
      </c>
      <c r="B51096" s="1">
        <v>41962</v>
      </c>
      <c r="C51096" s="1"/>
    </row>
    <row r="51097" spans="1:3">
      <c r="A51097" t="s">
        <v>2499</v>
      </c>
      <c r="B51097" s="1">
        <v>41947</v>
      </c>
      <c r="C51097" s="1"/>
    </row>
    <row r="51098" spans="1:3">
      <c r="A51098" t="s">
        <v>2499</v>
      </c>
      <c r="B51098" s="1">
        <v>41947</v>
      </c>
      <c r="C51098" s="1"/>
    </row>
    <row r="51099" spans="1:3">
      <c r="A51099" t="s">
        <v>2530</v>
      </c>
      <c r="B51099" s="1">
        <v>41945</v>
      </c>
      <c r="C51099" s="1"/>
    </row>
    <row r="51100" spans="1:3">
      <c r="A51100" t="s">
        <v>2520</v>
      </c>
      <c r="B51100" s="1">
        <v>41620</v>
      </c>
      <c r="C51100" s="1"/>
    </row>
    <row r="51101" spans="1:3">
      <c r="A51101" t="s">
        <v>2531</v>
      </c>
      <c r="B51101" s="1">
        <v>41024</v>
      </c>
      <c r="C51101" s="1"/>
    </row>
    <row r="51102" spans="1:3">
      <c r="A51102" t="s">
        <v>2507</v>
      </c>
      <c r="B51102" s="1">
        <v>40929</v>
      </c>
      <c r="C51102" s="1"/>
    </row>
    <row r="51103" spans="1:3">
      <c r="A51103" t="s">
        <v>2507</v>
      </c>
      <c r="B51103" s="1">
        <v>40929</v>
      </c>
      <c r="C51103" s="1"/>
    </row>
    <row r="51104" spans="1:3">
      <c r="A51104" t="s">
        <v>2532</v>
      </c>
      <c r="B51104" s="1">
        <v>42077</v>
      </c>
      <c r="C51104" s="1"/>
    </row>
    <row r="51105" spans="1:3">
      <c r="A51105" t="s">
        <v>2533</v>
      </c>
      <c r="B51105" s="1">
        <v>41905</v>
      </c>
      <c r="C51105" s="1"/>
    </row>
    <row r="51106" spans="1:3">
      <c r="A51106" t="s">
        <v>2534</v>
      </c>
      <c r="B51106" s="1">
        <v>41871</v>
      </c>
      <c r="C51106" s="1"/>
    </row>
    <row r="51107" spans="1:3">
      <c r="A51107" t="s">
        <v>2535</v>
      </c>
      <c r="B51107" s="1">
        <v>42171</v>
      </c>
      <c r="C51107" s="1"/>
    </row>
    <row r="51108" spans="1:3">
      <c r="A51108" t="s">
        <v>2536</v>
      </c>
      <c r="B51108" s="1">
        <v>41303</v>
      </c>
      <c r="C51108" s="1"/>
    </row>
    <row r="51109" spans="1:3">
      <c r="A51109" t="s">
        <v>2537</v>
      </c>
      <c r="B51109" s="1">
        <v>41517</v>
      </c>
      <c r="C51109" s="1"/>
    </row>
    <row r="51110" spans="1:3">
      <c r="A51110" t="s">
        <v>2499</v>
      </c>
      <c r="B51110" s="1">
        <v>41947</v>
      </c>
      <c r="C51110" s="1"/>
    </row>
    <row r="51111" spans="1:3">
      <c r="A51111" t="s">
        <v>2538</v>
      </c>
      <c r="B51111" s="1">
        <v>41126</v>
      </c>
      <c r="C51111" s="1"/>
    </row>
    <row r="51112" spans="1:3">
      <c r="A51112" t="s">
        <v>2539</v>
      </c>
      <c r="B51112" t="s">
        <v>2540</v>
      </c>
      <c r="C51112" s="1"/>
    </row>
    <row r="51113" spans="1:3">
      <c r="A51113" t="s">
        <v>2541</v>
      </c>
      <c r="B51113" s="1">
        <v>41187</v>
      </c>
      <c r="C51113" s="1"/>
    </row>
    <row r="51114" spans="1:3">
      <c r="A51114" t="s">
        <v>2499</v>
      </c>
      <c r="B51114" s="1">
        <v>41947</v>
      </c>
      <c r="C51114" s="1"/>
    </row>
    <row r="51115" spans="1:3">
      <c r="A51115" t="s">
        <v>2513</v>
      </c>
      <c r="B51115" s="1">
        <v>42323</v>
      </c>
      <c r="C51115" s="1"/>
    </row>
    <row r="51116" spans="1:3">
      <c r="A51116" t="s">
        <v>2542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2543</v>
      </c>
      <c r="B51118" s="1">
        <v>41741</v>
      </c>
      <c r="C51118" s="1"/>
    </row>
    <row r="51119" spans="1:3">
      <c r="A51119" t="s">
        <v>2544</v>
      </c>
      <c r="B51119" s="1">
        <v>41525</v>
      </c>
      <c r="C51119" s="1"/>
    </row>
    <row r="51120" spans="1:3">
      <c r="A51120" t="s">
        <v>2545</v>
      </c>
      <c r="B51120" s="1">
        <v>42284</v>
      </c>
      <c r="C51120" s="1"/>
    </row>
    <row r="51121" spans="1:3">
      <c r="A51121" t="s">
        <v>2507</v>
      </c>
      <c r="B51121" s="1">
        <v>40929</v>
      </c>
      <c r="C51121" s="1"/>
    </row>
    <row r="51122" spans="1:3">
      <c r="A51122" t="s">
        <v>2520</v>
      </c>
      <c r="B51122" s="1">
        <v>41620</v>
      </c>
      <c r="C51122" s="1"/>
    </row>
    <row r="51123" spans="1:3">
      <c r="A51123" t="s">
        <v>2507</v>
      </c>
      <c r="B51123" s="1">
        <v>40929</v>
      </c>
      <c r="C51123" s="1"/>
    </row>
    <row r="51124" spans="1:3">
      <c r="A51124" t="s">
        <v>2546</v>
      </c>
      <c r="B51124" s="1">
        <v>41355</v>
      </c>
      <c r="C51124" s="1"/>
    </row>
    <row r="51125" spans="1:3">
      <c r="A51125" t="s">
        <v>2547</v>
      </c>
      <c r="B51125" s="1">
        <v>41509</v>
      </c>
      <c r="C51125" s="1"/>
    </row>
    <row r="51126" spans="1:3">
      <c r="A51126" t="s">
        <v>2548</v>
      </c>
      <c r="B51126" s="1">
        <v>42356</v>
      </c>
      <c r="C51126" s="1"/>
    </row>
    <row r="51127" spans="1:3">
      <c r="A51127" t="s">
        <v>2549</v>
      </c>
      <c r="B51127" s="1">
        <v>42235</v>
      </c>
      <c r="C51127" s="1"/>
    </row>
    <row r="51128" spans="1:3">
      <c r="A51128" t="s">
        <v>2550</v>
      </c>
      <c r="B51128" s="1">
        <v>42360</v>
      </c>
      <c r="C51128" s="1"/>
    </row>
    <row r="51129" spans="1:3">
      <c r="A51129" t="s">
        <v>2549</v>
      </c>
      <c r="B51129" s="1">
        <v>42235</v>
      </c>
      <c r="C51129" s="1"/>
    </row>
    <row r="51130" spans="1:3">
      <c r="A51130" t="s">
        <v>2551</v>
      </c>
      <c r="B51130" s="1">
        <v>41616</v>
      </c>
      <c r="C51130" s="1"/>
    </row>
    <row r="51131" spans="1:3">
      <c r="A51131" t="s">
        <v>2552</v>
      </c>
      <c r="B51131" s="1">
        <v>42108</v>
      </c>
      <c r="C51131" s="1"/>
    </row>
    <row r="51132" spans="1:3">
      <c r="A51132" t="s">
        <v>2553</v>
      </c>
      <c r="B51132" s="1">
        <v>41346</v>
      </c>
      <c r="C51132" s="1"/>
    </row>
    <row r="51133" spans="1:3">
      <c r="A51133" t="s">
        <v>1811</v>
      </c>
      <c r="B51133" s="1">
        <v>41660</v>
      </c>
      <c r="C51133" s="1"/>
    </row>
    <row r="51134" spans="1:3">
      <c r="A51134" t="s">
        <v>2554</v>
      </c>
      <c r="B51134" s="1">
        <v>41893</v>
      </c>
      <c r="C51134" s="1"/>
    </row>
    <row r="51135" spans="1:3">
      <c r="A51135" t="s">
        <v>2551</v>
      </c>
      <c r="C51135" s="1"/>
    </row>
    <row r="51136" spans="1:3">
      <c r="A51136" t="s">
        <v>2555</v>
      </c>
      <c r="B51136" s="1">
        <v>41493</v>
      </c>
      <c r="C51136" s="1"/>
    </row>
    <row r="51137" spans="1:3">
      <c r="A51137" t="s">
        <v>2556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2557</v>
      </c>
      <c r="B51139" s="1">
        <v>41257</v>
      </c>
      <c r="C51139" s="1"/>
    </row>
    <row r="51140" spans="1:3">
      <c r="A51140" t="s">
        <v>2558</v>
      </c>
      <c r="B51140" s="1">
        <v>41783</v>
      </c>
      <c r="C51140" s="1"/>
    </row>
    <row r="51141" spans="1:3">
      <c r="A51141" t="s">
        <v>2559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2560</v>
      </c>
      <c r="B51143" s="1">
        <v>41446</v>
      </c>
      <c r="C51143" s="1"/>
    </row>
    <row r="51144" spans="1:3">
      <c r="A51144" t="s">
        <v>2561</v>
      </c>
      <c r="B51144" s="1">
        <v>41062</v>
      </c>
      <c r="C51144" s="1"/>
    </row>
    <row r="51145" spans="1:3">
      <c r="A51145" t="s">
        <v>2562</v>
      </c>
      <c r="B51145" s="1">
        <v>41503</v>
      </c>
      <c r="C51145" s="1"/>
    </row>
    <row r="51146" spans="1:3">
      <c r="A51146" t="s">
        <v>2563</v>
      </c>
      <c r="B51146" s="1">
        <v>41224</v>
      </c>
      <c r="C51146" s="1"/>
    </row>
    <row r="51147" spans="1:3">
      <c r="A51147" t="s">
        <v>2564</v>
      </c>
      <c r="B51147" s="1">
        <v>41480</v>
      </c>
      <c r="C51147" s="1"/>
    </row>
    <row r="51148" spans="1:3">
      <c r="A51148" t="s">
        <v>2565</v>
      </c>
      <c r="B51148" s="1">
        <v>42130</v>
      </c>
      <c r="C51148" s="1"/>
    </row>
    <row r="51149" spans="1:3">
      <c r="A51149" t="s">
        <v>2549</v>
      </c>
      <c r="B51149" t="s">
        <v>125</v>
      </c>
      <c r="C51149" s="1"/>
    </row>
    <row r="51150" spans="1:3">
      <c r="A51150" t="s">
        <v>2566</v>
      </c>
      <c r="B51150" s="1">
        <v>42189</v>
      </c>
      <c r="C51150" s="1"/>
    </row>
    <row r="51151" spans="1:3">
      <c r="A51151" t="s">
        <v>2567</v>
      </c>
      <c r="B51151" s="1">
        <v>41229</v>
      </c>
      <c r="C51151" s="1"/>
    </row>
    <row r="51152" spans="1:3">
      <c r="A51152" t="s">
        <v>2568</v>
      </c>
      <c r="B51152" s="1">
        <v>41737</v>
      </c>
      <c r="C51152" s="1"/>
    </row>
    <row r="51153" spans="1:3">
      <c r="A51153" t="s">
        <v>2569</v>
      </c>
      <c r="B51153" s="1">
        <v>42365</v>
      </c>
      <c r="C51153" s="1"/>
    </row>
    <row r="51154" spans="1:3">
      <c r="A51154" t="s">
        <v>2570</v>
      </c>
      <c r="B51154" s="1">
        <v>41889</v>
      </c>
      <c r="C51154" s="1"/>
    </row>
    <row r="51155" spans="1:3">
      <c r="A51155" t="s">
        <v>2571</v>
      </c>
      <c r="B51155" s="1">
        <v>42270</v>
      </c>
      <c r="C51155" s="1"/>
    </row>
    <row r="51156" spans="1:3">
      <c r="A51156" t="s">
        <v>2572</v>
      </c>
      <c r="B51156" s="1">
        <v>42159</v>
      </c>
      <c r="C51156" s="1"/>
    </row>
    <row r="51157" spans="1:3">
      <c r="A51157" t="s">
        <v>2573</v>
      </c>
      <c r="B51157" s="1">
        <v>41571</v>
      </c>
    </row>
    <row r="51158" spans="1:3">
      <c r="A51158" t="s">
        <v>2574</v>
      </c>
      <c r="B51158" s="1">
        <v>41952</v>
      </c>
      <c r="C51158" s="1"/>
    </row>
    <row r="51159" spans="1:3">
      <c r="A51159" t="s">
        <v>2575</v>
      </c>
      <c r="B51159" s="1">
        <v>41562</v>
      </c>
      <c r="C51159" s="1"/>
    </row>
    <row r="51160" spans="1:3">
      <c r="A51160" t="s">
        <v>2576</v>
      </c>
      <c r="B51160" s="1">
        <v>41914</v>
      </c>
      <c r="C51160" s="1"/>
    </row>
    <row r="51161" spans="1:3">
      <c r="A51161" t="s">
        <v>2342</v>
      </c>
      <c r="B51161" s="1">
        <v>41544</v>
      </c>
      <c r="C51161" s="1"/>
    </row>
    <row r="51162" spans="1:3">
      <c r="A51162" t="s">
        <v>2577</v>
      </c>
      <c r="C51162" s="1"/>
    </row>
    <row r="51163" spans="1:3">
      <c r="A51163" t="s">
        <v>2578</v>
      </c>
      <c r="B51163" s="1">
        <v>41444</v>
      </c>
      <c r="C51163" s="1"/>
    </row>
    <row r="51164" spans="1:3">
      <c r="A51164" t="s">
        <v>2579</v>
      </c>
      <c r="B51164" s="1">
        <v>42154</v>
      </c>
      <c r="C51164" s="1"/>
    </row>
    <row r="51165" spans="1:3">
      <c r="A51165" t="s">
        <v>1937</v>
      </c>
      <c r="B51165" s="1">
        <v>41164</v>
      </c>
      <c r="C51165" s="1"/>
    </row>
    <row r="51166" spans="1:3">
      <c r="A51166" t="s">
        <v>2580</v>
      </c>
      <c r="B51166" s="1">
        <v>42190</v>
      </c>
      <c r="C51166" s="1"/>
    </row>
    <row r="51167" spans="1:3">
      <c r="A51167" t="s">
        <v>2581</v>
      </c>
      <c r="B51167" s="2">
        <v>41793</v>
      </c>
      <c r="C51167" s="1"/>
    </row>
    <row r="51168" spans="1:3">
      <c r="A51168" t="s">
        <v>2582</v>
      </c>
      <c r="B51168" s="1">
        <v>41431</v>
      </c>
      <c r="C51168" s="1"/>
    </row>
    <row r="51169" spans="1:3">
      <c r="A51169" t="s">
        <v>2583</v>
      </c>
      <c r="B51169" s="1">
        <v>41958</v>
      </c>
      <c r="C51169" s="1"/>
    </row>
    <row r="51170" spans="1:3">
      <c r="A51170" t="s">
        <v>1945</v>
      </c>
      <c r="B51170" s="1">
        <v>41578</v>
      </c>
      <c r="C51170" s="1"/>
    </row>
    <row r="51171" spans="1:3">
      <c r="A51171" t="s">
        <v>2584</v>
      </c>
      <c r="B51171" s="1">
        <v>41552</v>
      </c>
      <c r="C51171" s="1"/>
    </row>
    <row r="51172" spans="1:3">
      <c r="A51172" t="s">
        <v>2585</v>
      </c>
      <c r="B51172" s="1">
        <v>41817</v>
      </c>
      <c r="C51172" s="2"/>
    </row>
    <row r="51173" spans="1:3">
      <c r="A51173" t="s">
        <v>2586</v>
      </c>
      <c r="B51173" s="1">
        <v>42350</v>
      </c>
      <c r="C51173" s="1"/>
    </row>
    <row r="51174" spans="1:3">
      <c r="A51174" t="s">
        <v>2567</v>
      </c>
      <c r="B51174" s="1">
        <v>41229</v>
      </c>
      <c r="C51174" s="1"/>
    </row>
    <row r="51175" spans="1:3">
      <c r="A51175" t="s">
        <v>2587</v>
      </c>
      <c r="B51175" s="1">
        <v>42342</v>
      </c>
      <c r="C51175" s="1"/>
    </row>
    <row r="51176" spans="1:3">
      <c r="A51176" t="s">
        <v>2588</v>
      </c>
      <c r="B51176" s="1">
        <v>41441</v>
      </c>
      <c r="C51176" s="1"/>
    </row>
    <row r="51177" spans="1:3">
      <c r="A51177" t="s">
        <v>2088</v>
      </c>
      <c r="B51177" s="1">
        <v>41247</v>
      </c>
      <c r="C51177" s="1"/>
    </row>
    <row r="51178" spans="1:3">
      <c r="A51178" t="s">
        <v>2589</v>
      </c>
      <c r="B51178" s="1">
        <v>42111</v>
      </c>
      <c r="C51178" s="1"/>
    </row>
    <row r="51179" spans="1:3">
      <c r="A51179" t="s">
        <v>2590</v>
      </c>
      <c r="B51179" s="1">
        <v>41849</v>
      </c>
      <c r="C51179" s="1"/>
    </row>
    <row r="51180" spans="1:3">
      <c r="A51180" t="s">
        <v>2591</v>
      </c>
      <c r="B51180" s="1">
        <v>41791</v>
      </c>
      <c r="C51180" s="1"/>
    </row>
    <row r="51181" spans="1:3">
      <c r="A51181" t="s">
        <v>2592</v>
      </c>
      <c r="B51181" s="1">
        <v>41615</v>
      </c>
    </row>
    <row r="51182" spans="1:3">
      <c r="A51182" t="s">
        <v>2567</v>
      </c>
      <c r="B51182" s="1">
        <v>41229</v>
      </c>
      <c r="C51182" s="1"/>
    </row>
    <row r="51183" spans="1:3">
      <c r="A51183" t="s">
        <v>2593</v>
      </c>
      <c r="B51183" s="1">
        <v>41286</v>
      </c>
      <c r="C51183" s="1"/>
    </row>
    <row r="51184" spans="1:3">
      <c r="A51184" t="s">
        <v>937</v>
      </c>
      <c r="B51184" s="1">
        <v>41728</v>
      </c>
      <c r="C51184" s="1"/>
    </row>
    <row r="51185" spans="1:3">
      <c r="A51185" t="s">
        <v>2594</v>
      </c>
      <c r="B51185" s="1">
        <v>41590</v>
      </c>
      <c r="C51185" s="1"/>
    </row>
    <row r="51186" spans="1:3">
      <c r="A51186" t="s">
        <v>2595</v>
      </c>
      <c r="B51186" s="1">
        <v>41077</v>
      </c>
      <c r="C51186" s="1"/>
    </row>
    <row r="51187" spans="1:3">
      <c r="A51187" t="s">
        <v>2596</v>
      </c>
      <c r="B51187" s="1">
        <v>42322</v>
      </c>
      <c r="C51187" s="1"/>
    </row>
    <row r="51188" spans="1:3">
      <c r="A51188" t="s">
        <v>2571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2597</v>
      </c>
      <c r="B51192" s="1">
        <v>41194</v>
      </c>
      <c r="C51192" s="1"/>
    </row>
    <row r="51193" spans="1:3">
      <c r="A51193" t="s">
        <v>2598</v>
      </c>
      <c r="B51193" s="1">
        <v>41530</v>
      </c>
      <c r="C51193" s="1"/>
    </row>
    <row r="51194" spans="1:3">
      <c r="A51194" t="s">
        <v>2599</v>
      </c>
      <c r="B51194" s="1">
        <v>42284</v>
      </c>
      <c r="C51194" s="1"/>
    </row>
    <row r="51195" spans="1:3">
      <c r="A51195" t="s">
        <v>2600</v>
      </c>
      <c r="B51195" s="1">
        <v>41377</v>
      </c>
      <c r="C51195" s="1"/>
    </row>
    <row r="51196" spans="1:3">
      <c r="A51196" t="s">
        <v>2601</v>
      </c>
      <c r="B51196" s="1">
        <v>41835</v>
      </c>
      <c r="C51196" s="1"/>
    </row>
    <row r="51197" spans="1:3">
      <c r="A51197" t="s">
        <v>2602</v>
      </c>
      <c r="B51197" s="1">
        <v>42192</v>
      </c>
    </row>
    <row r="51198" spans="1:3">
      <c r="A51198" t="s">
        <v>2603</v>
      </c>
      <c r="B51198" s="1">
        <v>40975</v>
      </c>
      <c r="C51198" s="1"/>
    </row>
    <row r="51199" spans="1:3">
      <c r="A51199" t="s">
        <v>2604</v>
      </c>
      <c r="B51199" t="s">
        <v>2605</v>
      </c>
      <c r="C51199" s="1"/>
    </row>
    <row r="51200" spans="1:3">
      <c r="A51200" t="s">
        <v>2606</v>
      </c>
      <c r="B51200" s="1">
        <v>41707</v>
      </c>
      <c r="C51200" s="1"/>
    </row>
    <row r="51201" spans="1:3">
      <c r="A51201" t="s">
        <v>2607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2597</v>
      </c>
      <c r="B51203" s="1">
        <v>41194</v>
      </c>
      <c r="C51203" s="1"/>
    </row>
    <row r="51204" spans="1:3">
      <c r="A51204" t="s">
        <v>2608</v>
      </c>
      <c r="B51204" s="1">
        <v>41738</v>
      </c>
      <c r="C51204" s="1"/>
    </row>
    <row r="51205" spans="1:3">
      <c r="A51205" t="s">
        <v>2609</v>
      </c>
      <c r="B51205" s="1">
        <v>42045</v>
      </c>
      <c r="C51205" s="1"/>
    </row>
    <row r="51206" spans="1:3">
      <c r="A51206" t="s">
        <v>2610</v>
      </c>
      <c r="B51206" s="1">
        <v>41389</v>
      </c>
      <c r="C51206" s="1"/>
    </row>
    <row r="51207" spans="1:3">
      <c r="A51207" t="s">
        <v>2610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2608</v>
      </c>
      <c r="B51210" s="1">
        <v>41738</v>
      </c>
      <c r="C51210" s="1"/>
    </row>
    <row r="51211" spans="1:3">
      <c r="A51211" t="s">
        <v>2611</v>
      </c>
      <c r="B51211" s="1">
        <v>41231</v>
      </c>
      <c r="C51211" s="1"/>
    </row>
    <row r="51212" spans="1:3">
      <c r="A51212" t="s">
        <v>2612</v>
      </c>
      <c r="B51212" s="1">
        <v>42059</v>
      </c>
    </row>
    <row r="51213" spans="1:3">
      <c r="A51213" t="s">
        <v>2613</v>
      </c>
      <c r="B51213" s="1">
        <v>42175</v>
      </c>
      <c r="C51213" s="1"/>
    </row>
    <row r="51214" spans="1:3">
      <c r="A51214" t="s">
        <v>2614</v>
      </c>
      <c r="B51214" s="1">
        <v>41916</v>
      </c>
      <c r="C51214" s="1"/>
    </row>
    <row r="51215" spans="1:3">
      <c r="A51215" t="s">
        <v>2600</v>
      </c>
      <c r="B51215" s="1">
        <v>41377</v>
      </c>
      <c r="C51215" s="1"/>
    </row>
    <row r="51216" spans="1:3">
      <c r="A51216" t="s">
        <v>2615</v>
      </c>
      <c r="B51216" s="1">
        <v>41719</v>
      </c>
      <c r="C51216" s="1"/>
    </row>
    <row r="51217" spans="1:3">
      <c r="A51217" t="s">
        <v>2616</v>
      </c>
      <c r="B51217" s="1">
        <v>41447</v>
      </c>
      <c r="C51217" s="1"/>
    </row>
    <row r="51218" spans="1:3">
      <c r="A51218" t="s">
        <v>2617</v>
      </c>
      <c r="B51218" s="1">
        <v>42332</v>
      </c>
      <c r="C51218" s="1"/>
    </row>
    <row r="51219" spans="1:3">
      <c r="A51219" t="s">
        <v>2618</v>
      </c>
      <c r="B51219" s="1">
        <v>41910</v>
      </c>
      <c r="C51219" s="1"/>
    </row>
    <row r="51220" spans="1:3">
      <c r="A51220" t="s">
        <v>2619</v>
      </c>
      <c r="B51220" s="1">
        <v>42289</v>
      </c>
      <c r="C51220" s="1"/>
    </row>
    <row r="51221" spans="1:3">
      <c r="A51221" t="s">
        <v>2620</v>
      </c>
      <c r="B51221" s="1">
        <v>41727</v>
      </c>
      <c r="C51221" s="1"/>
    </row>
    <row r="51222" spans="1:3">
      <c r="A51222" t="s">
        <v>2621</v>
      </c>
      <c r="B51222" s="1">
        <v>41807</v>
      </c>
      <c r="C51222" s="1"/>
    </row>
    <row r="51223" spans="1:3">
      <c r="A51223" t="s">
        <v>2622</v>
      </c>
      <c r="B51223" s="1">
        <v>40979</v>
      </c>
      <c r="C51223" s="1"/>
    </row>
    <row r="51224" spans="1:3">
      <c r="A51224" t="s">
        <v>2623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2624</v>
      </c>
      <c r="B51226" s="1">
        <v>42136</v>
      </c>
      <c r="C51226" s="1"/>
    </row>
    <row r="51227" spans="1:3">
      <c r="A51227" t="s">
        <v>2597</v>
      </c>
      <c r="B51227" s="1">
        <v>41194</v>
      </c>
      <c r="C51227" s="2"/>
    </row>
    <row r="51228" spans="1:3">
      <c r="A51228" t="s">
        <v>2625</v>
      </c>
      <c r="B51228" s="1">
        <v>42351</v>
      </c>
      <c r="C51228" s="1"/>
    </row>
    <row r="51229" spans="1:3">
      <c r="A51229" t="s">
        <v>2606</v>
      </c>
      <c r="B51229" s="2">
        <v>41707</v>
      </c>
      <c r="C51229" s="1"/>
    </row>
    <row r="51230" spans="1:3">
      <c r="A51230" t="s">
        <v>2626</v>
      </c>
      <c r="B51230" s="1">
        <v>41601</v>
      </c>
      <c r="C51230" s="1"/>
    </row>
    <row r="51231" spans="1:3">
      <c r="A51231" t="s">
        <v>2627</v>
      </c>
      <c r="C51231" s="1"/>
    </row>
    <row r="51232" spans="1:3">
      <c r="A51232" t="s">
        <v>2586</v>
      </c>
      <c r="B51232" s="1">
        <v>42350</v>
      </c>
      <c r="C51232" s="1"/>
    </row>
    <row r="51233" spans="1:3">
      <c r="A51233" t="s">
        <v>2628</v>
      </c>
      <c r="B51233" s="1">
        <v>41434</v>
      </c>
      <c r="C51233" s="1"/>
    </row>
    <row r="51234" spans="1:3">
      <c r="A51234" t="s">
        <v>2629</v>
      </c>
      <c r="B51234" s="1">
        <v>41287</v>
      </c>
      <c r="C51234" s="1"/>
    </row>
    <row r="51235" spans="1:3">
      <c r="A51235" t="s">
        <v>2630</v>
      </c>
      <c r="B51235" s="1">
        <v>41597</v>
      </c>
      <c r="C51235" s="1"/>
    </row>
    <row r="51236" spans="1:3">
      <c r="A51236" t="s">
        <v>2631</v>
      </c>
      <c r="B51236" s="1">
        <v>42315</v>
      </c>
      <c r="C51236" s="1"/>
    </row>
    <row r="51237" spans="1:3">
      <c r="A51237" t="s">
        <v>2632</v>
      </c>
      <c r="B51237" s="1">
        <v>42320</v>
      </c>
      <c r="C51237" s="1"/>
    </row>
    <row r="51238" spans="1:3">
      <c r="A51238" t="s">
        <v>2633</v>
      </c>
      <c r="B51238" s="1">
        <v>41989</v>
      </c>
      <c r="C51238" s="1"/>
    </row>
    <row r="51239" spans="1:3">
      <c r="A51239" t="s">
        <v>2597</v>
      </c>
      <c r="B51239" s="1">
        <v>41194</v>
      </c>
      <c r="C51239" s="1"/>
    </row>
    <row r="51240" spans="1:3">
      <c r="A51240" t="s">
        <v>2634</v>
      </c>
      <c r="C51240" s="1"/>
    </row>
    <row r="51241" spans="1:3">
      <c r="A51241" t="s">
        <v>2631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2635</v>
      </c>
      <c r="B51244" s="1">
        <v>41261</v>
      </c>
      <c r="C51244" s="1"/>
    </row>
    <row r="51245" spans="1:3">
      <c r="A51245" t="s">
        <v>2636</v>
      </c>
      <c r="C51245" s="1"/>
    </row>
    <row r="51246" spans="1:3">
      <c r="B51246" s="1">
        <v>41719</v>
      </c>
      <c r="C51246" s="1"/>
    </row>
    <row r="51247" spans="1:3">
      <c r="A51247" t="s">
        <v>2637</v>
      </c>
      <c r="B51247" t="s">
        <v>2638</v>
      </c>
      <c r="C51247" s="1"/>
    </row>
    <row r="51248" spans="1:3">
      <c r="A51248" t="s">
        <v>2639</v>
      </c>
      <c r="B51248" s="1">
        <v>41846</v>
      </c>
      <c r="C51248" s="1"/>
    </row>
    <row r="51249" spans="1:3">
      <c r="A51249" t="s">
        <v>2640</v>
      </c>
      <c r="B51249" s="1">
        <v>41545</v>
      </c>
      <c r="C51249" s="1"/>
    </row>
    <row r="51250" spans="1:3">
      <c r="A51250" t="s">
        <v>2641</v>
      </c>
      <c r="B51250" t="s">
        <v>125</v>
      </c>
      <c r="C51250" s="1"/>
    </row>
    <row r="51251" spans="1:3">
      <c r="A51251" t="s">
        <v>2640</v>
      </c>
      <c r="B51251" s="1">
        <v>41545</v>
      </c>
      <c r="C51251" s="1"/>
    </row>
    <row r="51252" spans="1:3">
      <c r="A51252" t="s">
        <v>2642</v>
      </c>
      <c r="B51252" s="1">
        <v>42167</v>
      </c>
      <c r="C51252" s="1"/>
    </row>
    <row r="51253" spans="1:3">
      <c r="A51253" t="s">
        <v>2631</v>
      </c>
      <c r="B51253" s="1">
        <v>42315</v>
      </c>
      <c r="C51253" s="1"/>
    </row>
    <row r="51254" spans="1:3">
      <c r="A51254" t="s">
        <v>2643</v>
      </c>
      <c r="B51254" s="1">
        <v>42355</v>
      </c>
      <c r="C51254" s="1"/>
    </row>
    <row r="51255" spans="1:3">
      <c r="A51255" t="s">
        <v>2644</v>
      </c>
      <c r="B51255" s="1">
        <v>41870</v>
      </c>
      <c r="C51255" s="1"/>
    </row>
    <row r="51256" spans="1:3">
      <c r="A51256" t="s">
        <v>2645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2646</v>
      </c>
      <c r="B51258" s="1">
        <v>42147</v>
      </c>
      <c r="C51258" s="1"/>
    </row>
    <row r="51259" spans="1:3">
      <c r="A51259" t="s">
        <v>2640</v>
      </c>
      <c r="B51259" s="1">
        <v>41545</v>
      </c>
      <c r="C51259" s="1"/>
    </row>
    <row r="51260" spans="1:3">
      <c r="A51260" t="s">
        <v>2613</v>
      </c>
      <c r="B51260" s="1">
        <v>42175</v>
      </c>
      <c r="C51260" s="1"/>
    </row>
    <row r="51261" spans="1:3">
      <c r="A51261" t="s">
        <v>2647</v>
      </c>
      <c r="C51261" s="1"/>
    </row>
    <row r="51262" spans="1:3">
      <c r="A51262" t="s">
        <v>2648</v>
      </c>
    </row>
    <row r="51263" spans="1:3">
      <c r="A51263" t="s">
        <v>2649</v>
      </c>
      <c r="B51263" s="1">
        <v>41264</v>
      </c>
      <c r="C51263" s="1"/>
    </row>
    <row r="51264" spans="1:3">
      <c r="A51264" t="s">
        <v>2650</v>
      </c>
      <c r="B51264" s="1">
        <v>42333</v>
      </c>
      <c r="C51264" s="1"/>
    </row>
    <row r="51265" spans="1:3">
      <c r="A51265" t="s">
        <v>2651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2652</v>
      </c>
      <c r="B51267" s="1">
        <v>42167</v>
      </c>
      <c r="C51267" s="1"/>
    </row>
    <row r="51268" spans="1:3">
      <c r="A51268" t="s">
        <v>2653</v>
      </c>
      <c r="B51268" s="1">
        <v>42103</v>
      </c>
      <c r="C51268" s="1"/>
    </row>
    <row r="51269" spans="1:3">
      <c r="A51269" t="s">
        <v>2654</v>
      </c>
      <c r="B51269" s="1">
        <v>41038</v>
      </c>
      <c r="C51269" s="1"/>
    </row>
    <row r="51270" spans="1:3">
      <c r="A51270" t="s">
        <v>2655</v>
      </c>
      <c r="B51270" s="1">
        <v>42221</v>
      </c>
      <c r="C51270" s="1"/>
    </row>
    <row r="51271" spans="1:3">
      <c r="A51271" t="s">
        <v>2651</v>
      </c>
      <c r="B51271" s="1">
        <v>41733</v>
      </c>
      <c r="C51271" s="1"/>
    </row>
    <row r="51272" spans="1:3">
      <c r="A51272" t="s">
        <v>1266</v>
      </c>
      <c r="B51272" s="1">
        <v>42111</v>
      </c>
      <c r="C51272" s="1"/>
    </row>
    <row r="51273" spans="1:3">
      <c r="A51273" t="s">
        <v>2656</v>
      </c>
      <c r="B51273" s="1">
        <v>42258</v>
      </c>
      <c r="C51273" s="1"/>
    </row>
    <row r="51274" spans="1:3">
      <c r="A51274" t="s">
        <v>2165</v>
      </c>
      <c r="B51274" s="1">
        <v>41912</v>
      </c>
      <c r="C51274" s="1"/>
    </row>
    <row r="51275" spans="1:3">
      <c r="A51275" t="s">
        <v>2657</v>
      </c>
      <c r="B51275" s="1">
        <v>40988</v>
      </c>
      <c r="C51275" s="1"/>
    </row>
    <row r="51276" spans="1:3">
      <c r="A51276" t="s">
        <v>2648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1234</v>
      </c>
      <c r="B51278" s="1">
        <v>41245</v>
      </c>
      <c r="C51278" s="1"/>
    </row>
    <row r="51279" spans="1:3">
      <c r="A51279" t="s">
        <v>2658</v>
      </c>
      <c r="B51279" s="1">
        <v>41159</v>
      </c>
      <c r="C51279" s="1"/>
    </row>
    <row r="51280" spans="1:3">
      <c r="A51280" t="s">
        <v>2647</v>
      </c>
      <c r="B51280" s="1">
        <v>41829</v>
      </c>
      <c r="C51280" s="1"/>
    </row>
    <row r="51281" spans="1:3">
      <c r="A51281" t="s">
        <v>2659</v>
      </c>
      <c r="B51281" s="1">
        <v>42164</v>
      </c>
      <c r="C51281" s="1"/>
    </row>
    <row r="51282" spans="1:3">
      <c r="A51282" t="s">
        <v>2660</v>
      </c>
      <c r="B51282" s="1">
        <v>42221</v>
      </c>
      <c r="C51282" s="1"/>
    </row>
    <row r="51283" spans="1:3">
      <c r="A51283" t="s">
        <v>2661</v>
      </c>
      <c r="B51283" s="1">
        <v>42154</v>
      </c>
      <c r="C51283" s="1"/>
    </row>
    <row r="51284" spans="1:3">
      <c r="A51284" t="s">
        <v>2278</v>
      </c>
      <c r="B51284" s="1">
        <v>41636</v>
      </c>
      <c r="C51284" s="1"/>
    </row>
    <row r="51285" spans="1:3">
      <c r="A51285" t="s">
        <v>2662</v>
      </c>
      <c r="B51285" s="1">
        <v>42174</v>
      </c>
      <c r="C51285" s="1"/>
    </row>
    <row r="51286" spans="1:3">
      <c r="A51286" t="s">
        <v>2663</v>
      </c>
      <c r="B51286" s="1">
        <v>41765</v>
      </c>
      <c r="C51286" s="1"/>
    </row>
    <row r="51287" spans="1:3">
      <c r="A51287" t="s">
        <v>2648</v>
      </c>
      <c r="B51287" s="1">
        <v>41147</v>
      </c>
      <c r="C51287" s="1"/>
    </row>
    <row r="51288" spans="1:3">
      <c r="A51288" t="s">
        <v>2664</v>
      </c>
      <c r="B51288" s="1">
        <v>41322</v>
      </c>
      <c r="C51288" s="1"/>
    </row>
    <row r="51289" spans="1:3">
      <c r="A51289" t="s">
        <v>2665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AP879"/>
  <sheetViews>
    <sheetView workbookViewId="0">
      <selection activeCell="AD11" sqref="AD11"/>
    </sheetView>
  </sheetViews>
  <sheetFormatPr defaultRowHeight="15"/>
  <cols>
    <col min="1" max="1" width="30.140625" bestFit="1" customWidth="1"/>
    <col min="2" max="2" width="20.28515625" style="70" customWidth="1"/>
    <col min="3" max="3" width="19" customWidth="1"/>
    <col min="4" max="4" width="20.85546875" bestFit="1" customWidth="1"/>
    <col min="5" max="5" width="30.7109375" bestFit="1" customWidth="1"/>
    <col min="6" max="6" width="21.5703125" bestFit="1" customWidth="1"/>
    <col min="7" max="7" width="16.85546875" bestFit="1" customWidth="1"/>
    <col min="8" max="8" width="16.28515625" bestFit="1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  <col min="14" max="14" width="18.85546875" customWidth="1"/>
    <col min="15" max="15" width="27" customWidth="1"/>
    <col min="16" max="16" width="25.28515625" customWidth="1"/>
    <col min="17" max="17" width="24.140625" customWidth="1"/>
    <col min="18" max="18" width="17.7109375" customWidth="1"/>
    <col min="19" max="19" width="25" bestFit="1" customWidth="1"/>
    <col min="20" max="20" width="24.140625" customWidth="1"/>
    <col min="21" max="21" width="20.5703125" customWidth="1"/>
    <col min="22" max="22" width="20.85546875" style="28" customWidth="1"/>
    <col min="23" max="23" width="19.140625" style="31" customWidth="1"/>
    <col min="24" max="24" width="17.28515625" customWidth="1"/>
    <col min="25" max="25" width="16.85546875" style="28" customWidth="1"/>
    <col min="26" max="26" width="33.5703125" style="28" customWidth="1"/>
    <col min="27" max="28" width="13.42578125" customWidth="1"/>
    <col min="29" max="29" width="19.5703125" customWidth="1"/>
    <col min="30" max="31" width="21.5703125" customWidth="1"/>
    <col min="32" max="32" width="21.5703125" style="28" customWidth="1"/>
    <col min="33" max="33" width="20.85546875" customWidth="1"/>
    <col min="34" max="35" width="21.42578125" customWidth="1"/>
    <col min="36" max="36" width="10.7109375" customWidth="1"/>
    <col min="37" max="37" width="31.140625" customWidth="1"/>
    <col min="38" max="38" width="19.7109375" customWidth="1"/>
    <col min="39" max="39" width="18.7109375" customWidth="1"/>
    <col min="40" max="40" width="14.5703125" customWidth="1"/>
    <col min="41" max="41" width="13.28515625" customWidth="1"/>
  </cols>
  <sheetData>
    <row r="1" spans="1:42" ht="15.75">
      <c r="A1" s="22" t="s">
        <v>0</v>
      </c>
      <c r="B1" s="65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38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2666</v>
      </c>
      <c r="O1" s="24" t="s">
        <v>2667</v>
      </c>
      <c r="P1" s="24" t="s">
        <v>2668</v>
      </c>
      <c r="Q1" s="24" t="s">
        <v>2669</v>
      </c>
      <c r="R1" s="24" t="s">
        <v>2670</v>
      </c>
      <c r="S1" s="24" t="s">
        <v>2671</v>
      </c>
      <c r="T1" s="25" t="s">
        <v>2672</v>
      </c>
      <c r="U1" t="s">
        <v>2673</v>
      </c>
      <c r="V1" s="22" t="s">
        <v>2674</v>
      </c>
      <c r="W1" s="29" t="s">
        <v>2675</v>
      </c>
      <c r="X1" s="26" t="s">
        <v>2676</v>
      </c>
      <c r="Y1" s="26" t="s">
        <v>2677</v>
      </c>
      <c r="Z1" s="26" t="s">
        <v>2678</v>
      </c>
      <c r="AA1" s="26" t="s">
        <v>2679</v>
      </c>
      <c r="AB1" s="26" t="s">
        <v>2680</v>
      </c>
      <c r="AC1" s="26" t="s">
        <v>2681</v>
      </c>
      <c r="AD1" s="26" t="s">
        <v>2682</v>
      </c>
      <c r="AE1" s="26" t="s">
        <v>2683</v>
      </c>
      <c r="AF1" s="26" t="s">
        <v>2684</v>
      </c>
    </row>
    <row r="2" spans="1:42" ht="24">
      <c r="A2" s="16" t="s">
        <v>28</v>
      </c>
      <c r="B2" s="66">
        <v>41818</v>
      </c>
      <c r="C2" s="4">
        <v>41821</v>
      </c>
      <c r="D2" s="5" t="s">
        <v>29</v>
      </c>
      <c r="E2" s="5" t="s">
        <v>15</v>
      </c>
      <c r="F2" s="5" t="s">
        <v>16</v>
      </c>
      <c r="G2" s="5" t="s">
        <v>17</v>
      </c>
      <c r="H2" s="5" t="s">
        <v>26</v>
      </c>
      <c r="I2" s="6">
        <v>2862.6750000000002</v>
      </c>
      <c r="J2" s="5">
        <v>5</v>
      </c>
      <c r="K2" s="17">
        <v>0.1</v>
      </c>
      <c r="L2" s="6">
        <v>763.27499999999998</v>
      </c>
      <c r="M2" s="5" t="s">
        <v>27</v>
      </c>
      <c r="N2" s="7" t="s">
        <v>2685</v>
      </c>
      <c r="O2" s="8" t="str">
        <f>PROPER(D2)</f>
        <v>Jim Mitchum</v>
      </c>
      <c r="P2" s="8" t="str">
        <f>LEFT(A2,2)</f>
        <v>IN</v>
      </c>
      <c r="Q2" s="8" t="str">
        <f>MID(A2,4,4)</f>
        <v>2014</v>
      </c>
      <c r="R2" s="8" t="str">
        <f>UPPER(M2)</f>
        <v>CRITICAL</v>
      </c>
      <c r="S2" s="8" t="str">
        <f>LOWER(G2)</f>
        <v>technology</v>
      </c>
      <c r="T2" s="18" t="str">
        <f>RIGHT(A2,5)</f>
        <v>41818</v>
      </c>
      <c r="U2" s="27" t="s">
        <v>2686</v>
      </c>
      <c r="V2" s="16" t="s">
        <v>2687</v>
      </c>
      <c r="W2" s="30">
        <v>2014</v>
      </c>
      <c r="X2" t="s">
        <v>2686</v>
      </c>
      <c r="Y2" s="28">
        <v>41818</v>
      </c>
      <c r="Z2" s="28" t="str">
        <f>TRIM(A2)</f>
        <v>IN-2014-JM156557-41818</v>
      </c>
      <c r="AA2">
        <f t="shared" ref="AA2:AA65" si="0">IFERROR(YEAR(B2), 0)</f>
        <v>2014</v>
      </c>
      <c r="AB2">
        <f t="shared" ref="AB2:AB65" si="1">IFERROR(MONTH(B2), 0)</f>
        <v>6</v>
      </c>
      <c r="AC2">
        <f t="shared" ref="AC2:AC65" si="2">IFERROR(WEEKDAY(B2), 0)</f>
        <v>7</v>
      </c>
      <c r="AD2">
        <f t="shared" ref="AD2:AD65" si="3">IFERROR(C2 - B2, 0)</f>
        <v>3</v>
      </c>
      <c r="AE2" s="62">
        <f>IF(I2="missing", IFERROR(INDEX([1]lookup!$I:$I, MATCH($A2, [1]lookup!$B:$B, 0)), 0), I2)</f>
        <v>2862.6750000000002</v>
      </c>
      <c r="AF2" s="71" t="str">
        <f t="shared" ref="AF2:AF65" si="4">TEXT(DATE(2024, AA2, 1), "mmm")</f>
        <v>Oct</v>
      </c>
      <c r="AJ2" s="44" t="s">
        <v>2688</v>
      </c>
    </row>
    <row r="3" spans="1:42" ht="18">
      <c r="A3" s="19" t="s">
        <v>38</v>
      </c>
      <c r="B3" s="67">
        <v>41954</v>
      </c>
      <c r="C3" s="9">
        <v>41956</v>
      </c>
      <c r="D3" s="10" t="s">
        <v>39</v>
      </c>
      <c r="E3" s="10" t="s">
        <v>40</v>
      </c>
      <c r="F3" s="10" t="s">
        <v>41</v>
      </c>
      <c r="G3" s="10" t="s">
        <v>32</v>
      </c>
      <c r="H3" s="10" t="s">
        <v>23</v>
      </c>
      <c r="I3" s="11">
        <v>341.96</v>
      </c>
      <c r="J3" s="10">
        <v>2</v>
      </c>
      <c r="K3" s="20">
        <v>0</v>
      </c>
      <c r="L3" s="11">
        <v>54.7135999999999</v>
      </c>
      <c r="M3" s="10" t="s">
        <v>37</v>
      </c>
      <c r="N3" s="12" t="s">
        <v>2685</v>
      </c>
      <c r="O3" s="13" t="str">
        <f>PROPER(D3)</f>
        <v>Aaron Bergman</v>
      </c>
      <c r="P3" s="13" t="str">
        <f>LEFT(A3,2)</f>
        <v>CA</v>
      </c>
      <c r="Q3" s="13" t="str">
        <f>MID(A3,4,4)</f>
        <v>2014</v>
      </c>
      <c r="R3" s="13" t="str">
        <f>UPPER(M3)</f>
        <v>HIGH</v>
      </c>
      <c r="S3" s="13" t="str">
        <f>LOWER(G3)</f>
        <v>furniture</v>
      </c>
      <c r="T3" s="21" t="str">
        <f>RIGHT(A3,5)</f>
        <v>41954</v>
      </c>
      <c r="U3" s="27" t="s">
        <v>2689</v>
      </c>
      <c r="V3" s="19" t="s">
        <v>2690</v>
      </c>
      <c r="W3" s="30">
        <v>2014</v>
      </c>
      <c r="X3" t="s">
        <v>2689</v>
      </c>
      <c r="Y3" s="28">
        <v>41954</v>
      </c>
      <c r="Z3" s="28" t="str">
        <f>TRIM(A3)</f>
        <v>CA-2014-AB10015140-41954</v>
      </c>
      <c r="AA3">
        <f t="shared" si="0"/>
        <v>2014</v>
      </c>
      <c r="AB3">
        <f t="shared" si="1"/>
        <v>11</v>
      </c>
      <c r="AC3">
        <f t="shared" si="2"/>
        <v>3</v>
      </c>
      <c r="AD3">
        <f t="shared" si="3"/>
        <v>2</v>
      </c>
      <c r="AE3" s="62">
        <f>IF(I3="missing", IFERROR(INDEX([1]lookup!$I:$I, MATCH($A3, [1]lookup!$B:$B, 0)), 0), I3)</f>
        <v>341.96</v>
      </c>
      <c r="AF3" s="71" t="str">
        <f t="shared" si="4"/>
        <v>Oct</v>
      </c>
      <c r="AJ3" s="45" t="s">
        <v>2691</v>
      </c>
    </row>
    <row r="4" spans="1:42" ht="15.75">
      <c r="A4" s="16" t="s">
        <v>72</v>
      </c>
      <c r="B4" s="66">
        <v>40958</v>
      </c>
      <c r="C4" s="4">
        <v>40964</v>
      </c>
      <c r="D4" s="5" t="s">
        <v>39</v>
      </c>
      <c r="E4" s="5" t="s">
        <v>40</v>
      </c>
      <c r="F4" s="5" t="s">
        <v>41</v>
      </c>
      <c r="G4" s="5" t="s">
        <v>45</v>
      </c>
      <c r="H4" s="5" t="s">
        <v>73</v>
      </c>
      <c r="I4" s="6">
        <v>12.624000000000001</v>
      </c>
      <c r="J4" s="5">
        <v>2</v>
      </c>
      <c r="K4" s="17">
        <v>0.2</v>
      </c>
      <c r="L4" s="6">
        <v>-2.5247999999999999</v>
      </c>
      <c r="M4" s="5" t="s">
        <v>74</v>
      </c>
      <c r="N4" s="7" t="s">
        <v>2685</v>
      </c>
      <c r="O4" s="8" t="str">
        <f>PROPER(D4)</f>
        <v>Aaron Bergman</v>
      </c>
      <c r="P4" s="8" t="str">
        <f>LEFT(A4,2)</f>
        <v>CA</v>
      </c>
      <c r="Q4" s="8" t="str">
        <f>MID(A4,4,4)</f>
        <v>2012</v>
      </c>
      <c r="R4" s="8" t="str">
        <f>UPPER(M4)</f>
        <v>LOW</v>
      </c>
      <c r="S4" s="8" t="str">
        <f>LOWER(G4)</f>
        <v>office supplies</v>
      </c>
      <c r="T4" s="18" t="str">
        <f>RIGHT(A4,5)</f>
        <v>40958</v>
      </c>
      <c r="U4" s="27" t="s">
        <v>2689</v>
      </c>
      <c r="V4" s="16" t="s">
        <v>2690</v>
      </c>
      <c r="W4" s="30">
        <v>2012</v>
      </c>
      <c r="X4" t="s">
        <v>2689</v>
      </c>
      <c r="Y4" s="28">
        <v>40958</v>
      </c>
      <c r="Z4" s="28" t="str">
        <f>TRIM(A4)</f>
        <v>CA-2012-AB10015140-40958</v>
      </c>
      <c r="AA4">
        <f t="shared" si="0"/>
        <v>2012</v>
      </c>
      <c r="AB4">
        <f t="shared" si="1"/>
        <v>2</v>
      </c>
      <c r="AC4">
        <f t="shared" si="2"/>
        <v>1</v>
      </c>
      <c r="AD4">
        <f t="shared" si="3"/>
        <v>6</v>
      </c>
      <c r="AE4" s="62">
        <f>IF(I4="missing", IFERROR(INDEX([1]lookup!$I:$I, MATCH($A4, [1]lookup!$B:$B, 0)), 0), I4)</f>
        <v>12.624000000000001</v>
      </c>
      <c r="AF4" s="71" t="str">
        <f t="shared" si="4"/>
        <v>Aug</v>
      </c>
    </row>
    <row r="5" spans="1:42" ht="18.75">
      <c r="A5" s="19" t="s">
        <v>42</v>
      </c>
      <c r="B5" s="67">
        <v>40974</v>
      </c>
      <c r="C5" s="9">
        <v>40975</v>
      </c>
      <c r="D5" s="10" t="s">
        <v>39</v>
      </c>
      <c r="E5" s="10" t="s">
        <v>40</v>
      </c>
      <c r="F5" s="10" t="s">
        <v>43</v>
      </c>
      <c r="G5" s="10" t="s">
        <v>45</v>
      </c>
      <c r="H5" s="10" t="s">
        <v>73</v>
      </c>
      <c r="I5" s="11">
        <v>242.94</v>
      </c>
      <c r="J5" s="10">
        <v>3</v>
      </c>
      <c r="K5" s="20">
        <v>0</v>
      </c>
      <c r="L5" s="11">
        <v>4.8588000000000102</v>
      </c>
      <c r="M5" s="10" t="s">
        <v>37</v>
      </c>
      <c r="N5" s="12" t="s">
        <v>2685</v>
      </c>
      <c r="O5" s="13" t="str">
        <f>PROPER(D5)</f>
        <v>Aaron Bergman</v>
      </c>
      <c r="P5" s="13" t="str">
        <f>LEFT(A5,2)</f>
        <v>CA</v>
      </c>
      <c r="Q5" s="13" t="str">
        <f>MID(A5,4,4)</f>
        <v>2012</v>
      </c>
      <c r="R5" s="13" t="str">
        <f>UPPER(M5)</f>
        <v>HIGH</v>
      </c>
      <c r="S5" s="13" t="str">
        <f>LOWER(G5)</f>
        <v>office supplies</v>
      </c>
      <c r="T5" s="21" t="str">
        <f>RIGHT(A5,5)</f>
        <v>40974</v>
      </c>
      <c r="U5" s="27" t="s">
        <v>2689</v>
      </c>
      <c r="V5" s="19" t="s">
        <v>2690</v>
      </c>
      <c r="W5" s="30">
        <v>2012</v>
      </c>
      <c r="X5" t="s">
        <v>2689</v>
      </c>
      <c r="Y5" s="28">
        <v>40974</v>
      </c>
      <c r="Z5" s="28" t="str">
        <f>TRIM(A5)</f>
        <v>CA-2012-AB10015140-40974</v>
      </c>
      <c r="AA5">
        <f t="shared" si="0"/>
        <v>2012</v>
      </c>
      <c r="AB5">
        <f t="shared" si="1"/>
        <v>3</v>
      </c>
      <c r="AC5">
        <f t="shared" si="2"/>
        <v>3</v>
      </c>
      <c r="AD5" s="39">
        <f t="shared" si="3"/>
        <v>1</v>
      </c>
      <c r="AE5" s="63">
        <f>IF(I5="missing", IFERROR(INDEX([1]lookup!$I:$I, MATCH($A5, [1]lookup!$B:$B, 0)), 0), I5)</f>
        <v>242.94</v>
      </c>
      <c r="AF5" s="72" t="str">
        <f t="shared" si="4"/>
        <v>Aug</v>
      </c>
      <c r="AG5" s="41"/>
      <c r="AH5" s="41"/>
      <c r="AI5" s="39"/>
      <c r="AJ5" s="48" t="s">
        <v>2692</v>
      </c>
      <c r="AK5" s="48" t="s">
        <v>0</v>
      </c>
      <c r="AL5" s="48" t="s">
        <v>3</v>
      </c>
      <c r="AM5" s="48" t="s">
        <v>6</v>
      </c>
      <c r="AN5" s="48" t="s">
        <v>7</v>
      </c>
      <c r="AO5" s="48" t="s">
        <v>2693</v>
      </c>
      <c r="AP5" s="43"/>
    </row>
    <row r="6" spans="1:42" ht="18.75">
      <c r="A6" s="16" t="s">
        <v>95</v>
      </c>
      <c r="B6" s="66">
        <v>42216</v>
      </c>
      <c r="C6" s="4">
        <v>42217</v>
      </c>
      <c r="D6" s="5" t="s">
        <v>96</v>
      </c>
      <c r="E6" s="5" t="s">
        <v>97</v>
      </c>
      <c r="F6" s="5" t="s">
        <v>98</v>
      </c>
      <c r="G6" s="5" t="s">
        <v>17</v>
      </c>
      <c r="H6" s="5" t="s">
        <v>23</v>
      </c>
      <c r="I6" s="6">
        <v>1713.84</v>
      </c>
      <c r="J6" s="5">
        <v>4</v>
      </c>
      <c r="K6" s="17">
        <v>0</v>
      </c>
      <c r="L6" s="6">
        <v>445.52</v>
      </c>
      <c r="M6" s="5" t="s">
        <v>27</v>
      </c>
      <c r="N6" s="7" t="s">
        <v>2685</v>
      </c>
      <c r="O6" s="8" t="str">
        <f>PROPER(D6)</f>
        <v>Naresj Patel</v>
      </c>
      <c r="P6" s="8" t="str">
        <f>LEFT(A6,2)</f>
        <v>US</v>
      </c>
      <c r="Q6" s="8" t="str">
        <f>MID(A6,4,4)</f>
        <v>2015</v>
      </c>
      <c r="R6" s="8" t="str">
        <f>UPPER(M6)</f>
        <v>CRITICAL</v>
      </c>
      <c r="S6" s="8" t="str">
        <f>LOWER(G6)</f>
        <v>technology</v>
      </c>
      <c r="T6" s="18" t="str">
        <f>RIGHT(A6,5)</f>
        <v>42216</v>
      </c>
      <c r="U6" s="27" t="s">
        <v>2694</v>
      </c>
      <c r="V6" s="16" t="s">
        <v>2695</v>
      </c>
      <c r="W6" s="30">
        <v>2015</v>
      </c>
      <c r="X6" t="s">
        <v>2694</v>
      </c>
      <c r="Y6" s="28">
        <v>42216</v>
      </c>
      <c r="Z6" s="28" t="str">
        <f>TRIM(A6)</f>
        <v>US-2015-NP1832582-42216</v>
      </c>
      <c r="AA6">
        <f t="shared" si="0"/>
        <v>2015</v>
      </c>
      <c r="AB6">
        <f t="shared" si="1"/>
        <v>7</v>
      </c>
      <c r="AC6">
        <f t="shared" si="2"/>
        <v>6</v>
      </c>
      <c r="AD6" s="39">
        <f t="shared" si="3"/>
        <v>1</v>
      </c>
      <c r="AE6" s="63">
        <f>IF(I6="missing", IFERROR(INDEX([1]lookup!$I:$I, MATCH($A6, [1]lookup!$B:$B, 0)), 0), I6)</f>
        <v>1713.84</v>
      </c>
      <c r="AF6" s="72" t="str">
        <f t="shared" si="4"/>
        <v>Nov</v>
      </c>
      <c r="AG6" s="41" t="s">
        <v>2696</v>
      </c>
      <c r="AH6" s="42">
        <f>AVERAGE(I2:I568)</f>
        <v>1703.3904752877681</v>
      </c>
      <c r="AI6" s="40"/>
      <c r="AJ6" s="48" t="s">
        <v>2697</v>
      </c>
      <c r="AK6" s="49" t="s">
        <v>816</v>
      </c>
      <c r="AL6" s="49" t="s">
        <v>515</v>
      </c>
      <c r="AM6" s="49" t="s">
        <v>45</v>
      </c>
      <c r="AN6" s="49" t="s">
        <v>23</v>
      </c>
      <c r="AO6" s="49" t="s">
        <v>2698</v>
      </c>
      <c r="AP6" s="43"/>
    </row>
    <row r="7" spans="1:42" ht="18.75">
      <c r="A7" s="19" t="s">
        <v>124</v>
      </c>
      <c r="B7" s="67" t="s">
        <v>125</v>
      </c>
      <c r="C7" s="9">
        <v>41217</v>
      </c>
      <c r="D7" s="10" t="s">
        <v>126</v>
      </c>
      <c r="E7" s="10" t="s">
        <v>15</v>
      </c>
      <c r="F7" s="10" t="s">
        <v>16</v>
      </c>
      <c r="G7" s="10" t="s">
        <v>45</v>
      </c>
      <c r="H7" s="10" t="s">
        <v>127</v>
      </c>
      <c r="I7" s="11">
        <v>2526.9299999999998</v>
      </c>
      <c r="J7" s="10">
        <v>5</v>
      </c>
      <c r="K7" s="20">
        <v>0.1</v>
      </c>
      <c r="L7" s="11">
        <v>561.48</v>
      </c>
      <c r="M7" s="10" t="s">
        <v>27</v>
      </c>
      <c r="N7" s="12" t="s">
        <v>2685</v>
      </c>
      <c r="O7" s="13" t="str">
        <f>PROPER(D7)</f>
        <v>Dave Poirier</v>
      </c>
      <c r="P7" s="13" t="str">
        <f>LEFT(A7,2)</f>
        <v>IN</v>
      </c>
      <c r="Q7" s="13" t="str">
        <f>MID(A7,4,4)</f>
        <v>2012</v>
      </c>
      <c r="R7" s="13" t="str">
        <f>UPPER(M7)</f>
        <v>CRITICAL</v>
      </c>
      <c r="S7" s="13" t="str">
        <f>LOWER(G7)</f>
        <v>office supplies</v>
      </c>
      <c r="T7" s="21" t="str">
        <f>RIGHT(A7,5)</f>
        <v>41215</v>
      </c>
      <c r="U7" s="27" t="s">
        <v>2699</v>
      </c>
      <c r="V7" s="19" t="s">
        <v>2687</v>
      </c>
      <c r="W7" s="30">
        <v>2012</v>
      </c>
      <c r="X7" t="s">
        <v>2699</v>
      </c>
      <c r="Y7" s="28">
        <v>41215</v>
      </c>
      <c r="Z7" s="28" t="str">
        <f>TRIM(A7)</f>
        <v>IN-2012-DP131057-41215</v>
      </c>
      <c r="AA7">
        <f t="shared" si="0"/>
        <v>0</v>
      </c>
      <c r="AB7">
        <f t="shared" si="1"/>
        <v>0</v>
      </c>
      <c r="AC7">
        <f t="shared" si="2"/>
        <v>0</v>
      </c>
      <c r="AD7" s="39">
        <f t="shared" si="3"/>
        <v>0</v>
      </c>
      <c r="AE7" s="63">
        <f>IF(I7="missing", IFERROR(INDEX([1]lookup!$I:$I, MATCH($A7, [1]lookup!$B:$B, 0)), 0), I7)</f>
        <v>2526.9299999999998</v>
      </c>
      <c r="AF7" s="72" t="str">
        <f t="shared" si="4"/>
        <v>Dec</v>
      </c>
      <c r="AG7" s="41" t="s">
        <v>2700</v>
      </c>
      <c r="AH7" s="42">
        <f>MEDIAN(I2:I568)</f>
        <v>1598.2049999999949</v>
      </c>
      <c r="AI7" s="39"/>
      <c r="AJ7" s="48" t="s">
        <v>2701</v>
      </c>
      <c r="AK7" s="49" t="s">
        <v>147</v>
      </c>
      <c r="AL7" s="49" t="s">
        <v>148</v>
      </c>
      <c r="AM7" s="49" t="s">
        <v>17</v>
      </c>
      <c r="AN7" s="49" t="s">
        <v>26</v>
      </c>
      <c r="AO7" s="49" t="s">
        <v>2702</v>
      </c>
      <c r="AP7" s="43"/>
    </row>
    <row r="8" spans="1:42" ht="18.75">
      <c r="A8" s="16" t="s">
        <v>128</v>
      </c>
      <c r="B8" s="66">
        <v>41635</v>
      </c>
      <c r="C8" s="4">
        <v>41639</v>
      </c>
      <c r="D8" s="5" t="s">
        <v>110</v>
      </c>
      <c r="E8" s="5" t="s">
        <v>40</v>
      </c>
      <c r="F8" s="5" t="s">
        <v>43</v>
      </c>
      <c r="G8" s="5" t="s">
        <v>45</v>
      </c>
      <c r="H8" s="5" t="s">
        <v>23</v>
      </c>
      <c r="I8" s="6">
        <v>323.10000000000002</v>
      </c>
      <c r="J8" s="5">
        <v>2</v>
      </c>
      <c r="K8" s="17">
        <v>0</v>
      </c>
      <c r="L8" s="6">
        <v>61.389000000000003</v>
      </c>
      <c r="M8" s="5" t="s">
        <v>19</v>
      </c>
      <c r="N8" s="7" t="s">
        <v>2685</v>
      </c>
      <c r="O8" s="8" t="str">
        <f>PROPER(D8)</f>
        <v>Aaron Hawkins</v>
      </c>
      <c r="P8" s="8" t="str">
        <f>LEFT(A8,2)</f>
        <v>CA</v>
      </c>
      <c r="Q8" s="8" t="str">
        <f>MID(A8,4,4)</f>
        <v>2013</v>
      </c>
      <c r="R8" s="8" t="str">
        <f>UPPER(M8)</f>
        <v>MEDIUM</v>
      </c>
      <c r="S8" s="8" t="str">
        <f>LOWER(G8)</f>
        <v>office supplies</v>
      </c>
      <c r="T8" s="18" t="str">
        <f>RIGHT(A8,5)</f>
        <v>41635</v>
      </c>
      <c r="U8" s="27" t="s">
        <v>2703</v>
      </c>
      <c r="V8" s="16" t="s">
        <v>2690</v>
      </c>
      <c r="W8" s="30">
        <v>2013</v>
      </c>
      <c r="X8" t="s">
        <v>2703</v>
      </c>
      <c r="Y8" s="28">
        <v>41635</v>
      </c>
      <c r="Z8" s="28" t="str">
        <f>TRIM(A8)</f>
        <v>CA-2013-AH10030140-41635</v>
      </c>
      <c r="AA8">
        <f t="shared" si="0"/>
        <v>2013</v>
      </c>
      <c r="AB8">
        <f t="shared" si="1"/>
        <v>12</v>
      </c>
      <c r="AC8">
        <f t="shared" si="2"/>
        <v>6</v>
      </c>
      <c r="AD8" s="39">
        <f t="shared" si="3"/>
        <v>4</v>
      </c>
      <c r="AE8" s="63">
        <f>IF(I8="missing", IFERROR(INDEX([1]lookup!$I:$I, MATCH($A8, [1]lookup!$B:$B, 0)), 0), I8)</f>
        <v>323.10000000000002</v>
      </c>
      <c r="AF8" s="72" t="str">
        <f t="shared" si="4"/>
        <v>Sep</v>
      </c>
      <c r="AG8" s="41" t="s">
        <v>2704</v>
      </c>
      <c r="AH8" s="41">
        <f>_xlfn.STDEV.S(I2:I568)</f>
        <v>1251.8750370522478</v>
      </c>
      <c r="AI8" s="39"/>
      <c r="AJ8" s="48" t="s">
        <v>2705</v>
      </c>
      <c r="AK8" s="49" t="s">
        <v>631</v>
      </c>
      <c r="AL8" s="49" t="s">
        <v>632</v>
      </c>
      <c r="AM8" s="49" t="s">
        <v>17</v>
      </c>
      <c r="AN8" s="49" t="s">
        <v>151</v>
      </c>
      <c r="AO8" s="49" t="s">
        <v>2706</v>
      </c>
      <c r="AP8" s="43"/>
    </row>
    <row r="9" spans="1:42" ht="18.75">
      <c r="A9" s="19" t="s">
        <v>137</v>
      </c>
      <c r="B9" s="67">
        <v>40918</v>
      </c>
      <c r="C9" s="9">
        <v>41214</v>
      </c>
      <c r="D9" s="10" t="s">
        <v>138</v>
      </c>
      <c r="E9" s="10" t="s">
        <v>15</v>
      </c>
      <c r="F9" s="10" t="s">
        <v>16</v>
      </c>
      <c r="G9" s="10" t="s">
        <v>17</v>
      </c>
      <c r="H9" s="10" t="s">
        <v>127</v>
      </c>
      <c r="I9" s="11">
        <v>2875.0949999999998</v>
      </c>
      <c r="J9" s="10">
        <v>5</v>
      </c>
      <c r="K9" s="20">
        <v>0.1</v>
      </c>
      <c r="L9" s="11">
        <v>511.094999999999</v>
      </c>
      <c r="M9" s="10" t="s">
        <v>19</v>
      </c>
      <c r="N9" s="12" t="s">
        <v>2685</v>
      </c>
      <c r="O9" s="13" t="str">
        <f>PROPER(D9)</f>
        <v>Dan Lawera</v>
      </c>
      <c r="P9" s="13" t="str">
        <f>LEFT(A9,2)</f>
        <v>IN</v>
      </c>
      <c r="Q9" s="13" t="str">
        <f>MID(A9,4,4)</f>
        <v>2012</v>
      </c>
      <c r="R9" s="13" t="str">
        <f>UPPER(M9)</f>
        <v>MEDIUM</v>
      </c>
      <c r="S9" s="13" t="str">
        <f>LOWER(G9)</f>
        <v>technology</v>
      </c>
      <c r="T9" s="21" t="str">
        <f>RIGHT(A9,5)</f>
        <v>40918</v>
      </c>
      <c r="U9" s="27" t="s">
        <v>2707</v>
      </c>
      <c r="V9" s="19" t="s">
        <v>2687</v>
      </c>
      <c r="W9" s="30">
        <v>2012</v>
      </c>
      <c r="X9" t="s">
        <v>2707</v>
      </c>
      <c r="Y9" s="28">
        <v>40918</v>
      </c>
      <c r="Z9" s="28" t="str">
        <f>TRIM(A9)</f>
        <v>IN-2012-DL128657-40918</v>
      </c>
      <c r="AA9">
        <f t="shared" si="0"/>
        <v>2012</v>
      </c>
      <c r="AB9">
        <f t="shared" si="1"/>
        <v>1</v>
      </c>
      <c r="AC9">
        <f t="shared" si="2"/>
        <v>3</v>
      </c>
      <c r="AD9" s="39">
        <f t="shared" si="3"/>
        <v>296</v>
      </c>
      <c r="AE9" s="63">
        <f>IF(I9="missing", IFERROR(INDEX([1]lookup!$I:$I, MATCH($A9, [1]lookup!$B:$B, 0)), 0), I9)</f>
        <v>2875.0949999999998</v>
      </c>
      <c r="AF9" s="72" t="str">
        <f t="shared" si="4"/>
        <v>Aug</v>
      </c>
      <c r="AG9" s="41"/>
      <c r="AH9" s="41"/>
      <c r="AI9" s="39"/>
      <c r="AJ9" s="48" t="s">
        <v>2708</v>
      </c>
      <c r="AK9" s="49" t="s">
        <v>1120</v>
      </c>
      <c r="AL9" s="49" t="s">
        <v>1121</v>
      </c>
      <c r="AM9" s="49" t="s">
        <v>17</v>
      </c>
      <c r="AN9" s="49" t="s">
        <v>44</v>
      </c>
      <c r="AO9" s="49" t="s">
        <v>2709</v>
      </c>
      <c r="AP9" s="43"/>
    </row>
    <row r="10" spans="1:42" ht="18.75">
      <c r="A10" s="16" t="s">
        <v>154</v>
      </c>
      <c r="B10" s="66">
        <v>41706</v>
      </c>
      <c r="C10" s="4">
        <v>41854</v>
      </c>
      <c r="D10" s="5" t="s">
        <v>155</v>
      </c>
      <c r="E10" s="5" t="s">
        <v>70</v>
      </c>
      <c r="F10" s="5" t="s">
        <v>71</v>
      </c>
      <c r="G10" s="5" t="s">
        <v>32</v>
      </c>
      <c r="H10" s="5" t="s">
        <v>73</v>
      </c>
      <c r="I10" s="6">
        <v>2092.49999999999</v>
      </c>
      <c r="J10" s="5">
        <v>5</v>
      </c>
      <c r="K10" s="17">
        <v>0.1</v>
      </c>
      <c r="L10" s="6">
        <v>720.74999999999898</v>
      </c>
      <c r="M10" s="5" t="s">
        <v>27</v>
      </c>
      <c r="N10" s="7" t="s">
        <v>2685</v>
      </c>
      <c r="O10" s="8" t="str">
        <f>PROPER(D10)</f>
        <v>Elli Sballard</v>
      </c>
      <c r="P10" s="8" t="str">
        <f>LEFT(A10,2)</f>
        <v>IT</v>
      </c>
      <c r="Q10" s="8" t="str">
        <f>MID(A10,4,4)</f>
        <v>2014</v>
      </c>
      <c r="R10" s="8" t="str">
        <f>UPPER(M10)</f>
        <v>CRITICAL</v>
      </c>
      <c r="S10" s="8" t="str">
        <f>LOWER(G10)</f>
        <v>furniture</v>
      </c>
      <c r="T10" s="18" t="str">
        <f>RIGHT(A10,5)</f>
        <v>41706</v>
      </c>
      <c r="U10" s="27" t="s">
        <v>2710</v>
      </c>
      <c r="V10" s="16" t="s">
        <v>2711</v>
      </c>
      <c r="W10" s="30">
        <v>2014</v>
      </c>
      <c r="X10" t="s">
        <v>2710</v>
      </c>
      <c r="Y10" s="28">
        <v>41706</v>
      </c>
      <c r="Z10" s="28" t="str">
        <f>TRIM(A10)</f>
        <v>IT-2014-EB1384045-41706</v>
      </c>
      <c r="AA10">
        <f t="shared" si="0"/>
        <v>2014</v>
      </c>
      <c r="AB10">
        <f t="shared" si="1"/>
        <v>3</v>
      </c>
      <c r="AC10">
        <f t="shared" si="2"/>
        <v>7</v>
      </c>
      <c r="AD10" s="39">
        <f t="shared" si="3"/>
        <v>148</v>
      </c>
      <c r="AE10" s="63">
        <f>IF(I10="missing", IFERROR(INDEX([1]lookup!$I:$I, MATCH($A10, [1]lookup!$B:$B, 0)), 0), I10)</f>
        <v>2092.49999999999</v>
      </c>
      <c r="AF10" s="72" t="str">
        <f t="shared" si="4"/>
        <v>Oct</v>
      </c>
      <c r="AG10" s="39"/>
      <c r="AH10" s="39"/>
      <c r="AI10" s="39"/>
      <c r="AJ10" s="48" t="s">
        <v>2712</v>
      </c>
      <c r="AK10" s="49" t="s">
        <v>145</v>
      </c>
      <c r="AL10" s="49" t="s">
        <v>146</v>
      </c>
      <c r="AM10" s="49" t="s">
        <v>32</v>
      </c>
      <c r="AN10" s="49" t="s">
        <v>26</v>
      </c>
      <c r="AO10" s="49" t="s">
        <v>2713</v>
      </c>
      <c r="AP10" s="43"/>
    </row>
    <row r="11" spans="1:42" ht="15.75">
      <c r="A11" s="19" t="s">
        <v>174</v>
      </c>
      <c r="B11" s="67">
        <v>41424</v>
      </c>
      <c r="C11" s="9">
        <v>41425</v>
      </c>
      <c r="D11" s="10" t="s">
        <v>175</v>
      </c>
      <c r="E11" s="10" t="s">
        <v>114</v>
      </c>
      <c r="F11" s="10" t="s">
        <v>115</v>
      </c>
      <c r="G11" s="10" t="s">
        <v>17</v>
      </c>
      <c r="H11" s="10" t="s">
        <v>151</v>
      </c>
      <c r="I11" s="11">
        <v>1526.52</v>
      </c>
      <c r="J11" s="10">
        <v>4</v>
      </c>
      <c r="K11" s="20">
        <v>0</v>
      </c>
      <c r="L11" s="11">
        <v>732.72</v>
      </c>
      <c r="M11" s="10" t="s">
        <v>27</v>
      </c>
      <c r="N11" s="12" t="s">
        <v>2685</v>
      </c>
      <c r="O11" s="13" t="str">
        <f>PROPER(D11)</f>
        <v xml:space="preserve"> Sheri Gordon </v>
      </c>
      <c r="P11" s="13" t="str">
        <f>LEFT(A11,2)</f>
        <v>IN</v>
      </c>
      <c r="Q11" s="13" t="str">
        <f>MID(A11,4,4)</f>
        <v>2013</v>
      </c>
      <c r="R11" s="13" t="str">
        <f>UPPER(M11)</f>
        <v>CRITICAL</v>
      </c>
      <c r="S11" s="13" t="str">
        <f>LOWER(G11)</f>
        <v>technology</v>
      </c>
      <c r="T11" s="21" t="str">
        <f>RIGHT(A11,5)</f>
        <v>41424</v>
      </c>
      <c r="U11" s="27" t="s">
        <v>2714</v>
      </c>
      <c r="V11" s="19" t="s">
        <v>2687</v>
      </c>
      <c r="W11" s="30">
        <v>2013</v>
      </c>
      <c r="X11" t="s">
        <v>2714</v>
      </c>
      <c r="Y11" s="28">
        <v>41424</v>
      </c>
      <c r="Z11" s="28" t="str">
        <f>TRIM(A11)</f>
        <v>IN-2013-SG2047058-41424</v>
      </c>
      <c r="AA11">
        <f t="shared" si="0"/>
        <v>2013</v>
      </c>
      <c r="AB11">
        <f t="shared" si="1"/>
        <v>5</v>
      </c>
      <c r="AC11">
        <f t="shared" si="2"/>
        <v>5</v>
      </c>
      <c r="AD11">
        <f t="shared" si="3"/>
        <v>1</v>
      </c>
      <c r="AE11" s="62">
        <f>IF(I11="missing", IFERROR(INDEX([1]lookup!$I:$I, MATCH($A11, [1]lookup!$B:$B, 0)), 0), I11)</f>
        <v>1526.52</v>
      </c>
      <c r="AF11" s="71" t="str">
        <f t="shared" si="4"/>
        <v>Sep</v>
      </c>
    </row>
    <row r="12" spans="1:42" ht="15.75">
      <c r="A12" s="16" t="s">
        <v>177</v>
      </c>
      <c r="B12" s="66">
        <v>41419</v>
      </c>
      <c r="C12" s="4">
        <v>41422</v>
      </c>
      <c r="D12" s="5" t="s">
        <v>178</v>
      </c>
      <c r="E12" s="5" t="s">
        <v>114</v>
      </c>
      <c r="F12" s="5" t="s">
        <v>115</v>
      </c>
      <c r="G12" s="5" t="s">
        <v>179</v>
      </c>
      <c r="H12" s="5" t="s">
        <v>33</v>
      </c>
      <c r="I12" s="6">
        <v>1745.34</v>
      </c>
      <c r="J12" s="5">
        <v>2</v>
      </c>
      <c r="K12" s="17">
        <v>0</v>
      </c>
      <c r="L12" s="6">
        <v>226.86</v>
      </c>
      <c r="M12" s="5" t="s">
        <v>27</v>
      </c>
      <c r="N12" s="7" t="s">
        <v>2685</v>
      </c>
      <c r="O12" s="8" t="str">
        <f>PROPER(D12)</f>
        <v>Guy Phonely</v>
      </c>
      <c r="P12" s="8" t="str">
        <f>LEFT(A12,2)</f>
        <v>IN</v>
      </c>
      <c r="Q12" s="8" t="str">
        <f>MID(A12,4,4)</f>
        <v>2013</v>
      </c>
      <c r="R12" s="8" t="str">
        <f>UPPER(M12)</f>
        <v>CRITICAL</v>
      </c>
      <c r="S12" s="8" t="str">
        <f>LOWER(G12)</f>
        <v xml:space="preserve"> furniture </v>
      </c>
      <c r="T12" s="18" t="str">
        <f>RIGHT(A12,5)</f>
        <v>41419</v>
      </c>
      <c r="U12" s="27" t="s">
        <v>2715</v>
      </c>
      <c r="V12" s="16" t="s">
        <v>2687</v>
      </c>
      <c r="W12" s="30">
        <v>2013</v>
      </c>
      <c r="X12" t="s">
        <v>2715</v>
      </c>
      <c r="Y12" s="28">
        <v>41419</v>
      </c>
      <c r="Z12" s="28" t="str">
        <f>TRIM(A12)</f>
        <v>IN-2013-GP1474058-41419</v>
      </c>
      <c r="AA12">
        <f t="shared" si="0"/>
        <v>2013</v>
      </c>
      <c r="AB12">
        <f t="shared" si="1"/>
        <v>5</v>
      </c>
      <c r="AC12">
        <f t="shared" si="2"/>
        <v>7</v>
      </c>
      <c r="AD12">
        <f t="shared" si="3"/>
        <v>3</v>
      </c>
      <c r="AE12" s="62">
        <f>IF(I12="missing", IFERROR(INDEX([1]lookup!$I:$I, MATCH($A12, [1]lookup!$B:$B, 0)), 0), I12)</f>
        <v>1745.34</v>
      </c>
      <c r="AF12" s="71" t="str">
        <f t="shared" si="4"/>
        <v>Sep</v>
      </c>
    </row>
    <row r="13" spans="1:42" ht="18.75">
      <c r="A13" s="19" t="s">
        <v>195</v>
      </c>
      <c r="B13" s="67">
        <v>42345</v>
      </c>
      <c r="C13" s="9">
        <v>42228</v>
      </c>
      <c r="D13" s="10" t="s">
        <v>196</v>
      </c>
      <c r="E13" s="10" t="s">
        <v>197</v>
      </c>
      <c r="F13" s="10" t="s">
        <v>77</v>
      </c>
      <c r="G13" s="10" t="s">
        <v>32</v>
      </c>
      <c r="H13" s="10" t="s">
        <v>23</v>
      </c>
      <c r="I13" s="11">
        <v>2188.0500000000002</v>
      </c>
      <c r="J13" s="10">
        <v>5</v>
      </c>
      <c r="K13" s="20">
        <v>0</v>
      </c>
      <c r="L13" s="11">
        <v>1050.1500000000001</v>
      </c>
      <c r="M13" s="10" t="s">
        <v>37</v>
      </c>
      <c r="N13" s="12" t="s">
        <v>2685</v>
      </c>
      <c r="O13" s="13" t="str">
        <f>PROPER(D13)</f>
        <v>Dave Kipp</v>
      </c>
      <c r="P13" s="13" t="str">
        <f>LEFT(A13,2)</f>
        <v>IT</v>
      </c>
      <c r="Q13" s="13" t="str">
        <f>MID(A13,4,4)</f>
        <v>2015</v>
      </c>
      <c r="R13" s="13" t="str">
        <f>UPPER(M13)</f>
        <v>HIGH</v>
      </c>
      <c r="S13" s="13" t="str">
        <f>LOWER(G13)</f>
        <v>furniture</v>
      </c>
      <c r="T13" s="21" t="str">
        <f>RIGHT(A13,5)</f>
        <v>42345</v>
      </c>
      <c r="U13" s="27" t="s">
        <v>2716</v>
      </c>
      <c r="V13" s="19" t="s">
        <v>2711</v>
      </c>
      <c r="W13" s="30">
        <v>2015</v>
      </c>
      <c r="X13" t="s">
        <v>2716</v>
      </c>
      <c r="Y13" s="28">
        <v>42345</v>
      </c>
      <c r="Z13" s="28" t="str">
        <f>TRIM(A13)</f>
        <v>IT-2015-DK13090120-42345</v>
      </c>
      <c r="AA13">
        <f t="shared" si="0"/>
        <v>2015</v>
      </c>
      <c r="AB13">
        <f t="shared" si="1"/>
        <v>12</v>
      </c>
      <c r="AC13">
        <f t="shared" si="2"/>
        <v>2</v>
      </c>
      <c r="AD13">
        <f t="shared" si="3"/>
        <v>-117</v>
      </c>
      <c r="AE13" s="62">
        <f>IF(I13="missing", IFERROR(INDEX([1]lookup!$I:$I, MATCH($A13, [1]lookup!$B:$B, 0)), 0), I13)</f>
        <v>2188.0500000000002</v>
      </c>
      <c r="AF13" s="71" t="str">
        <f t="shared" si="4"/>
        <v>Nov</v>
      </c>
      <c r="AJ13" s="46" t="s">
        <v>2717</v>
      </c>
      <c r="AK13" s="46"/>
      <c r="AL13" s="47"/>
    </row>
    <row r="14" spans="1:42" ht="15.75">
      <c r="A14" s="16" t="s">
        <v>200</v>
      </c>
      <c r="B14" s="66">
        <v>42328</v>
      </c>
      <c r="C14" s="4">
        <v>42328</v>
      </c>
      <c r="D14" s="5" t="s">
        <v>201</v>
      </c>
      <c r="E14" s="5" t="s">
        <v>97</v>
      </c>
      <c r="F14" s="5" t="s">
        <v>98</v>
      </c>
      <c r="G14" s="5" t="s">
        <v>17</v>
      </c>
      <c r="H14" s="5" t="s">
        <v>151</v>
      </c>
      <c r="I14" s="6">
        <v>1704</v>
      </c>
      <c r="J14" s="5">
        <v>4</v>
      </c>
      <c r="K14" s="17">
        <v>0</v>
      </c>
      <c r="L14" s="6">
        <v>119.28</v>
      </c>
      <c r="M14" s="5" t="s">
        <v>27</v>
      </c>
      <c r="N14" s="7" t="s">
        <v>2685</v>
      </c>
      <c r="O14" s="8" t="str">
        <f>PROPER(D14)</f>
        <v>Evan Minnotte</v>
      </c>
      <c r="P14" s="8" t="str">
        <f>LEFT(A14,2)</f>
        <v>MX</v>
      </c>
      <c r="Q14" s="8" t="str">
        <f>MID(A14,4,4)</f>
        <v>2015</v>
      </c>
      <c r="R14" s="8" t="str">
        <f>UPPER(M14)</f>
        <v>CRITICAL</v>
      </c>
      <c r="S14" s="8" t="str">
        <f>LOWER(G14)</f>
        <v>technology</v>
      </c>
      <c r="T14" s="18" t="str">
        <f>RIGHT(A14,5)</f>
        <v>42328</v>
      </c>
      <c r="U14" s="27" t="s">
        <v>2718</v>
      </c>
      <c r="V14" s="16" t="s">
        <v>2719</v>
      </c>
      <c r="W14" s="30">
        <v>2015</v>
      </c>
      <c r="X14" t="s">
        <v>2718</v>
      </c>
      <c r="Y14" s="28">
        <v>42328</v>
      </c>
      <c r="Z14" s="28" t="str">
        <f>TRIM(A14)</f>
        <v>MX-2015-EM1420082-42328</v>
      </c>
      <c r="AA14">
        <f t="shared" si="0"/>
        <v>2015</v>
      </c>
      <c r="AB14">
        <f t="shared" si="1"/>
        <v>11</v>
      </c>
      <c r="AC14">
        <f t="shared" si="2"/>
        <v>6</v>
      </c>
      <c r="AD14">
        <f t="shared" si="3"/>
        <v>0</v>
      </c>
      <c r="AE14" s="62">
        <f>IF(I14="missing", IFERROR(INDEX([1]lookup!$I:$I, MATCH($A14, [1]lookup!$B:$B, 0)), 0), I14)</f>
        <v>1704</v>
      </c>
      <c r="AF14" s="71" t="str">
        <f t="shared" si="4"/>
        <v>Nov</v>
      </c>
    </row>
    <row r="15" spans="1:42" ht="15.75">
      <c r="A15" s="19" t="s">
        <v>219</v>
      </c>
      <c r="B15" s="67">
        <v>42140</v>
      </c>
      <c r="C15" s="9">
        <v>42142</v>
      </c>
      <c r="D15" s="10" t="s">
        <v>161</v>
      </c>
      <c r="E15" s="10" t="s">
        <v>15</v>
      </c>
      <c r="F15" s="10" t="s">
        <v>16</v>
      </c>
      <c r="G15" s="10" t="s">
        <v>17</v>
      </c>
      <c r="H15" s="10" t="s">
        <v>44</v>
      </c>
      <c r="I15" s="11">
        <v>2863.35</v>
      </c>
      <c r="J15" s="10">
        <v>5</v>
      </c>
      <c r="K15" s="20">
        <v>0.1</v>
      </c>
      <c r="L15" s="11">
        <v>858.9</v>
      </c>
      <c r="M15" s="10" t="s">
        <v>220</v>
      </c>
      <c r="N15" s="12" t="s">
        <v>2685</v>
      </c>
      <c r="O15" s="13" t="str">
        <f>PROPER(D15)</f>
        <v>John Huston</v>
      </c>
      <c r="P15" s="13" t="str">
        <f>LEFT(A15,2)</f>
        <v>IN</v>
      </c>
      <c r="Q15" s="13" t="str">
        <f>MID(A15,4,4)</f>
        <v>2015</v>
      </c>
      <c r="R15" s="13" t="str">
        <f>UPPER(M15)</f>
        <v>CRITIACL</v>
      </c>
      <c r="S15" s="13" t="str">
        <f>LOWER(G15)</f>
        <v>technology</v>
      </c>
      <c r="T15" s="21" t="str">
        <f>RIGHT(A15,5)</f>
        <v>42140</v>
      </c>
      <c r="U15" s="27" t="s">
        <v>2720</v>
      </c>
      <c r="V15" s="19" t="s">
        <v>2687</v>
      </c>
      <c r="W15" s="30">
        <v>2015</v>
      </c>
      <c r="X15" t="s">
        <v>2720</v>
      </c>
      <c r="Y15" s="28">
        <v>42140</v>
      </c>
      <c r="Z15" s="28" t="str">
        <f>TRIM(A15)</f>
        <v>IN-2015-JH158207-42140</v>
      </c>
      <c r="AA15">
        <f t="shared" si="0"/>
        <v>2015</v>
      </c>
      <c r="AB15">
        <f t="shared" si="1"/>
        <v>5</v>
      </c>
      <c r="AC15">
        <f t="shared" si="2"/>
        <v>7</v>
      </c>
      <c r="AD15">
        <f t="shared" si="3"/>
        <v>2</v>
      </c>
      <c r="AE15" s="62">
        <f>IF(I15="missing", IFERROR(INDEX([1]lookup!$I:$I, MATCH($A15, [1]lookup!$B:$B, 0)), 0), I15)</f>
        <v>2863.35</v>
      </c>
      <c r="AF15" s="71" t="str">
        <f t="shared" si="4"/>
        <v>Nov</v>
      </c>
      <c r="AJ15" s="50" t="s">
        <v>2692</v>
      </c>
      <c r="AK15" s="50" t="s">
        <v>0</v>
      </c>
      <c r="AL15" s="50" t="s">
        <v>3</v>
      </c>
      <c r="AM15" s="50" t="s">
        <v>6</v>
      </c>
      <c r="AN15" s="50" t="s">
        <v>7</v>
      </c>
      <c r="AO15" s="50" t="s">
        <v>2693</v>
      </c>
      <c r="AP15" s="43"/>
    </row>
    <row r="16" spans="1:42" ht="15.75">
      <c r="A16" s="16" t="s">
        <v>238</v>
      </c>
      <c r="B16" s="66">
        <v>41966</v>
      </c>
      <c r="C16" s="4">
        <v>41966</v>
      </c>
      <c r="D16" s="5" t="s">
        <v>239</v>
      </c>
      <c r="E16" s="5" t="s">
        <v>232</v>
      </c>
      <c r="F16" s="5" t="s">
        <v>233</v>
      </c>
      <c r="G16" s="5" t="s">
        <v>45</v>
      </c>
      <c r="H16" s="5" t="s">
        <v>26</v>
      </c>
      <c r="I16" s="6">
        <v>2266.44</v>
      </c>
      <c r="J16" s="5">
        <v>4</v>
      </c>
      <c r="K16" s="17">
        <v>0</v>
      </c>
      <c r="L16" s="6">
        <v>113.28</v>
      </c>
      <c r="M16" s="5" t="s">
        <v>19</v>
      </c>
      <c r="N16" s="7" t="s">
        <v>2685</v>
      </c>
      <c r="O16" s="8" t="str">
        <f>PROPER(D16)</f>
        <v>Alejandro Ballentine</v>
      </c>
      <c r="P16" s="8" t="str">
        <f>LEFT(A16,2)</f>
        <v>MO</v>
      </c>
      <c r="Q16" s="8" t="str">
        <f>MID(A16,4,4)</f>
        <v>2014</v>
      </c>
      <c r="R16" s="8" t="str">
        <f>UPPER(M16)</f>
        <v>MEDIUM</v>
      </c>
      <c r="S16" s="8" t="str">
        <f>LOWER(G16)</f>
        <v>office supplies</v>
      </c>
      <c r="T16" s="18" t="str">
        <f>RIGHT(A16,5)</f>
        <v>41966</v>
      </c>
      <c r="U16" s="27" t="s">
        <v>2721</v>
      </c>
      <c r="V16" s="16" t="s">
        <v>2722</v>
      </c>
      <c r="W16" s="30">
        <v>2014</v>
      </c>
      <c r="X16" t="s">
        <v>2721</v>
      </c>
      <c r="Y16" s="28">
        <v>41966</v>
      </c>
      <c r="Z16" s="28" t="str">
        <f>TRIM(A16)</f>
        <v>MO-2014-AB25586-41966</v>
      </c>
      <c r="AA16">
        <f t="shared" si="0"/>
        <v>2014</v>
      </c>
      <c r="AB16">
        <f t="shared" si="1"/>
        <v>11</v>
      </c>
      <c r="AC16">
        <f t="shared" si="2"/>
        <v>1</v>
      </c>
      <c r="AD16">
        <f t="shared" si="3"/>
        <v>0</v>
      </c>
      <c r="AE16" s="62">
        <f>IF(I16="missing", IFERROR(INDEX([1]lookup!$I:$I, MATCH($A16, [1]lookup!$B:$B, 0)), 0), I16)</f>
        <v>2266.44</v>
      </c>
      <c r="AF16" s="71" t="str">
        <f t="shared" si="4"/>
        <v>Oct</v>
      </c>
      <c r="AJ16" s="50" t="s">
        <v>2723</v>
      </c>
      <c r="AK16" s="51" t="s">
        <v>417</v>
      </c>
      <c r="AL16" s="51" t="s">
        <v>418</v>
      </c>
      <c r="AM16" s="51" t="s">
        <v>45</v>
      </c>
      <c r="AN16" s="51" t="s">
        <v>151</v>
      </c>
      <c r="AO16" s="51" t="s">
        <v>2724</v>
      </c>
      <c r="AP16" s="43"/>
    </row>
    <row r="17" spans="1:42" ht="15.75">
      <c r="A17" s="19" t="s">
        <v>243</v>
      </c>
      <c r="B17" s="67">
        <v>41419</v>
      </c>
      <c r="C17" s="9">
        <v>41422</v>
      </c>
      <c r="D17" s="10" t="s">
        <v>178</v>
      </c>
      <c r="E17" s="10" t="s">
        <v>114</v>
      </c>
      <c r="F17" s="10" t="s">
        <v>115</v>
      </c>
      <c r="G17" s="10" t="s">
        <v>17</v>
      </c>
      <c r="H17" s="10" t="s">
        <v>151</v>
      </c>
      <c r="I17" s="11">
        <v>1916.73</v>
      </c>
      <c r="J17" s="10">
        <v>3</v>
      </c>
      <c r="K17" s="20">
        <v>0</v>
      </c>
      <c r="L17" s="11">
        <v>498.32999999999902</v>
      </c>
      <c r="M17" s="10" t="s">
        <v>27</v>
      </c>
      <c r="N17" s="12" t="s">
        <v>2685</v>
      </c>
      <c r="O17" s="13" t="str">
        <f>PROPER(D17)</f>
        <v>Guy Phonely</v>
      </c>
      <c r="P17" s="13" t="str">
        <f>LEFT(A17,2)</f>
        <v>IN</v>
      </c>
      <c r="Q17" s="13" t="str">
        <f>MID(A17,4,4)</f>
        <v>2013</v>
      </c>
      <c r="R17" s="13" t="str">
        <f>UPPER(M17)</f>
        <v>CRITICAL</v>
      </c>
      <c r="S17" s="13" t="str">
        <f>LOWER(G17)</f>
        <v>technology</v>
      </c>
      <c r="T17" s="21" t="str">
        <f>RIGHT(A17,5)</f>
        <v>41419</v>
      </c>
      <c r="U17" s="27" t="s">
        <v>2725</v>
      </c>
      <c r="V17" s="19" t="s">
        <v>2687</v>
      </c>
      <c r="W17" s="30">
        <v>2013</v>
      </c>
      <c r="X17" t="s">
        <v>2725</v>
      </c>
      <c r="Y17" s="28">
        <v>41419</v>
      </c>
      <c r="Z17" s="28" t="str">
        <f>TRIM(A17)</f>
        <v>IN-2013-GP1474085-41419</v>
      </c>
      <c r="AA17">
        <f t="shared" si="0"/>
        <v>2013</v>
      </c>
      <c r="AB17">
        <f t="shared" si="1"/>
        <v>5</v>
      </c>
      <c r="AC17">
        <f t="shared" si="2"/>
        <v>7</v>
      </c>
      <c r="AD17">
        <f t="shared" si="3"/>
        <v>3</v>
      </c>
      <c r="AE17" s="62">
        <f>IF(I17="missing", IFERROR(INDEX([1]lookup!$I:$I, MATCH($A17, [1]lookup!$B:$B, 0)), 0), I17)</f>
        <v>1916.73</v>
      </c>
      <c r="AF17" s="71" t="str">
        <f t="shared" si="4"/>
        <v>Sep</v>
      </c>
      <c r="AJ17" s="50" t="s">
        <v>2726</v>
      </c>
      <c r="AK17" s="51" t="s">
        <v>304</v>
      </c>
      <c r="AL17" s="51" t="s">
        <v>275</v>
      </c>
      <c r="AM17" s="51" t="s">
        <v>45</v>
      </c>
      <c r="AN17" s="51" t="s">
        <v>26</v>
      </c>
      <c r="AO17" s="51" t="s">
        <v>2727</v>
      </c>
      <c r="AP17" s="43"/>
    </row>
    <row r="18" spans="1:42" ht="15.75">
      <c r="A18" s="16" t="s">
        <v>244</v>
      </c>
      <c r="B18" s="66">
        <v>42281</v>
      </c>
      <c r="C18" s="4">
        <v>42286</v>
      </c>
      <c r="D18" s="5" t="s">
        <v>194</v>
      </c>
      <c r="E18" s="5" t="s">
        <v>40</v>
      </c>
      <c r="F18" s="5" t="s">
        <v>245</v>
      </c>
      <c r="G18" s="5" t="s">
        <v>32</v>
      </c>
      <c r="H18" s="5" t="s">
        <v>33</v>
      </c>
      <c r="I18" s="6">
        <v>171.28800000000001</v>
      </c>
      <c r="J18" s="5">
        <v>3</v>
      </c>
      <c r="K18" s="17">
        <v>1.4339994914666701</v>
      </c>
      <c r="L18" s="6">
        <v>-6.4233000000000198</v>
      </c>
      <c r="M18" s="5" t="s">
        <v>19</v>
      </c>
      <c r="N18" s="7" t="s">
        <v>2685</v>
      </c>
      <c r="O18" s="8" t="str">
        <f>PROPER(D18)</f>
        <v>Aaron Smayling</v>
      </c>
      <c r="P18" s="8" t="str">
        <f>LEFT(A18,2)</f>
        <v>CA</v>
      </c>
      <c r="Q18" s="8" t="str">
        <f>MID(A18,4,4)</f>
        <v>2015</v>
      </c>
      <c r="R18" s="8" t="str">
        <f>UPPER(M18)</f>
        <v>MEDIUM</v>
      </c>
      <c r="S18" s="8" t="str">
        <f>LOWER(G18)</f>
        <v>furniture</v>
      </c>
      <c r="T18" s="18" t="str">
        <f>RIGHT(A18,5)</f>
        <v>42281</v>
      </c>
      <c r="U18" s="27" t="s">
        <v>2728</v>
      </c>
      <c r="V18" s="16" t="s">
        <v>2690</v>
      </c>
      <c r="W18" s="30">
        <v>2015</v>
      </c>
      <c r="X18" t="s">
        <v>2728</v>
      </c>
      <c r="Y18" s="28">
        <v>42281</v>
      </c>
      <c r="Z18" s="28" t="str">
        <f>TRIM(A18)</f>
        <v>CA-2015-AS10045140-42281</v>
      </c>
      <c r="AA18">
        <f t="shared" si="0"/>
        <v>2015</v>
      </c>
      <c r="AB18">
        <f t="shared" si="1"/>
        <v>10</v>
      </c>
      <c r="AC18">
        <f t="shared" si="2"/>
        <v>1</v>
      </c>
      <c r="AD18">
        <f t="shared" si="3"/>
        <v>5</v>
      </c>
      <c r="AE18" s="62">
        <f>IF(I18="missing", IFERROR(INDEX([1]lookup!$I:$I, MATCH($A18, [1]lookup!$B:$B, 0)), 0), I18)</f>
        <v>171.28800000000001</v>
      </c>
      <c r="AF18" s="71" t="str">
        <f t="shared" si="4"/>
        <v>Nov</v>
      </c>
      <c r="AJ18" s="50" t="s">
        <v>2729</v>
      </c>
      <c r="AK18" s="51" t="s">
        <v>1561</v>
      </c>
      <c r="AL18" s="51" t="s">
        <v>1207</v>
      </c>
      <c r="AM18" s="51" t="s">
        <v>45</v>
      </c>
      <c r="AN18" s="51" t="s">
        <v>33</v>
      </c>
      <c r="AO18" s="51" t="s">
        <v>2730</v>
      </c>
      <c r="AP18" s="43"/>
    </row>
    <row r="19" spans="1:42" ht="15.75">
      <c r="A19" s="19" t="s">
        <v>288</v>
      </c>
      <c r="B19" s="67">
        <v>41747</v>
      </c>
      <c r="C19" s="9">
        <v>41748</v>
      </c>
      <c r="D19" s="10" t="s">
        <v>289</v>
      </c>
      <c r="E19" s="10" t="s">
        <v>15</v>
      </c>
      <c r="F19" s="10" t="s">
        <v>16</v>
      </c>
      <c r="G19" s="10" t="s">
        <v>17</v>
      </c>
      <c r="H19" s="10" t="s">
        <v>26</v>
      </c>
      <c r="I19" s="11">
        <v>1601.64</v>
      </c>
      <c r="J19" s="10">
        <v>5</v>
      </c>
      <c r="K19" s="20">
        <v>0.1</v>
      </c>
      <c r="L19" s="11">
        <v>587.18999999999903</v>
      </c>
      <c r="M19" s="10" t="s">
        <v>27</v>
      </c>
      <c r="N19" s="12" t="s">
        <v>2685</v>
      </c>
      <c r="O19" s="13" t="str">
        <f>PROPER(D19)</f>
        <v>Lena Creighton</v>
      </c>
      <c r="P19" s="13" t="str">
        <f>LEFT(A19,2)</f>
        <v>IN</v>
      </c>
      <c r="Q19" s="13" t="str">
        <f>MID(A19,4,4)</f>
        <v>2014</v>
      </c>
      <c r="R19" s="13" t="str">
        <f>UPPER(M19)</f>
        <v>CRITICAL</v>
      </c>
      <c r="S19" s="13" t="str">
        <f>LOWER(G19)</f>
        <v>technology</v>
      </c>
      <c r="T19" s="21" t="str">
        <f>RIGHT(A19,5)</f>
        <v>41747</v>
      </c>
      <c r="U19" s="27" t="s">
        <v>2731</v>
      </c>
      <c r="V19" s="19" t="s">
        <v>2687</v>
      </c>
      <c r="W19" s="30">
        <v>2014</v>
      </c>
      <c r="X19" t="s">
        <v>2731</v>
      </c>
      <c r="Y19" s="28">
        <v>41747</v>
      </c>
      <c r="Z19" s="28" t="str">
        <f>TRIM(A19)</f>
        <v>IN-2014-LC168857-41747</v>
      </c>
      <c r="AA19">
        <f t="shared" si="0"/>
        <v>2014</v>
      </c>
      <c r="AB19">
        <f t="shared" si="1"/>
        <v>4</v>
      </c>
      <c r="AC19">
        <f t="shared" si="2"/>
        <v>6</v>
      </c>
      <c r="AD19">
        <f t="shared" si="3"/>
        <v>1</v>
      </c>
      <c r="AE19" s="62">
        <f>IF(I19="missing", IFERROR(INDEX([1]lookup!$I:$I, MATCH($A19, [1]lookup!$B:$B, 0)), 0), I19)</f>
        <v>1601.64</v>
      </c>
      <c r="AF19" s="71" t="str">
        <f t="shared" si="4"/>
        <v>Oct</v>
      </c>
      <c r="AJ19" s="50" t="s">
        <v>2732</v>
      </c>
      <c r="AK19" s="51" t="s">
        <v>582</v>
      </c>
      <c r="AL19" s="51" t="s">
        <v>583</v>
      </c>
      <c r="AM19" s="51" t="s">
        <v>45</v>
      </c>
      <c r="AN19" s="51" t="s">
        <v>73</v>
      </c>
      <c r="AO19" s="51" t="s">
        <v>2733</v>
      </c>
      <c r="AP19" s="43"/>
    </row>
    <row r="20" spans="1:42" ht="15.75">
      <c r="A20" s="16" t="s">
        <v>193</v>
      </c>
      <c r="B20" s="66">
        <v>42007</v>
      </c>
      <c r="C20" s="4">
        <v>42009</v>
      </c>
      <c r="D20" s="5" t="s">
        <v>194</v>
      </c>
      <c r="E20" s="5" t="s">
        <v>40</v>
      </c>
      <c r="F20" s="5" t="s">
        <v>153</v>
      </c>
      <c r="G20" s="5" t="s">
        <v>45</v>
      </c>
      <c r="H20" s="5" t="s">
        <v>127</v>
      </c>
      <c r="I20" s="6">
        <v>15.66</v>
      </c>
      <c r="J20" s="5">
        <v>5</v>
      </c>
      <c r="K20" s="17">
        <v>0.7</v>
      </c>
      <c r="L20" s="6">
        <v>-12.527999999999899</v>
      </c>
      <c r="M20" s="5" t="s">
        <v>37</v>
      </c>
      <c r="N20" s="7" t="s">
        <v>2685</v>
      </c>
      <c r="O20" s="8" t="str">
        <f>PROPER(D20)</f>
        <v>Aaron Smayling</v>
      </c>
      <c r="P20" s="8" t="str">
        <f>LEFT(A20,2)</f>
        <v>CA</v>
      </c>
      <c r="Q20" s="8" t="str">
        <f>MID(A20,4,4)</f>
        <v>2015</v>
      </c>
      <c r="R20" s="8" t="str">
        <f>UPPER(M20)</f>
        <v>HIGH</v>
      </c>
      <c r="S20" s="8" t="str">
        <f>LOWER(G20)</f>
        <v>office supplies</v>
      </c>
      <c r="T20" s="18" t="str">
        <f>RIGHT(A20,5)</f>
        <v>42007</v>
      </c>
      <c r="U20" s="27" t="s">
        <v>2728</v>
      </c>
      <c r="V20" s="16" t="s">
        <v>2690</v>
      </c>
      <c r="W20" s="30">
        <v>2015</v>
      </c>
      <c r="X20" t="s">
        <v>2728</v>
      </c>
      <c r="Y20" s="28">
        <v>42007</v>
      </c>
      <c r="Z20" s="28" t="str">
        <f>TRIM(A20)</f>
        <v>CA-2015-AS10045140-42007</v>
      </c>
      <c r="AA20">
        <f t="shared" si="0"/>
        <v>2015</v>
      </c>
      <c r="AB20">
        <f t="shared" si="1"/>
        <v>1</v>
      </c>
      <c r="AC20">
        <f t="shared" si="2"/>
        <v>7</v>
      </c>
      <c r="AD20">
        <f t="shared" si="3"/>
        <v>2</v>
      </c>
      <c r="AE20" s="62">
        <f>IF(I20="missing", IFERROR(INDEX([1]lookup!$I:$I, MATCH($A20, [1]lookup!$B:$B, 0)), 0), I20)</f>
        <v>15.66</v>
      </c>
      <c r="AF20" s="71" t="str">
        <f t="shared" si="4"/>
        <v>Nov</v>
      </c>
      <c r="AJ20" s="50" t="s">
        <v>2734</v>
      </c>
      <c r="AK20" s="51" t="s">
        <v>841</v>
      </c>
      <c r="AL20" s="51" t="s">
        <v>515</v>
      </c>
      <c r="AM20" s="51" t="s">
        <v>45</v>
      </c>
      <c r="AN20" s="51" t="s">
        <v>33</v>
      </c>
      <c r="AO20" s="51" t="s">
        <v>2735</v>
      </c>
      <c r="AP20" s="43"/>
    </row>
    <row r="21" spans="1:42" ht="15.75">
      <c r="A21" s="19" t="s">
        <v>297</v>
      </c>
      <c r="B21" s="67">
        <v>41790</v>
      </c>
      <c r="C21" s="9">
        <v>41792</v>
      </c>
      <c r="D21" s="10" t="s">
        <v>298</v>
      </c>
      <c r="E21" s="10" t="s">
        <v>66</v>
      </c>
      <c r="F21" s="10" t="s">
        <v>90</v>
      </c>
      <c r="G21" s="10" t="s">
        <v>32</v>
      </c>
      <c r="H21" s="10" t="s">
        <v>299</v>
      </c>
      <c r="I21" s="11">
        <v>1455.12</v>
      </c>
      <c r="J21" s="10">
        <v>4</v>
      </c>
      <c r="K21" s="20">
        <v>0</v>
      </c>
      <c r="L21" s="11">
        <v>116.399999999999</v>
      </c>
      <c r="M21" s="10" t="s">
        <v>27</v>
      </c>
      <c r="N21" s="12" t="s">
        <v>2685</v>
      </c>
      <c r="O21" s="13" t="str">
        <f>PROPER(D21)</f>
        <v>Vivek Sundaresam</v>
      </c>
      <c r="P21" s="13" t="str">
        <f>LEFT(A21,2)</f>
        <v>IN</v>
      </c>
      <c r="Q21" s="13" t="str">
        <f>MID(A21,4,4)</f>
        <v>2014</v>
      </c>
      <c r="R21" s="13" t="str">
        <f>UPPER(M21)</f>
        <v>CRITICAL</v>
      </c>
      <c r="S21" s="13" t="str">
        <f>LOWER(G21)</f>
        <v>furniture</v>
      </c>
      <c r="T21" s="21" t="str">
        <f>RIGHT(A21,5)</f>
        <v>41790</v>
      </c>
      <c r="U21" s="27" t="s">
        <v>2736</v>
      </c>
      <c r="V21" s="19" t="s">
        <v>2687</v>
      </c>
      <c r="W21" s="30">
        <v>2014</v>
      </c>
      <c r="X21" t="s">
        <v>2736</v>
      </c>
      <c r="Y21" s="28">
        <v>41790</v>
      </c>
      <c r="Z21" s="28" t="str">
        <f>TRIM(A21)</f>
        <v>IN-2014-VS2182027-41790</v>
      </c>
      <c r="AA21">
        <f t="shared" si="0"/>
        <v>2014</v>
      </c>
      <c r="AB21">
        <f t="shared" si="1"/>
        <v>5</v>
      </c>
      <c r="AC21">
        <f t="shared" si="2"/>
        <v>7</v>
      </c>
      <c r="AD21">
        <f t="shared" si="3"/>
        <v>2</v>
      </c>
      <c r="AE21" s="62">
        <f>IF(I21="missing", IFERROR(INDEX([1]lookup!$I:$I, MATCH($A21, [1]lookup!$B:$B, 0)), 0), I21)</f>
        <v>1455.12</v>
      </c>
      <c r="AF21" s="71" t="str">
        <f t="shared" si="4"/>
        <v>Oct</v>
      </c>
    </row>
    <row r="22" spans="1:42" ht="15.75">
      <c r="A22" s="16" t="s">
        <v>304</v>
      </c>
      <c r="B22" s="66">
        <v>41884</v>
      </c>
      <c r="C22" s="4">
        <v>41886</v>
      </c>
      <c r="D22" s="5" t="s">
        <v>275</v>
      </c>
      <c r="E22" s="5" t="s">
        <v>40</v>
      </c>
      <c r="F22" s="5" t="s">
        <v>111</v>
      </c>
      <c r="G22" s="5" t="s">
        <v>45</v>
      </c>
      <c r="H22" s="5" t="s">
        <v>33</v>
      </c>
      <c r="I22" s="6" t="s">
        <v>163</v>
      </c>
      <c r="J22" s="5">
        <v>4</v>
      </c>
      <c r="K22" s="17">
        <v>0.2</v>
      </c>
      <c r="L22" s="6">
        <v>1415.4295999999899</v>
      </c>
      <c r="M22" s="5" t="s">
        <v>27</v>
      </c>
      <c r="N22" s="7" t="s">
        <v>2685</v>
      </c>
      <c r="O22" s="8" t="str">
        <f>PROPER(D22)</f>
        <v>Adam Bellavance</v>
      </c>
      <c r="P22" s="8" t="str">
        <f>LEFT(A22,2)</f>
        <v>CA</v>
      </c>
      <c r="Q22" s="8" t="str">
        <f>MID(A22,4,4)</f>
        <v>2014</v>
      </c>
      <c r="R22" s="8" t="str">
        <f>UPPER(M22)</f>
        <v>CRITICAL</v>
      </c>
      <c r="S22" s="8" t="str">
        <f>LOWER(G22)</f>
        <v>office supplies</v>
      </c>
      <c r="T22" s="18" t="str">
        <f>RIGHT(A22,5)</f>
        <v>41884</v>
      </c>
      <c r="U22" s="27" t="s">
        <v>2737</v>
      </c>
      <c r="V22" s="16" t="s">
        <v>2690</v>
      </c>
      <c r="W22" s="30">
        <v>2014</v>
      </c>
      <c r="X22" t="s">
        <v>2737</v>
      </c>
      <c r="Y22" s="28">
        <v>41884</v>
      </c>
      <c r="Z22" s="28" t="str">
        <f>TRIM(A22)</f>
        <v>CA-2014-AB10060140-41884</v>
      </c>
      <c r="AA22">
        <f t="shared" si="0"/>
        <v>2014</v>
      </c>
      <c r="AB22">
        <f t="shared" si="1"/>
        <v>9</v>
      </c>
      <c r="AC22">
        <f t="shared" si="2"/>
        <v>3</v>
      </c>
      <c r="AD22">
        <f t="shared" si="3"/>
        <v>2</v>
      </c>
      <c r="AE22" s="62">
        <f>IF(I22="missing", IFERROR(INDEX([1]lookup!$I:$I, MATCH($A22, [1]lookup!$B:$B, 0)), 0), I22)</f>
        <v>0</v>
      </c>
      <c r="AF22" s="71" t="str">
        <f t="shared" si="4"/>
        <v>Oct</v>
      </c>
    </row>
    <row r="23" spans="1:42" ht="15.75">
      <c r="A23" s="19" t="s">
        <v>305</v>
      </c>
      <c r="B23" s="67">
        <v>41984</v>
      </c>
      <c r="C23" s="9">
        <v>41987</v>
      </c>
      <c r="D23" s="10" t="s">
        <v>89</v>
      </c>
      <c r="E23" s="10" t="s">
        <v>15</v>
      </c>
      <c r="F23" s="10" t="s">
        <v>16</v>
      </c>
      <c r="G23" s="10" t="s">
        <v>17</v>
      </c>
      <c r="H23" s="10" t="s">
        <v>127</v>
      </c>
      <c r="I23" s="11">
        <v>1695.87</v>
      </c>
      <c r="J23" s="10">
        <v>5</v>
      </c>
      <c r="K23" s="20">
        <v>0.1</v>
      </c>
      <c r="L23" s="11">
        <v>-37.83</v>
      </c>
      <c r="M23" s="10" t="s">
        <v>27</v>
      </c>
      <c r="N23" s="12" t="s">
        <v>2685</v>
      </c>
      <c r="O23" s="13" t="str">
        <f>PROPER(D23)</f>
        <v>Jason Klamczynski</v>
      </c>
      <c r="P23" s="13" t="str">
        <f>LEFT(A23,2)</f>
        <v>ID</v>
      </c>
      <c r="Q23" s="13" t="str">
        <f>MID(A23,4,4)</f>
        <v>2014</v>
      </c>
      <c r="R23" s="13" t="str">
        <f>UPPER(M23)</f>
        <v>CRITICAL</v>
      </c>
      <c r="S23" s="13" t="str">
        <f>LOWER(G23)</f>
        <v>technology</v>
      </c>
      <c r="T23" s="21" t="str">
        <f>RIGHT(A23,5)</f>
        <v>41984</v>
      </c>
      <c r="U23" s="27" t="s">
        <v>2738</v>
      </c>
      <c r="V23" s="19" t="s">
        <v>2739</v>
      </c>
      <c r="W23" s="30">
        <v>2014</v>
      </c>
      <c r="X23" t="s">
        <v>2738</v>
      </c>
      <c r="Y23" s="28">
        <v>41984</v>
      </c>
      <c r="Z23" s="28" t="str">
        <f>TRIM(A23)</f>
        <v>ID-2014-JK153257-41984</v>
      </c>
      <c r="AA23">
        <f t="shared" si="0"/>
        <v>2014</v>
      </c>
      <c r="AB23">
        <f t="shared" si="1"/>
        <v>12</v>
      </c>
      <c r="AC23">
        <f t="shared" si="2"/>
        <v>5</v>
      </c>
      <c r="AD23">
        <f t="shared" si="3"/>
        <v>3</v>
      </c>
      <c r="AE23" s="62">
        <f>IF(I23="missing", IFERROR(INDEX([1]lookup!$I:$I, MATCH($A23, [1]lookup!$B:$B, 0)), 0), I23)</f>
        <v>1695.87</v>
      </c>
      <c r="AF23" s="71" t="str">
        <f t="shared" si="4"/>
        <v>Oct</v>
      </c>
    </row>
    <row r="24" spans="1:42" ht="15.75">
      <c r="A24" s="16" t="s">
        <v>308</v>
      </c>
      <c r="B24" s="66">
        <v>42357</v>
      </c>
      <c r="C24" s="4">
        <v>42358</v>
      </c>
      <c r="D24" s="5" t="s">
        <v>309</v>
      </c>
      <c r="E24" s="5" t="s">
        <v>310</v>
      </c>
      <c r="F24" s="5" t="s">
        <v>142</v>
      </c>
      <c r="G24" s="5" t="s">
        <v>17</v>
      </c>
      <c r="H24" s="5" t="s">
        <v>33</v>
      </c>
      <c r="I24" s="6">
        <v>1954.17</v>
      </c>
      <c r="J24" s="5">
        <v>3</v>
      </c>
      <c r="K24" s="17">
        <v>0</v>
      </c>
      <c r="L24" s="6">
        <v>312.659999999999</v>
      </c>
      <c r="M24" s="5" t="s">
        <v>27</v>
      </c>
      <c r="N24" s="7" t="s">
        <v>2685</v>
      </c>
      <c r="O24" s="8" t="str">
        <f>PROPER(D24)</f>
        <v>Don Weiss</v>
      </c>
      <c r="P24" s="8" t="str">
        <f>LEFT(A24,2)</f>
        <v>IN</v>
      </c>
      <c r="Q24" s="8" t="str">
        <f>MID(A24,4,4)</f>
        <v>2015</v>
      </c>
      <c r="R24" s="8" t="str">
        <f>UPPER(M24)</f>
        <v>CRITICAL</v>
      </c>
      <c r="S24" s="8" t="str">
        <f>LOWER(G24)</f>
        <v>technology</v>
      </c>
      <c r="T24" s="18" t="str">
        <f>RIGHT(A24,5)</f>
        <v>42357</v>
      </c>
      <c r="U24" s="27" t="s">
        <v>2740</v>
      </c>
      <c r="V24" s="16" t="s">
        <v>2687</v>
      </c>
      <c r="W24" s="30">
        <v>2015</v>
      </c>
      <c r="X24" t="s">
        <v>2740</v>
      </c>
      <c r="Y24" s="28">
        <v>42357</v>
      </c>
      <c r="Z24" s="28" t="str">
        <f>TRIM(A24)</f>
        <v>IN-2015-DW1354078-42357</v>
      </c>
      <c r="AA24">
        <f t="shared" si="0"/>
        <v>2015</v>
      </c>
      <c r="AB24">
        <f t="shared" si="1"/>
        <v>12</v>
      </c>
      <c r="AC24">
        <f t="shared" si="2"/>
        <v>7</v>
      </c>
      <c r="AD24">
        <f t="shared" si="3"/>
        <v>1</v>
      </c>
      <c r="AE24" s="62">
        <f>IF(I24="missing", IFERROR(INDEX([1]lookup!$I:$I, MATCH($A24, [1]lookup!$B:$B, 0)), 0), I24)</f>
        <v>1954.17</v>
      </c>
      <c r="AF24" s="71" t="str">
        <f t="shared" si="4"/>
        <v>Nov</v>
      </c>
    </row>
    <row r="25" spans="1:42" ht="15.75">
      <c r="A25" s="19" t="s">
        <v>302</v>
      </c>
      <c r="B25" s="67">
        <v>42315</v>
      </c>
      <c r="C25" s="9">
        <v>42322</v>
      </c>
      <c r="D25" s="10" t="s">
        <v>275</v>
      </c>
      <c r="E25" s="10" t="s">
        <v>40</v>
      </c>
      <c r="F25" s="10" t="s">
        <v>43</v>
      </c>
      <c r="G25" s="10" t="s">
        <v>32</v>
      </c>
      <c r="H25" s="10" t="s">
        <v>33</v>
      </c>
      <c r="I25" s="11">
        <v>449.56799999999998</v>
      </c>
      <c r="J25" s="10">
        <v>2</v>
      </c>
      <c r="K25" s="20">
        <v>0.2</v>
      </c>
      <c r="L25" s="11">
        <v>-73.0548</v>
      </c>
      <c r="M25" s="10" t="s">
        <v>74</v>
      </c>
      <c r="N25" s="12" t="s">
        <v>2685</v>
      </c>
      <c r="O25" s="13" t="str">
        <f>PROPER(D25)</f>
        <v>Adam Bellavance</v>
      </c>
      <c r="P25" s="13" t="str">
        <f>LEFT(A25,2)</f>
        <v>CA</v>
      </c>
      <c r="Q25" s="13" t="str">
        <f>MID(A25,4,4)</f>
        <v>2015</v>
      </c>
      <c r="R25" s="13" t="str">
        <f>UPPER(M25)</f>
        <v>LOW</v>
      </c>
      <c r="S25" s="13" t="str">
        <f>LOWER(G25)</f>
        <v>furniture</v>
      </c>
      <c r="T25" s="21" t="str">
        <f>RIGHT(A25,5)</f>
        <v>42315</v>
      </c>
      <c r="U25" s="27" t="s">
        <v>2737</v>
      </c>
      <c r="V25" s="19" t="s">
        <v>2690</v>
      </c>
      <c r="W25" s="30">
        <v>2015</v>
      </c>
      <c r="X25" t="s">
        <v>2737</v>
      </c>
      <c r="Y25" s="28">
        <v>42315</v>
      </c>
      <c r="Z25" s="28" t="str">
        <f>TRIM(A25)</f>
        <v>CA-2015-AB10060140-42315</v>
      </c>
      <c r="AA25">
        <f t="shared" si="0"/>
        <v>2015</v>
      </c>
      <c r="AB25">
        <f t="shared" si="1"/>
        <v>11</v>
      </c>
      <c r="AC25">
        <f t="shared" si="2"/>
        <v>7</v>
      </c>
      <c r="AD25">
        <f t="shared" si="3"/>
        <v>7</v>
      </c>
      <c r="AE25" s="62">
        <f>IF(I25="missing", IFERROR(INDEX([1]lookup!$I:$I, MATCH($A25, [1]lookup!$B:$B, 0)), 0), I25)</f>
        <v>449.56799999999998</v>
      </c>
      <c r="AF25" s="71" t="str">
        <f t="shared" si="4"/>
        <v>Nov</v>
      </c>
    </row>
    <row r="26" spans="1:42" ht="15.75">
      <c r="A26" s="16" t="s">
        <v>311</v>
      </c>
      <c r="B26" s="66" t="s">
        <v>312</v>
      </c>
      <c r="C26" s="4">
        <v>41717</v>
      </c>
      <c r="D26" s="5" t="s">
        <v>275</v>
      </c>
      <c r="E26" s="5" t="s">
        <v>40</v>
      </c>
      <c r="F26" s="5" t="s">
        <v>153</v>
      </c>
      <c r="G26" s="5" t="s">
        <v>45</v>
      </c>
      <c r="H26" s="5" t="s">
        <v>26</v>
      </c>
      <c r="I26" s="6">
        <v>160.32</v>
      </c>
      <c r="J26" s="5">
        <v>2</v>
      </c>
      <c r="K26" s="17">
        <v>0</v>
      </c>
      <c r="L26" s="6">
        <v>291.20200743633302</v>
      </c>
      <c r="M26" s="5" t="s">
        <v>19</v>
      </c>
      <c r="N26" s="7" t="s">
        <v>2685</v>
      </c>
      <c r="O26" s="8" t="str">
        <f>PROPER(D26)</f>
        <v>Adam Bellavance</v>
      </c>
      <c r="P26" s="8" t="str">
        <f>LEFT(A26,2)</f>
        <v>US</v>
      </c>
      <c r="Q26" s="8" t="str">
        <f>MID(A26,4,4)</f>
        <v>2014</v>
      </c>
      <c r="R26" s="8" t="str">
        <f>UPPER(M26)</f>
        <v>MEDIUM</v>
      </c>
      <c r="S26" s="8" t="str">
        <f>LOWER(G26)</f>
        <v>office supplies</v>
      </c>
      <c r="T26" s="18" t="str">
        <f>RIGHT(A26,5)</f>
        <v>41712</v>
      </c>
      <c r="U26" s="27" t="s">
        <v>2737</v>
      </c>
      <c r="V26" s="16" t="s">
        <v>2695</v>
      </c>
      <c r="W26" s="30">
        <v>2014</v>
      </c>
      <c r="X26" t="s">
        <v>2737</v>
      </c>
      <c r="Y26" s="28">
        <v>41712</v>
      </c>
      <c r="Z26" s="28" t="str">
        <f>TRIM(A26)</f>
        <v>US-2014-AB10060140-41712</v>
      </c>
      <c r="AA26">
        <f t="shared" si="0"/>
        <v>0</v>
      </c>
      <c r="AB26">
        <f t="shared" si="1"/>
        <v>0</v>
      </c>
      <c r="AC26">
        <f t="shared" si="2"/>
        <v>0</v>
      </c>
      <c r="AD26">
        <f t="shared" si="3"/>
        <v>0</v>
      </c>
      <c r="AE26" s="62">
        <f>IF(I26="missing", IFERROR(INDEX([1]lookup!$I:$I, MATCH($A26, [1]lookup!$B:$B, 0)), 0), I26)</f>
        <v>160.32</v>
      </c>
      <c r="AF26" s="71" t="str">
        <f t="shared" si="4"/>
        <v>Dec</v>
      </c>
    </row>
    <row r="27" spans="1:42" ht="15.75">
      <c r="A27" s="19" t="s">
        <v>304</v>
      </c>
      <c r="B27" s="67">
        <v>41884</v>
      </c>
      <c r="C27" s="9">
        <v>41886</v>
      </c>
      <c r="D27" s="10" t="s">
        <v>275</v>
      </c>
      <c r="E27" s="10" t="s">
        <v>334</v>
      </c>
      <c r="F27" s="10" t="s">
        <v>111</v>
      </c>
      <c r="G27" s="10" t="s">
        <v>45</v>
      </c>
      <c r="H27" s="10" t="s">
        <v>33</v>
      </c>
      <c r="I27" s="11">
        <v>49.12</v>
      </c>
      <c r="J27" s="10">
        <v>4</v>
      </c>
      <c r="K27" s="20">
        <v>0</v>
      </c>
      <c r="L27" s="11">
        <v>23.086399999999902</v>
      </c>
      <c r="M27" s="10" t="s">
        <v>27</v>
      </c>
      <c r="N27" s="12" t="s">
        <v>2685</v>
      </c>
      <c r="O27" s="13" t="str">
        <f>PROPER(D27)</f>
        <v>Adam Bellavance</v>
      </c>
      <c r="P27" s="13" t="str">
        <f>LEFT(A27,2)</f>
        <v>CA</v>
      </c>
      <c r="Q27" s="13" t="str">
        <f>MID(A27,4,4)</f>
        <v>2014</v>
      </c>
      <c r="R27" s="13" t="str">
        <f>UPPER(M27)</f>
        <v>CRITICAL</v>
      </c>
      <c r="S27" s="13" t="str">
        <f>LOWER(G27)</f>
        <v>office supplies</v>
      </c>
      <c r="T27" s="21" t="str">
        <f>RIGHT(A27,5)</f>
        <v>41884</v>
      </c>
      <c r="U27" s="27" t="s">
        <v>2737</v>
      </c>
      <c r="V27" s="19" t="s">
        <v>2690</v>
      </c>
      <c r="W27" s="30">
        <v>2014</v>
      </c>
      <c r="X27" t="s">
        <v>2737</v>
      </c>
      <c r="Y27" s="28">
        <v>41884</v>
      </c>
      <c r="Z27" s="28" t="str">
        <f>TRIM(A27)</f>
        <v>CA-2014-AB10060140-41884</v>
      </c>
      <c r="AA27">
        <f t="shared" si="0"/>
        <v>2014</v>
      </c>
      <c r="AB27">
        <f t="shared" si="1"/>
        <v>9</v>
      </c>
      <c r="AC27">
        <f t="shared" si="2"/>
        <v>3</v>
      </c>
      <c r="AD27">
        <f t="shared" si="3"/>
        <v>2</v>
      </c>
      <c r="AE27" s="62">
        <f>IF(I27="missing", IFERROR(INDEX([1]lookup!$I:$I, MATCH($A27, [1]lookup!$B:$B, 0)), 0), I27)</f>
        <v>49.12</v>
      </c>
      <c r="AF27" s="71" t="str">
        <f t="shared" si="4"/>
        <v>Oct</v>
      </c>
    </row>
    <row r="28" spans="1:42" ht="15.75">
      <c r="A28" s="16" t="s">
        <v>339</v>
      </c>
      <c r="B28" s="66">
        <v>41572</v>
      </c>
      <c r="C28" s="4">
        <v>41575</v>
      </c>
      <c r="D28" s="5" t="s">
        <v>340</v>
      </c>
      <c r="E28" s="5" t="s">
        <v>66</v>
      </c>
      <c r="F28" s="5" t="s">
        <v>90</v>
      </c>
      <c r="G28" s="5" t="s">
        <v>17</v>
      </c>
      <c r="H28" s="5" t="s">
        <v>73</v>
      </c>
      <c r="I28" s="6">
        <v>1583.7</v>
      </c>
      <c r="J28" s="5">
        <v>5</v>
      </c>
      <c r="K28" s="17">
        <v>0</v>
      </c>
      <c r="L28" s="6">
        <v>174.14999999999901</v>
      </c>
      <c r="M28" s="5" t="s">
        <v>27</v>
      </c>
      <c r="N28" s="7" t="s">
        <v>2685</v>
      </c>
      <c r="O28" s="8" t="str">
        <f>PROPER(D28)</f>
        <v>Lisa Hazard</v>
      </c>
      <c r="P28" s="8" t="str">
        <f>LEFT(A28,2)</f>
        <v>IN</v>
      </c>
      <c r="Q28" s="8" t="str">
        <f>MID(A28,4,4)</f>
        <v>2013</v>
      </c>
      <c r="R28" s="8" t="str">
        <f>UPPER(M28)</f>
        <v>CRITICAL</v>
      </c>
      <c r="S28" s="8" t="str">
        <f>LOWER(G28)</f>
        <v>technology</v>
      </c>
      <c r="T28" s="18" t="str">
        <f>RIGHT(A28,5)</f>
        <v>41572</v>
      </c>
      <c r="U28" s="27" t="s">
        <v>2741</v>
      </c>
      <c r="V28" s="16" t="s">
        <v>2687</v>
      </c>
      <c r="W28" s="30">
        <v>2013</v>
      </c>
      <c r="X28" t="s">
        <v>2741</v>
      </c>
      <c r="Y28" s="28">
        <v>41572</v>
      </c>
      <c r="Z28" s="28" t="str">
        <f>TRIM(A28)</f>
        <v>IN-2013-LH1702027-41572</v>
      </c>
      <c r="AA28">
        <f t="shared" si="0"/>
        <v>2013</v>
      </c>
      <c r="AB28">
        <f t="shared" si="1"/>
        <v>10</v>
      </c>
      <c r="AC28">
        <f t="shared" si="2"/>
        <v>6</v>
      </c>
      <c r="AD28">
        <f t="shared" si="3"/>
        <v>3</v>
      </c>
      <c r="AE28" s="62">
        <f>IF(I28="missing", IFERROR(INDEX([1]lookup!$I:$I, MATCH($A28, [1]lookup!$B:$B, 0)), 0), I28)</f>
        <v>1583.7</v>
      </c>
      <c r="AF28" s="71" t="str">
        <f t="shared" si="4"/>
        <v>Sep</v>
      </c>
    </row>
    <row r="29" spans="1:42" ht="15.75">
      <c r="A29" s="19" t="s">
        <v>311</v>
      </c>
      <c r="B29" s="67">
        <v>41712</v>
      </c>
      <c r="C29" s="9">
        <v>41717</v>
      </c>
      <c r="D29" s="10" t="s">
        <v>275</v>
      </c>
      <c r="E29" s="10" t="s">
        <v>334</v>
      </c>
      <c r="F29" s="10" t="s">
        <v>153</v>
      </c>
      <c r="G29" s="10" t="s">
        <v>32</v>
      </c>
      <c r="H29" s="10" t="s">
        <v>151</v>
      </c>
      <c r="I29" s="11">
        <v>127.88</v>
      </c>
      <c r="J29" s="10">
        <v>2</v>
      </c>
      <c r="K29" s="20">
        <v>0</v>
      </c>
      <c r="L29" s="11">
        <v>40.921599999999998</v>
      </c>
      <c r="M29" s="10" t="s">
        <v>19</v>
      </c>
      <c r="N29" s="12" t="s">
        <v>2685</v>
      </c>
      <c r="O29" s="13" t="str">
        <f>PROPER(D29)</f>
        <v>Adam Bellavance</v>
      </c>
      <c r="P29" s="13" t="str">
        <f>LEFT(A29,2)</f>
        <v>US</v>
      </c>
      <c r="Q29" s="13" t="str">
        <f>MID(A29,4,4)</f>
        <v>2014</v>
      </c>
      <c r="R29" s="13" t="str">
        <f>UPPER(M29)</f>
        <v>MEDIUM</v>
      </c>
      <c r="S29" s="13" t="str">
        <f>LOWER(G29)</f>
        <v>furniture</v>
      </c>
      <c r="T29" s="21" t="str">
        <f>RIGHT(A29,5)</f>
        <v>41712</v>
      </c>
      <c r="U29" s="27" t="s">
        <v>2737</v>
      </c>
      <c r="V29" s="19" t="s">
        <v>2695</v>
      </c>
      <c r="W29" s="30">
        <v>2014</v>
      </c>
      <c r="X29" t="s">
        <v>2737</v>
      </c>
      <c r="Y29" s="28">
        <v>41712</v>
      </c>
      <c r="Z29" s="28" t="str">
        <f>TRIM(A29)</f>
        <v>US-2014-AB10060140-41712</v>
      </c>
      <c r="AA29">
        <f t="shared" si="0"/>
        <v>2014</v>
      </c>
      <c r="AB29">
        <f t="shared" si="1"/>
        <v>3</v>
      </c>
      <c r="AC29">
        <f t="shared" si="2"/>
        <v>6</v>
      </c>
      <c r="AD29">
        <f t="shared" si="3"/>
        <v>5</v>
      </c>
      <c r="AE29" s="62">
        <f>IF(I29="missing", IFERROR(INDEX([1]lookup!$I:$I, MATCH($A29, [1]lookup!$B:$B, 0)), 0), I29)</f>
        <v>127.88</v>
      </c>
      <c r="AF29" s="71" t="str">
        <f t="shared" si="4"/>
        <v>Oct</v>
      </c>
    </row>
    <row r="30" spans="1:42" ht="15.75">
      <c r="A30" s="16" t="s">
        <v>351</v>
      </c>
      <c r="B30" s="66">
        <v>41709</v>
      </c>
      <c r="C30" s="4">
        <v>41713</v>
      </c>
      <c r="D30" s="5" t="s">
        <v>352</v>
      </c>
      <c r="E30" s="5" t="s">
        <v>15</v>
      </c>
      <c r="F30" s="5" t="s">
        <v>16</v>
      </c>
      <c r="G30" s="5" t="s">
        <v>17</v>
      </c>
      <c r="H30" s="5" t="s">
        <v>33</v>
      </c>
      <c r="I30" s="6">
        <v>2892.10499999999</v>
      </c>
      <c r="J30" s="5">
        <v>5</v>
      </c>
      <c r="K30" s="17">
        <v>0.1</v>
      </c>
      <c r="L30" s="6">
        <v>160.60499999999999</v>
      </c>
      <c r="M30" s="5" t="s">
        <v>37</v>
      </c>
      <c r="N30" s="7" t="s">
        <v>2685</v>
      </c>
      <c r="O30" s="8" t="str">
        <f>PROPER(D30)</f>
        <v>Roland Fjeld</v>
      </c>
      <c r="P30" s="8" t="str">
        <f>LEFT(A30,2)</f>
        <v>IN</v>
      </c>
      <c r="Q30" s="8" t="str">
        <f>MID(A30,4,4)</f>
        <v>2014</v>
      </c>
      <c r="R30" s="8" t="str">
        <f>UPPER(M30)</f>
        <v>HIGH</v>
      </c>
      <c r="S30" s="8" t="str">
        <f>LOWER(G30)</f>
        <v>technology</v>
      </c>
      <c r="T30" s="18" t="str">
        <f>RIGHT(A30,5)</f>
        <v>41709</v>
      </c>
      <c r="U30" s="27" t="s">
        <v>2742</v>
      </c>
      <c r="V30" s="16" t="s">
        <v>2687</v>
      </c>
      <c r="W30" s="30">
        <v>2014</v>
      </c>
      <c r="X30" t="s">
        <v>2742</v>
      </c>
      <c r="Y30" s="28">
        <v>41709</v>
      </c>
      <c r="Z30" s="28" t="str">
        <f>TRIM(A30)</f>
        <v>IN-2014-RF197357-41709</v>
      </c>
      <c r="AA30">
        <f t="shared" si="0"/>
        <v>2014</v>
      </c>
      <c r="AB30">
        <f t="shared" si="1"/>
        <v>3</v>
      </c>
      <c r="AC30">
        <f t="shared" si="2"/>
        <v>3</v>
      </c>
      <c r="AD30">
        <f t="shared" si="3"/>
        <v>4</v>
      </c>
      <c r="AE30" s="62">
        <f>IF(I30="missing", IFERROR(INDEX([1]lookup!$I:$I, MATCH($A30, [1]lookup!$B:$B, 0)), 0), I30)</f>
        <v>2892.10499999999</v>
      </c>
      <c r="AF30" s="71" t="str">
        <f t="shared" si="4"/>
        <v>Oct</v>
      </c>
    </row>
    <row r="31" spans="1:42" ht="15.75">
      <c r="A31" s="19" t="s">
        <v>353</v>
      </c>
      <c r="B31" s="67">
        <v>41306</v>
      </c>
      <c r="C31" s="9">
        <v>41309</v>
      </c>
      <c r="D31" s="10" t="s">
        <v>161</v>
      </c>
      <c r="E31" s="10" t="s">
        <v>22</v>
      </c>
      <c r="F31" s="10" t="s">
        <v>71</v>
      </c>
      <c r="G31" s="10" t="s">
        <v>17</v>
      </c>
      <c r="H31" s="10" t="s">
        <v>127</v>
      </c>
      <c r="I31" s="11">
        <v>3263.4</v>
      </c>
      <c r="J31" s="10">
        <v>5</v>
      </c>
      <c r="K31" s="20">
        <v>0</v>
      </c>
      <c r="L31" s="11">
        <v>848.4</v>
      </c>
      <c r="M31" s="10" t="s">
        <v>354</v>
      </c>
      <c r="N31" s="12" t="s">
        <v>2685</v>
      </c>
      <c r="O31" s="13" t="str">
        <f>PROPER(D31)</f>
        <v>John Huston</v>
      </c>
      <c r="P31" s="13" t="str">
        <f>LEFT(A31,2)</f>
        <v>ES</v>
      </c>
      <c r="Q31" s="13" t="str">
        <f>MID(A31,4,4)</f>
        <v>2013</v>
      </c>
      <c r="R31" s="13" t="str">
        <f>UPPER(M31)</f>
        <v>HIGH#</v>
      </c>
      <c r="S31" s="13" t="str">
        <f>LOWER(G31)</f>
        <v>technology</v>
      </c>
      <c r="T31" s="21" t="str">
        <f>RIGHT(A31,5)</f>
        <v>1306#</v>
      </c>
      <c r="U31" s="27" t="s">
        <v>2743</v>
      </c>
      <c r="V31" s="19" t="s">
        <v>2744</v>
      </c>
      <c r="W31" s="30">
        <v>2013</v>
      </c>
      <c r="X31" t="s">
        <v>2743</v>
      </c>
      <c r="Y31" s="28" t="s">
        <v>2745</v>
      </c>
      <c r="Z31" s="28" t="str">
        <f>TRIM(A31)</f>
        <v>ES-2013-JH1582048-41306#</v>
      </c>
      <c r="AA31">
        <f t="shared" si="0"/>
        <v>2013</v>
      </c>
      <c r="AB31">
        <f t="shared" si="1"/>
        <v>2</v>
      </c>
      <c r="AC31">
        <f t="shared" si="2"/>
        <v>6</v>
      </c>
      <c r="AD31">
        <f t="shared" si="3"/>
        <v>3</v>
      </c>
      <c r="AE31" s="62">
        <f>IF(I31="missing", IFERROR(INDEX([1]lookup!$I:$I, MATCH($A31, [1]lookup!$B:$B, 0)), 0), I31)</f>
        <v>3263.4</v>
      </c>
      <c r="AF31" s="71" t="str">
        <f t="shared" si="4"/>
        <v>Sep</v>
      </c>
    </row>
    <row r="32" spans="1:42" ht="15.75">
      <c r="A32" s="16" t="s">
        <v>355</v>
      </c>
      <c r="B32" s="66">
        <v>41712</v>
      </c>
      <c r="C32" s="4">
        <v>41717</v>
      </c>
      <c r="D32" s="5" t="s">
        <v>275</v>
      </c>
      <c r="E32" s="5" t="s">
        <v>40</v>
      </c>
      <c r="F32" s="5" t="s">
        <v>153</v>
      </c>
      <c r="G32" s="5" t="s">
        <v>45</v>
      </c>
      <c r="H32" s="5" t="s">
        <v>26</v>
      </c>
      <c r="I32" s="6">
        <v>46</v>
      </c>
      <c r="J32" s="5">
        <v>4</v>
      </c>
      <c r="K32" s="17">
        <v>0</v>
      </c>
      <c r="L32" s="6">
        <v>20.7</v>
      </c>
      <c r="M32" s="5" t="s">
        <v>19</v>
      </c>
      <c r="N32" s="7" t="s">
        <v>2685</v>
      </c>
      <c r="O32" s="8" t="str">
        <f>PROPER(D32)</f>
        <v>Adam Bellavance</v>
      </c>
      <c r="P32" s="8" t="str">
        <f>LEFT(A32,2)</f>
        <v xml:space="preserve"> U</v>
      </c>
      <c r="Q32" s="8" t="str">
        <f>MID(A32,4,4)</f>
        <v>-201</v>
      </c>
      <c r="R32" s="8" t="str">
        <f>UPPER(M32)</f>
        <v>MEDIUM</v>
      </c>
      <c r="S32" s="8" t="str">
        <f>LOWER(G32)</f>
        <v>office supplies</v>
      </c>
      <c r="T32" s="18" t="str">
        <f>RIGHT(A32,5)</f>
        <v xml:space="preserve">1712 </v>
      </c>
      <c r="U32" s="27" t="s">
        <v>2737</v>
      </c>
      <c r="V32" s="16" t="s">
        <v>2746</v>
      </c>
      <c r="W32" s="30">
        <v>2014</v>
      </c>
      <c r="X32" t="s">
        <v>2737</v>
      </c>
      <c r="Y32" s="28">
        <v>41712</v>
      </c>
      <c r="Z32" s="28" t="str">
        <f>TRIM(A32)</f>
        <v>US-2014-AB10060140-41712</v>
      </c>
      <c r="AA32">
        <f t="shared" si="0"/>
        <v>2014</v>
      </c>
      <c r="AB32">
        <f t="shared" si="1"/>
        <v>3</v>
      </c>
      <c r="AC32">
        <f t="shared" si="2"/>
        <v>6</v>
      </c>
      <c r="AD32">
        <f t="shared" si="3"/>
        <v>5</v>
      </c>
      <c r="AE32" s="62">
        <f>IF(I32="missing", IFERROR(INDEX([1]lookup!$I:$I, MATCH($A32, [1]lookup!$B:$B, 0)), 0), I32)</f>
        <v>46</v>
      </c>
      <c r="AF32" s="71" t="str">
        <f t="shared" si="4"/>
        <v>Oct</v>
      </c>
    </row>
    <row r="33" spans="1:32" ht="15.75">
      <c r="A33" s="19" t="s">
        <v>359</v>
      </c>
      <c r="B33" s="67">
        <v>41881</v>
      </c>
      <c r="C33" s="9">
        <v>41886</v>
      </c>
      <c r="D33" s="10" t="s">
        <v>275</v>
      </c>
      <c r="E33" s="10" t="s">
        <v>40</v>
      </c>
      <c r="F33" s="10" t="s">
        <v>111</v>
      </c>
      <c r="G33" s="10" t="s">
        <v>45</v>
      </c>
      <c r="H33" s="10" t="s">
        <v>151</v>
      </c>
      <c r="I33" s="11">
        <v>27.93</v>
      </c>
      <c r="J33" s="10">
        <v>3</v>
      </c>
      <c r="K33" s="20">
        <v>0</v>
      </c>
      <c r="L33" s="11">
        <v>8.0996999999999897</v>
      </c>
      <c r="M33" s="10" t="s">
        <v>19</v>
      </c>
      <c r="N33" s="12" t="s">
        <v>2685</v>
      </c>
      <c r="O33" s="13" t="str">
        <f>PROPER(D33)</f>
        <v>Adam Bellavance</v>
      </c>
      <c r="P33" s="13" t="str">
        <f>LEFT(A33,2)</f>
        <v>CA</v>
      </c>
      <c r="Q33" s="13" t="str">
        <f>MID(A33,4,4)</f>
        <v>2014</v>
      </c>
      <c r="R33" s="13" t="str">
        <f>UPPER(M33)</f>
        <v>MEDIUM</v>
      </c>
      <c r="S33" s="13" t="str">
        <f>LOWER(G33)</f>
        <v>office supplies</v>
      </c>
      <c r="T33" s="21" t="str">
        <f>RIGHT(A33,5)</f>
        <v>41881</v>
      </c>
      <c r="U33" s="27" t="s">
        <v>2737</v>
      </c>
      <c r="V33" s="19" t="s">
        <v>2690</v>
      </c>
      <c r="W33" s="30">
        <v>2014</v>
      </c>
      <c r="X33" t="s">
        <v>2737</v>
      </c>
      <c r="Y33" s="28">
        <v>41881</v>
      </c>
      <c r="Z33" s="28" t="str">
        <f>TRIM(A33)</f>
        <v>CA-2014-AB10060140-41881</v>
      </c>
      <c r="AA33">
        <f t="shared" si="0"/>
        <v>2014</v>
      </c>
      <c r="AB33">
        <f t="shared" si="1"/>
        <v>8</v>
      </c>
      <c r="AC33">
        <f t="shared" si="2"/>
        <v>7</v>
      </c>
      <c r="AD33">
        <f t="shared" si="3"/>
        <v>5</v>
      </c>
      <c r="AE33" s="62">
        <f>IF(I33="missing", IFERROR(INDEX([1]lookup!$I:$I, MATCH($A33, [1]lookup!$B:$B, 0)), 0), I33)</f>
        <v>27.93</v>
      </c>
      <c r="AF33" s="71" t="str">
        <f t="shared" si="4"/>
        <v>Oct</v>
      </c>
    </row>
    <row r="34" spans="1:32" ht="15.75">
      <c r="A34" s="16" t="s">
        <v>360</v>
      </c>
      <c r="B34" s="66">
        <v>42082</v>
      </c>
      <c r="C34" s="4">
        <v>42084</v>
      </c>
      <c r="D34" s="5" t="s">
        <v>361</v>
      </c>
      <c r="E34" s="5" t="s">
        <v>97</v>
      </c>
      <c r="F34" s="5" t="s">
        <v>98</v>
      </c>
      <c r="G34" s="5" t="s">
        <v>45</v>
      </c>
      <c r="H34" s="5" t="s">
        <v>44</v>
      </c>
      <c r="I34" s="6">
        <v>1888.7</v>
      </c>
      <c r="J34" s="5">
        <v>5</v>
      </c>
      <c r="K34" s="17">
        <v>0</v>
      </c>
      <c r="L34" s="6">
        <v>887.6</v>
      </c>
      <c r="M34" s="5" t="s">
        <v>37</v>
      </c>
      <c r="N34" s="7" t="s">
        <v>2685</v>
      </c>
      <c r="O34" s="8" t="str">
        <f>PROPER(D34)</f>
        <v>Bill Eplett</v>
      </c>
      <c r="P34" s="8" t="str">
        <f>LEFT(A34,2)</f>
        <v>MX</v>
      </c>
      <c r="Q34" s="8" t="str">
        <f>MID(A34,4,4)</f>
        <v>2015</v>
      </c>
      <c r="R34" s="8" t="str">
        <f>UPPER(M34)</f>
        <v>HIGH</v>
      </c>
      <c r="S34" s="8" t="str">
        <f>LOWER(G34)</f>
        <v>office supplies</v>
      </c>
      <c r="T34" s="18" t="str">
        <f>RIGHT(A34,5)</f>
        <v>42082</v>
      </c>
      <c r="U34" s="27" t="s">
        <v>2747</v>
      </c>
      <c r="V34" s="16" t="s">
        <v>2719</v>
      </c>
      <c r="W34" s="30">
        <v>2015</v>
      </c>
      <c r="X34" t="s">
        <v>2747</v>
      </c>
      <c r="Y34" s="28">
        <v>42082</v>
      </c>
      <c r="Z34" s="28" t="str">
        <f>TRIM(A34)</f>
        <v>MX-2015-BE1133582-42082</v>
      </c>
      <c r="AA34">
        <f t="shared" si="0"/>
        <v>2015</v>
      </c>
      <c r="AB34">
        <f t="shared" si="1"/>
        <v>3</v>
      </c>
      <c r="AC34">
        <f t="shared" si="2"/>
        <v>5</v>
      </c>
      <c r="AD34">
        <f t="shared" si="3"/>
        <v>2</v>
      </c>
      <c r="AE34" s="62">
        <f>IF(I34="missing", IFERROR(INDEX([1]lookup!$I:$I, MATCH($A34, [1]lookup!$B:$B, 0)), 0), I34)</f>
        <v>1888.7</v>
      </c>
      <c r="AF34" s="71" t="str">
        <f t="shared" si="4"/>
        <v>Nov</v>
      </c>
    </row>
    <row r="35" spans="1:32" ht="15.75">
      <c r="A35" s="19" t="s">
        <v>370</v>
      </c>
      <c r="B35" s="67">
        <v>41535</v>
      </c>
      <c r="C35" s="9">
        <v>41541</v>
      </c>
      <c r="D35" s="10" t="s">
        <v>275</v>
      </c>
      <c r="E35" s="10" t="s">
        <v>40</v>
      </c>
      <c r="F35" s="10" t="s">
        <v>43</v>
      </c>
      <c r="G35" s="10" t="s">
        <v>45</v>
      </c>
      <c r="H35" s="10" t="s">
        <v>44</v>
      </c>
      <c r="I35" s="11">
        <v>18.54</v>
      </c>
      <c r="J35" s="10">
        <v>2</v>
      </c>
      <c r="K35" s="20">
        <v>0</v>
      </c>
      <c r="L35" s="11">
        <v>8.7137999999999902</v>
      </c>
      <c r="M35" s="10" t="s">
        <v>19</v>
      </c>
      <c r="N35" s="12" t="s">
        <v>2685</v>
      </c>
      <c r="O35" s="13" t="str">
        <f>PROPER(D35)</f>
        <v>Adam Bellavance</v>
      </c>
      <c r="P35" s="13" t="str">
        <f>LEFT(A35,2)</f>
        <v>CA</v>
      </c>
      <c r="Q35" s="13" t="str">
        <f>MID(A35,4,4)</f>
        <v>2013</v>
      </c>
      <c r="R35" s="13" t="str">
        <f>UPPER(M35)</f>
        <v>MEDIUM</v>
      </c>
      <c r="S35" s="13" t="str">
        <f>LOWER(G35)</f>
        <v>office supplies</v>
      </c>
      <c r="T35" s="21" t="str">
        <f>RIGHT(A35,5)</f>
        <v>41535</v>
      </c>
      <c r="U35" s="27" t="s">
        <v>2737</v>
      </c>
      <c r="V35" s="19" t="s">
        <v>2690</v>
      </c>
      <c r="W35" s="30">
        <v>2013</v>
      </c>
      <c r="X35" t="s">
        <v>2737</v>
      </c>
      <c r="Y35" s="28">
        <v>41535</v>
      </c>
      <c r="Z35" s="28" t="str">
        <f>TRIM(A35)</f>
        <v>CA-2013-AB10060140-41535</v>
      </c>
      <c r="AA35">
        <f t="shared" si="0"/>
        <v>2013</v>
      </c>
      <c r="AB35">
        <f t="shared" si="1"/>
        <v>9</v>
      </c>
      <c r="AC35">
        <f t="shared" si="2"/>
        <v>4</v>
      </c>
      <c r="AD35">
        <f t="shared" si="3"/>
        <v>6</v>
      </c>
      <c r="AE35" s="62">
        <f>IF(I35="missing", IFERROR(INDEX([1]lookup!$I:$I, MATCH($A35, [1]lookup!$B:$B, 0)), 0), I35)</f>
        <v>18.54</v>
      </c>
      <c r="AF35" s="71" t="str">
        <f t="shared" si="4"/>
        <v>Sep</v>
      </c>
    </row>
    <row r="36" spans="1:32" ht="15.75">
      <c r="A36" s="16" t="s">
        <v>377</v>
      </c>
      <c r="B36" s="66">
        <v>41641</v>
      </c>
      <c r="C36" s="4">
        <v>41642</v>
      </c>
      <c r="D36" s="5" t="s">
        <v>378</v>
      </c>
      <c r="E36" s="5" t="s">
        <v>15</v>
      </c>
      <c r="F36" s="5" t="s">
        <v>16</v>
      </c>
      <c r="G36" s="5" t="s">
        <v>32</v>
      </c>
      <c r="H36" s="5" t="s">
        <v>26</v>
      </c>
      <c r="I36" s="6">
        <v>1637.01</v>
      </c>
      <c r="J36" s="5">
        <v>5</v>
      </c>
      <c r="K36" s="17">
        <v>0.1</v>
      </c>
      <c r="L36" s="6">
        <v>-36.39</v>
      </c>
      <c r="M36" s="5" t="s">
        <v>19</v>
      </c>
      <c r="N36" s="7" t="s">
        <v>2685</v>
      </c>
      <c r="O36" s="8" t="str">
        <f>PROPER(D36)</f>
        <v>Rob Lucas</v>
      </c>
      <c r="P36" s="8" t="str">
        <f>LEFT(A36,2)</f>
        <v>ID</v>
      </c>
      <c r="Q36" s="8" t="str">
        <f>MID(A36,4,4)</f>
        <v>2014</v>
      </c>
      <c r="R36" s="8" t="str">
        <f>UPPER(M36)</f>
        <v>MEDIUM</v>
      </c>
      <c r="S36" s="8" t="str">
        <f>LOWER(G36)</f>
        <v>furniture</v>
      </c>
      <c r="T36" s="18" t="str">
        <f>RIGHT(A36,5)</f>
        <v>41641</v>
      </c>
      <c r="U36" s="27" t="s">
        <v>2748</v>
      </c>
      <c r="V36" s="16" t="s">
        <v>2739</v>
      </c>
      <c r="W36" s="30">
        <v>2014</v>
      </c>
      <c r="X36" t="s">
        <v>2748</v>
      </c>
      <c r="Y36" s="28">
        <v>41641</v>
      </c>
      <c r="Z36" s="28" t="str">
        <f>TRIM(A36)</f>
        <v>ID-2014-RL196157-41641</v>
      </c>
      <c r="AA36">
        <f t="shared" si="0"/>
        <v>2014</v>
      </c>
      <c r="AB36">
        <f t="shared" si="1"/>
        <v>1</v>
      </c>
      <c r="AC36">
        <f t="shared" si="2"/>
        <v>5</v>
      </c>
      <c r="AD36">
        <f t="shared" si="3"/>
        <v>1</v>
      </c>
      <c r="AE36" s="62">
        <f>IF(I36="missing", IFERROR(INDEX([1]lookup!$I:$I, MATCH($A36, [1]lookup!$B:$B, 0)), 0), I36)</f>
        <v>1637.01</v>
      </c>
      <c r="AF36" s="71" t="str">
        <f t="shared" si="4"/>
        <v>Oct</v>
      </c>
    </row>
    <row r="37" spans="1:32" ht="15.75">
      <c r="A37" s="19" t="s">
        <v>304</v>
      </c>
      <c r="B37" s="67">
        <v>41884</v>
      </c>
      <c r="C37" s="9">
        <v>41886</v>
      </c>
      <c r="D37" s="10" t="s">
        <v>275</v>
      </c>
      <c r="E37" s="10" t="s">
        <v>40</v>
      </c>
      <c r="F37" s="10" t="s">
        <v>111</v>
      </c>
      <c r="G37" s="10" t="s">
        <v>45</v>
      </c>
      <c r="H37" s="10" t="s">
        <v>26</v>
      </c>
      <c r="I37" s="11">
        <v>3.048</v>
      </c>
      <c r="J37" s="10">
        <v>1</v>
      </c>
      <c r="K37" s="20">
        <v>0.2</v>
      </c>
      <c r="L37" s="11">
        <v>1.0668</v>
      </c>
      <c r="M37" s="10" t="s">
        <v>27</v>
      </c>
      <c r="N37" s="12" t="s">
        <v>2685</v>
      </c>
      <c r="O37" s="13" t="str">
        <f>PROPER(D37)</f>
        <v>Adam Bellavance</v>
      </c>
      <c r="P37" s="13" t="str">
        <f>LEFT(A37,2)</f>
        <v>CA</v>
      </c>
      <c r="Q37" s="13" t="str">
        <f>MID(A37,4,4)</f>
        <v>2014</v>
      </c>
      <c r="R37" s="13" t="str">
        <f>UPPER(M37)</f>
        <v>CRITICAL</v>
      </c>
      <c r="S37" s="13" t="str">
        <f>LOWER(G37)</f>
        <v>office supplies</v>
      </c>
      <c r="T37" s="21" t="str">
        <f>RIGHT(A37,5)</f>
        <v>41884</v>
      </c>
      <c r="U37" s="27" t="s">
        <v>2737</v>
      </c>
      <c r="V37" s="19" t="s">
        <v>2690</v>
      </c>
      <c r="W37" s="30">
        <v>2014</v>
      </c>
      <c r="X37" t="s">
        <v>2737</v>
      </c>
      <c r="Y37" s="28">
        <v>41884</v>
      </c>
      <c r="Z37" s="28" t="str">
        <f>TRIM(A37)</f>
        <v>CA-2014-AB10060140-41884</v>
      </c>
      <c r="AA37">
        <f t="shared" si="0"/>
        <v>2014</v>
      </c>
      <c r="AB37">
        <f t="shared" si="1"/>
        <v>9</v>
      </c>
      <c r="AC37">
        <f t="shared" si="2"/>
        <v>3</v>
      </c>
      <c r="AD37">
        <f t="shared" si="3"/>
        <v>2</v>
      </c>
      <c r="AE37" s="62">
        <f>IF(I37="missing", IFERROR(INDEX([1]lookup!$I:$I, MATCH($A37, [1]lookup!$B:$B, 0)), 0), I37)</f>
        <v>3.048</v>
      </c>
      <c r="AF37" s="71" t="str">
        <f t="shared" si="4"/>
        <v>Oct</v>
      </c>
    </row>
    <row r="38" spans="1:32" ht="15.75">
      <c r="A38" s="16" t="s">
        <v>383</v>
      </c>
      <c r="B38" s="66">
        <v>41076</v>
      </c>
      <c r="C38" s="4">
        <v>41078</v>
      </c>
      <c r="D38" s="5" t="s">
        <v>384</v>
      </c>
      <c r="E38" s="5" t="s">
        <v>66</v>
      </c>
      <c r="F38" s="5" t="s">
        <v>90</v>
      </c>
      <c r="G38" s="5" t="s">
        <v>32</v>
      </c>
      <c r="H38" s="5" t="s">
        <v>26</v>
      </c>
      <c r="I38" s="6">
        <v>3238.3049999999998</v>
      </c>
      <c r="J38" s="5">
        <v>5</v>
      </c>
      <c r="K38" s="17">
        <v>0.3</v>
      </c>
      <c r="L38" s="6">
        <v>-740.29499999999905</v>
      </c>
      <c r="M38" s="5" t="s">
        <v>37</v>
      </c>
      <c r="N38" s="7" t="s">
        <v>2685</v>
      </c>
      <c r="O38" s="8" t="str">
        <f>PROPER(D38)</f>
        <v>Bart Watters</v>
      </c>
      <c r="P38" s="8" t="str">
        <f>LEFT(A38,2)</f>
        <v>IN</v>
      </c>
      <c r="Q38" s="8" t="str">
        <f>MID(A38,4,4)</f>
        <v>2012</v>
      </c>
      <c r="R38" s="8" t="str">
        <f>UPPER(M38)</f>
        <v>HIGH</v>
      </c>
      <c r="S38" s="8" t="str">
        <f>LOWER(G38)</f>
        <v>furniture</v>
      </c>
      <c r="T38" s="18" t="str">
        <f>RIGHT(A38,5)</f>
        <v>41076</v>
      </c>
      <c r="U38" s="27" t="s">
        <v>2749</v>
      </c>
      <c r="V38" s="16" t="s">
        <v>2687</v>
      </c>
      <c r="W38" s="30">
        <v>2012</v>
      </c>
      <c r="X38" t="s">
        <v>2749</v>
      </c>
      <c r="Y38" s="28">
        <v>41076</v>
      </c>
      <c r="Z38" s="28" t="str">
        <f>TRIM(A38)</f>
        <v>IN-2012-BW1111027-41076</v>
      </c>
      <c r="AA38">
        <f t="shared" si="0"/>
        <v>2012</v>
      </c>
      <c r="AB38">
        <f t="shared" si="1"/>
        <v>6</v>
      </c>
      <c r="AC38">
        <f t="shared" si="2"/>
        <v>7</v>
      </c>
      <c r="AD38">
        <f t="shared" si="3"/>
        <v>2</v>
      </c>
      <c r="AE38" s="62">
        <f>IF(I38="missing", IFERROR(INDEX([1]lookup!$I:$I, MATCH($A38, [1]lookup!$B:$B, 0)), 0), I38)</f>
        <v>3238.3049999999998</v>
      </c>
      <c r="AF38" s="71" t="str">
        <f t="shared" si="4"/>
        <v>Aug</v>
      </c>
    </row>
    <row r="39" spans="1:32" ht="15.75">
      <c r="A39" s="19" t="s">
        <v>388</v>
      </c>
      <c r="B39" s="67">
        <v>41045</v>
      </c>
      <c r="C39" s="9">
        <v>41048</v>
      </c>
      <c r="D39" s="10" t="s">
        <v>389</v>
      </c>
      <c r="E39" s="10" t="s">
        <v>97</v>
      </c>
      <c r="F39" s="10" t="s">
        <v>98</v>
      </c>
      <c r="G39" s="10" t="s">
        <v>17</v>
      </c>
      <c r="H39" s="10" t="s">
        <v>44</v>
      </c>
      <c r="I39" s="11">
        <v>2124.5</v>
      </c>
      <c r="J39" s="10">
        <v>5</v>
      </c>
      <c r="K39" s="20">
        <v>0</v>
      </c>
      <c r="L39" s="11">
        <v>488.6</v>
      </c>
      <c r="M39" s="10" t="s">
        <v>37</v>
      </c>
      <c r="N39" s="12" t="s">
        <v>2685</v>
      </c>
      <c r="O39" s="13" t="str">
        <f>PROPER(D39)</f>
        <v>Jill Matthias</v>
      </c>
      <c r="P39" s="13" t="str">
        <f>LEFT(A39,2)</f>
        <v>MX</v>
      </c>
      <c r="Q39" s="13" t="str">
        <f>MID(A39,4,4)</f>
        <v>2012</v>
      </c>
      <c r="R39" s="13" t="str">
        <f>UPPER(M39)</f>
        <v>HIGH</v>
      </c>
      <c r="S39" s="13" t="str">
        <f>LOWER(G39)</f>
        <v>technology</v>
      </c>
      <c r="T39" s="21" t="str">
        <f>RIGHT(A39,5)</f>
        <v>41045</v>
      </c>
      <c r="U39" s="27" t="s">
        <v>2750</v>
      </c>
      <c r="V39" s="19" t="s">
        <v>2719</v>
      </c>
      <c r="W39" s="30">
        <v>2012</v>
      </c>
      <c r="X39" t="s">
        <v>2750</v>
      </c>
      <c r="Y39" s="28">
        <v>41045</v>
      </c>
      <c r="Z39" s="28" t="str">
        <f>TRIM(A39)</f>
        <v>MX-2012-JM1558082-41045</v>
      </c>
      <c r="AA39">
        <f t="shared" si="0"/>
        <v>2012</v>
      </c>
      <c r="AB39">
        <f t="shared" si="1"/>
        <v>5</v>
      </c>
      <c r="AC39">
        <f t="shared" si="2"/>
        <v>4</v>
      </c>
      <c r="AD39">
        <f t="shared" si="3"/>
        <v>3</v>
      </c>
      <c r="AE39" s="62">
        <f>IF(I39="missing", IFERROR(INDEX([1]lookup!$I:$I, MATCH($A39, [1]lookup!$B:$B, 0)), 0), I39)</f>
        <v>2124.5</v>
      </c>
      <c r="AF39" s="71" t="str">
        <f t="shared" si="4"/>
        <v>Aug</v>
      </c>
    </row>
    <row r="40" spans="1:32" ht="15.75">
      <c r="A40" s="16" t="s">
        <v>326</v>
      </c>
      <c r="B40" s="66">
        <v>42314</v>
      </c>
      <c r="C40" s="4">
        <v>42316</v>
      </c>
      <c r="D40" s="5" t="s">
        <v>275</v>
      </c>
      <c r="E40" s="5" t="s">
        <v>40</v>
      </c>
      <c r="F40" s="5" t="s">
        <v>41</v>
      </c>
      <c r="G40" s="5" t="s">
        <v>45</v>
      </c>
      <c r="H40" s="5" t="s">
        <v>127</v>
      </c>
      <c r="I40" s="6">
        <v>4.41</v>
      </c>
      <c r="J40" s="5">
        <v>1</v>
      </c>
      <c r="K40" s="17">
        <v>0</v>
      </c>
      <c r="L40" s="6">
        <v>2.0286</v>
      </c>
      <c r="M40" s="5" t="s">
        <v>37</v>
      </c>
      <c r="N40" s="7" t="s">
        <v>2685</v>
      </c>
      <c r="O40" s="8" t="str">
        <f>PROPER(D40)</f>
        <v>Adam Bellavance</v>
      </c>
      <c r="P40" s="8" t="str">
        <f>LEFT(A40,2)</f>
        <v>CA</v>
      </c>
      <c r="Q40" s="8" t="str">
        <f>MID(A40,4,4)</f>
        <v>2015</v>
      </c>
      <c r="R40" s="8" t="str">
        <f>UPPER(M40)</f>
        <v>HIGH</v>
      </c>
      <c r="S40" s="8" t="str">
        <f>LOWER(G40)</f>
        <v>office supplies</v>
      </c>
      <c r="T40" s="18" t="str">
        <f>RIGHT(A40,5)</f>
        <v>42314</v>
      </c>
      <c r="U40" s="27" t="s">
        <v>2737</v>
      </c>
      <c r="V40" s="16" t="s">
        <v>2690</v>
      </c>
      <c r="W40" s="30">
        <v>2015</v>
      </c>
      <c r="X40" t="s">
        <v>2737</v>
      </c>
      <c r="Y40" s="28">
        <v>42314</v>
      </c>
      <c r="Z40" s="28" t="str">
        <f>TRIM(A40)</f>
        <v>CA-2015-AB10060140-42314</v>
      </c>
      <c r="AA40">
        <f t="shared" si="0"/>
        <v>2015</v>
      </c>
      <c r="AB40">
        <f t="shared" si="1"/>
        <v>11</v>
      </c>
      <c r="AC40">
        <f t="shared" si="2"/>
        <v>6</v>
      </c>
      <c r="AD40">
        <f t="shared" si="3"/>
        <v>2</v>
      </c>
      <c r="AE40" s="62">
        <f>IF(I40="missing", IFERROR(INDEX([1]lookup!$I:$I, MATCH($A40, [1]lookup!$B:$B, 0)), 0), I40)</f>
        <v>4.41</v>
      </c>
      <c r="AF40" s="71" t="str">
        <f t="shared" si="4"/>
        <v>Nov</v>
      </c>
    </row>
    <row r="41" spans="1:32" ht="15.75">
      <c r="A41" s="19" t="s">
        <v>417</v>
      </c>
      <c r="B41" s="67">
        <v>42301</v>
      </c>
      <c r="C41" s="9">
        <v>42302</v>
      </c>
      <c r="D41" s="10" t="s">
        <v>418</v>
      </c>
      <c r="E41" s="10" t="s">
        <v>40</v>
      </c>
      <c r="F41" s="10" t="s">
        <v>111</v>
      </c>
      <c r="G41" s="10" t="s">
        <v>32</v>
      </c>
      <c r="H41" s="10" t="s">
        <v>23</v>
      </c>
      <c r="I41" s="11">
        <v>637.89599999999996</v>
      </c>
      <c r="J41" s="10">
        <v>3</v>
      </c>
      <c r="K41" s="20">
        <v>0.3</v>
      </c>
      <c r="L41" s="11">
        <v>-127.57919999999901</v>
      </c>
      <c r="M41" s="10" t="s">
        <v>27</v>
      </c>
      <c r="N41" s="12" t="s">
        <v>2685</v>
      </c>
      <c r="O41" s="13" t="str">
        <f>PROPER(D41)</f>
        <v>Adam Hart</v>
      </c>
      <c r="P41" s="13" t="str">
        <f>LEFT(A41,2)</f>
        <v>CA</v>
      </c>
      <c r="Q41" s="13" t="str">
        <f>MID(A41,4,4)</f>
        <v>2015</v>
      </c>
      <c r="R41" s="13" t="str">
        <f>UPPER(M41)</f>
        <v>CRITICAL</v>
      </c>
      <c r="S41" s="13" t="str">
        <f>LOWER(G41)</f>
        <v>furniture</v>
      </c>
      <c r="T41" s="21" t="str">
        <f>RIGHT(A41,5)</f>
        <v>42301</v>
      </c>
      <c r="U41" s="27" t="s">
        <v>2751</v>
      </c>
      <c r="V41" s="19" t="s">
        <v>2690</v>
      </c>
      <c r="W41" s="30">
        <v>2015</v>
      </c>
      <c r="X41" t="s">
        <v>2751</v>
      </c>
      <c r="Y41" s="28">
        <v>42301</v>
      </c>
      <c r="Z41" s="28" t="str">
        <f>TRIM(A41)</f>
        <v>CA-2015-AH10075140-42301</v>
      </c>
      <c r="AA41">
        <f t="shared" si="0"/>
        <v>2015</v>
      </c>
      <c r="AB41">
        <f t="shared" si="1"/>
        <v>10</v>
      </c>
      <c r="AC41">
        <f t="shared" si="2"/>
        <v>7</v>
      </c>
      <c r="AD41">
        <f t="shared" si="3"/>
        <v>1</v>
      </c>
      <c r="AE41" s="62">
        <f>IF(I41="missing", IFERROR(INDEX([1]lookup!$I:$I, MATCH($A41, [1]lookup!$B:$B, 0)), 0), I41)</f>
        <v>637.89599999999996</v>
      </c>
      <c r="AF41" s="71" t="str">
        <f t="shared" si="4"/>
        <v>Nov</v>
      </c>
    </row>
    <row r="42" spans="1:32" ht="15.75">
      <c r="A42" s="16" t="s">
        <v>419</v>
      </c>
      <c r="B42" s="66">
        <v>42197</v>
      </c>
      <c r="C42" s="4">
        <v>42199</v>
      </c>
      <c r="D42" s="5" t="s">
        <v>420</v>
      </c>
      <c r="E42" s="5" t="s">
        <v>141</v>
      </c>
      <c r="F42" s="5" t="s">
        <v>142</v>
      </c>
      <c r="G42" s="5" t="s">
        <v>45</v>
      </c>
      <c r="H42" s="5" t="s">
        <v>44</v>
      </c>
      <c r="I42" s="6">
        <v>1722.2831999999901</v>
      </c>
      <c r="J42" s="5">
        <v>4</v>
      </c>
      <c r="K42" s="17">
        <v>0.17</v>
      </c>
      <c r="L42" s="6">
        <v>539.44319999999902</v>
      </c>
      <c r="M42" s="5" t="s">
        <v>27</v>
      </c>
      <c r="N42" s="7" t="s">
        <v>2685</v>
      </c>
      <c r="O42" s="8" t="str">
        <f>PROPER(D42)</f>
        <v>Alex Grayson</v>
      </c>
      <c r="P42" s="8" t="str">
        <f>LEFT(A42,2)</f>
        <v>IN</v>
      </c>
      <c r="Q42" s="8" t="str">
        <f>MID(A42,4,4)</f>
        <v>2015</v>
      </c>
      <c r="R42" s="8" t="str">
        <f>UPPER(M42)</f>
        <v>CRITICAL</v>
      </c>
      <c r="S42" s="8" t="str">
        <f>LOWER(G42)</f>
        <v>office supplies</v>
      </c>
      <c r="T42" s="18" t="str">
        <f>RIGHT(A42,5)</f>
        <v>42197</v>
      </c>
      <c r="U42" s="27" t="s">
        <v>2752</v>
      </c>
      <c r="V42" s="16" t="s">
        <v>2687</v>
      </c>
      <c r="W42" s="30">
        <v>2015</v>
      </c>
      <c r="X42" t="s">
        <v>2752</v>
      </c>
      <c r="Y42" s="28">
        <v>42197</v>
      </c>
      <c r="Z42" s="28" t="str">
        <f>TRIM(A42)</f>
        <v>IN-2015-AG1033059-42197</v>
      </c>
      <c r="AA42">
        <f t="shared" si="0"/>
        <v>2015</v>
      </c>
      <c r="AB42">
        <f t="shared" si="1"/>
        <v>7</v>
      </c>
      <c r="AC42">
        <f t="shared" si="2"/>
        <v>1</v>
      </c>
      <c r="AD42">
        <f t="shared" si="3"/>
        <v>2</v>
      </c>
      <c r="AE42" s="62">
        <f>IF(I42="missing", IFERROR(INDEX([1]lookup!$I:$I, MATCH($A42, [1]lookup!$B:$B, 0)), 0), I42)</f>
        <v>1722.2831999999901</v>
      </c>
      <c r="AF42" s="71" t="str">
        <f t="shared" si="4"/>
        <v>Nov</v>
      </c>
    </row>
    <row r="43" spans="1:32" ht="15.75">
      <c r="A43" s="19" t="s">
        <v>417</v>
      </c>
      <c r="B43" s="67" t="s">
        <v>421</v>
      </c>
      <c r="C43" s="9">
        <v>42302</v>
      </c>
      <c r="D43" s="10" t="s">
        <v>422</v>
      </c>
      <c r="E43" s="10" t="s">
        <v>40</v>
      </c>
      <c r="F43" s="10" t="s">
        <v>111</v>
      </c>
      <c r="G43" s="10" t="s">
        <v>32</v>
      </c>
      <c r="H43" s="10" t="s">
        <v>46</v>
      </c>
      <c r="I43" s="11">
        <v>210.68</v>
      </c>
      <c r="J43" s="10">
        <v>2</v>
      </c>
      <c r="K43" s="20">
        <v>0</v>
      </c>
      <c r="L43" s="11">
        <v>50.563199999999902</v>
      </c>
      <c r="M43" s="10" t="s">
        <v>27</v>
      </c>
      <c r="N43" s="12" t="s">
        <v>2685</v>
      </c>
      <c r="O43" s="13" t="str">
        <f>PROPER(D43)</f>
        <v>Daam Hart</v>
      </c>
      <c r="P43" s="13" t="str">
        <f>LEFT(A43,2)</f>
        <v>CA</v>
      </c>
      <c r="Q43" s="13" t="str">
        <f>MID(A43,4,4)</f>
        <v>2015</v>
      </c>
      <c r="R43" s="13" t="str">
        <f>UPPER(M43)</f>
        <v>CRITICAL</v>
      </c>
      <c r="S43" s="13" t="str">
        <f>LOWER(G43)</f>
        <v>furniture</v>
      </c>
      <c r="T43" s="21" t="str">
        <f>RIGHT(A43,5)</f>
        <v>42301</v>
      </c>
      <c r="U43" s="27" t="s">
        <v>2751</v>
      </c>
      <c r="V43" s="19" t="s">
        <v>2690</v>
      </c>
      <c r="W43" s="30">
        <v>2015</v>
      </c>
      <c r="X43" t="s">
        <v>2751</v>
      </c>
      <c r="Y43" s="28">
        <v>42301</v>
      </c>
      <c r="Z43" s="28" t="str">
        <f>TRIM(A43)</f>
        <v>CA-2015-AH10075140-42301</v>
      </c>
      <c r="AA43">
        <f t="shared" si="0"/>
        <v>0</v>
      </c>
      <c r="AB43">
        <f t="shared" si="1"/>
        <v>0</v>
      </c>
      <c r="AC43">
        <f t="shared" si="2"/>
        <v>0</v>
      </c>
      <c r="AD43">
        <f t="shared" si="3"/>
        <v>0</v>
      </c>
      <c r="AE43" s="62">
        <f>IF(I43="missing", IFERROR(INDEX([1]lookup!$I:$I, MATCH($A43, [1]lookup!$B:$B, 0)), 0), I43)</f>
        <v>210.68</v>
      </c>
      <c r="AF43" s="71" t="str">
        <f t="shared" si="4"/>
        <v>Dec</v>
      </c>
    </row>
    <row r="44" spans="1:32" ht="15.75">
      <c r="A44" s="16" t="s">
        <v>423</v>
      </c>
      <c r="B44" s="66">
        <v>42248</v>
      </c>
      <c r="C44" s="4">
        <v>42248</v>
      </c>
      <c r="D44" s="5" t="s">
        <v>424</v>
      </c>
      <c r="E44" s="5" t="s">
        <v>22</v>
      </c>
      <c r="F44" s="5" t="s">
        <v>71</v>
      </c>
      <c r="G44" s="5" t="s">
        <v>45</v>
      </c>
      <c r="H44" s="5" t="s">
        <v>73</v>
      </c>
      <c r="I44" s="6">
        <v>1007.424</v>
      </c>
      <c r="J44" s="5">
        <v>2</v>
      </c>
      <c r="K44" s="17">
        <v>0.1</v>
      </c>
      <c r="L44" s="6">
        <v>134.30399999999901</v>
      </c>
      <c r="M44" s="5" t="s">
        <v>27</v>
      </c>
      <c r="N44" s="7" t="s">
        <v>2685</v>
      </c>
      <c r="O44" s="8" t="str">
        <f>PROPER(D44)</f>
        <v>Neil Franzã¶Sisch</v>
      </c>
      <c r="P44" s="8" t="str">
        <f>LEFT(A44,2)</f>
        <v>ES</v>
      </c>
      <c r="Q44" s="8" t="str">
        <f>MID(A44,4,4)</f>
        <v>2015</v>
      </c>
      <c r="R44" s="8" t="str">
        <f>UPPER(M44)</f>
        <v>CRITICAL</v>
      </c>
      <c r="S44" s="8" t="str">
        <f>LOWER(G44)</f>
        <v>office supplies</v>
      </c>
      <c r="T44" s="18" t="str">
        <f>RIGHT(A44,5)</f>
        <v>42248</v>
      </c>
      <c r="U44" s="27" t="s">
        <v>2753</v>
      </c>
      <c r="V44" s="16" t="s">
        <v>2744</v>
      </c>
      <c r="W44" s="30">
        <v>2015</v>
      </c>
      <c r="X44" t="s">
        <v>2753</v>
      </c>
      <c r="Y44" s="28">
        <v>42248</v>
      </c>
      <c r="Z44" s="28" t="str">
        <f>TRIM(A44)</f>
        <v>ES-2015-NF1847548-42248</v>
      </c>
      <c r="AA44">
        <f t="shared" si="0"/>
        <v>2015</v>
      </c>
      <c r="AB44">
        <f t="shared" si="1"/>
        <v>9</v>
      </c>
      <c r="AC44">
        <f t="shared" si="2"/>
        <v>3</v>
      </c>
      <c r="AD44">
        <f t="shared" si="3"/>
        <v>0</v>
      </c>
      <c r="AE44" s="62">
        <f>IF(I44="missing", IFERROR(INDEX([1]lookup!$I:$I, MATCH($A44, [1]lookup!$B:$B, 0)), 0), I44)</f>
        <v>1007.424</v>
      </c>
      <c r="AF44" s="71" t="str">
        <f t="shared" si="4"/>
        <v>Nov</v>
      </c>
    </row>
    <row r="45" spans="1:32" ht="15.75">
      <c r="A45" s="19" t="s">
        <v>417</v>
      </c>
      <c r="B45" s="67">
        <v>42301</v>
      </c>
      <c r="C45" s="9">
        <v>42302</v>
      </c>
      <c r="D45" s="10" t="s">
        <v>418</v>
      </c>
      <c r="E45" s="10" t="s">
        <v>40</v>
      </c>
      <c r="F45" s="10" t="s">
        <v>111</v>
      </c>
      <c r="G45" s="10" t="s">
        <v>32</v>
      </c>
      <c r="H45" s="10" t="s">
        <v>26</v>
      </c>
      <c r="I45" s="11">
        <v>240.744</v>
      </c>
      <c r="J45" s="10">
        <v>4</v>
      </c>
      <c r="K45" s="20">
        <v>0.3</v>
      </c>
      <c r="L45" s="11">
        <v>-13.756799999999901</v>
      </c>
      <c r="M45" s="10" t="s">
        <v>27</v>
      </c>
      <c r="N45" s="12" t="s">
        <v>2685</v>
      </c>
      <c r="O45" s="13" t="str">
        <f>PROPER(D45)</f>
        <v>Adam Hart</v>
      </c>
      <c r="P45" s="13" t="str">
        <f>LEFT(A45,2)</f>
        <v>CA</v>
      </c>
      <c r="Q45" s="13" t="str">
        <f>MID(A45,4,4)</f>
        <v>2015</v>
      </c>
      <c r="R45" s="13" t="str">
        <f>UPPER(M45)</f>
        <v>CRITICAL</v>
      </c>
      <c r="S45" s="13" t="str">
        <f>LOWER(G45)</f>
        <v>furniture</v>
      </c>
      <c r="T45" s="21" t="str">
        <f>RIGHT(A45,5)</f>
        <v>42301</v>
      </c>
      <c r="U45" s="27" t="s">
        <v>2751</v>
      </c>
      <c r="V45" s="19" t="s">
        <v>2690</v>
      </c>
      <c r="W45" s="30">
        <v>2015</v>
      </c>
      <c r="X45" t="s">
        <v>2751</v>
      </c>
      <c r="Y45" s="28">
        <v>42301</v>
      </c>
      <c r="Z45" s="28" t="str">
        <f>TRIM(A45)</f>
        <v>CA-2015-AH10075140-42301</v>
      </c>
      <c r="AA45">
        <f t="shared" si="0"/>
        <v>2015</v>
      </c>
      <c r="AB45">
        <f t="shared" si="1"/>
        <v>10</v>
      </c>
      <c r="AC45">
        <f t="shared" si="2"/>
        <v>7</v>
      </c>
      <c r="AD45">
        <f t="shared" si="3"/>
        <v>1</v>
      </c>
      <c r="AE45" s="62">
        <f>IF(I45="missing", IFERROR(INDEX([1]lookup!$I:$I, MATCH($A45, [1]lookup!$B:$B, 0)), 0), I45)</f>
        <v>240.744</v>
      </c>
      <c r="AF45" s="71" t="str">
        <f t="shared" si="4"/>
        <v>Nov</v>
      </c>
    </row>
    <row r="46" spans="1:32" ht="15.75">
      <c r="A46" s="16" t="s">
        <v>430</v>
      </c>
      <c r="B46" s="66">
        <v>41800</v>
      </c>
      <c r="C46" s="4">
        <v>41800</v>
      </c>
      <c r="D46" s="5" t="s">
        <v>431</v>
      </c>
      <c r="E46" s="5" t="s">
        <v>66</v>
      </c>
      <c r="F46" s="5" t="s">
        <v>90</v>
      </c>
      <c r="G46" s="5" t="s">
        <v>17</v>
      </c>
      <c r="H46" s="5" t="s">
        <v>73</v>
      </c>
      <c r="I46" s="6">
        <v>957.599999999999</v>
      </c>
      <c r="J46" s="5">
        <v>4</v>
      </c>
      <c r="K46" s="17">
        <v>0</v>
      </c>
      <c r="L46" s="6">
        <v>0</v>
      </c>
      <c r="M46" s="5" t="s">
        <v>408</v>
      </c>
      <c r="N46" s="7" t="s">
        <v>2685</v>
      </c>
      <c r="O46" s="8" t="str">
        <f>PROPER(D46)</f>
        <v>Nathan Amutz</v>
      </c>
      <c r="P46" s="8" t="str">
        <f>LEFT(A46,2)</f>
        <v>IN</v>
      </c>
      <c r="Q46" s="8" t="str">
        <f>MID(A46,4,4)</f>
        <v>2014</v>
      </c>
      <c r="R46" s="8" t="str">
        <f>UPPER(M46)</f>
        <v xml:space="preserve"> CRITICAL </v>
      </c>
      <c r="S46" s="8" t="str">
        <f>LOWER(G46)</f>
        <v>technology</v>
      </c>
      <c r="T46" s="18" t="str">
        <f>RIGHT(A46,5)</f>
        <v>41800</v>
      </c>
      <c r="U46" s="27" t="s">
        <v>2754</v>
      </c>
      <c r="V46" s="16" t="s">
        <v>2687</v>
      </c>
      <c r="W46" s="30">
        <v>2014</v>
      </c>
      <c r="X46" t="s">
        <v>2754</v>
      </c>
      <c r="Y46" s="28">
        <v>41800</v>
      </c>
      <c r="Z46" s="28" t="str">
        <f>TRIM(A46)</f>
        <v>IN-2014-NM1844527-41800</v>
      </c>
      <c r="AA46">
        <f t="shared" si="0"/>
        <v>2014</v>
      </c>
      <c r="AB46">
        <f t="shared" si="1"/>
        <v>6</v>
      </c>
      <c r="AC46">
        <f t="shared" si="2"/>
        <v>3</v>
      </c>
      <c r="AD46">
        <f t="shared" si="3"/>
        <v>0</v>
      </c>
      <c r="AE46" s="62">
        <f>IF(I46="missing", IFERROR(INDEX([1]lookup!$I:$I, MATCH($A46, [1]lookup!$B:$B, 0)), 0), I46)</f>
        <v>957.599999999999</v>
      </c>
      <c r="AF46" s="71" t="str">
        <f t="shared" si="4"/>
        <v>Oct</v>
      </c>
    </row>
    <row r="47" spans="1:32" ht="15.75">
      <c r="A47" s="19" t="s">
        <v>441</v>
      </c>
      <c r="B47" s="67">
        <v>41817</v>
      </c>
      <c r="C47" s="9">
        <v>41817</v>
      </c>
      <c r="D47" s="10" t="s">
        <v>418</v>
      </c>
      <c r="E47" s="10" t="s">
        <v>40</v>
      </c>
      <c r="F47" s="10" t="s">
        <v>43</v>
      </c>
      <c r="G47" s="10" t="s">
        <v>45</v>
      </c>
      <c r="H47" s="10" t="s">
        <v>299</v>
      </c>
      <c r="I47" s="11" t="s">
        <v>163</v>
      </c>
      <c r="J47" s="10">
        <v>2</v>
      </c>
      <c r="K47" s="20">
        <v>0</v>
      </c>
      <c r="L47" s="11">
        <v>11.585999999999901</v>
      </c>
      <c r="M47" s="10" t="s">
        <v>27</v>
      </c>
      <c r="N47" s="12" t="s">
        <v>2685</v>
      </c>
      <c r="O47" s="13" t="str">
        <f>PROPER(D47)</f>
        <v>Adam Hart</v>
      </c>
      <c r="P47" s="13" t="str">
        <f>LEFT(A47,2)</f>
        <v>CA</v>
      </c>
      <c r="Q47" s="13" t="str">
        <f>MID(A47,4,4)</f>
        <v>2014</v>
      </c>
      <c r="R47" s="13" t="str">
        <f>UPPER(M47)</f>
        <v>CRITICAL</v>
      </c>
      <c r="S47" s="13" t="str">
        <f>LOWER(G47)</f>
        <v>office supplies</v>
      </c>
      <c r="T47" s="21" t="str">
        <f>RIGHT(A47,5)</f>
        <v>41817</v>
      </c>
      <c r="U47" s="27" t="s">
        <v>2751</v>
      </c>
      <c r="V47" s="19" t="s">
        <v>2690</v>
      </c>
      <c r="W47" s="30">
        <v>2014</v>
      </c>
      <c r="X47" t="s">
        <v>2751</v>
      </c>
      <c r="Y47" s="28">
        <v>41817</v>
      </c>
      <c r="Z47" s="28" t="str">
        <f>TRIM(A47)</f>
        <v>CA-2014-AH10075140-41817</v>
      </c>
      <c r="AA47">
        <f t="shared" si="0"/>
        <v>2014</v>
      </c>
      <c r="AB47">
        <f t="shared" si="1"/>
        <v>6</v>
      </c>
      <c r="AC47">
        <f t="shared" si="2"/>
        <v>6</v>
      </c>
      <c r="AD47">
        <f t="shared" si="3"/>
        <v>0</v>
      </c>
      <c r="AE47" s="62">
        <f>IF(I47="missing", IFERROR(INDEX([1]lookup!$I:$I, MATCH($A47, [1]lookup!$B:$B, 0)), 0), I47)</f>
        <v>0</v>
      </c>
      <c r="AF47" s="71" t="str">
        <f t="shared" si="4"/>
        <v>Oct</v>
      </c>
    </row>
    <row r="48" spans="1:32" ht="15.75">
      <c r="A48" s="16" t="s">
        <v>446</v>
      </c>
      <c r="B48" s="66">
        <v>41488</v>
      </c>
      <c r="C48" s="14">
        <v>74361</v>
      </c>
      <c r="D48" s="5" t="s">
        <v>447</v>
      </c>
      <c r="E48" s="5" t="s">
        <v>66</v>
      </c>
      <c r="F48" s="5" t="s">
        <v>90</v>
      </c>
      <c r="G48" s="5" t="s">
        <v>17</v>
      </c>
      <c r="H48" s="5" t="s">
        <v>26</v>
      </c>
      <c r="I48" s="6">
        <v>1521</v>
      </c>
      <c r="J48" s="5">
        <v>4</v>
      </c>
      <c r="K48" s="17">
        <v>0</v>
      </c>
      <c r="L48" s="6">
        <v>0</v>
      </c>
      <c r="M48" s="5" t="s">
        <v>37</v>
      </c>
      <c r="N48" s="7" t="s">
        <v>2685</v>
      </c>
      <c r="O48" s="8" t="str">
        <f>PROPER(D48)</f>
        <v>Ken Black</v>
      </c>
      <c r="P48" s="8" t="str">
        <f>LEFT(A48,2)</f>
        <v>IN</v>
      </c>
      <c r="Q48" s="8" t="str">
        <f>MID(A48,4,4)</f>
        <v>2013</v>
      </c>
      <c r="R48" s="8" t="str">
        <f>UPPER(M48)</f>
        <v>HIGH</v>
      </c>
      <c r="S48" s="8" t="str">
        <f>LOWER(G48)</f>
        <v>technology</v>
      </c>
      <c r="T48" s="18" t="str">
        <f>RIGHT(A48,5)</f>
        <v>1488#</v>
      </c>
      <c r="U48" s="27" t="s">
        <v>2755</v>
      </c>
      <c r="V48" s="16" t="s">
        <v>2687</v>
      </c>
      <c r="W48" s="30">
        <v>2013</v>
      </c>
      <c r="X48" t="s">
        <v>2755</v>
      </c>
      <c r="Y48" s="28" t="s">
        <v>2756</v>
      </c>
      <c r="Z48" s="28" t="str">
        <f>TRIM(A48)</f>
        <v>IN-2013-KB1658527-41488#</v>
      </c>
      <c r="AA48">
        <f t="shared" si="0"/>
        <v>2013</v>
      </c>
      <c r="AB48">
        <f t="shared" si="1"/>
        <v>8</v>
      </c>
      <c r="AC48">
        <f t="shared" si="2"/>
        <v>6</v>
      </c>
      <c r="AD48">
        <f t="shared" si="3"/>
        <v>32873</v>
      </c>
      <c r="AE48" s="62">
        <f>IF(I48="missing", IFERROR(INDEX([1]lookup!$I:$I, MATCH($A48, [1]lookup!$B:$B, 0)), 0), I48)</f>
        <v>1521</v>
      </c>
      <c r="AF48" s="71" t="str">
        <f t="shared" si="4"/>
        <v>Sep</v>
      </c>
    </row>
    <row r="49" spans="1:32" ht="15.75">
      <c r="A49" s="19" t="s">
        <v>448</v>
      </c>
      <c r="B49" s="67">
        <v>41444</v>
      </c>
      <c r="C49" s="9">
        <v>41444</v>
      </c>
      <c r="D49" s="10" t="s">
        <v>268</v>
      </c>
      <c r="E49" s="10" t="s">
        <v>70</v>
      </c>
      <c r="F49" s="10" t="s">
        <v>71</v>
      </c>
      <c r="G49" s="10" t="s">
        <v>45</v>
      </c>
      <c r="H49" s="10" t="s">
        <v>26</v>
      </c>
      <c r="I49" s="11">
        <v>2443.9050000000002</v>
      </c>
      <c r="J49" s="10">
        <v>5</v>
      </c>
      <c r="K49" s="20">
        <v>0.1</v>
      </c>
      <c r="L49" s="11">
        <v>760.30499999999904</v>
      </c>
      <c r="M49" s="10" t="s">
        <v>37</v>
      </c>
      <c r="N49" s="12" t="s">
        <v>2685</v>
      </c>
      <c r="O49" s="13" t="str">
        <f>PROPER(D49)</f>
        <v>Logan Haushalter</v>
      </c>
      <c r="P49" s="13" t="str">
        <f>LEFT(A49,2)</f>
        <v>ES</v>
      </c>
      <c r="Q49" s="13" t="str">
        <f>MID(A49,4,4)</f>
        <v>2013</v>
      </c>
      <c r="R49" s="13" t="str">
        <f>UPPER(M49)</f>
        <v>HIGH</v>
      </c>
      <c r="S49" s="13" t="str">
        <f>LOWER(G49)</f>
        <v>office supplies</v>
      </c>
      <c r="T49" s="21" t="str">
        <f>RIGHT(A49,5)</f>
        <v>41444</v>
      </c>
      <c r="U49" s="27" t="s">
        <v>2757</v>
      </c>
      <c r="V49" s="19" t="s">
        <v>2744</v>
      </c>
      <c r="W49" s="30">
        <v>2013</v>
      </c>
      <c r="X49" t="s">
        <v>2757</v>
      </c>
      <c r="Y49" s="28">
        <v>41444</v>
      </c>
      <c r="Z49" s="28" t="str">
        <f>TRIM(A49)</f>
        <v>ES-2013-LH1715545-41444</v>
      </c>
      <c r="AA49">
        <f t="shared" si="0"/>
        <v>2013</v>
      </c>
      <c r="AB49">
        <f t="shared" si="1"/>
        <v>6</v>
      </c>
      <c r="AC49">
        <f t="shared" si="2"/>
        <v>4</v>
      </c>
      <c r="AD49">
        <f t="shared" si="3"/>
        <v>0</v>
      </c>
      <c r="AE49" s="62">
        <f>IF(I49="missing", IFERROR(INDEX([1]lookup!$I:$I, MATCH($A49, [1]lookup!$B:$B, 0)), 0), I49)</f>
        <v>2443.9050000000002</v>
      </c>
      <c r="AF49" s="71" t="str">
        <f t="shared" si="4"/>
        <v>Sep</v>
      </c>
    </row>
    <row r="50" spans="1:32" ht="15.75">
      <c r="A50" s="16" t="s">
        <v>449</v>
      </c>
      <c r="B50" s="66">
        <v>42101</v>
      </c>
      <c r="C50" s="4">
        <v>42106</v>
      </c>
      <c r="D50" s="5" t="s">
        <v>418</v>
      </c>
      <c r="E50" s="5" t="s">
        <v>450</v>
      </c>
      <c r="F50" s="5" t="s">
        <v>451</v>
      </c>
      <c r="G50" s="5" t="s">
        <v>45</v>
      </c>
      <c r="H50" s="5" t="s">
        <v>33</v>
      </c>
      <c r="I50" s="6">
        <v>137.31</v>
      </c>
      <c r="J50" s="5">
        <v>1</v>
      </c>
      <c r="K50" s="17">
        <v>0</v>
      </c>
      <c r="L50" s="6">
        <v>54.9</v>
      </c>
      <c r="M50" s="5" t="s">
        <v>37</v>
      </c>
      <c r="N50" s="7" t="s">
        <v>2685</v>
      </c>
      <c r="O50" s="8" t="str">
        <f>PROPER(D50)</f>
        <v>Adam Hart</v>
      </c>
      <c r="P50" s="8" t="str">
        <f>LEFT(A50,2)</f>
        <v>CA</v>
      </c>
      <c r="Q50" s="8" t="str">
        <f>MID(A50,4,4)</f>
        <v>2015</v>
      </c>
      <c r="R50" s="8" t="str">
        <f>UPPER(M50)</f>
        <v>HIGH</v>
      </c>
      <c r="S50" s="8" t="str">
        <f>LOWER(G50)</f>
        <v>office supplies</v>
      </c>
      <c r="T50" s="18" t="str">
        <f>RIGHT(A50,5)</f>
        <v>42101</v>
      </c>
      <c r="U50" s="27" t="s">
        <v>2758</v>
      </c>
      <c r="V50" s="16" t="s">
        <v>2690</v>
      </c>
      <c r="W50" s="30">
        <v>2015</v>
      </c>
      <c r="X50" t="s">
        <v>2758</v>
      </c>
      <c r="Y50" s="28">
        <v>42101</v>
      </c>
      <c r="Z50" s="28" t="str">
        <f>TRIM(A50)</f>
        <v>CA-2015-AH1007523-42101</v>
      </c>
      <c r="AA50">
        <f t="shared" si="0"/>
        <v>2015</v>
      </c>
      <c r="AB50">
        <f t="shared" si="1"/>
        <v>4</v>
      </c>
      <c r="AC50">
        <f t="shared" si="2"/>
        <v>3</v>
      </c>
      <c r="AD50">
        <f t="shared" si="3"/>
        <v>5</v>
      </c>
      <c r="AE50" s="62">
        <f>IF(I50="missing", IFERROR(INDEX([1]lookup!$I:$I, MATCH($A50, [1]lookup!$B:$B, 0)), 0), I50)</f>
        <v>137.31</v>
      </c>
      <c r="AF50" s="71" t="str">
        <f t="shared" si="4"/>
        <v>Nov</v>
      </c>
    </row>
    <row r="51" spans="1:32" ht="15.75">
      <c r="A51" s="19" t="s">
        <v>456</v>
      </c>
      <c r="B51" s="67">
        <v>41909</v>
      </c>
      <c r="C51" s="9">
        <v>41909</v>
      </c>
      <c r="D51" s="10" t="s">
        <v>457</v>
      </c>
      <c r="E51" s="10" t="s">
        <v>197</v>
      </c>
      <c r="F51" s="10" t="s">
        <v>77</v>
      </c>
      <c r="G51" s="10" t="s">
        <v>32</v>
      </c>
      <c r="H51" s="10" t="s">
        <v>299</v>
      </c>
      <c r="I51" s="11">
        <v>1091.25</v>
      </c>
      <c r="J51" s="10">
        <v>3</v>
      </c>
      <c r="K51" s="20">
        <v>0</v>
      </c>
      <c r="L51" s="11">
        <v>119.97</v>
      </c>
      <c r="M51" s="10" t="s">
        <v>27</v>
      </c>
      <c r="N51" s="12" t="s">
        <v>2685</v>
      </c>
      <c r="O51" s="13" t="str">
        <f>PROPER(D51)</f>
        <v>Sean Christensen</v>
      </c>
      <c r="P51" s="13" t="str">
        <f>LEFT(A51,2)</f>
        <v>ES</v>
      </c>
      <c r="Q51" s="13" t="str">
        <f>MID(A51,4,4)</f>
        <v>2014</v>
      </c>
      <c r="R51" s="13" t="str">
        <f>UPPER(M51)</f>
        <v>CRITICAL</v>
      </c>
      <c r="S51" s="13" t="str">
        <f>LOWER(G51)</f>
        <v>furniture</v>
      </c>
      <c r="T51" s="21" t="str">
        <f>RIGHT(A51,5)</f>
        <v>41909</v>
      </c>
      <c r="U51" s="27" t="s">
        <v>2759</v>
      </c>
      <c r="V51" s="19" t="s">
        <v>2744</v>
      </c>
      <c r="W51" s="30">
        <v>2014</v>
      </c>
      <c r="X51" t="s">
        <v>2759</v>
      </c>
      <c r="Y51" s="28">
        <v>41909</v>
      </c>
      <c r="Z51" s="28" t="str">
        <f>TRIM(A51)</f>
        <v>ES-2014-SC20305120-41909</v>
      </c>
      <c r="AA51">
        <f t="shared" si="0"/>
        <v>2014</v>
      </c>
      <c r="AB51">
        <f t="shared" si="1"/>
        <v>9</v>
      </c>
      <c r="AC51">
        <f t="shared" si="2"/>
        <v>7</v>
      </c>
      <c r="AD51">
        <f t="shared" si="3"/>
        <v>0</v>
      </c>
      <c r="AE51" s="62">
        <f>IF(I51="missing", IFERROR(INDEX([1]lookup!$I:$I, MATCH($A51, [1]lookup!$B:$B, 0)), 0), I51)</f>
        <v>1091.25</v>
      </c>
      <c r="AF51" s="71" t="str">
        <f t="shared" si="4"/>
        <v>Oct</v>
      </c>
    </row>
    <row r="52" spans="1:32" ht="15.75">
      <c r="A52" s="16" t="s">
        <v>461</v>
      </c>
      <c r="B52" s="66">
        <v>41108</v>
      </c>
      <c r="C52" s="4">
        <v>41109</v>
      </c>
      <c r="D52" s="5" t="s">
        <v>462</v>
      </c>
      <c r="E52" s="5" t="s">
        <v>310</v>
      </c>
      <c r="F52" s="5" t="s">
        <v>142</v>
      </c>
      <c r="G52" s="5" t="s">
        <v>17</v>
      </c>
      <c r="H52" s="5" t="s">
        <v>151</v>
      </c>
      <c r="I52" s="6">
        <v>2555.64</v>
      </c>
      <c r="J52" s="5">
        <v>4</v>
      </c>
      <c r="K52" s="17">
        <v>0</v>
      </c>
      <c r="L52" s="6">
        <v>664.43999999999903</v>
      </c>
      <c r="M52" s="5" t="s">
        <v>37</v>
      </c>
      <c r="N52" s="7" t="s">
        <v>2685</v>
      </c>
      <c r="O52" s="8" t="str">
        <f>PROPER(D52)</f>
        <v>Bruce Geld</v>
      </c>
      <c r="P52" s="8" t="str">
        <f>LEFT(A52,2)</f>
        <v>IN</v>
      </c>
      <c r="Q52" s="8" t="str">
        <f>MID(A52,4,4)</f>
        <v>2012</v>
      </c>
      <c r="R52" s="8" t="str">
        <f>UPPER(M52)</f>
        <v>HIGH</v>
      </c>
      <c r="S52" s="8" t="str">
        <f>LOWER(G52)</f>
        <v>technology</v>
      </c>
      <c r="T52" s="18" t="str">
        <f>RIGHT(A52,5)</f>
        <v>41108</v>
      </c>
      <c r="U52" s="27" t="s">
        <v>2760</v>
      </c>
      <c r="V52" s="16" t="s">
        <v>2687</v>
      </c>
      <c r="W52" s="30">
        <v>2012</v>
      </c>
      <c r="X52" t="s">
        <v>2760</v>
      </c>
      <c r="Y52" s="28">
        <v>41108</v>
      </c>
      <c r="Z52" s="28" t="str">
        <f>TRIM(A52)</f>
        <v>IN-2012-BG1174078-41108</v>
      </c>
      <c r="AA52">
        <f t="shared" si="0"/>
        <v>2012</v>
      </c>
      <c r="AB52">
        <f t="shared" si="1"/>
        <v>7</v>
      </c>
      <c r="AC52">
        <f t="shared" si="2"/>
        <v>4</v>
      </c>
      <c r="AD52">
        <f t="shared" si="3"/>
        <v>1</v>
      </c>
      <c r="AE52" s="62">
        <f>IF(I52="missing", IFERROR(INDEX([1]lookup!$I:$I, MATCH($A52, [1]lookup!$B:$B, 0)), 0), I52)</f>
        <v>2555.64</v>
      </c>
      <c r="AF52" s="71" t="str">
        <f t="shared" si="4"/>
        <v>Aug</v>
      </c>
    </row>
    <row r="53" spans="1:32" ht="15.75">
      <c r="A53" s="19" t="s">
        <v>468</v>
      </c>
      <c r="B53" s="67">
        <v>42284</v>
      </c>
      <c r="C53" s="9">
        <v>42288</v>
      </c>
      <c r="D53" s="10" t="s">
        <v>469</v>
      </c>
      <c r="E53" s="10" t="s">
        <v>114</v>
      </c>
      <c r="F53" s="10" t="s">
        <v>115</v>
      </c>
      <c r="G53" s="10" t="s">
        <v>17</v>
      </c>
      <c r="H53" s="10" t="s">
        <v>33</v>
      </c>
      <c r="I53" s="11">
        <v>2582.16</v>
      </c>
      <c r="J53" s="10">
        <v>4</v>
      </c>
      <c r="K53" s="20">
        <v>0</v>
      </c>
      <c r="L53" s="11">
        <v>361.44</v>
      </c>
      <c r="M53" s="10" t="s">
        <v>37</v>
      </c>
      <c r="N53" s="12" t="s">
        <v>2685</v>
      </c>
      <c r="O53" s="13" t="str">
        <f>PROPER(D53)</f>
        <v>Anne Pryor</v>
      </c>
      <c r="P53" s="13" t="str">
        <f>LEFT(A53,2)</f>
        <v>IN</v>
      </c>
      <c r="Q53" s="13" t="str">
        <f>MID(A53,4,4)</f>
        <v>2015</v>
      </c>
      <c r="R53" s="13" t="str">
        <f>UPPER(M53)</f>
        <v>HIGH</v>
      </c>
      <c r="S53" s="13" t="str">
        <f>LOWER(G53)</f>
        <v>technology</v>
      </c>
      <c r="T53" s="21" t="str">
        <f>RIGHT(A53,5)</f>
        <v>42284</v>
      </c>
      <c r="U53" s="27" t="s">
        <v>2761</v>
      </c>
      <c r="V53" s="19" t="s">
        <v>2687</v>
      </c>
      <c r="W53" s="30">
        <v>2015</v>
      </c>
      <c r="X53" t="s">
        <v>2761</v>
      </c>
      <c r="Y53" s="28">
        <v>42284</v>
      </c>
      <c r="Z53" s="28" t="str">
        <f>TRIM(A53)</f>
        <v>IN-2015-AP1072058-42284</v>
      </c>
      <c r="AA53">
        <f t="shared" si="0"/>
        <v>2015</v>
      </c>
      <c r="AB53">
        <f t="shared" si="1"/>
        <v>10</v>
      </c>
      <c r="AC53">
        <f t="shared" si="2"/>
        <v>4</v>
      </c>
      <c r="AD53">
        <f t="shared" si="3"/>
        <v>4</v>
      </c>
      <c r="AE53" s="62">
        <f>IF(I53="missing", IFERROR(INDEX([1]lookup!$I:$I, MATCH($A53, [1]lookup!$B:$B, 0)), 0), I53)</f>
        <v>2582.16</v>
      </c>
      <c r="AF53" s="71" t="str">
        <f t="shared" si="4"/>
        <v>Nov</v>
      </c>
    </row>
    <row r="54" spans="1:32" ht="15.75">
      <c r="A54" s="16" t="s">
        <v>476</v>
      </c>
      <c r="B54" s="66">
        <v>41172</v>
      </c>
      <c r="C54" s="4">
        <v>41174</v>
      </c>
      <c r="D54" s="5" t="s">
        <v>477</v>
      </c>
      <c r="E54" s="5" t="s">
        <v>70</v>
      </c>
      <c r="F54" s="5" t="s">
        <v>71</v>
      </c>
      <c r="G54" s="5" t="s">
        <v>478</v>
      </c>
      <c r="H54" s="5" t="s">
        <v>73</v>
      </c>
      <c r="I54" s="6">
        <v>1181.547</v>
      </c>
      <c r="J54" s="5">
        <v>3</v>
      </c>
      <c r="K54" s="17">
        <v>0.1</v>
      </c>
      <c r="L54" s="6">
        <v>498.80700000000002</v>
      </c>
      <c r="M54" s="5" t="s">
        <v>27</v>
      </c>
      <c r="N54" s="7" t="s">
        <v>2685</v>
      </c>
      <c r="O54" s="8" t="str">
        <f>PROPER(D54)</f>
        <v>Tamara Willingham</v>
      </c>
      <c r="P54" s="8" t="str">
        <f>LEFT(A54,2)</f>
        <v>IT</v>
      </c>
      <c r="Q54" s="8" t="str">
        <f>MID(A54,4,4)</f>
        <v>2012</v>
      </c>
      <c r="R54" s="8" t="str">
        <f>UPPER(M54)</f>
        <v>CRITICAL</v>
      </c>
      <c r="S54" s="8" t="str">
        <f>LOWER(G54)</f>
        <v>furniture#</v>
      </c>
      <c r="T54" s="18" t="str">
        <f>RIGHT(A54,5)</f>
        <v>41172</v>
      </c>
      <c r="U54" s="27" t="s">
        <v>2762</v>
      </c>
      <c r="V54" s="16" t="s">
        <v>2711</v>
      </c>
      <c r="W54" s="30">
        <v>2012</v>
      </c>
      <c r="X54" t="s">
        <v>2762</v>
      </c>
      <c r="Y54" s="28">
        <v>41172</v>
      </c>
      <c r="Z54" s="28" t="str">
        <f>TRIM(A54)</f>
        <v>IT-2012-TW2102545-41172</v>
      </c>
      <c r="AA54">
        <f t="shared" si="0"/>
        <v>2012</v>
      </c>
      <c r="AB54">
        <f t="shared" si="1"/>
        <v>9</v>
      </c>
      <c r="AC54">
        <f t="shared" si="2"/>
        <v>5</v>
      </c>
      <c r="AD54">
        <f t="shared" si="3"/>
        <v>2</v>
      </c>
      <c r="AE54" s="62">
        <f>IF(I54="missing", IFERROR(INDEX([1]lookup!$I:$I, MATCH($A54, [1]lookup!$B:$B, 0)), 0), I54)</f>
        <v>1181.547</v>
      </c>
      <c r="AF54" s="71" t="str">
        <f t="shared" si="4"/>
        <v>Aug</v>
      </c>
    </row>
    <row r="55" spans="1:32" ht="15.75">
      <c r="A55" s="19" t="s">
        <v>479</v>
      </c>
      <c r="B55" s="67">
        <v>41080</v>
      </c>
      <c r="C55" s="9">
        <v>41083</v>
      </c>
      <c r="D55" s="10" t="s">
        <v>480</v>
      </c>
      <c r="E55" s="10" t="s">
        <v>70</v>
      </c>
      <c r="F55" s="10" t="s">
        <v>71</v>
      </c>
      <c r="G55" s="10" t="s">
        <v>32</v>
      </c>
      <c r="H55" s="10" t="s">
        <v>23</v>
      </c>
      <c r="I55" s="11">
        <v>1696.24799999999</v>
      </c>
      <c r="J55" s="10">
        <v>4</v>
      </c>
      <c r="K55" s="20">
        <v>0.1</v>
      </c>
      <c r="L55" s="11">
        <v>734.928</v>
      </c>
      <c r="M55" s="10" t="s">
        <v>37</v>
      </c>
      <c r="N55" s="12" t="s">
        <v>2685</v>
      </c>
      <c r="O55" s="13" t="str">
        <f>PROPER(D55)</f>
        <v>Randy Bradley</v>
      </c>
      <c r="P55" s="13" t="str">
        <f>LEFT(A55,2)</f>
        <v>IT</v>
      </c>
      <c r="Q55" s="13" t="str">
        <f>MID(A55,4,4)</f>
        <v>2012</v>
      </c>
      <c r="R55" s="13" t="str">
        <f>UPPER(M55)</f>
        <v>HIGH</v>
      </c>
      <c r="S55" s="13" t="str">
        <f>LOWER(G55)</f>
        <v>furniture</v>
      </c>
      <c r="T55" s="21" t="str">
        <f>RIGHT(A55,5)</f>
        <v>41080</v>
      </c>
      <c r="U55" s="27" t="s">
        <v>2763</v>
      </c>
      <c r="V55" s="19" t="s">
        <v>2711</v>
      </c>
      <c r="W55" s="30">
        <v>2012</v>
      </c>
      <c r="X55" t="s">
        <v>2763</v>
      </c>
      <c r="Y55" s="28">
        <v>41080</v>
      </c>
      <c r="Z55" s="28" t="str">
        <f>TRIM(A55)</f>
        <v>IT-2012-RB1933045-41080</v>
      </c>
      <c r="AA55">
        <f t="shared" si="0"/>
        <v>2012</v>
      </c>
      <c r="AB55">
        <f t="shared" si="1"/>
        <v>6</v>
      </c>
      <c r="AC55">
        <f t="shared" si="2"/>
        <v>4</v>
      </c>
      <c r="AD55">
        <f t="shared" si="3"/>
        <v>3</v>
      </c>
      <c r="AE55" s="62">
        <f>IF(I55="missing", IFERROR(INDEX([1]lookup!$I:$I, MATCH($A55, [1]lookup!$B:$B, 0)), 0), I55)</f>
        <v>1696.24799999999</v>
      </c>
      <c r="AF55" s="71" t="str">
        <f t="shared" si="4"/>
        <v>Aug</v>
      </c>
    </row>
    <row r="56" spans="1:32" ht="15.75">
      <c r="A56" s="16" t="s">
        <v>482</v>
      </c>
      <c r="B56" s="66">
        <v>42273</v>
      </c>
      <c r="C56" s="4">
        <v>42276</v>
      </c>
      <c r="D56" s="5" t="s">
        <v>418</v>
      </c>
      <c r="E56" s="5" t="s">
        <v>40</v>
      </c>
      <c r="F56" s="5" t="s">
        <v>111</v>
      </c>
      <c r="G56" s="5" t="s">
        <v>165</v>
      </c>
      <c r="H56" s="5" t="s">
        <v>151</v>
      </c>
      <c r="I56" s="6">
        <v>190.89599999999999</v>
      </c>
      <c r="J56" s="5">
        <v>2</v>
      </c>
      <c r="K56" s="17">
        <v>0.2</v>
      </c>
      <c r="L56" s="6">
        <v>-42.951599999999999</v>
      </c>
      <c r="M56" s="5" t="s">
        <v>19</v>
      </c>
      <c r="N56" s="7" t="s">
        <v>2685</v>
      </c>
      <c r="O56" s="8" t="str">
        <f>PROPER(D56)</f>
        <v>Adam Hart</v>
      </c>
      <c r="P56" s="8" t="str">
        <f>LEFT(A56,2)</f>
        <v>CA</v>
      </c>
      <c r="Q56" s="8" t="str">
        <f>MID(A56,4,4)</f>
        <v>2015</v>
      </c>
      <c r="R56" s="8" t="str">
        <f>UPPER(M56)</f>
        <v>MEDIUM</v>
      </c>
      <c r="S56" s="8" t="str">
        <f>LOWER(G56)</f>
        <v>office_supplies</v>
      </c>
      <c r="T56" s="18" t="str">
        <f>RIGHT(A56,5)</f>
        <v>42273</v>
      </c>
      <c r="U56" s="27" t="s">
        <v>2751</v>
      </c>
      <c r="V56" s="16" t="s">
        <v>2690</v>
      </c>
      <c r="W56" s="30">
        <v>2015</v>
      </c>
      <c r="X56" t="s">
        <v>2751</v>
      </c>
      <c r="Y56" s="28">
        <v>42273</v>
      </c>
      <c r="Z56" s="28" t="str">
        <f>TRIM(A56)</f>
        <v>CA-2015-AH10075140-42273</v>
      </c>
      <c r="AA56">
        <f t="shared" si="0"/>
        <v>2015</v>
      </c>
      <c r="AB56">
        <f t="shared" si="1"/>
        <v>9</v>
      </c>
      <c r="AC56">
        <f t="shared" si="2"/>
        <v>7</v>
      </c>
      <c r="AD56">
        <f t="shared" si="3"/>
        <v>3</v>
      </c>
      <c r="AE56" s="62">
        <f>IF(I56="missing", IFERROR(INDEX([1]lookup!$I:$I, MATCH($A56, [1]lookup!$B:$B, 0)), 0), I56)</f>
        <v>190.89599999999999</v>
      </c>
      <c r="AF56" s="71" t="str">
        <f t="shared" si="4"/>
        <v>Nov</v>
      </c>
    </row>
    <row r="57" spans="1:32" ht="15.75">
      <c r="A57" s="19" t="s">
        <v>485</v>
      </c>
      <c r="B57" s="67">
        <v>42334</v>
      </c>
      <c r="C57" s="9">
        <v>42337</v>
      </c>
      <c r="D57" s="10" t="s">
        <v>275</v>
      </c>
      <c r="E57" s="10" t="s">
        <v>437</v>
      </c>
      <c r="F57" s="10" t="s">
        <v>438</v>
      </c>
      <c r="G57" s="10" t="s">
        <v>45</v>
      </c>
      <c r="H57" s="10" t="s">
        <v>33</v>
      </c>
      <c r="I57" s="11">
        <v>1237.56</v>
      </c>
      <c r="J57" s="10">
        <v>4</v>
      </c>
      <c r="K57" s="20">
        <v>0</v>
      </c>
      <c r="L57" s="11">
        <v>606.36</v>
      </c>
      <c r="M57" s="10" t="s">
        <v>27</v>
      </c>
      <c r="N57" s="12" t="s">
        <v>2685</v>
      </c>
      <c r="O57" s="13" t="str">
        <f>PROPER(D57)</f>
        <v>Adam Bellavance</v>
      </c>
      <c r="P57" s="13" t="str">
        <f>LEFT(A57,2)</f>
        <v>SF</v>
      </c>
      <c r="Q57" s="13" t="str">
        <f>MID(A57,4,4)</f>
        <v>2015</v>
      </c>
      <c r="R57" s="13" t="str">
        <f>UPPER(M57)</f>
        <v>CRITICAL</v>
      </c>
      <c r="S57" s="13" t="str">
        <f>LOWER(G57)</f>
        <v>office supplies</v>
      </c>
      <c r="T57" s="21" t="str">
        <f>RIGHT(A57,5)</f>
        <v>42334</v>
      </c>
      <c r="U57" s="27" t="s">
        <v>2764</v>
      </c>
      <c r="V57" s="19" t="s">
        <v>2765</v>
      </c>
      <c r="W57" s="30">
        <v>2015</v>
      </c>
      <c r="X57" t="s">
        <v>2764</v>
      </c>
      <c r="Y57" s="28">
        <v>42334</v>
      </c>
      <c r="Z57" s="28" t="str">
        <f>TRIM(A57)</f>
        <v>SF-2015-AB10060117-42334</v>
      </c>
      <c r="AA57">
        <f t="shared" si="0"/>
        <v>2015</v>
      </c>
      <c r="AB57">
        <f t="shared" si="1"/>
        <v>11</v>
      </c>
      <c r="AC57">
        <f t="shared" si="2"/>
        <v>5</v>
      </c>
      <c r="AD57">
        <f t="shared" si="3"/>
        <v>3</v>
      </c>
      <c r="AE57" s="62">
        <f>IF(I57="missing", IFERROR(INDEX([1]lookup!$I:$I, MATCH($A57, [1]lookup!$B:$B, 0)), 0), I57)</f>
        <v>1237.56</v>
      </c>
      <c r="AF57" s="71" t="str">
        <f t="shared" si="4"/>
        <v>Nov</v>
      </c>
    </row>
    <row r="58" spans="1:32" ht="15.75">
      <c r="A58" s="16" t="s">
        <v>441</v>
      </c>
      <c r="B58" s="66">
        <v>41817</v>
      </c>
      <c r="C58" s="4">
        <v>41817</v>
      </c>
      <c r="D58" s="5" t="s">
        <v>418</v>
      </c>
      <c r="E58" s="5" t="s">
        <v>40</v>
      </c>
      <c r="F58" s="5" t="s">
        <v>43</v>
      </c>
      <c r="G58" s="5" t="s">
        <v>45</v>
      </c>
      <c r="H58" s="5" t="s">
        <v>73</v>
      </c>
      <c r="I58" s="6">
        <v>17.899999999999999</v>
      </c>
      <c r="J58" s="5">
        <v>5</v>
      </c>
      <c r="K58" s="17">
        <v>0</v>
      </c>
      <c r="L58" s="6">
        <v>8.9499999999999993</v>
      </c>
      <c r="M58" s="5" t="s">
        <v>27</v>
      </c>
      <c r="N58" s="7" t="s">
        <v>2685</v>
      </c>
      <c r="O58" s="8" t="str">
        <f>PROPER(D58)</f>
        <v>Adam Hart</v>
      </c>
      <c r="P58" s="8" t="str">
        <f>LEFT(A58,2)</f>
        <v>CA</v>
      </c>
      <c r="Q58" s="8" t="str">
        <f>MID(A58,4,4)</f>
        <v>2014</v>
      </c>
      <c r="R58" s="8" t="str">
        <f>UPPER(M58)</f>
        <v>CRITICAL</v>
      </c>
      <c r="S58" s="8" t="str">
        <f>LOWER(G58)</f>
        <v>office supplies</v>
      </c>
      <c r="T58" s="18" t="str">
        <f>RIGHT(A58,5)</f>
        <v>41817</v>
      </c>
      <c r="U58" s="27" t="s">
        <v>2751</v>
      </c>
      <c r="V58" s="16" t="s">
        <v>2690</v>
      </c>
      <c r="W58" s="30">
        <v>2014</v>
      </c>
      <c r="X58" t="s">
        <v>2751</v>
      </c>
      <c r="Y58" s="28">
        <v>41817</v>
      </c>
      <c r="Z58" s="28" t="str">
        <f>TRIM(A58)</f>
        <v>CA-2014-AH10075140-41817</v>
      </c>
      <c r="AA58">
        <f t="shared" si="0"/>
        <v>2014</v>
      </c>
      <c r="AB58">
        <f t="shared" si="1"/>
        <v>6</v>
      </c>
      <c r="AC58">
        <f t="shared" si="2"/>
        <v>6</v>
      </c>
      <c r="AD58">
        <f t="shared" si="3"/>
        <v>0</v>
      </c>
      <c r="AE58" s="62">
        <f>IF(I58="missing", IFERROR(INDEX([1]lookup!$I:$I, MATCH($A58, [1]lookup!$B:$B, 0)), 0), I58)</f>
        <v>17.899999999999999</v>
      </c>
      <c r="AF58" s="71" t="str">
        <f t="shared" si="4"/>
        <v>Oct</v>
      </c>
    </row>
    <row r="59" spans="1:32" ht="15.75">
      <c r="A59" s="19" t="s">
        <v>494</v>
      </c>
      <c r="B59" s="67">
        <v>41662</v>
      </c>
      <c r="C59" s="9">
        <v>41666</v>
      </c>
      <c r="D59" s="10" t="s">
        <v>467</v>
      </c>
      <c r="E59" s="10" t="s">
        <v>495</v>
      </c>
      <c r="F59" s="10" t="s">
        <v>56</v>
      </c>
      <c r="G59" s="10" t="s">
        <v>32</v>
      </c>
      <c r="H59" s="10" t="s">
        <v>127</v>
      </c>
      <c r="I59" s="11">
        <v>2058</v>
      </c>
      <c r="J59" s="10">
        <v>4</v>
      </c>
      <c r="K59" s="20">
        <v>0</v>
      </c>
      <c r="L59" s="11">
        <v>946.68</v>
      </c>
      <c r="M59" s="10" t="s">
        <v>37</v>
      </c>
      <c r="N59" s="12" t="s">
        <v>2685</v>
      </c>
      <c r="O59" s="13" t="str">
        <f>PROPER(D59)</f>
        <v>John Lee</v>
      </c>
      <c r="P59" s="13" t="str">
        <f>LEFT(A59,2)</f>
        <v>AJ</v>
      </c>
      <c r="Q59" s="13" t="str">
        <f>MID(A59,4,4)</f>
        <v>2014</v>
      </c>
      <c r="R59" s="13" t="str">
        <f>UPPER(M59)</f>
        <v>HIGH</v>
      </c>
      <c r="S59" s="13" t="str">
        <f>LOWER(G59)</f>
        <v>furniture</v>
      </c>
      <c r="T59" s="21" t="str">
        <f>RIGHT(A59,5)</f>
        <v>41662</v>
      </c>
      <c r="U59" s="27" t="s">
        <v>2766</v>
      </c>
      <c r="V59" s="19" t="s">
        <v>2767</v>
      </c>
      <c r="W59" s="30">
        <v>2014</v>
      </c>
      <c r="X59" t="s">
        <v>2766</v>
      </c>
      <c r="Y59" s="28">
        <v>41662</v>
      </c>
      <c r="Z59" s="28" t="str">
        <f>TRIM(A59)</f>
        <v>AJ-2014-JL58359-41662</v>
      </c>
      <c r="AA59">
        <f t="shared" si="0"/>
        <v>2014</v>
      </c>
      <c r="AB59">
        <f t="shared" si="1"/>
        <v>1</v>
      </c>
      <c r="AC59">
        <f t="shared" si="2"/>
        <v>5</v>
      </c>
      <c r="AD59">
        <f t="shared" si="3"/>
        <v>4</v>
      </c>
      <c r="AE59" s="62">
        <f>IF(I59="missing", IFERROR(INDEX([1]lookup!$I:$I, MATCH($A59, [1]lookup!$B:$B, 0)), 0), I59)</f>
        <v>2058</v>
      </c>
      <c r="AF59" s="71" t="str">
        <f t="shared" si="4"/>
        <v>Oct</v>
      </c>
    </row>
    <row r="60" spans="1:32" ht="15.75">
      <c r="A60" s="16" t="s">
        <v>500</v>
      </c>
      <c r="B60" s="66">
        <v>41218</v>
      </c>
      <c r="C60" s="4">
        <v>41220</v>
      </c>
      <c r="D60" s="5" t="s">
        <v>501</v>
      </c>
      <c r="E60" s="5" t="s">
        <v>70</v>
      </c>
      <c r="F60" s="5" t="s">
        <v>71</v>
      </c>
      <c r="G60" s="5" t="s">
        <v>17</v>
      </c>
      <c r="H60" s="5" t="s">
        <v>151</v>
      </c>
      <c r="I60" s="6">
        <v>1320.0074999999999</v>
      </c>
      <c r="J60" s="5">
        <v>5</v>
      </c>
      <c r="K60" s="17">
        <v>0.15</v>
      </c>
      <c r="L60" s="6">
        <v>357.15750000000003</v>
      </c>
      <c r="M60" s="5" t="s">
        <v>27</v>
      </c>
      <c r="N60" s="7" t="s">
        <v>2685</v>
      </c>
      <c r="O60" s="8" t="str">
        <f>PROPER(D60)</f>
        <v>Corinna Mitchell</v>
      </c>
      <c r="P60" s="8" t="str">
        <f>LEFT(A60,2)</f>
        <v>IT</v>
      </c>
      <c r="Q60" s="8" t="str">
        <f>MID(A60,4,4)</f>
        <v>2012</v>
      </c>
      <c r="R60" s="8" t="str">
        <f>UPPER(M60)</f>
        <v>CRITICAL</v>
      </c>
      <c r="S60" s="8" t="str">
        <f>LOWER(G60)</f>
        <v>technology</v>
      </c>
      <c r="T60" s="18" t="str">
        <f>RIGHT(A60,5)</f>
        <v>41218</v>
      </c>
      <c r="U60" s="27" t="s">
        <v>2768</v>
      </c>
      <c r="V60" s="16" t="s">
        <v>2711</v>
      </c>
      <c r="W60" s="30">
        <v>2012</v>
      </c>
      <c r="X60" t="s">
        <v>2768</v>
      </c>
      <c r="Y60" s="28">
        <v>41218</v>
      </c>
      <c r="Z60" s="28" t="str">
        <f>TRIM(A60)</f>
        <v>IT-2012-CM1265545-41218</v>
      </c>
      <c r="AA60">
        <f t="shared" si="0"/>
        <v>2012</v>
      </c>
      <c r="AB60">
        <f t="shared" si="1"/>
        <v>11</v>
      </c>
      <c r="AC60">
        <f t="shared" si="2"/>
        <v>2</v>
      </c>
      <c r="AD60">
        <f t="shared" si="3"/>
        <v>2</v>
      </c>
      <c r="AE60" s="62">
        <f>IF(I60="missing", IFERROR(INDEX([1]lookup!$I:$I, MATCH($A60, [1]lookup!$B:$B, 0)), 0), I60)</f>
        <v>1320.0074999999999</v>
      </c>
      <c r="AF60" s="71" t="str">
        <f t="shared" si="4"/>
        <v>Aug</v>
      </c>
    </row>
    <row r="61" spans="1:32" ht="15.75">
      <c r="A61" s="19" t="s">
        <v>508</v>
      </c>
      <c r="B61" s="67">
        <v>42335</v>
      </c>
      <c r="C61" s="9">
        <v>42016</v>
      </c>
      <c r="D61" s="10" t="s">
        <v>418</v>
      </c>
      <c r="E61" s="10" t="s">
        <v>40</v>
      </c>
      <c r="F61" s="10" t="s">
        <v>153</v>
      </c>
      <c r="G61" s="10" t="s">
        <v>45</v>
      </c>
      <c r="H61" s="10" t="s">
        <v>44</v>
      </c>
      <c r="I61" s="11">
        <v>12.84</v>
      </c>
      <c r="J61" s="10">
        <v>3</v>
      </c>
      <c r="K61" s="20">
        <v>0</v>
      </c>
      <c r="L61" s="11">
        <v>3.72359999999999</v>
      </c>
      <c r="M61" s="10" t="s">
        <v>19</v>
      </c>
      <c r="N61" s="12" t="s">
        <v>2685</v>
      </c>
      <c r="O61" s="13" t="str">
        <f>PROPER(D61)</f>
        <v>Adam Hart</v>
      </c>
      <c r="P61" s="13" t="str">
        <f>LEFT(A61,2)</f>
        <v>CA</v>
      </c>
      <c r="Q61" s="13" t="str">
        <f>MID(A61,4,4)</f>
        <v>2015</v>
      </c>
      <c r="R61" s="13" t="str">
        <f>UPPER(M61)</f>
        <v>MEDIUM</v>
      </c>
      <c r="S61" s="13" t="str">
        <f>LOWER(G61)</f>
        <v>office supplies</v>
      </c>
      <c r="T61" s="21" t="str">
        <f>RIGHT(A61,5)</f>
        <v>42335</v>
      </c>
      <c r="U61" s="27" t="s">
        <v>2751</v>
      </c>
      <c r="V61" s="19" t="s">
        <v>2690</v>
      </c>
      <c r="W61" s="30">
        <v>2015</v>
      </c>
      <c r="X61" t="s">
        <v>2751</v>
      </c>
      <c r="Y61" s="28">
        <v>42335</v>
      </c>
      <c r="Z61" s="28" t="str">
        <f>TRIM(A61)</f>
        <v>CA-2015-AH10075140-42335</v>
      </c>
      <c r="AA61">
        <f t="shared" si="0"/>
        <v>2015</v>
      </c>
      <c r="AB61">
        <f t="shared" si="1"/>
        <v>11</v>
      </c>
      <c r="AC61">
        <f t="shared" si="2"/>
        <v>6</v>
      </c>
      <c r="AD61">
        <f t="shared" si="3"/>
        <v>-319</v>
      </c>
      <c r="AE61" s="62">
        <f>IF(I61="missing", IFERROR(INDEX([1]lookup!$I:$I, MATCH($A61, [1]lookup!$B:$B, 0)), 0), I61)</f>
        <v>12.84</v>
      </c>
      <c r="AF61" s="71" t="str">
        <f t="shared" si="4"/>
        <v>Nov</v>
      </c>
    </row>
    <row r="62" spans="1:32" ht="15.75">
      <c r="A62" s="16" t="s">
        <v>417</v>
      </c>
      <c r="B62" s="66">
        <v>42301</v>
      </c>
      <c r="C62" s="4">
        <v>42302</v>
      </c>
      <c r="D62" s="5" t="s">
        <v>418</v>
      </c>
      <c r="E62" s="5" t="s">
        <v>40</v>
      </c>
      <c r="F62" s="5" t="s">
        <v>111</v>
      </c>
      <c r="G62" s="5" t="s">
        <v>45</v>
      </c>
      <c r="H62" s="5" t="s">
        <v>151</v>
      </c>
      <c r="I62" s="6">
        <v>2.2200000000000002</v>
      </c>
      <c r="J62" s="5">
        <v>1</v>
      </c>
      <c r="K62" s="17">
        <v>0</v>
      </c>
      <c r="L62" s="6">
        <v>0.66599999999999904</v>
      </c>
      <c r="M62" s="5" t="s">
        <v>27</v>
      </c>
      <c r="N62" s="7" t="s">
        <v>2685</v>
      </c>
      <c r="O62" s="8" t="str">
        <f>PROPER(D62)</f>
        <v>Adam Hart</v>
      </c>
      <c r="P62" s="8" t="str">
        <f>LEFT(A62,2)</f>
        <v>CA</v>
      </c>
      <c r="Q62" s="8" t="str">
        <f>MID(A62,4,4)</f>
        <v>2015</v>
      </c>
      <c r="R62" s="8" t="str">
        <f>UPPER(M62)</f>
        <v>CRITICAL</v>
      </c>
      <c r="S62" s="8" t="str">
        <f>LOWER(G62)</f>
        <v>office supplies</v>
      </c>
      <c r="T62" s="18" t="str">
        <f>RIGHT(A62,5)</f>
        <v>42301</v>
      </c>
      <c r="U62" s="27" t="s">
        <v>2751</v>
      </c>
      <c r="V62" s="16" t="s">
        <v>2690</v>
      </c>
      <c r="W62" s="30">
        <v>2015</v>
      </c>
      <c r="X62" t="s">
        <v>2751</v>
      </c>
      <c r="Y62" s="28">
        <v>42301</v>
      </c>
      <c r="Z62" s="28" t="str">
        <f>TRIM(A62)</f>
        <v>CA-2015-AH10075140-42301</v>
      </c>
      <c r="AA62">
        <f t="shared" si="0"/>
        <v>2015</v>
      </c>
      <c r="AB62">
        <f t="shared" si="1"/>
        <v>10</v>
      </c>
      <c r="AC62">
        <f t="shared" si="2"/>
        <v>7</v>
      </c>
      <c r="AD62">
        <f t="shared" si="3"/>
        <v>1</v>
      </c>
      <c r="AE62" s="62">
        <f>IF(I62="missing", IFERROR(INDEX([1]lookup!$I:$I, MATCH($A62, [1]lookup!$B:$B, 0)), 0), I62)</f>
        <v>2.2200000000000002</v>
      </c>
      <c r="AF62" s="71" t="str">
        <f t="shared" si="4"/>
        <v>Nov</v>
      </c>
    </row>
    <row r="63" spans="1:32" ht="15.75">
      <c r="A63" s="19" t="s">
        <v>524</v>
      </c>
      <c r="B63" s="67">
        <v>41903</v>
      </c>
      <c r="C63" s="9">
        <v>41906</v>
      </c>
      <c r="D63" s="10" t="s">
        <v>525</v>
      </c>
      <c r="E63" s="10" t="s">
        <v>60</v>
      </c>
      <c r="F63" s="10" t="s">
        <v>61</v>
      </c>
      <c r="G63" s="10" t="s">
        <v>32</v>
      </c>
      <c r="H63" s="10" t="s">
        <v>44</v>
      </c>
      <c r="I63" s="11">
        <v>1236.47999999999</v>
      </c>
      <c r="J63" s="10">
        <v>4</v>
      </c>
      <c r="K63" s="20">
        <v>0</v>
      </c>
      <c r="L63" s="11">
        <v>111.28</v>
      </c>
      <c r="M63" s="10" t="s">
        <v>27</v>
      </c>
      <c r="N63" s="12" t="s">
        <v>2685</v>
      </c>
      <c r="O63" s="13" t="str">
        <f>PROPER(D63)</f>
        <v>James Lanier</v>
      </c>
      <c r="P63" s="13" t="str">
        <f>LEFT(A63,2)</f>
        <v>MX</v>
      </c>
      <c r="Q63" s="13" t="str">
        <f>MID(A63,4,4)</f>
        <v>2014</v>
      </c>
      <c r="R63" s="13" t="str">
        <f>UPPER(M63)</f>
        <v>CRITICAL</v>
      </c>
      <c r="S63" s="13" t="str">
        <f>LOWER(G63)</f>
        <v>furniture</v>
      </c>
      <c r="T63" s="21" t="str">
        <f>RIGHT(A63,5)</f>
        <v>41903</v>
      </c>
      <c r="U63" s="27" t="s">
        <v>2769</v>
      </c>
      <c r="V63" s="19" t="s">
        <v>2719</v>
      </c>
      <c r="W63" s="30">
        <v>2014</v>
      </c>
      <c r="X63" t="s">
        <v>2769</v>
      </c>
      <c r="Y63" s="28">
        <v>41903</v>
      </c>
      <c r="Z63" s="28" t="str">
        <f>TRIM(A63)</f>
        <v>MX-2014-JL1517518-41903</v>
      </c>
      <c r="AA63">
        <f t="shared" si="0"/>
        <v>2014</v>
      </c>
      <c r="AB63">
        <f t="shared" si="1"/>
        <v>9</v>
      </c>
      <c r="AC63">
        <f t="shared" si="2"/>
        <v>1</v>
      </c>
      <c r="AD63">
        <f t="shared" si="3"/>
        <v>3</v>
      </c>
      <c r="AE63" s="62">
        <f>IF(I63="missing", IFERROR(INDEX([1]lookup!$I:$I, MATCH($A63, [1]lookup!$B:$B, 0)), 0), I63)</f>
        <v>1236.47999999999</v>
      </c>
      <c r="AF63" s="71" t="str">
        <f t="shared" si="4"/>
        <v>Oct</v>
      </c>
    </row>
    <row r="64" spans="1:32" ht="15.75">
      <c r="A64" s="16" t="s">
        <v>528</v>
      </c>
      <c r="B64" s="66" t="s">
        <v>125</v>
      </c>
      <c r="C64" s="4">
        <v>41234</v>
      </c>
      <c r="D64" s="5" t="s">
        <v>418</v>
      </c>
      <c r="E64" s="5" t="s">
        <v>40</v>
      </c>
      <c r="F64" s="5" t="s">
        <v>245</v>
      </c>
      <c r="G64" s="5" t="s">
        <v>45</v>
      </c>
      <c r="H64" s="5" t="s">
        <v>23</v>
      </c>
      <c r="I64" s="6">
        <v>5.22</v>
      </c>
      <c r="J64" s="5">
        <v>2</v>
      </c>
      <c r="K64" s="17">
        <v>0</v>
      </c>
      <c r="L64" s="6">
        <v>2.4011999999999998</v>
      </c>
      <c r="M64" s="5" t="s">
        <v>19</v>
      </c>
      <c r="N64" s="7" t="s">
        <v>2685</v>
      </c>
      <c r="O64" s="8" t="str">
        <f>PROPER(D64)</f>
        <v>Adam Hart</v>
      </c>
      <c r="P64" s="8" t="str">
        <f>LEFT(A64,2)</f>
        <v>CA</v>
      </c>
      <c r="Q64" s="8" t="str">
        <f>MID(A64,4,4)</f>
        <v>2012</v>
      </c>
      <c r="R64" s="8" t="str">
        <f>UPPER(M64)</f>
        <v>MEDIUM</v>
      </c>
      <c r="S64" s="8" t="str">
        <f>LOWER(G64)</f>
        <v>office supplies</v>
      </c>
      <c r="T64" s="18" t="str">
        <f>RIGHT(A64,5)</f>
        <v>41228</v>
      </c>
      <c r="U64" s="27" t="s">
        <v>2751</v>
      </c>
      <c r="V64" s="16" t="s">
        <v>2690</v>
      </c>
      <c r="W64" s="30">
        <v>2012</v>
      </c>
      <c r="X64" t="s">
        <v>2751</v>
      </c>
      <c r="Y64" s="28">
        <v>41228</v>
      </c>
      <c r="Z64" s="28" t="str">
        <f>TRIM(A64)</f>
        <v>CA-2012-AH10075140-41228</v>
      </c>
      <c r="AA64">
        <f t="shared" si="0"/>
        <v>0</v>
      </c>
      <c r="AB64">
        <f t="shared" si="1"/>
        <v>0</v>
      </c>
      <c r="AC64">
        <f t="shared" si="2"/>
        <v>0</v>
      </c>
      <c r="AD64">
        <f t="shared" si="3"/>
        <v>0</v>
      </c>
      <c r="AE64" s="62">
        <f>IF(I64="missing", IFERROR(INDEX([1]lookup!$I:$I, MATCH($A64, [1]lookup!$B:$B, 0)), 0), I64)</f>
        <v>5.22</v>
      </c>
      <c r="AF64" s="71" t="str">
        <f t="shared" si="4"/>
        <v>Dec</v>
      </c>
    </row>
    <row r="65" spans="1:32" ht="15.75">
      <c r="A65" s="19" t="s">
        <v>482</v>
      </c>
      <c r="B65" s="67">
        <v>42273</v>
      </c>
      <c r="C65" s="9">
        <v>42276</v>
      </c>
      <c r="D65" s="10" t="s">
        <v>418</v>
      </c>
      <c r="E65" s="10" t="s">
        <v>40</v>
      </c>
      <c r="F65" s="10" t="s">
        <v>111</v>
      </c>
      <c r="G65" s="10" t="s">
        <v>45</v>
      </c>
      <c r="H65" s="10" t="s">
        <v>127</v>
      </c>
      <c r="I65" s="11">
        <v>8.5950000000000006</v>
      </c>
      <c r="J65" s="10">
        <v>5</v>
      </c>
      <c r="K65" s="20">
        <v>0.7</v>
      </c>
      <c r="L65" s="11">
        <v>-6.3029999999999999</v>
      </c>
      <c r="M65" s="10" t="s">
        <v>19</v>
      </c>
      <c r="N65" s="12" t="s">
        <v>2685</v>
      </c>
      <c r="O65" s="13" t="str">
        <f>PROPER(D65)</f>
        <v>Adam Hart</v>
      </c>
      <c r="P65" s="13" t="str">
        <f>LEFT(A65,2)</f>
        <v>CA</v>
      </c>
      <c r="Q65" s="13" t="str">
        <f>MID(A65,4,4)</f>
        <v>2015</v>
      </c>
      <c r="R65" s="13" t="str">
        <f>UPPER(M65)</f>
        <v>MEDIUM</v>
      </c>
      <c r="S65" s="13" t="str">
        <f>LOWER(G65)</f>
        <v>office supplies</v>
      </c>
      <c r="T65" s="21" t="str">
        <f>RIGHT(A65,5)</f>
        <v>42273</v>
      </c>
      <c r="U65" s="27" t="s">
        <v>2751</v>
      </c>
      <c r="V65" s="19" t="s">
        <v>2690</v>
      </c>
      <c r="W65" s="30">
        <v>2015</v>
      </c>
      <c r="X65" t="s">
        <v>2751</v>
      </c>
      <c r="Y65" s="28">
        <v>42273</v>
      </c>
      <c r="Z65" s="28" t="str">
        <f>TRIM(A65)</f>
        <v>CA-2015-AH10075140-42273</v>
      </c>
      <c r="AA65">
        <f t="shared" si="0"/>
        <v>2015</v>
      </c>
      <c r="AB65">
        <f t="shared" si="1"/>
        <v>9</v>
      </c>
      <c r="AC65">
        <f t="shared" si="2"/>
        <v>7</v>
      </c>
      <c r="AD65">
        <f t="shared" si="3"/>
        <v>3</v>
      </c>
      <c r="AE65" s="62">
        <f>IF(I65="missing", IFERROR(INDEX([1]lookup!$I:$I, MATCH($A65, [1]lookup!$B:$B, 0)), 0), I65)</f>
        <v>8.5950000000000006</v>
      </c>
      <c r="AF65" s="71" t="str">
        <f t="shared" si="4"/>
        <v>Nov</v>
      </c>
    </row>
    <row r="66" spans="1:32" ht="15.75">
      <c r="A66" s="16" t="s">
        <v>532</v>
      </c>
      <c r="B66" s="66">
        <v>42259</v>
      </c>
      <c r="C66" s="4">
        <v>42261</v>
      </c>
      <c r="D66" s="5" t="s">
        <v>183</v>
      </c>
      <c r="E66" s="5" t="s">
        <v>211</v>
      </c>
      <c r="F66" s="5" t="s">
        <v>98</v>
      </c>
      <c r="G66" s="5" t="s">
        <v>17</v>
      </c>
      <c r="H66" s="5" t="s">
        <v>46</v>
      </c>
      <c r="I66" s="6">
        <v>2120.5</v>
      </c>
      <c r="J66" s="5">
        <v>5</v>
      </c>
      <c r="K66" s="17">
        <v>0</v>
      </c>
      <c r="L66" s="6">
        <v>106</v>
      </c>
      <c r="M66" s="5" t="s">
        <v>27</v>
      </c>
      <c r="N66" s="7" t="s">
        <v>2685</v>
      </c>
      <c r="O66" s="8" t="str">
        <f>PROPER(D66)</f>
        <v>Chuck Sachs</v>
      </c>
      <c r="P66" s="8" t="str">
        <f>LEFT(A66,2)</f>
        <v>MX</v>
      </c>
      <c r="Q66" s="8" t="str">
        <f>MID(A66,4,4)</f>
        <v>2015</v>
      </c>
      <c r="R66" s="8" t="str">
        <f>UPPER(M66)</f>
        <v>CRITICAL</v>
      </c>
      <c r="S66" s="8" t="str">
        <f>LOWER(G66)</f>
        <v>technology</v>
      </c>
      <c r="T66" s="18" t="str">
        <f>RIGHT(A66,5)</f>
        <v>42259</v>
      </c>
      <c r="U66" s="27" t="s">
        <v>2770</v>
      </c>
      <c r="V66" s="16" t="s">
        <v>2719</v>
      </c>
      <c r="W66" s="30">
        <v>2015</v>
      </c>
      <c r="X66" t="s">
        <v>2770</v>
      </c>
      <c r="Y66" s="28">
        <v>42259</v>
      </c>
      <c r="Z66" s="28" t="str">
        <f>TRIM(A66)</f>
        <v>MX-2015-CS1246093-42259</v>
      </c>
      <c r="AA66">
        <f t="shared" ref="AA66:AA129" si="5">IFERROR(YEAR(B66), 0)</f>
        <v>2015</v>
      </c>
      <c r="AB66">
        <f t="shared" ref="AB66:AB129" si="6">IFERROR(MONTH(B66), 0)</f>
        <v>9</v>
      </c>
      <c r="AC66">
        <f t="shared" ref="AC66:AC129" si="7">IFERROR(WEEKDAY(B66), 0)</f>
        <v>7</v>
      </c>
      <c r="AD66">
        <f t="shared" ref="AD66:AD129" si="8">IFERROR(C66 - B66, 0)</f>
        <v>2</v>
      </c>
      <c r="AE66" s="62">
        <f>IF(I66="missing", IFERROR(INDEX([1]lookup!$I:$I, MATCH($A66, [1]lookup!$B:$B, 0)), 0), I66)</f>
        <v>2120.5</v>
      </c>
      <c r="AF66" s="71" t="str">
        <f t="shared" ref="AF66:AF129" si="9">TEXT(DATE(2024, AA66, 1), "mmm")</f>
        <v>Nov</v>
      </c>
    </row>
    <row r="67" spans="1:32" ht="15.75">
      <c r="A67" s="19" t="s">
        <v>533</v>
      </c>
      <c r="B67" s="67">
        <v>42111</v>
      </c>
      <c r="C67" s="9">
        <v>42111</v>
      </c>
      <c r="D67" s="10" t="s">
        <v>534</v>
      </c>
      <c r="E67" s="10" t="s">
        <v>66</v>
      </c>
      <c r="F67" s="10" t="s">
        <v>90</v>
      </c>
      <c r="G67" s="10" t="s">
        <v>17</v>
      </c>
      <c r="H67" s="10" t="s">
        <v>73</v>
      </c>
      <c r="I67" s="11">
        <v>1275</v>
      </c>
      <c r="J67" s="10">
        <v>2</v>
      </c>
      <c r="K67" s="20">
        <v>0</v>
      </c>
      <c r="L67" s="11">
        <v>140.22</v>
      </c>
      <c r="M67" s="10" t="s">
        <v>27</v>
      </c>
      <c r="N67" s="12" t="s">
        <v>2685</v>
      </c>
      <c r="O67" s="13" t="str">
        <f>PROPER(D67)</f>
        <v>Helen Andreada</v>
      </c>
      <c r="P67" s="13" t="str">
        <f>LEFT(A67,2)</f>
        <v>IN</v>
      </c>
      <c r="Q67" s="13" t="str">
        <f>MID(A67,4,4)</f>
        <v>2015</v>
      </c>
      <c r="R67" s="13" t="str">
        <f>UPPER(M67)</f>
        <v>CRITICAL</v>
      </c>
      <c r="S67" s="13" t="str">
        <f>LOWER(G67)</f>
        <v>technology</v>
      </c>
      <c r="T67" s="21" t="str">
        <f>RIGHT(A67,5)</f>
        <v>42111</v>
      </c>
      <c r="U67" s="27" t="s">
        <v>2771</v>
      </c>
      <c r="V67" s="19" t="s">
        <v>2687</v>
      </c>
      <c r="W67" s="30">
        <v>2015</v>
      </c>
      <c r="X67" t="s">
        <v>2771</v>
      </c>
      <c r="Y67" s="28">
        <v>42111</v>
      </c>
      <c r="Z67" s="28" t="str">
        <f>TRIM(A67)</f>
        <v>IN-2015-HA1492027-42111</v>
      </c>
      <c r="AA67">
        <f t="shared" si="5"/>
        <v>2015</v>
      </c>
      <c r="AB67">
        <f t="shared" si="6"/>
        <v>4</v>
      </c>
      <c r="AC67">
        <f t="shared" si="7"/>
        <v>6</v>
      </c>
      <c r="AD67">
        <f t="shared" si="8"/>
        <v>0</v>
      </c>
      <c r="AE67" s="62">
        <f>IF(I67="missing", IFERROR(INDEX([1]lookup!$I:$I, MATCH($A67, [1]lookup!$B:$B, 0)), 0), I67)</f>
        <v>1275</v>
      </c>
      <c r="AF67" s="71" t="str">
        <f t="shared" si="9"/>
        <v>Nov</v>
      </c>
    </row>
    <row r="68" spans="1:32" ht="15.75">
      <c r="A68" s="16" t="s">
        <v>538</v>
      </c>
      <c r="B68" s="66">
        <v>41478</v>
      </c>
      <c r="C68" s="4">
        <v>41483</v>
      </c>
      <c r="D68" s="5" t="s">
        <v>539</v>
      </c>
      <c r="E68" s="5" t="s">
        <v>22</v>
      </c>
      <c r="F68" s="5" t="s">
        <v>71</v>
      </c>
      <c r="G68" s="5" t="s">
        <v>17</v>
      </c>
      <c r="H68" s="5" t="s">
        <v>127</v>
      </c>
      <c r="I68" s="6">
        <v>2944.08</v>
      </c>
      <c r="J68" s="5">
        <v>5</v>
      </c>
      <c r="K68" s="17">
        <v>0.1</v>
      </c>
      <c r="L68" s="6">
        <v>1112.1300000000001</v>
      </c>
      <c r="M68" s="5" t="s">
        <v>37</v>
      </c>
      <c r="N68" s="7" t="s">
        <v>2685</v>
      </c>
      <c r="O68" s="8" t="str">
        <f>PROPER(D68)</f>
        <v>Brosina Hoffman</v>
      </c>
      <c r="P68" s="8" t="str">
        <f>LEFT(A68,2)</f>
        <v>ES</v>
      </c>
      <c r="Q68" s="8" t="str">
        <f>MID(A68,4,4)</f>
        <v>2013</v>
      </c>
      <c r="R68" s="8" t="str">
        <f>UPPER(M68)</f>
        <v>HIGH</v>
      </c>
      <c r="S68" s="8" t="str">
        <f>LOWER(G68)</f>
        <v>technology</v>
      </c>
      <c r="T68" s="18" t="str">
        <f>RIGHT(A68,5)</f>
        <v>41478</v>
      </c>
      <c r="U68" s="27" t="s">
        <v>2772</v>
      </c>
      <c r="V68" s="16" t="s">
        <v>2744</v>
      </c>
      <c r="W68" s="30">
        <v>2013</v>
      </c>
      <c r="X68" t="s">
        <v>2772</v>
      </c>
      <c r="Y68" s="28">
        <v>41478</v>
      </c>
      <c r="Z68" s="28" t="str">
        <f>TRIM(A68)</f>
        <v>ES-2013-BH1171048-41478</v>
      </c>
      <c r="AA68">
        <f t="shared" si="5"/>
        <v>2013</v>
      </c>
      <c r="AB68">
        <f t="shared" si="6"/>
        <v>7</v>
      </c>
      <c r="AC68">
        <f t="shared" si="7"/>
        <v>3</v>
      </c>
      <c r="AD68">
        <f t="shared" si="8"/>
        <v>5</v>
      </c>
      <c r="AE68" s="62">
        <f>IF(I68="missing", IFERROR(INDEX([1]lookup!$I:$I, MATCH($A68, [1]lookup!$B:$B, 0)), 0), I68)</f>
        <v>2944.08</v>
      </c>
      <c r="AF68" s="71" t="str">
        <f t="shared" si="9"/>
        <v>Sep</v>
      </c>
    </row>
    <row r="69" spans="1:32" ht="15.75">
      <c r="A69" s="19" t="s">
        <v>545</v>
      </c>
      <c r="B69" s="67">
        <v>41070</v>
      </c>
      <c r="C69" s="9">
        <v>41073</v>
      </c>
      <c r="D69" s="10" t="s">
        <v>546</v>
      </c>
      <c r="E69" s="10" t="s">
        <v>256</v>
      </c>
      <c r="F69" s="10" t="s">
        <v>71</v>
      </c>
      <c r="G69" s="10" t="s">
        <v>32</v>
      </c>
      <c r="H69" s="10" t="s">
        <v>73</v>
      </c>
      <c r="I69" s="11">
        <v>2056.0499999999902</v>
      </c>
      <c r="J69" s="10">
        <v>5</v>
      </c>
      <c r="K69" s="20">
        <v>0</v>
      </c>
      <c r="L69" s="11">
        <v>390.6</v>
      </c>
      <c r="M69" s="10" t="s">
        <v>37</v>
      </c>
      <c r="N69" s="12" t="s">
        <v>2685</v>
      </c>
      <c r="O69" s="13" t="str">
        <f>PROPER(D69)</f>
        <v>Sung Chung</v>
      </c>
      <c r="P69" s="13" t="str">
        <f>LEFT(A69,2)</f>
        <v>ES</v>
      </c>
      <c r="Q69" s="13" t="str">
        <f>MID(A69,4,4)</f>
        <v>2012</v>
      </c>
      <c r="R69" s="13" t="str">
        <f>UPPER(M69)</f>
        <v>HIGH</v>
      </c>
      <c r="S69" s="13" t="str">
        <f>LOWER(G69)</f>
        <v>furniture</v>
      </c>
      <c r="T69" s="21" t="str">
        <f>RIGHT(A69,5)</f>
        <v>41070</v>
      </c>
      <c r="U69" s="27" t="s">
        <v>2773</v>
      </c>
      <c r="V69" s="19" t="s">
        <v>2744</v>
      </c>
      <c r="W69" s="30">
        <v>2012</v>
      </c>
      <c r="X69" t="s">
        <v>2773</v>
      </c>
      <c r="Y69" s="28">
        <v>41070</v>
      </c>
      <c r="Z69" s="28" t="str">
        <f>TRIM(A69)</f>
        <v>ES-2012-SC208458-41070</v>
      </c>
      <c r="AA69">
        <f t="shared" si="5"/>
        <v>2012</v>
      </c>
      <c r="AB69">
        <f t="shared" si="6"/>
        <v>6</v>
      </c>
      <c r="AC69">
        <f t="shared" si="7"/>
        <v>1</v>
      </c>
      <c r="AD69">
        <f t="shared" si="8"/>
        <v>3</v>
      </c>
      <c r="AE69" s="62">
        <f>IF(I69="missing", IFERROR(INDEX([1]lookup!$I:$I, MATCH($A69, [1]lookup!$B:$B, 0)), 0), I69)</f>
        <v>2056.0499999999902</v>
      </c>
      <c r="AF69" s="71" t="str">
        <f t="shared" si="9"/>
        <v>Aug</v>
      </c>
    </row>
    <row r="70" spans="1:32" ht="15.75">
      <c r="A70" s="16" t="s">
        <v>568</v>
      </c>
      <c r="B70" s="66">
        <v>42329</v>
      </c>
      <c r="C70" s="4">
        <v>42329</v>
      </c>
      <c r="D70" s="5" t="s">
        <v>569</v>
      </c>
      <c r="E70" s="5" t="s">
        <v>570</v>
      </c>
      <c r="F70" s="5" t="s">
        <v>120</v>
      </c>
      <c r="G70" s="5" t="s">
        <v>17</v>
      </c>
      <c r="H70" s="5" t="s">
        <v>23</v>
      </c>
      <c r="I70" s="6">
        <v>1053.6884</v>
      </c>
      <c r="J70" s="5">
        <v>5</v>
      </c>
      <c r="K70" s="17">
        <v>2E-3</v>
      </c>
      <c r="L70" s="6">
        <v>441.28840000000002</v>
      </c>
      <c r="M70" s="5" t="s">
        <v>37</v>
      </c>
      <c r="N70" s="7" t="s">
        <v>2685</v>
      </c>
      <c r="O70" s="8" t="str">
        <f>PROPER(D70)</f>
        <v>Tony Molinari</v>
      </c>
      <c r="P70" s="8" t="str">
        <f>LEFT(A70,2)</f>
        <v>MX</v>
      </c>
      <c r="Q70" s="8" t="str">
        <f>MID(A70,4,4)</f>
        <v>2015</v>
      </c>
      <c r="R70" s="8" t="str">
        <f>UPPER(M70)</f>
        <v>HIGH</v>
      </c>
      <c r="S70" s="8" t="str">
        <f>LOWER(G70)</f>
        <v>technology</v>
      </c>
      <c r="T70" s="18" t="str">
        <f>RIGHT(A70,5)</f>
        <v>42329</v>
      </c>
      <c r="U70" s="27" t="s">
        <v>2774</v>
      </c>
      <c r="V70" s="16" t="s">
        <v>2719</v>
      </c>
      <c r="W70" s="30">
        <v>2015</v>
      </c>
      <c r="X70" t="s">
        <v>2774</v>
      </c>
      <c r="Y70" s="28">
        <v>42329</v>
      </c>
      <c r="Z70" s="28" t="str">
        <f>TRIM(A70)</f>
        <v>MX-2015-TM2149031-42329</v>
      </c>
      <c r="AA70">
        <f t="shared" si="5"/>
        <v>2015</v>
      </c>
      <c r="AB70">
        <f t="shared" si="6"/>
        <v>11</v>
      </c>
      <c r="AC70">
        <f t="shared" si="7"/>
        <v>7</v>
      </c>
      <c r="AD70">
        <f t="shared" si="8"/>
        <v>0</v>
      </c>
      <c r="AE70" s="62">
        <f>IF(I70="missing", IFERROR(INDEX([1]lookup!$I:$I, MATCH($A70, [1]lookup!$B:$B, 0)), 0), I70)</f>
        <v>1053.6884</v>
      </c>
      <c r="AF70" s="71" t="str">
        <f t="shared" si="9"/>
        <v>Nov</v>
      </c>
    </row>
    <row r="71" spans="1:32" ht="15.75">
      <c r="A71" s="19" t="s">
        <v>576</v>
      </c>
      <c r="B71" s="67">
        <v>41976</v>
      </c>
      <c r="C71" s="9">
        <v>41977</v>
      </c>
      <c r="D71" s="10" t="s">
        <v>577</v>
      </c>
      <c r="E71" s="10" t="s">
        <v>97</v>
      </c>
      <c r="F71" s="10" t="s">
        <v>98</v>
      </c>
      <c r="G71" s="10" t="s">
        <v>17</v>
      </c>
      <c r="H71" s="10" t="s">
        <v>73</v>
      </c>
      <c r="I71" s="11">
        <v>1278</v>
      </c>
      <c r="J71" s="10">
        <v>3</v>
      </c>
      <c r="K71" s="20">
        <v>0</v>
      </c>
      <c r="L71" s="11">
        <v>89.46</v>
      </c>
      <c r="M71" s="10" t="s">
        <v>37</v>
      </c>
      <c r="N71" s="12" t="s">
        <v>2685</v>
      </c>
      <c r="O71" s="13" t="str">
        <f>PROPER(D71)</f>
        <v>Bryan Mills</v>
      </c>
      <c r="P71" s="13" t="str">
        <f>LEFT(A71,2)</f>
        <v>MX</v>
      </c>
      <c r="Q71" s="13" t="str">
        <f>MID(A71,4,4)</f>
        <v>2014</v>
      </c>
      <c r="R71" s="13" t="str">
        <f>UPPER(M71)</f>
        <v>HIGH</v>
      </c>
      <c r="S71" s="13" t="str">
        <f>LOWER(G71)</f>
        <v>technology</v>
      </c>
      <c r="T71" s="21" t="str">
        <f>RIGHT(A71,5)</f>
        <v>41976</v>
      </c>
      <c r="U71" s="27" t="s">
        <v>2775</v>
      </c>
      <c r="V71" s="19" t="s">
        <v>2719</v>
      </c>
      <c r="W71" s="30">
        <v>2014</v>
      </c>
      <c r="X71" t="s">
        <v>2775</v>
      </c>
      <c r="Y71" s="28">
        <v>41976</v>
      </c>
      <c r="Z71" s="28" t="str">
        <f>TRIM(A71)</f>
        <v>MX-2014-BM1178582-41976</v>
      </c>
      <c r="AA71">
        <f t="shared" si="5"/>
        <v>2014</v>
      </c>
      <c r="AB71">
        <f t="shared" si="6"/>
        <v>12</v>
      </c>
      <c r="AC71">
        <f t="shared" si="7"/>
        <v>4</v>
      </c>
      <c r="AD71">
        <f t="shared" si="8"/>
        <v>1</v>
      </c>
      <c r="AE71" s="62">
        <f>IF(I71="missing", IFERROR(INDEX([1]lookup!$I:$I, MATCH($A71, [1]lookup!$B:$B, 0)), 0), I71)</f>
        <v>1278</v>
      </c>
      <c r="AF71" s="71" t="str">
        <f t="shared" si="9"/>
        <v>Oct</v>
      </c>
    </row>
    <row r="72" spans="1:32" ht="15.75">
      <c r="A72" s="16" t="s">
        <v>582</v>
      </c>
      <c r="B72" s="66">
        <v>42264</v>
      </c>
      <c r="C72" s="4">
        <v>42266</v>
      </c>
      <c r="D72" s="5" t="s">
        <v>583</v>
      </c>
      <c r="E72" s="5" t="s">
        <v>40</v>
      </c>
      <c r="F72" s="5" t="s">
        <v>111</v>
      </c>
      <c r="G72" s="5" t="s">
        <v>45</v>
      </c>
      <c r="H72" s="5" t="s">
        <v>26</v>
      </c>
      <c r="I72" s="6">
        <v>538.19399999999996</v>
      </c>
      <c r="J72" s="5">
        <v>2</v>
      </c>
      <c r="K72" s="17">
        <v>0.7</v>
      </c>
      <c r="L72" s="6">
        <v>-412.615399999999</v>
      </c>
      <c r="M72" s="5" t="s">
        <v>27</v>
      </c>
      <c r="N72" s="7" t="s">
        <v>2685</v>
      </c>
      <c r="O72" s="8" t="str">
        <f>PROPER(D72)</f>
        <v>Adam Shillingsburg</v>
      </c>
      <c r="P72" s="8" t="str">
        <f>LEFT(A72,2)</f>
        <v>CA</v>
      </c>
      <c r="Q72" s="8" t="str">
        <f>MID(A72,4,4)</f>
        <v>2015</v>
      </c>
      <c r="R72" s="8" t="str">
        <f>UPPER(M72)</f>
        <v>CRITICAL</v>
      </c>
      <c r="S72" s="8" t="str">
        <f>LOWER(G72)</f>
        <v>office supplies</v>
      </c>
      <c r="T72" s="18" t="str">
        <f>RIGHT(A72,5)</f>
        <v>42264</v>
      </c>
      <c r="U72" s="27" t="s">
        <v>2776</v>
      </c>
      <c r="V72" s="16" t="s">
        <v>2690</v>
      </c>
      <c r="W72" s="30">
        <v>2015</v>
      </c>
      <c r="X72" t="s">
        <v>2776</v>
      </c>
      <c r="Y72" s="28">
        <v>42264</v>
      </c>
      <c r="Z72" s="28" t="str">
        <f>TRIM(A72)</f>
        <v>CA-2015-AS10090140-42264</v>
      </c>
      <c r="AA72">
        <f t="shared" si="5"/>
        <v>2015</v>
      </c>
      <c r="AB72">
        <f t="shared" si="6"/>
        <v>9</v>
      </c>
      <c r="AC72">
        <f t="shared" si="7"/>
        <v>5</v>
      </c>
      <c r="AD72">
        <f t="shared" si="8"/>
        <v>2</v>
      </c>
      <c r="AE72" s="62">
        <f>IF(I72="missing", IFERROR(INDEX([1]lookup!$I:$I, MATCH($A72, [1]lookup!$B:$B, 0)), 0), I72)</f>
        <v>538.19399999999996</v>
      </c>
      <c r="AF72" s="71" t="str">
        <f t="shared" si="9"/>
        <v>Nov</v>
      </c>
    </row>
    <row r="73" spans="1:32" ht="15.75">
      <c r="A73" s="19" t="s">
        <v>597</v>
      </c>
      <c r="B73" s="67">
        <v>42245</v>
      </c>
      <c r="C73" s="9">
        <v>42249</v>
      </c>
      <c r="D73" s="10" t="s">
        <v>598</v>
      </c>
      <c r="E73" s="10" t="s">
        <v>97</v>
      </c>
      <c r="F73" s="10" t="s">
        <v>98</v>
      </c>
      <c r="G73" s="10" t="s">
        <v>17</v>
      </c>
      <c r="H73" s="10" t="s">
        <v>33</v>
      </c>
      <c r="I73" s="11">
        <v>2142.3000000000002</v>
      </c>
      <c r="J73" s="10">
        <v>5</v>
      </c>
      <c r="K73" s="20">
        <v>0</v>
      </c>
      <c r="L73" s="11">
        <v>556.9</v>
      </c>
      <c r="M73" s="10" t="s">
        <v>37</v>
      </c>
      <c r="N73" s="12" t="s">
        <v>2685</v>
      </c>
      <c r="O73" s="13" t="str">
        <f>PROPER(D73)</f>
        <v>Chad Cunningham</v>
      </c>
      <c r="P73" s="13" t="str">
        <f>LEFT(A73,2)</f>
        <v>MX</v>
      </c>
      <c r="Q73" s="13" t="str">
        <f>MID(A73,4,4)</f>
        <v>2015</v>
      </c>
      <c r="R73" s="13" t="str">
        <f>UPPER(M73)</f>
        <v>HIGH</v>
      </c>
      <c r="S73" s="13" t="str">
        <f>LOWER(G73)</f>
        <v>technology</v>
      </c>
      <c r="T73" s="21" t="str">
        <f>RIGHT(A73,5)</f>
        <v>42245</v>
      </c>
      <c r="U73" s="27" t="s">
        <v>2777</v>
      </c>
      <c r="V73" s="19" t="s">
        <v>2719</v>
      </c>
      <c r="W73" s="30">
        <v>2015</v>
      </c>
      <c r="X73" t="s">
        <v>2777</v>
      </c>
      <c r="Y73" s="28">
        <v>42245</v>
      </c>
      <c r="Z73" s="28" t="str">
        <f>TRIM(A73)</f>
        <v>MX-2015-CC1210082-42245</v>
      </c>
      <c r="AA73">
        <f t="shared" si="5"/>
        <v>2015</v>
      </c>
      <c r="AB73">
        <f t="shared" si="6"/>
        <v>8</v>
      </c>
      <c r="AC73">
        <f t="shared" si="7"/>
        <v>7</v>
      </c>
      <c r="AD73">
        <f t="shared" si="8"/>
        <v>4</v>
      </c>
      <c r="AE73" s="62">
        <f>IF(I73="missing", IFERROR(INDEX([1]lookup!$I:$I, MATCH($A73, [1]lookup!$B:$B, 0)), 0), I73)</f>
        <v>2142.3000000000002</v>
      </c>
      <c r="AF73" s="71" t="str">
        <f t="shared" si="9"/>
        <v>Nov</v>
      </c>
    </row>
    <row r="74" spans="1:32" ht="15.75">
      <c r="A74" s="16" t="s">
        <v>622</v>
      </c>
      <c r="B74" s="66">
        <v>42362</v>
      </c>
      <c r="C74" s="4">
        <v>42365</v>
      </c>
      <c r="D74" s="5" t="s">
        <v>623</v>
      </c>
      <c r="E74" s="5" t="s">
        <v>437</v>
      </c>
      <c r="F74" s="5" t="s">
        <v>438</v>
      </c>
      <c r="G74" s="5" t="s">
        <v>624</v>
      </c>
      <c r="H74" s="5" t="s">
        <v>44</v>
      </c>
      <c r="I74" s="6">
        <v>2550</v>
      </c>
      <c r="J74" s="5">
        <v>4</v>
      </c>
      <c r="K74" s="17">
        <v>0</v>
      </c>
      <c r="L74" s="6">
        <v>714</v>
      </c>
      <c r="M74" s="5" t="s">
        <v>19</v>
      </c>
      <c r="N74" s="7" t="s">
        <v>2685</v>
      </c>
      <c r="O74" s="8" t="str">
        <f>PROPER(D74)</f>
        <v>Mike Vittorini</v>
      </c>
      <c r="P74" s="8" t="str">
        <f>LEFT(A74,2)</f>
        <v>SF</v>
      </c>
      <c r="Q74" s="8" t="str">
        <f>MID(A74,4,4)</f>
        <v>2015</v>
      </c>
      <c r="R74" s="8" t="str">
        <f>UPPER(M74)</f>
        <v>MEDIUM</v>
      </c>
      <c r="S74" s="8" t="str">
        <f>LOWER(G74)</f>
        <v xml:space="preserve"> technology </v>
      </c>
      <c r="T74" s="18" t="str">
        <f>RIGHT(A74,5)</f>
        <v>42362</v>
      </c>
      <c r="U74" s="27" t="s">
        <v>2778</v>
      </c>
      <c r="V74" s="16" t="s">
        <v>2765</v>
      </c>
      <c r="W74" s="30">
        <v>2015</v>
      </c>
      <c r="X74" t="s">
        <v>2778</v>
      </c>
      <c r="Y74" s="28">
        <v>42362</v>
      </c>
      <c r="Z74" s="28" t="str">
        <f>TRIM(A74)</f>
        <v>SF-2015-MV8190117-42362</v>
      </c>
      <c r="AA74">
        <f t="shared" si="5"/>
        <v>2015</v>
      </c>
      <c r="AB74">
        <f t="shared" si="6"/>
        <v>12</v>
      </c>
      <c r="AC74">
        <f t="shared" si="7"/>
        <v>5</v>
      </c>
      <c r="AD74">
        <f t="shared" si="8"/>
        <v>3</v>
      </c>
      <c r="AE74" s="62">
        <f>IF(I74="missing", IFERROR(INDEX([1]lookup!$I:$I, MATCH($A74, [1]lookup!$B:$B, 0)), 0), I74)</f>
        <v>2550</v>
      </c>
      <c r="AF74" s="71" t="str">
        <f t="shared" si="9"/>
        <v>Nov</v>
      </c>
    </row>
    <row r="75" spans="1:32" ht="15.75">
      <c r="A75" s="19" t="s">
        <v>629</v>
      </c>
      <c r="B75" s="67">
        <v>42115</v>
      </c>
      <c r="C75" s="9">
        <v>42117</v>
      </c>
      <c r="D75" s="10" t="s">
        <v>630</v>
      </c>
      <c r="E75" s="10" t="s">
        <v>358</v>
      </c>
      <c r="F75" s="10" t="s">
        <v>98</v>
      </c>
      <c r="G75" s="10" t="s">
        <v>17</v>
      </c>
      <c r="H75" s="10" t="s">
        <v>23</v>
      </c>
      <c r="I75" s="11">
        <v>1058.2791999999999</v>
      </c>
      <c r="J75" s="10">
        <v>5</v>
      </c>
      <c r="K75" s="20">
        <v>2E-3</v>
      </c>
      <c r="L75" s="11">
        <v>-2.1208</v>
      </c>
      <c r="M75" s="10" t="s">
        <v>27</v>
      </c>
      <c r="N75" s="12" t="s">
        <v>2685</v>
      </c>
      <c r="O75" s="13" t="str">
        <f>PROPER(D75)</f>
        <v>Filia Mcadams</v>
      </c>
      <c r="P75" s="13" t="str">
        <f>LEFT(A75,2)</f>
        <v>US</v>
      </c>
      <c r="Q75" s="13" t="str">
        <f>MID(A75,4,4)</f>
        <v>2015</v>
      </c>
      <c r="R75" s="13" t="str">
        <f>UPPER(M75)</f>
        <v>CRITICAL</v>
      </c>
      <c r="S75" s="13" t="str">
        <f>LOWER(G75)</f>
        <v>technology</v>
      </c>
      <c r="T75" s="21" t="str">
        <f>RIGHT(A75,5)</f>
        <v>42115</v>
      </c>
      <c r="U75" s="27" t="s">
        <v>2779</v>
      </c>
      <c r="V75" s="19" t="s">
        <v>2695</v>
      </c>
      <c r="W75" s="30">
        <v>2015</v>
      </c>
      <c r="X75" t="s">
        <v>2779</v>
      </c>
      <c r="Y75" s="28">
        <v>42115</v>
      </c>
      <c r="Z75" s="28" t="str">
        <f>TRIM(A75)</f>
        <v>US-2015-FM1421551-42115</v>
      </c>
      <c r="AA75">
        <f t="shared" si="5"/>
        <v>2015</v>
      </c>
      <c r="AB75">
        <f t="shared" si="6"/>
        <v>4</v>
      </c>
      <c r="AC75">
        <f t="shared" si="7"/>
        <v>3</v>
      </c>
      <c r="AD75">
        <f t="shared" si="8"/>
        <v>2</v>
      </c>
      <c r="AE75" s="62">
        <f>IF(I75="missing", IFERROR(INDEX([1]lookup!$I:$I, MATCH($A75, [1]lookup!$B:$B, 0)), 0), I75)</f>
        <v>1058.2791999999999</v>
      </c>
      <c r="AF75" s="71" t="str">
        <f t="shared" si="9"/>
        <v>Nov</v>
      </c>
    </row>
    <row r="76" spans="1:32" ht="15.75">
      <c r="A76" s="16" t="s">
        <v>423</v>
      </c>
      <c r="B76" s="66">
        <v>42248</v>
      </c>
      <c r="C76" s="4">
        <v>42248</v>
      </c>
      <c r="D76" s="5" t="s">
        <v>424</v>
      </c>
      <c r="E76" s="5" t="s">
        <v>639</v>
      </c>
      <c r="F76" s="5" t="s">
        <v>71</v>
      </c>
      <c r="G76" s="5" t="s">
        <v>17</v>
      </c>
      <c r="H76" s="5" t="s">
        <v>299</v>
      </c>
      <c r="I76" s="6">
        <v>1599.9</v>
      </c>
      <c r="J76" s="5">
        <v>5</v>
      </c>
      <c r="K76" s="17">
        <v>0</v>
      </c>
      <c r="L76" s="6">
        <v>719.85</v>
      </c>
      <c r="M76" s="5" t="s">
        <v>27</v>
      </c>
      <c r="N76" s="7" t="s">
        <v>2685</v>
      </c>
      <c r="O76" s="8" t="str">
        <f>PROPER(D76)</f>
        <v>Neil Franzã¶Sisch</v>
      </c>
      <c r="P76" s="8" t="str">
        <f>LEFT(A76,2)</f>
        <v>ES</v>
      </c>
      <c r="Q76" s="8" t="str">
        <f>MID(A76,4,4)</f>
        <v>2015</v>
      </c>
      <c r="R76" s="8" t="str">
        <f>UPPER(M76)</f>
        <v>CRITICAL</v>
      </c>
      <c r="S76" s="8" t="str">
        <f>LOWER(G76)</f>
        <v>technology</v>
      </c>
      <c r="T76" s="18" t="str">
        <f>RIGHT(A76,5)</f>
        <v>42248</v>
      </c>
      <c r="U76" s="27" t="s">
        <v>2753</v>
      </c>
      <c r="V76" s="16" t="s">
        <v>2744</v>
      </c>
      <c r="W76" s="30">
        <v>2015</v>
      </c>
      <c r="X76" t="s">
        <v>2753</v>
      </c>
      <c r="Y76" s="28">
        <v>42248</v>
      </c>
      <c r="Z76" s="28" t="str">
        <f>TRIM(A76)</f>
        <v>ES-2015-NF1847548-42248</v>
      </c>
      <c r="AA76">
        <f t="shared" si="5"/>
        <v>2015</v>
      </c>
      <c r="AB76">
        <f t="shared" si="6"/>
        <v>9</v>
      </c>
      <c r="AC76">
        <f t="shared" si="7"/>
        <v>3</v>
      </c>
      <c r="AD76">
        <f t="shared" si="8"/>
        <v>0</v>
      </c>
      <c r="AE76" s="62">
        <f>IF(I76="missing", IFERROR(INDEX([1]lookup!$I:$I, MATCH($A76, [1]lookup!$B:$B, 0)), 0), I76)</f>
        <v>1599.9</v>
      </c>
      <c r="AF76" s="71" t="str">
        <f t="shared" si="9"/>
        <v>Nov</v>
      </c>
    </row>
    <row r="77" spans="1:32" ht="15.75">
      <c r="A77" s="19" t="s">
        <v>640</v>
      </c>
      <c r="B77" s="67">
        <v>42175</v>
      </c>
      <c r="C77" s="9">
        <v>42181</v>
      </c>
      <c r="D77" s="10" t="s">
        <v>641</v>
      </c>
      <c r="E77" s="10" t="s">
        <v>66</v>
      </c>
      <c r="F77" s="10" t="s">
        <v>90</v>
      </c>
      <c r="G77" s="10" t="s">
        <v>32</v>
      </c>
      <c r="H77" s="10" t="s">
        <v>73</v>
      </c>
      <c r="I77" s="11">
        <v>2063.4</v>
      </c>
      <c r="J77" s="10">
        <v>5</v>
      </c>
      <c r="K77" s="20">
        <v>0</v>
      </c>
      <c r="L77" s="11">
        <v>123.75</v>
      </c>
      <c r="M77" s="10" t="s">
        <v>74</v>
      </c>
      <c r="N77" s="12" t="s">
        <v>2685</v>
      </c>
      <c r="O77" s="13" t="str">
        <f>PROPER(D77)</f>
        <v>Keith Dawkins</v>
      </c>
      <c r="P77" s="13" t="str">
        <f>LEFT(A77,2)</f>
        <v>IN</v>
      </c>
      <c r="Q77" s="13" t="str">
        <f>MID(A77,4,4)</f>
        <v>2015</v>
      </c>
      <c r="R77" s="13" t="str">
        <f>UPPER(M77)</f>
        <v>LOW</v>
      </c>
      <c r="S77" s="13" t="str">
        <f>LOWER(G77)</f>
        <v>furniture</v>
      </c>
      <c r="T77" s="21" t="str">
        <f>RIGHT(A77,5)</f>
        <v>42175</v>
      </c>
      <c r="U77" s="27" t="s">
        <v>2780</v>
      </c>
      <c r="V77" s="19" t="s">
        <v>2687</v>
      </c>
      <c r="W77" s="30">
        <v>2015</v>
      </c>
      <c r="X77" t="s">
        <v>2780</v>
      </c>
      <c r="Y77" s="28">
        <v>42175</v>
      </c>
      <c r="Z77" s="28" t="str">
        <f>TRIM(A77)</f>
        <v>IN-2015-KD1649527-42175</v>
      </c>
      <c r="AA77">
        <f t="shared" si="5"/>
        <v>2015</v>
      </c>
      <c r="AB77">
        <f t="shared" si="6"/>
        <v>6</v>
      </c>
      <c r="AC77">
        <f t="shared" si="7"/>
        <v>7</v>
      </c>
      <c r="AD77">
        <f t="shared" si="8"/>
        <v>6</v>
      </c>
      <c r="AE77" s="62">
        <f>IF(I77="missing", IFERROR(INDEX([1]lookup!$I:$I, MATCH($A77, [1]lookup!$B:$B, 0)), 0), I77)</f>
        <v>2063.4</v>
      </c>
      <c r="AF77" s="71" t="str">
        <f t="shared" si="9"/>
        <v>Nov</v>
      </c>
    </row>
    <row r="78" spans="1:32" ht="15.75">
      <c r="A78" s="16" t="s">
        <v>532</v>
      </c>
      <c r="B78" s="66">
        <v>42259</v>
      </c>
      <c r="C78" s="4">
        <v>42261</v>
      </c>
      <c r="D78" s="5" t="s">
        <v>183</v>
      </c>
      <c r="E78" s="5" t="s">
        <v>211</v>
      </c>
      <c r="F78" s="5" t="s">
        <v>98</v>
      </c>
      <c r="G78" s="5" t="s">
        <v>17</v>
      </c>
      <c r="H78" s="5" t="s">
        <v>299</v>
      </c>
      <c r="I78" s="6">
        <v>848.32</v>
      </c>
      <c r="J78" s="5">
        <v>2</v>
      </c>
      <c r="K78" s="17">
        <v>0</v>
      </c>
      <c r="L78" s="6">
        <v>110.28</v>
      </c>
      <c r="M78" s="5" t="s">
        <v>27</v>
      </c>
      <c r="N78" s="7" t="s">
        <v>2685</v>
      </c>
      <c r="O78" s="8" t="str">
        <f>PROPER(D78)</f>
        <v>Chuck Sachs</v>
      </c>
      <c r="P78" s="8" t="str">
        <f>LEFT(A78,2)</f>
        <v>MX</v>
      </c>
      <c r="Q78" s="8" t="str">
        <f>MID(A78,4,4)</f>
        <v>2015</v>
      </c>
      <c r="R78" s="8" t="str">
        <f>UPPER(M78)</f>
        <v>CRITICAL</v>
      </c>
      <c r="S78" s="8" t="str">
        <f>LOWER(G78)</f>
        <v>technology</v>
      </c>
      <c r="T78" s="18" t="str">
        <f>RIGHT(A78,5)</f>
        <v>42259</v>
      </c>
      <c r="U78" s="27" t="s">
        <v>2770</v>
      </c>
      <c r="V78" s="16" t="s">
        <v>2719</v>
      </c>
      <c r="W78" s="30">
        <v>2015</v>
      </c>
      <c r="X78" t="s">
        <v>2770</v>
      </c>
      <c r="Y78" s="28">
        <v>42259</v>
      </c>
      <c r="Z78" s="28" t="str">
        <f>TRIM(A78)</f>
        <v>MX-2015-CS1246093-42259</v>
      </c>
      <c r="AA78">
        <f t="shared" si="5"/>
        <v>2015</v>
      </c>
      <c r="AB78">
        <f t="shared" si="6"/>
        <v>9</v>
      </c>
      <c r="AC78">
        <f t="shared" si="7"/>
        <v>7</v>
      </c>
      <c r="AD78">
        <f t="shared" si="8"/>
        <v>2</v>
      </c>
      <c r="AE78" s="62">
        <f>IF(I78="missing", IFERROR(INDEX([1]lookup!$I:$I, MATCH($A78, [1]lookup!$B:$B, 0)), 0), I78)</f>
        <v>848.32</v>
      </c>
      <c r="AF78" s="71" t="str">
        <f t="shared" si="9"/>
        <v>Nov</v>
      </c>
    </row>
    <row r="79" spans="1:32" ht="15.75">
      <c r="A79" s="19" t="s">
        <v>582</v>
      </c>
      <c r="B79" s="67">
        <v>42264</v>
      </c>
      <c r="C79" s="10" t="s">
        <v>652</v>
      </c>
      <c r="D79" s="10" t="s">
        <v>583</v>
      </c>
      <c r="E79" s="10" t="s">
        <v>653</v>
      </c>
      <c r="F79" s="10" t="s">
        <v>111</v>
      </c>
      <c r="G79" s="10" t="s">
        <v>32</v>
      </c>
      <c r="H79" s="10" t="s">
        <v>23</v>
      </c>
      <c r="I79" s="11">
        <v>22.512</v>
      </c>
      <c r="J79" s="10">
        <v>3</v>
      </c>
      <c r="K79" s="20">
        <v>0.2</v>
      </c>
      <c r="L79" s="11">
        <v>2.2511999999999999</v>
      </c>
      <c r="M79" s="10" t="s">
        <v>27</v>
      </c>
      <c r="N79" s="12" t="s">
        <v>2685</v>
      </c>
      <c r="O79" s="13" t="str">
        <f>PROPER(D79)</f>
        <v>Adam Shillingsburg</v>
      </c>
      <c r="P79" s="13" t="str">
        <f>LEFT(A79,2)</f>
        <v>CA</v>
      </c>
      <c r="Q79" s="13" t="str">
        <f>MID(A79,4,4)</f>
        <v>2015</v>
      </c>
      <c r="R79" s="13" t="str">
        <f>UPPER(M79)</f>
        <v>CRITICAL</v>
      </c>
      <c r="S79" s="13" t="str">
        <f>LOWER(G79)</f>
        <v>furniture</v>
      </c>
      <c r="T79" s="21" t="str">
        <f>RIGHT(A79,5)</f>
        <v>42264</v>
      </c>
      <c r="U79" s="27" t="s">
        <v>2776</v>
      </c>
      <c r="V79" s="19" t="s">
        <v>2690</v>
      </c>
      <c r="W79" s="30">
        <v>2015</v>
      </c>
      <c r="X79" t="s">
        <v>2776</v>
      </c>
      <c r="Y79" s="28">
        <v>42264</v>
      </c>
      <c r="Z79" s="28" t="str">
        <f>TRIM(A79)</f>
        <v>CA-2015-AS10090140-42264</v>
      </c>
      <c r="AA79">
        <f t="shared" si="5"/>
        <v>2015</v>
      </c>
      <c r="AB79">
        <f t="shared" si="6"/>
        <v>9</v>
      </c>
      <c r="AC79">
        <f t="shared" si="7"/>
        <v>5</v>
      </c>
      <c r="AD79">
        <f t="shared" si="8"/>
        <v>0</v>
      </c>
      <c r="AE79" s="62">
        <f>IF(I79="missing", IFERROR(INDEX([1]lookup!$I:$I, MATCH($A79, [1]lookup!$B:$B, 0)), 0), I79)</f>
        <v>22.512</v>
      </c>
      <c r="AF79" s="71" t="str">
        <f t="shared" si="9"/>
        <v>Nov</v>
      </c>
    </row>
    <row r="80" spans="1:32" ht="15.75">
      <c r="A80" s="16" t="s">
        <v>661</v>
      </c>
      <c r="B80" s="66">
        <v>41850</v>
      </c>
      <c r="C80" s="4">
        <v>41850</v>
      </c>
      <c r="D80" s="5" t="s">
        <v>662</v>
      </c>
      <c r="E80" s="5" t="s">
        <v>554</v>
      </c>
      <c r="F80" s="5" t="s">
        <v>90</v>
      </c>
      <c r="G80" s="5" t="s">
        <v>223</v>
      </c>
      <c r="H80" s="5" t="s">
        <v>151</v>
      </c>
      <c r="I80" s="6">
        <v>959.76</v>
      </c>
      <c r="J80" s="5">
        <v>3</v>
      </c>
      <c r="K80" s="17">
        <v>0</v>
      </c>
      <c r="L80" s="6">
        <v>460.62</v>
      </c>
      <c r="M80" s="5" t="s">
        <v>27</v>
      </c>
      <c r="N80" s="7" t="s">
        <v>2685</v>
      </c>
      <c r="O80" s="8" t="str">
        <f>PROPER(D80)</f>
        <v>Elizabeth Moffitt</v>
      </c>
      <c r="P80" s="8" t="str">
        <f>LEFT(A80,2)</f>
        <v>IN</v>
      </c>
      <c r="Q80" s="8" t="str">
        <f>MID(A80,4,4)</f>
        <v>2014</v>
      </c>
      <c r="R80" s="8" t="str">
        <f>UPPER(M80)</f>
        <v>CRITICAL</v>
      </c>
      <c r="S80" s="8" t="str">
        <f>LOWER(G80)</f>
        <v>technology#</v>
      </c>
      <c r="T80" s="18" t="str">
        <f>RIGHT(A80,5)</f>
        <v>41850</v>
      </c>
      <c r="U80" s="27" t="s">
        <v>2781</v>
      </c>
      <c r="V80" s="16" t="s">
        <v>2687</v>
      </c>
      <c r="W80" s="30">
        <v>2014</v>
      </c>
      <c r="X80" t="s">
        <v>2781</v>
      </c>
      <c r="Y80" s="28">
        <v>41850</v>
      </c>
      <c r="Z80" s="28" t="str">
        <f>TRIM(A80)</f>
        <v>IN-2014-EM1382566-41850</v>
      </c>
      <c r="AA80">
        <f t="shared" si="5"/>
        <v>2014</v>
      </c>
      <c r="AB80">
        <f t="shared" si="6"/>
        <v>7</v>
      </c>
      <c r="AC80">
        <f t="shared" si="7"/>
        <v>4</v>
      </c>
      <c r="AD80">
        <f t="shared" si="8"/>
        <v>0</v>
      </c>
      <c r="AE80" s="62">
        <f>IF(I80="missing", IFERROR(INDEX([1]lookup!$I:$I, MATCH($A80, [1]lookup!$B:$B, 0)), 0), I80)</f>
        <v>959.76</v>
      </c>
      <c r="AF80" s="71" t="str">
        <f t="shared" si="9"/>
        <v>Oct</v>
      </c>
    </row>
    <row r="81" spans="1:32" ht="15.75">
      <c r="A81" s="19" t="s">
        <v>663</v>
      </c>
      <c r="B81" s="67">
        <v>42341</v>
      </c>
      <c r="C81" s="15">
        <v>42344</v>
      </c>
      <c r="D81" s="10" t="s">
        <v>583</v>
      </c>
      <c r="E81" s="10" t="s">
        <v>40</v>
      </c>
      <c r="F81" s="10" t="s">
        <v>664</v>
      </c>
      <c r="G81" s="10" t="s">
        <v>45</v>
      </c>
      <c r="H81" s="10" t="s">
        <v>33</v>
      </c>
      <c r="I81" s="11">
        <v>34.65</v>
      </c>
      <c r="J81" s="10">
        <v>3</v>
      </c>
      <c r="K81" s="20">
        <v>0</v>
      </c>
      <c r="L81" s="11">
        <v>72.253413101131102</v>
      </c>
      <c r="M81" s="10" t="s">
        <v>19</v>
      </c>
      <c r="N81" s="12" t="s">
        <v>2685</v>
      </c>
      <c r="O81" s="13" t="str">
        <f>PROPER(D81)</f>
        <v>Adam Shillingsburg</v>
      </c>
      <c r="P81" s="13" t="str">
        <f>LEFT(A81,2)</f>
        <v>US</v>
      </c>
      <c r="Q81" s="13" t="str">
        <f>MID(A81,4,4)</f>
        <v>2015</v>
      </c>
      <c r="R81" s="13" t="str">
        <f>UPPER(M81)</f>
        <v>MEDIUM</v>
      </c>
      <c r="S81" s="13" t="str">
        <f>LOWER(G81)</f>
        <v>office supplies</v>
      </c>
      <c r="T81" s="21" t="str">
        <f>RIGHT(A81,5)</f>
        <v>42341</v>
      </c>
      <c r="U81" s="27" t="s">
        <v>2776</v>
      </c>
      <c r="V81" s="19" t="s">
        <v>2695</v>
      </c>
      <c r="W81" s="30">
        <v>2015</v>
      </c>
      <c r="X81" t="s">
        <v>2776</v>
      </c>
      <c r="Y81" s="28">
        <v>42341</v>
      </c>
      <c r="Z81" s="28" t="str">
        <f>TRIM(A81)</f>
        <v>US-2015-AS10090140-42341</v>
      </c>
      <c r="AA81">
        <f t="shared" si="5"/>
        <v>2015</v>
      </c>
      <c r="AB81">
        <f t="shared" si="6"/>
        <v>12</v>
      </c>
      <c r="AC81">
        <f t="shared" si="7"/>
        <v>5</v>
      </c>
      <c r="AD81">
        <f t="shared" si="8"/>
        <v>3</v>
      </c>
      <c r="AE81" s="62">
        <f>IF(I81="missing", IFERROR(INDEX([1]lookup!$I:$I, MATCH($A81, [1]lookup!$B:$B, 0)), 0), I81)</f>
        <v>34.65</v>
      </c>
      <c r="AF81" s="71" t="str">
        <f t="shared" si="9"/>
        <v>Nov</v>
      </c>
    </row>
    <row r="82" spans="1:32" ht="15.75">
      <c r="A82" s="16" t="s">
        <v>674</v>
      </c>
      <c r="B82" s="66">
        <v>42223</v>
      </c>
      <c r="C82" s="4">
        <v>42225</v>
      </c>
      <c r="D82" s="5" t="s">
        <v>675</v>
      </c>
      <c r="E82" s="5" t="s">
        <v>70</v>
      </c>
      <c r="F82" s="5" t="s">
        <v>71</v>
      </c>
      <c r="G82" s="5" t="s">
        <v>17</v>
      </c>
      <c r="H82" s="5" t="s">
        <v>151</v>
      </c>
      <c r="I82" s="6">
        <v>1625.2425000000001</v>
      </c>
      <c r="J82" s="5">
        <v>3</v>
      </c>
      <c r="K82" s="17">
        <v>0.15</v>
      </c>
      <c r="L82" s="6">
        <v>-76.567499999999995</v>
      </c>
      <c r="M82" s="5" t="s">
        <v>27</v>
      </c>
      <c r="N82" s="7" t="s">
        <v>2685</v>
      </c>
      <c r="O82" s="8" t="str">
        <f>PROPER(D82)</f>
        <v>Christine Abelman</v>
      </c>
      <c r="P82" s="8" t="str">
        <f>LEFT(A82,2)</f>
        <v>IT</v>
      </c>
      <c r="Q82" s="8" t="str">
        <f>MID(A82,4,4)</f>
        <v>2015</v>
      </c>
      <c r="R82" s="8" t="str">
        <f>UPPER(M82)</f>
        <v>CRITICAL</v>
      </c>
      <c r="S82" s="8" t="str">
        <f>LOWER(G82)</f>
        <v>technology</v>
      </c>
      <c r="T82" s="18" t="str">
        <f>RIGHT(A82,5)</f>
        <v>42223</v>
      </c>
      <c r="U82" s="27" t="s">
        <v>2782</v>
      </c>
      <c r="V82" s="16" t="s">
        <v>2711</v>
      </c>
      <c r="W82" s="30">
        <v>2015</v>
      </c>
      <c r="X82" t="s">
        <v>2782</v>
      </c>
      <c r="Y82" s="28">
        <v>42223</v>
      </c>
      <c r="Z82" s="28" t="str">
        <f>TRIM(A82)</f>
        <v>IT-2015-CA1231045-42223</v>
      </c>
      <c r="AA82">
        <f t="shared" si="5"/>
        <v>2015</v>
      </c>
      <c r="AB82">
        <f t="shared" si="6"/>
        <v>8</v>
      </c>
      <c r="AC82">
        <f t="shared" si="7"/>
        <v>6</v>
      </c>
      <c r="AD82">
        <f t="shared" si="8"/>
        <v>2</v>
      </c>
      <c r="AE82" s="62">
        <f>IF(I82="missing", IFERROR(INDEX([1]lookup!$I:$I, MATCH($A82, [1]lookup!$B:$B, 0)), 0), I82)</f>
        <v>1625.2425000000001</v>
      </c>
      <c r="AF82" s="71" t="str">
        <f t="shared" si="9"/>
        <v>Nov</v>
      </c>
    </row>
    <row r="83" spans="1:32" ht="15.75">
      <c r="A83" s="19" t="s">
        <v>646</v>
      </c>
      <c r="B83" s="67">
        <v>42039</v>
      </c>
      <c r="C83" s="9">
        <v>42099</v>
      </c>
      <c r="D83" s="10" t="s">
        <v>583</v>
      </c>
      <c r="E83" s="10" t="s">
        <v>40</v>
      </c>
      <c r="F83" s="10" t="s">
        <v>41</v>
      </c>
      <c r="G83" s="10" t="s">
        <v>45</v>
      </c>
      <c r="H83" s="10" t="s">
        <v>299</v>
      </c>
      <c r="I83" s="11">
        <v>28.4</v>
      </c>
      <c r="J83" s="10">
        <v>5</v>
      </c>
      <c r="K83" s="20">
        <v>0</v>
      </c>
      <c r="L83" s="11">
        <v>13.3479999999999</v>
      </c>
      <c r="M83" s="10" t="s">
        <v>37</v>
      </c>
      <c r="N83" s="12" t="s">
        <v>2685</v>
      </c>
      <c r="O83" s="13" t="str">
        <f>PROPER(D83)</f>
        <v>Adam Shillingsburg</v>
      </c>
      <c r="P83" s="13" t="str">
        <f>LEFT(A83,2)</f>
        <v>CA</v>
      </c>
      <c r="Q83" s="13" t="str">
        <f>MID(A83,4,4)</f>
        <v>2015</v>
      </c>
      <c r="R83" s="13" t="str">
        <f>UPPER(M83)</f>
        <v>HIGH</v>
      </c>
      <c r="S83" s="13" t="str">
        <f>LOWER(G83)</f>
        <v>office supplies</v>
      </c>
      <c r="T83" s="21" t="str">
        <f>RIGHT(A83,5)</f>
        <v>42096</v>
      </c>
      <c r="U83" s="27" t="s">
        <v>2776</v>
      </c>
      <c r="V83" s="19" t="s">
        <v>2690</v>
      </c>
      <c r="W83" s="30">
        <v>2015</v>
      </c>
      <c r="X83" t="s">
        <v>2776</v>
      </c>
      <c r="Y83" s="28">
        <v>42096</v>
      </c>
      <c r="Z83" s="28" t="str">
        <f>TRIM(A83)</f>
        <v>CA-2015-AS10090140-42096</v>
      </c>
      <c r="AA83">
        <f t="shared" si="5"/>
        <v>2015</v>
      </c>
      <c r="AB83">
        <f t="shared" si="6"/>
        <v>2</v>
      </c>
      <c r="AC83">
        <f t="shared" si="7"/>
        <v>4</v>
      </c>
      <c r="AD83">
        <f t="shared" si="8"/>
        <v>60</v>
      </c>
      <c r="AE83" s="62">
        <f>IF(I83="missing", IFERROR(INDEX([1]lookup!$I:$I, MATCH($A83, [1]lookup!$B:$B, 0)), 0), I83)</f>
        <v>28.4</v>
      </c>
      <c r="AF83" s="71" t="str">
        <f t="shared" si="9"/>
        <v>Nov</v>
      </c>
    </row>
    <row r="84" spans="1:32" ht="15.75">
      <c r="A84" s="16" t="s">
        <v>679</v>
      </c>
      <c r="B84" s="66">
        <v>41266</v>
      </c>
      <c r="C84" s="4">
        <v>41268</v>
      </c>
      <c r="D84" s="5" t="s">
        <v>583</v>
      </c>
      <c r="E84" s="5" t="s">
        <v>40</v>
      </c>
      <c r="F84" s="5" t="s">
        <v>43</v>
      </c>
      <c r="G84" s="5" t="s">
        <v>45</v>
      </c>
      <c r="H84" s="5" t="s">
        <v>18</v>
      </c>
      <c r="I84" s="6">
        <v>13.97</v>
      </c>
      <c r="J84" s="5">
        <v>1</v>
      </c>
      <c r="K84" s="17">
        <v>0</v>
      </c>
      <c r="L84" s="6">
        <v>3.6322000000000001</v>
      </c>
      <c r="M84" s="5" t="s">
        <v>37</v>
      </c>
      <c r="N84" s="7" t="s">
        <v>2685</v>
      </c>
      <c r="O84" s="8" t="str">
        <f>PROPER(D84)</f>
        <v>Adam Shillingsburg</v>
      </c>
      <c r="P84" s="8" t="str">
        <f>LEFT(A84,2)</f>
        <v>CA</v>
      </c>
      <c r="Q84" s="8" t="str">
        <f>MID(A84,4,4)</f>
        <v>2012</v>
      </c>
      <c r="R84" s="8" t="str">
        <f>UPPER(M84)</f>
        <v>HIGH</v>
      </c>
      <c r="S84" s="8" t="str">
        <f>LOWER(G84)</f>
        <v>office supplies</v>
      </c>
      <c r="T84" s="18" t="str">
        <f>RIGHT(A84,5)</f>
        <v>41266</v>
      </c>
      <c r="U84" s="27" t="s">
        <v>2776</v>
      </c>
      <c r="V84" s="16" t="s">
        <v>2690</v>
      </c>
      <c r="W84" s="30">
        <v>2012</v>
      </c>
      <c r="X84" t="s">
        <v>2776</v>
      </c>
      <c r="Y84" s="28">
        <v>41266</v>
      </c>
      <c r="Z84" s="28" t="str">
        <f>TRIM(A84)</f>
        <v>CA-2012-AS10090140-41266</v>
      </c>
      <c r="AA84">
        <f t="shared" si="5"/>
        <v>2012</v>
      </c>
      <c r="AB84">
        <f t="shared" si="6"/>
        <v>12</v>
      </c>
      <c r="AC84">
        <f t="shared" si="7"/>
        <v>1</v>
      </c>
      <c r="AD84">
        <f t="shared" si="8"/>
        <v>2</v>
      </c>
      <c r="AE84" s="62">
        <f>IF(I84="missing", IFERROR(INDEX([1]lookup!$I:$I, MATCH($A84, [1]lookup!$B:$B, 0)), 0), I84)</f>
        <v>13.97</v>
      </c>
      <c r="AF84" s="71" t="str">
        <f t="shared" si="9"/>
        <v>Aug</v>
      </c>
    </row>
    <row r="85" spans="1:32" ht="15.75">
      <c r="A85" s="19" t="s">
        <v>586</v>
      </c>
      <c r="B85" s="67">
        <v>41587</v>
      </c>
      <c r="C85" s="9">
        <v>41591</v>
      </c>
      <c r="D85" s="10" t="s">
        <v>583</v>
      </c>
      <c r="E85" s="10" t="s">
        <v>40</v>
      </c>
      <c r="F85" s="10" t="s">
        <v>683</v>
      </c>
      <c r="G85" s="10" t="s">
        <v>45</v>
      </c>
      <c r="H85" s="10" t="s">
        <v>44</v>
      </c>
      <c r="I85" s="11">
        <v>26.22</v>
      </c>
      <c r="J85" s="10">
        <v>3</v>
      </c>
      <c r="K85" s="20">
        <v>0</v>
      </c>
      <c r="L85" s="11">
        <v>12.323399999999999</v>
      </c>
      <c r="M85" s="10" t="s">
        <v>19</v>
      </c>
      <c r="N85" s="12" t="s">
        <v>2685</v>
      </c>
      <c r="O85" s="13" t="str">
        <f>PROPER(D85)</f>
        <v>Adam Shillingsburg</v>
      </c>
      <c r="P85" s="13" t="str">
        <f>LEFT(A85,2)</f>
        <v>CA</v>
      </c>
      <c r="Q85" s="13" t="str">
        <f>MID(A85,4,4)</f>
        <v>2013</v>
      </c>
      <c r="R85" s="13" t="str">
        <f>UPPER(M85)</f>
        <v>MEDIUM</v>
      </c>
      <c r="S85" s="13" t="str">
        <f>LOWER(G85)</f>
        <v>office supplies</v>
      </c>
      <c r="T85" s="21" t="str">
        <f>RIGHT(A85,5)</f>
        <v>41587</v>
      </c>
      <c r="U85" s="27" t="s">
        <v>2776</v>
      </c>
      <c r="V85" s="19" t="s">
        <v>2690</v>
      </c>
      <c r="W85" s="30">
        <v>2013</v>
      </c>
      <c r="X85" t="s">
        <v>2776</v>
      </c>
      <c r="Y85" s="28">
        <v>41587</v>
      </c>
      <c r="Z85" s="28" t="str">
        <f>TRIM(A85)</f>
        <v>CA-2013-AS10090140-41587</v>
      </c>
      <c r="AA85">
        <f t="shared" si="5"/>
        <v>2013</v>
      </c>
      <c r="AB85">
        <f t="shared" si="6"/>
        <v>11</v>
      </c>
      <c r="AC85">
        <f t="shared" si="7"/>
        <v>7</v>
      </c>
      <c r="AD85">
        <f t="shared" si="8"/>
        <v>4</v>
      </c>
      <c r="AE85" s="62">
        <f>IF(I85="missing", IFERROR(INDEX([1]lookup!$I:$I, MATCH($A85, [1]lookup!$B:$B, 0)), 0), I85)</f>
        <v>26.22</v>
      </c>
      <c r="AF85" s="71" t="str">
        <f t="shared" si="9"/>
        <v>Sep</v>
      </c>
    </row>
    <row r="86" spans="1:32" ht="15.75">
      <c r="A86" s="16" t="s">
        <v>589</v>
      </c>
      <c r="B86" s="66">
        <v>41812</v>
      </c>
      <c r="C86" s="4">
        <v>41817</v>
      </c>
      <c r="D86" s="5" t="s">
        <v>583</v>
      </c>
      <c r="E86" s="5" t="s">
        <v>40</v>
      </c>
      <c r="F86" s="5" t="s">
        <v>111</v>
      </c>
      <c r="G86" s="5" t="s">
        <v>45</v>
      </c>
      <c r="H86" s="5" t="s">
        <v>151</v>
      </c>
      <c r="I86" s="6">
        <v>36.56</v>
      </c>
      <c r="J86" s="5">
        <v>5</v>
      </c>
      <c r="K86" s="17">
        <v>0.2</v>
      </c>
      <c r="L86" s="6">
        <v>12.795999999999999</v>
      </c>
      <c r="M86" s="5" t="s">
        <v>37</v>
      </c>
      <c r="N86" s="7" t="s">
        <v>2685</v>
      </c>
      <c r="O86" s="8" t="str">
        <f>PROPER(D86)</f>
        <v>Adam Shillingsburg</v>
      </c>
      <c r="P86" s="8" t="str">
        <f>LEFT(A86,2)</f>
        <v>CA</v>
      </c>
      <c r="Q86" s="8" t="str">
        <f>MID(A86,4,4)</f>
        <v>2014</v>
      </c>
      <c r="R86" s="8" t="str">
        <f>UPPER(M86)</f>
        <v>HIGH</v>
      </c>
      <c r="S86" s="8" t="str">
        <f>LOWER(G86)</f>
        <v>office supplies</v>
      </c>
      <c r="T86" s="18" t="str">
        <f>RIGHT(A86,5)</f>
        <v>41812</v>
      </c>
      <c r="U86" s="27" t="s">
        <v>2776</v>
      </c>
      <c r="V86" s="16" t="s">
        <v>2690</v>
      </c>
      <c r="W86" s="30">
        <v>2014</v>
      </c>
      <c r="X86" t="s">
        <v>2776</v>
      </c>
      <c r="Y86" s="28">
        <v>41812</v>
      </c>
      <c r="Z86" s="28" t="str">
        <f>TRIM(A86)</f>
        <v>CA-2014-AS10090140-41812</v>
      </c>
      <c r="AA86">
        <f t="shared" si="5"/>
        <v>2014</v>
      </c>
      <c r="AB86">
        <f t="shared" si="6"/>
        <v>6</v>
      </c>
      <c r="AC86">
        <f t="shared" si="7"/>
        <v>1</v>
      </c>
      <c r="AD86">
        <f t="shared" si="8"/>
        <v>5</v>
      </c>
      <c r="AE86" s="62">
        <f>IF(I86="missing", IFERROR(INDEX([1]lookup!$I:$I, MATCH($A86, [1]lookup!$B:$B, 0)), 0), I86)</f>
        <v>36.56</v>
      </c>
      <c r="AF86" s="71" t="str">
        <f t="shared" si="9"/>
        <v>Oct</v>
      </c>
    </row>
    <row r="87" spans="1:32" ht="15.75">
      <c r="A87" s="19" t="s">
        <v>685</v>
      </c>
      <c r="B87" s="67">
        <v>41762</v>
      </c>
      <c r="C87" s="9">
        <v>41766</v>
      </c>
      <c r="D87" s="10" t="s">
        <v>583</v>
      </c>
      <c r="E87" s="10" t="s">
        <v>40</v>
      </c>
      <c r="F87" s="10" t="s">
        <v>41</v>
      </c>
      <c r="G87" s="10" t="s">
        <v>45</v>
      </c>
      <c r="H87" s="10" t="s">
        <v>73</v>
      </c>
      <c r="I87" s="11">
        <v>18.936</v>
      </c>
      <c r="J87" s="10">
        <v>3</v>
      </c>
      <c r="K87" s="20">
        <v>0.2</v>
      </c>
      <c r="L87" s="11">
        <v>-3.7871999999999999</v>
      </c>
      <c r="M87" s="10" t="s">
        <v>19</v>
      </c>
      <c r="N87" s="12" t="s">
        <v>2685</v>
      </c>
      <c r="O87" s="13" t="str">
        <f>PROPER(D87)</f>
        <v>Adam Shillingsburg</v>
      </c>
      <c r="P87" s="13" t="str">
        <f>LEFT(A87,2)</f>
        <v>CA</v>
      </c>
      <c r="Q87" s="13" t="str">
        <f>MID(A87,4,4)</f>
        <v>2014</v>
      </c>
      <c r="R87" s="13" t="str">
        <f>UPPER(M87)</f>
        <v>MEDIUM</v>
      </c>
      <c r="S87" s="13" t="str">
        <f>LOWER(G87)</f>
        <v>office supplies</v>
      </c>
      <c r="T87" s="21" t="str">
        <f>RIGHT(A87,5)</f>
        <v>41762</v>
      </c>
      <c r="U87" s="27" t="s">
        <v>2776</v>
      </c>
      <c r="V87" s="19" t="s">
        <v>2690</v>
      </c>
      <c r="W87" s="30">
        <v>2014</v>
      </c>
      <c r="X87" t="s">
        <v>2776</v>
      </c>
      <c r="Y87" s="28">
        <v>41762</v>
      </c>
      <c r="Z87" s="28" t="str">
        <f>TRIM(A87)</f>
        <v>CA-2014-AS10090140-41762</v>
      </c>
      <c r="AA87">
        <f t="shared" si="5"/>
        <v>2014</v>
      </c>
      <c r="AB87">
        <f t="shared" si="6"/>
        <v>5</v>
      </c>
      <c r="AC87">
        <f t="shared" si="7"/>
        <v>7</v>
      </c>
      <c r="AD87">
        <f t="shared" si="8"/>
        <v>4</v>
      </c>
      <c r="AE87" s="62">
        <f>IF(I87="missing", IFERROR(INDEX([1]lookup!$I:$I, MATCH($A87, [1]lookup!$B:$B, 0)), 0), I87)</f>
        <v>18.936</v>
      </c>
      <c r="AF87" s="71" t="str">
        <f t="shared" si="9"/>
        <v>Oct</v>
      </c>
    </row>
    <row r="88" spans="1:32" ht="15.75">
      <c r="A88" s="16" t="s">
        <v>690</v>
      </c>
      <c r="B88" s="66">
        <v>41691</v>
      </c>
      <c r="C88" s="4">
        <v>41692</v>
      </c>
      <c r="D88" s="5" t="s">
        <v>691</v>
      </c>
      <c r="E88" s="5" t="s">
        <v>15</v>
      </c>
      <c r="F88" s="5" t="s">
        <v>16</v>
      </c>
      <c r="G88" s="5" t="s">
        <v>32</v>
      </c>
      <c r="H88" s="5" t="s">
        <v>127</v>
      </c>
      <c r="I88" s="6">
        <v>1809.2550000000001</v>
      </c>
      <c r="J88" s="5">
        <v>5</v>
      </c>
      <c r="K88" s="17">
        <v>0.3</v>
      </c>
      <c r="L88" s="6">
        <v>-258.495</v>
      </c>
      <c r="M88" s="5" t="s">
        <v>37</v>
      </c>
      <c r="N88" s="7" t="s">
        <v>2685</v>
      </c>
      <c r="O88" s="8" t="str">
        <f>PROPER(D88)</f>
        <v>Pete Kriz</v>
      </c>
      <c r="P88" s="8" t="str">
        <f>LEFT(A88,2)</f>
        <v>ID</v>
      </c>
      <c r="Q88" s="8" t="str">
        <f>MID(A88,4,4)</f>
        <v>2014</v>
      </c>
      <c r="R88" s="8" t="str">
        <f>UPPER(M88)</f>
        <v>HIGH</v>
      </c>
      <c r="S88" s="8" t="str">
        <f>LOWER(G88)</f>
        <v>furniture</v>
      </c>
      <c r="T88" s="18" t="str">
        <f>RIGHT(A88,5)</f>
        <v>41691</v>
      </c>
      <c r="U88" s="27" t="s">
        <v>2783</v>
      </c>
      <c r="V88" s="16" t="s">
        <v>2739</v>
      </c>
      <c r="W88" s="30">
        <v>2014</v>
      </c>
      <c r="X88" t="s">
        <v>2783</v>
      </c>
      <c r="Y88" s="28">
        <v>41691</v>
      </c>
      <c r="Z88" s="28" t="str">
        <f>TRIM(A88)</f>
        <v>ID-2014-PK190757-41691</v>
      </c>
      <c r="AA88">
        <f t="shared" si="5"/>
        <v>2014</v>
      </c>
      <c r="AB88">
        <f t="shared" si="6"/>
        <v>2</v>
      </c>
      <c r="AC88">
        <f t="shared" si="7"/>
        <v>6</v>
      </c>
      <c r="AD88">
        <f t="shared" si="8"/>
        <v>1</v>
      </c>
      <c r="AE88" s="62">
        <f>IF(I88="missing", IFERROR(INDEX([1]lookup!$I:$I, MATCH($A88, [1]lookup!$B:$B, 0)), 0), I88)</f>
        <v>1809.2550000000001</v>
      </c>
      <c r="AF88" s="71" t="str">
        <f t="shared" si="9"/>
        <v>Oct</v>
      </c>
    </row>
    <row r="89" spans="1:32" ht="15.75">
      <c r="A89" s="19" t="s">
        <v>693</v>
      </c>
      <c r="B89" s="67">
        <v>41894</v>
      </c>
      <c r="C89" s="9">
        <v>41899</v>
      </c>
      <c r="D89" s="10" t="s">
        <v>583</v>
      </c>
      <c r="E89" s="10" t="s">
        <v>40</v>
      </c>
      <c r="F89" s="10" t="s">
        <v>41</v>
      </c>
      <c r="G89" s="10" t="s">
        <v>45</v>
      </c>
      <c r="H89" s="10" t="s">
        <v>44</v>
      </c>
      <c r="I89" s="11">
        <v>6</v>
      </c>
      <c r="J89" s="10">
        <v>2</v>
      </c>
      <c r="K89" s="20">
        <v>0.2</v>
      </c>
      <c r="L89" s="11">
        <v>2.0999999999999899</v>
      </c>
      <c r="M89" s="10" t="s">
        <v>37</v>
      </c>
      <c r="N89" s="12" t="s">
        <v>2685</v>
      </c>
      <c r="O89" s="13" t="str">
        <f>PROPER(D89)</f>
        <v>Adam Shillingsburg</v>
      </c>
      <c r="P89" s="13" t="str">
        <f>LEFT(A89,2)</f>
        <v>CA</v>
      </c>
      <c r="Q89" s="13" t="str">
        <f>MID(A89,4,4)</f>
        <v>2014</v>
      </c>
      <c r="R89" s="13" t="str">
        <f>UPPER(M89)</f>
        <v>HIGH</v>
      </c>
      <c r="S89" s="13" t="str">
        <f>LOWER(G89)</f>
        <v>office supplies</v>
      </c>
      <c r="T89" s="21" t="str">
        <f>RIGHT(A89,5)</f>
        <v>41894</v>
      </c>
      <c r="U89" s="27" t="s">
        <v>2776</v>
      </c>
      <c r="V89" s="19" t="s">
        <v>2690</v>
      </c>
      <c r="W89" s="30">
        <v>2014</v>
      </c>
      <c r="X89" t="s">
        <v>2776</v>
      </c>
      <c r="Y89" s="28">
        <v>41894</v>
      </c>
      <c r="Z89" s="28" t="str">
        <f>TRIM(A89)</f>
        <v>CA-2014-AS10090140-41894</v>
      </c>
      <c r="AA89">
        <f t="shared" si="5"/>
        <v>2014</v>
      </c>
      <c r="AB89">
        <f t="shared" si="6"/>
        <v>9</v>
      </c>
      <c r="AC89">
        <f t="shared" si="7"/>
        <v>6</v>
      </c>
      <c r="AD89">
        <f t="shared" si="8"/>
        <v>5</v>
      </c>
      <c r="AE89" s="62">
        <f>IF(I89="missing", IFERROR(INDEX([1]lookup!$I:$I, MATCH($A89, [1]lookup!$B:$B, 0)), 0), I89)</f>
        <v>6</v>
      </c>
      <c r="AF89" s="71" t="str">
        <f t="shared" si="9"/>
        <v>Oct</v>
      </c>
    </row>
    <row r="90" spans="1:32" ht="15.75">
      <c r="A90" s="16" t="s">
        <v>696</v>
      </c>
      <c r="B90" s="66">
        <v>41443</v>
      </c>
      <c r="C90" s="4">
        <v>41445</v>
      </c>
      <c r="D90" s="5" t="s">
        <v>697</v>
      </c>
      <c r="E90" s="5" t="s">
        <v>70</v>
      </c>
      <c r="F90" s="5" t="s">
        <v>71</v>
      </c>
      <c r="G90" s="5" t="s">
        <v>32</v>
      </c>
      <c r="H90" s="5" t="s">
        <v>26</v>
      </c>
      <c r="I90" s="6">
        <v>2364.1019999999999</v>
      </c>
      <c r="J90" s="5">
        <v>4</v>
      </c>
      <c r="K90" s="17">
        <v>0.35</v>
      </c>
      <c r="L90" s="6">
        <v>-218.29799999999901</v>
      </c>
      <c r="M90" s="5" t="s">
        <v>19</v>
      </c>
      <c r="N90" s="7" t="s">
        <v>2685</v>
      </c>
      <c r="O90" s="8" t="str">
        <f>PROPER(D90)</f>
        <v>Shirley Jackson</v>
      </c>
      <c r="P90" s="8" t="str">
        <f>LEFT(A90,2)</f>
        <v>ES</v>
      </c>
      <c r="Q90" s="8" t="str">
        <f>MID(A90,4,4)</f>
        <v>2013</v>
      </c>
      <c r="R90" s="8" t="str">
        <f>UPPER(M90)</f>
        <v>MEDIUM</v>
      </c>
      <c r="S90" s="8" t="str">
        <f>LOWER(G90)</f>
        <v>furniture</v>
      </c>
      <c r="T90" s="18" t="str">
        <f>RIGHT(A90,5)</f>
        <v>41443</v>
      </c>
      <c r="U90" s="27" t="s">
        <v>2784</v>
      </c>
      <c r="V90" s="16" t="s">
        <v>2744</v>
      </c>
      <c r="W90" s="30">
        <v>2013</v>
      </c>
      <c r="X90" t="s">
        <v>2784</v>
      </c>
      <c r="Y90" s="28">
        <v>41443</v>
      </c>
      <c r="Z90" s="28" t="str">
        <f>TRIM(A90)</f>
        <v>ES-2013-SJ2050045-41443</v>
      </c>
      <c r="AA90">
        <f t="shared" si="5"/>
        <v>2013</v>
      </c>
      <c r="AB90">
        <f t="shared" si="6"/>
        <v>6</v>
      </c>
      <c r="AC90">
        <f t="shared" si="7"/>
        <v>3</v>
      </c>
      <c r="AD90">
        <f t="shared" si="8"/>
        <v>2</v>
      </c>
      <c r="AE90" s="62">
        <f>IF(I90="missing", IFERROR(INDEX([1]lookup!$I:$I, MATCH($A90, [1]lookup!$B:$B, 0)), 0), I90)</f>
        <v>2364.1019999999999</v>
      </c>
      <c r="AF90" s="71" t="str">
        <f t="shared" si="9"/>
        <v>Sep</v>
      </c>
    </row>
    <row r="91" spans="1:32" ht="15.75">
      <c r="A91" s="19" t="s">
        <v>685</v>
      </c>
      <c r="B91" s="67">
        <v>41762</v>
      </c>
      <c r="C91" s="9">
        <v>41766</v>
      </c>
      <c r="D91" s="10" t="s">
        <v>583</v>
      </c>
      <c r="E91" s="10" t="s">
        <v>40</v>
      </c>
      <c r="F91" s="10" t="s">
        <v>41</v>
      </c>
      <c r="G91" s="10" t="s">
        <v>45</v>
      </c>
      <c r="H91" s="10" t="s">
        <v>33</v>
      </c>
      <c r="I91" s="11">
        <v>5.04</v>
      </c>
      <c r="J91" s="10">
        <v>2</v>
      </c>
      <c r="K91" s="20">
        <v>0.2</v>
      </c>
      <c r="L91" s="11">
        <v>1.764</v>
      </c>
      <c r="M91" s="10" t="s">
        <v>19</v>
      </c>
      <c r="N91" s="12" t="s">
        <v>2685</v>
      </c>
      <c r="O91" s="13" t="str">
        <f>PROPER(D91)</f>
        <v>Adam Shillingsburg</v>
      </c>
      <c r="P91" s="13" t="str">
        <f>LEFT(A91,2)</f>
        <v>CA</v>
      </c>
      <c r="Q91" s="13" t="str">
        <f>MID(A91,4,4)</f>
        <v>2014</v>
      </c>
      <c r="R91" s="13" t="str">
        <f>UPPER(M91)</f>
        <v>MEDIUM</v>
      </c>
      <c r="S91" s="13" t="str">
        <f>LOWER(G91)</f>
        <v>office supplies</v>
      </c>
      <c r="T91" s="21" t="str">
        <f>RIGHT(A91,5)</f>
        <v>41762</v>
      </c>
      <c r="U91" s="27" t="s">
        <v>2776</v>
      </c>
      <c r="V91" s="19" t="s">
        <v>2690</v>
      </c>
      <c r="W91" s="30">
        <v>2014</v>
      </c>
      <c r="X91" t="s">
        <v>2776</v>
      </c>
      <c r="Y91" s="28">
        <v>41762</v>
      </c>
      <c r="Z91" s="28" t="str">
        <f>TRIM(A91)</f>
        <v>CA-2014-AS10090140-41762</v>
      </c>
      <c r="AA91">
        <f t="shared" si="5"/>
        <v>2014</v>
      </c>
      <c r="AB91">
        <f t="shared" si="6"/>
        <v>5</v>
      </c>
      <c r="AC91">
        <f t="shared" si="7"/>
        <v>7</v>
      </c>
      <c r="AD91">
        <f t="shared" si="8"/>
        <v>4</v>
      </c>
      <c r="AE91" s="62">
        <f>IF(I91="missing", IFERROR(INDEX([1]lookup!$I:$I, MATCH($A91, [1]lookup!$B:$B, 0)), 0), I91)</f>
        <v>5.04</v>
      </c>
      <c r="AF91" s="71" t="str">
        <f t="shared" si="9"/>
        <v>Oct</v>
      </c>
    </row>
    <row r="92" spans="1:32" ht="15.75">
      <c r="A92" s="16" t="s">
        <v>582</v>
      </c>
      <c r="B92" s="66">
        <v>42264</v>
      </c>
      <c r="C92" s="4">
        <v>42266</v>
      </c>
      <c r="D92" s="5" t="s">
        <v>583</v>
      </c>
      <c r="E92" s="5" t="s">
        <v>40</v>
      </c>
      <c r="F92" s="5" t="s">
        <v>111</v>
      </c>
      <c r="G92" s="5" t="s">
        <v>45</v>
      </c>
      <c r="H92" s="5" t="s">
        <v>73</v>
      </c>
      <c r="I92" s="6">
        <v>3.444</v>
      </c>
      <c r="J92" s="5">
        <v>2</v>
      </c>
      <c r="K92" s="17">
        <v>0.7</v>
      </c>
      <c r="L92" s="6">
        <v>-2.7551999999999901</v>
      </c>
      <c r="M92" s="5" t="s">
        <v>27</v>
      </c>
      <c r="N92" s="7" t="s">
        <v>2685</v>
      </c>
      <c r="O92" s="8" t="str">
        <f>PROPER(D92)</f>
        <v>Adam Shillingsburg</v>
      </c>
      <c r="P92" s="8" t="str">
        <f>LEFT(A92,2)</f>
        <v>CA</v>
      </c>
      <c r="Q92" s="8" t="str">
        <f>MID(A92,4,4)</f>
        <v>2015</v>
      </c>
      <c r="R92" s="8" t="str">
        <f>UPPER(M92)</f>
        <v>CRITICAL</v>
      </c>
      <c r="S92" s="8" t="str">
        <f>LOWER(G92)</f>
        <v>office supplies</v>
      </c>
      <c r="T92" s="18" t="str">
        <f>RIGHT(A92,5)</f>
        <v>42264</v>
      </c>
      <c r="U92" s="27" t="s">
        <v>2776</v>
      </c>
      <c r="V92" s="16" t="s">
        <v>2690</v>
      </c>
      <c r="W92" s="30">
        <v>2015</v>
      </c>
      <c r="X92" t="s">
        <v>2776</v>
      </c>
      <c r="Y92" s="28">
        <v>42264</v>
      </c>
      <c r="Z92" s="28" t="str">
        <f>TRIM(A92)</f>
        <v>CA-2015-AS10090140-42264</v>
      </c>
      <c r="AA92">
        <f t="shared" si="5"/>
        <v>2015</v>
      </c>
      <c r="AB92">
        <f t="shared" si="6"/>
        <v>9</v>
      </c>
      <c r="AC92">
        <f t="shared" si="7"/>
        <v>5</v>
      </c>
      <c r="AD92">
        <f t="shared" si="8"/>
        <v>2</v>
      </c>
      <c r="AE92" s="62">
        <f>IF(I92="missing", IFERROR(INDEX([1]lookup!$I:$I, MATCH($A92, [1]lookup!$B:$B, 0)), 0), I92)</f>
        <v>3.444</v>
      </c>
      <c r="AF92" s="71" t="str">
        <f t="shared" si="9"/>
        <v>Nov</v>
      </c>
    </row>
    <row r="93" spans="1:32" ht="15.75">
      <c r="A93" s="19" t="s">
        <v>586</v>
      </c>
      <c r="B93" s="67">
        <v>41587</v>
      </c>
      <c r="C93" s="9">
        <v>41591</v>
      </c>
      <c r="D93" s="10" t="s">
        <v>583</v>
      </c>
      <c r="E93" s="10" t="s">
        <v>40</v>
      </c>
      <c r="F93" s="10" t="s">
        <v>41</v>
      </c>
      <c r="G93" s="10" t="s">
        <v>45</v>
      </c>
      <c r="H93" s="10" t="s">
        <v>33</v>
      </c>
      <c r="I93" s="11">
        <v>17.22</v>
      </c>
      <c r="J93" s="10">
        <v>3</v>
      </c>
      <c r="K93" s="20">
        <v>0</v>
      </c>
      <c r="L93" s="11">
        <v>7.9211999999999998</v>
      </c>
      <c r="M93" s="10" t="s">
        <v>19</v>
      </c>
      <c r="N93" s="12" t="s">
        <v>2685</v>
      </c>
      <c r="O93" s="13" t="str">
        <f>PROPER(D93)</f>
        <v>Adam Shillingsburg</v>
      </c>
      <c r="P93" s="13" t="str">
        <f>LEFT(A93,2)</f>
        <v>CA</v>
      </c>
      <c r="Q93" s="13" t="str">
        <f>MID(A93,4,4)</f>
        <v>2013</v>
      </c>
      <c r="R93" s="13" t="str">
        <f>UPPER(M93)</f>
        <v>MEDIUM</v>
      </c>
      <c r="S93" s="13" t="str">
        <f>LOWER(G93)</f>
        <v>office supplies</v>
      </c>
      <c r="T93" s="21" t="str">
        <f>RIGHT(A93,5)</f>
        <v>41587</v>
      </c>
      <c r="U93" s="27" t="s">
        <v>2776</v>
      </c>
      <c r="V93" s="19" t="s">
        <v>2690</v>
      </c>
      <c r="W93" s="30">
        <v>2013</v>
      </c>
      <c r="X93" t="s">
        <v>2776</v>
      </c>
      <c r="Y93" s="28">
        <v>41587</v>
      </c>
      <c r="Z93" s="28" t="str">
        <f>TRIM(A93)</f>
        <v>CA-2013-AS10090140-41587</v>
      </c>
      <c r="AA93">
        <f t="shared" si="5"/>
        <v>2013</v>
      </c>
      <c r="AB93">
        <f t="shared" si="6"/>
        <v>11</v>
      </c>
      <c r="AC93">
        <f t="shared" si="7"/>
        <v>7</v>
      </c>
      <c r="AD93">
        <f t="shared" si="8"/>
        <v>4</v>
      </c>
      <c r="AE93" s="62">
        <f>IF(I93="missing", IFERROR(INDEX([1]lookup!$I:$I, MATCH($A93, [1]lookup!$B:$B, 0)), 0), I93)</f>
        <v>17.22</v>
      </c>
      <c r="AF93" s="71" t="str">
        <f t="shared" si="9"/>
        <v>Sep</v>
      </c>
    </row>
    <row r="94" spans="1:32" ht="15.75">
      <c r="A94" s="16" t="s">
        <v>717</v>
      </c>
      <c r="B94" s="66">
        <v>41468</v>
      </c>
      <c r="C94" s="14">
        <v>41471</v>
      </c>
      <c r="D94" s="5" t="s">
        <v>718</v>
      </c>
      <c r="E94" s="5" t="s">
        <v>719</v>
      </c>
      <c r="F94" s="5" t="s">
        <v>94</v>
      </c>
      <c r="G94" s="5" t="s">
        <v>17</v>
      </c>
      <c r="H94" s="5" t="s">
        <v>44</v>
      </c>
      <c r="I94" s="6">
        <v>1245</v>
      </c>
      <c r="J94" s="5">
        <v>4</v>
      </c>
      <c r="K94" s="17">
        <v>0</v>
      </c>
      <c r="L94" s="6">
        <v>161.76</v>
      </c>
      <c r="M94" s="5" t="s">
        <v>27</v>
      </c>
      <c r="N94" s="7" t="s">
        <v>2685</v>
      </c>
      <c r="O94" s="8" t="str">
        <f>PROPER(D94)</f>
        <v>Barry Gonzalez</v>
      </c>
      <c r="P94" s="8" t="str">
        <f>LEFT(A94,2)</f>
        <v>ES</v>
      </c>
      <c r="Q94" s="8" t="str">
        <f>MID(A94,4,4)</f>
        <v>2013</v>
      </c>
      <c r="R94" s="8" t="str">
        <f>UPPER(M94)</f>
        <v>CRITICAL</v>
      </c>
      <c r="S94" s="8" t="str">
        <f>LOWER(G94)</f>
        <v>technology</v>
      </c>
      <c r="T94" s="18" t="str">
        <f>RIGHT(A94,5)</f>
        <v>41468</v>
      </c>
      <c r="U94" s="27" t="s">
        <v>2785</v>
      </c>
      <c r="V94" s="16" t="s">
        <v>2744</v>
      </c>
      <c r="W94" s="30">
        <v>2013</v>
      </c>
      <c r="X94" t="s">
        <v>2785</v>
      </c>
      <c r="Y94" s="28">
        <v>41468</v>
      </c>
      <c r="Z94" s="28" t="str">
        <f>TRIM(A94)</f>
        <v>ES-2013-BG1103544-41468</v>
      </c>
      <c r="AA94">
        <f t="shared" si="5"/>
        <v>2013</v>
      </c>
      <c r="AB94">
        <f t="shared" si="6"/>
        <v>7</v>
      </c>
      <c r="AC94">
        <f t="shared" si="7"/>
        <v>7</v>
      </c>
      <c r="AD94">
        <f t="shared" si="8"/>
        <v>3</v>
      </c>
      <c r="AE94" s="62">
        <f>IF(I94="missing", IFERROR(INDEX([1]lookup!$I:$I, MATCH($A94, [1]lookup!$B:$B, 0)), 0), I94)</f>
        <v>1245</v>
      </c>
      <c r="AF94" s="71" t="str">
        <f t="shared" si="9"/>
        <v>Sep</v>
      </c>
    </row>
    <row r="95" spans="1:32" ht="15.75">
      <c r="A95" s="19" t="s">
        <v>725</v>
      </c>
      <c r="B95" s="67">
        <v>42335</v>
      </c>
      <c r="C95" s="9">
        <v>42337</v>
      </c>
      <c r="D95" s="10" t="s">
        <v>726</v>
      </c>
      <c r="E95" s="10" t="s">
        <v>70</v>
      </c>
      <c r="F95" s="10" t="s">
        <v>71</v>
      </c>
      <c r="G95" s="10" t="s">
        <v>32</v>
      </c>
      <c r="H95" s="10" t="s">
        <v>33</v>
      </c>
      <c r="I95" s="11">
        <v>676.48500000000001</v>
      </c>
      <c r="J95" s="10">
        <v>5</v>
      </c>
      <c r="K95" s="20">
        <v>0.1</v>
      </c>
      <c r="L95" s="11">
        <v>195.285</v>
      </c>
      <c r="M95" s="10" t="s">
        <v>27</v>
      </c>
      <c r="N95" s="12" t="s">
        <v>2685</v>
      </c>
      <c r="O95" s="13" t="str">
        <f>PROPER(D95)</f>
        <v>Helen Wasserman</v>
      </c>
      <c r="P95" s="13" t="str">
        <f>LEFT(A95,2)</f>
        <v>ES</v>
      </c>
      <c r="Q95" s="13" t="str">
        <f>MID(A95,4,4)</f>
        <v>2015</v>
      </c>
      <c r="R95" s="13" t="str">
        <f>UPPER(M95)</f>
        <v>CRITICAL</v>
      </c>
      <c r="S95" s="13" t="str">
        <f>LOWER(G95)</f>
        <v>furniture</v>
      </c>
      <c r="T95" s="21" t="str">
        <f>RIGHT(A95,5)</f>
        <v>42335</v>
      </c>
      <c r="U95" s="27" t="s">
        <v>2786</v>
      </c>
      <c r="V95" s="19" t="s">
        <v>2744</v>
      </c>
      <c r="W95" s="30">
        <v>2015</v>
      </c>
      <c r="X95" t="s">
        <v>2786</v>
      </c>
      <c r="Y95" s="28">
        <v>42335</v>
      </c>
      <c r="Z95" s="28" t="str">
        <f>TRIM(A95)</f>
        <v>ES-2015-HW1493545-42335</v>
      </c>
      <c r="AA95">
        <f t="shared" si="5"/>
        <v>2015</v>
      </c>
      <c r="AB95">
        <f t="shared" si="6"/>
        <v>11</v>
      </c>
      <c r="AC95">
        <f t="shared" si="7"/>
        <v>6</v>
      </c>
      <c r="AD95">
        <f t="shared" si="8"/>
        <v>2</v>
      </c>
      <c r="AE95" s="62">
        <f>IF(I95="missing", IFERROR(INDEX([1]lookup!$I:$I, MATCH($A95, [1]lookup!$B:$B, 0)), 0), I95)</f>
        <v>676.48500000000001</v>
      </c>
      <c r="AF95" s="71" t="str">
        <f t="shared" si="9"/>
        <v>Nov</v>
      </c>
    </row>
    <row r="96" spans="1:32" ht="15.75">
      <c r="A96" s="16" t="s">
        <v>736</v>
      </c>
      <c r="B96" s="66">
        <v>41996</v>
      </c>
      <c r="C96" s="4">
        <v>41998</v>
      </c>
      <c r="D96" s="5" t="s">
        <v>146</v>
      </c>
      <c r="E96" s="5" t="s">
        <v>737</v>
      </c>
      <c r="F96" s="5" t="s">
        <v>90</v>
      </c>
      <c r="G96" s="5" t="s">
        <v>32</v>
      </c>
      <c r="H96" s="5" t="s">
        <v>33</v>
      </c>
      <c r="I96" s="6">
        <v>731.34</v>
      </c>
      <c r="J96" s="5">
        <v>2</v>
      </c>
      <c r="K96" s="17">
        <v>0</v>
      </c>
      <c r="L96" s="6">
        <v>175.5</v>
      </c>
      <c r="M96" s="5" t="s">
        <v>27</v>
      </c>
      <c r="N96" s="7" t="s">
        <v>2685</v>
      </c>
      <c r="O96" s="8" t="str">
        <f>PROPER(D96)</f>
        <v>Vivek Grady</v>
      </c>
      <c r="P96" s="8" t="str">
        <f>LEFT(A96,2)</f>
        <v>IN</v>
      </c>
      <c r="Q96" s="8" t="str">
        <f>MID(A96,4,4)</f>
        <v>2014</v>
      </c>
      <c r="R96" s="8" t="str">
        <f>UPPER(M96)</f>
        <v>CRITICAL</v>
      </c>
      <c r="S96" s="8" t="str">
        <f>LOWER(G96)</f>
        <v>furniture</v>
      </c>
      <c r="T96" s="18" t="str">
        <f>RIGHT(A96,5)</f>
        <v>41996</v>
      </c>
      <c r="U96" s="27" t="s">
        <v>2787</v>
      </c>
      <c r="V96" s="16" t="s">
        <v>2687</v>
      </c>
      <c r="W96" s="30">
        <v>2014</v>
      </c>
      <c r="X96" t="s">
        <v>2787</v>
      </c>
      <c r="Y96" s="28">
        <v>41996</v>
      </c>
      <c r="Z96" s="28" t="str">
        <f>TRIM(A96)</f>
        <v>IN-2014-VG2180527-41996</v>
      </c>
      <c r="AA96">
        <f t="shared" si="5"/>
        <v>2014</v>
      </c>
      <c r="AB96">
        <f t="shared" si="6"/>
        <v>12</v>
      </c>
      <c r="AC96">
        <f t="shared" si="7"/>
        <v>3</v>
      </c>
      <c r="AD96">
        <f t="shared" si="8"/>
        <v>2</v>
      </c>
      <c r="AE96" s="62">
        <f>IF(I96="missing", IFERROR(INDEX([1]lookup!$I:$I, MATCH($A96, [1]lookup!$B:$B, 0)), 0), I96)</f>
        <v>731.34</v>
      </c>
      <c r="AF96" s="71" t="str">
        <f t="shared" si="9"/>
        <v>Oct</v>
      </c>
    </row>
    <row r="97" spans="1:32" ht="15.75">
      <c r="A97" s="19" t="s">
        <v>738</v>
      </c>
      <c r="B97" s="67">
        <v>42172</v>
      </c>
      <c r="C97" s="9">
        <v>42174</v>
      </c>
      <c r="D97" s="10" t="s">
        <v>609</v>
      </c>
      <c r="E97" s="10" t="s">
        <v>739</v>
      </c>
      <c r="F97" s="10" t="s">
        <v>25</v>
      </c>
      <c r="G97" s="10" t="s">
        <v>45</v>
      </c>
      <c r="H97" s="10" t="s">
        <v>23</v>
      </c>
      <c r="I97" s="11">
        <v>1239</v>
      </c>
      <c r="J97" s="10">
        <v>4</v>
      </c>
      <c r="K97" s="20">
        <v>0</v>
      </c>
      <c r="L97" s="11">
        <v>0</v>
      </c>
      <c r="M97" s="10" t="s">
        <v>27</v>
      </c>
      <c r="N97" s="12" t="s">
        <v>2685</v>
      </c>
      <c r="O97" s="13" t="str">
        <f>PROPER(D97)</f>
        <v>Julia Dunbar</v>
      </c>
      <c r="P97" s="13" t="str">
        <f>LEFT(A97,2)</f>
        <v>GH</v>
      </c>
      <c r="Q97" s="13" t="str">
        <f>MID(A97,4,4)</f>
        <v>2015</v>
      </c>
      <c r="R97" s="13" t="str">
        <f>UPPER(M97)</f>
        <v>CRITICAL</v>
      </c>
      <c r="S97" s="13" t="str">
        <f>LOWER(G97)</f>
        <v>office supplies</v>
      </c>
      <c r="T97" s="21" t="str">
        <f>RIGHT(A97,5)</f>
        <v>42172</v>
      </c>
      <c r="U97" s="27" t="s">
        <v>2788</v>
      </c>
      <c r="V97" s="19" t="s">
        <v>2789</v>
      </c>
      <c r="W97" s="30">
        <v>2015</v>
      </c>
      <c r="X97" t="s">
        <v>2788</v>
      </c>
      <c r="Y97" s="28">
        <v>42172</v>
      </c>
      <c r="Z97" s="28" t="str">
        <f>TRIM(A97)</f>
        <v>GH-2015-JD606049-42172</v>
      </c>
      <c r="AA97">
        <f t="shared" si="5"/>
        <v>2015</v>
      </c>
      <c r="AB97">
        <f t="shared" si="6"/>
        <v>6</v>
      </c>
      <c r="AC97">
        <f t="shared" si="7"/>
        <v>4</v>
      </c>
      <c r="AD97">
        <f t="shared" si="8"/>
        <v>2</v>
      </c>
      <c r="AE97" s="62">
        <f>IF(I97="missing", IFERROR(INDEX([1]lookup!$I:$I, MATCH($A97, [1]lookup!$B:$B, 0)), 0), I97)</f>
        <v>1239</v>
      </c>
      <c r="AF97" s="71" t="str">
        <f t="shared" si="9"/>
        <v>Nov</v>
      </c>
    </row>
    <row r="98" spans="1:32" ht="15.75">
      <c r="A98" s="16" t="s">
        <v>740</v>
      </c>
      <c r="B98" s="66">
        <v>42078</v>
      </c>
      <c r="C98" s="4">
        <v>42080</v>
      </c>
      <c r="D98" s="5" t="s">
        <v>741</v>
      </c>
      <c r="E98" s="5" t="s">
        <v>742</v>
      </c>
      <c r="F98" s="5" t="s">
        <v>142</v>
      </c>
      <c r="G98" s="5" t="s">
        <v>32</v>
      </c>
      <c r="H98" s="5" t="s">
        <v>151</v>
      </c>
      <c r="I98" s="6">
        <v>1680.60599999999</v>
      </c>
      <c r="J98" s="5">
        <v>5</v>
      </c>
      <c r="K98" s="17">
        <v>0.27</v>
      </c>
      <c r="L98" s="6">
        <v>368.25599999999997</v>
      </c>
      <c r="M98" s="5" t="s">
        <v>37</v>
      </c>
      <c r="N98" s="7" t="s">
        <v>2685</v>
      </c>
      <c r="O98" s="8" t="str">
        <f>PROPER(D98)</f>
        <v>Maureen Gastineau</v>
      </c>
      <c r="P98" s="8" t="str">
        <f>LEFT(A98,2)</f>
        <v>ID</v>
      </c>
      <c r="Q98" s="8" t="str">
        <f>MID(A98,4,4)</f>
        <v>2015</v>
      </c>
      <c r="R98" s="8" t="str">
        <f>UPPER(M98)</f>
        <v>HIGH</v>
      </c>
      <c r="S98" s="8" t="str">
        <f>LOWER(G98)</f>
        <v>furniture</v>
      </c>
      <c r="T98" s="18" t="str">
        <f>RIGHT(A98,5)</f>
        <v>42078</v>
      </c>
      <c r="U98" s="27" t="s">
        <v>2790</v>
      </c>
      <c r="V98" s="16" t="s">
        <v>2739</v>
      </c>
      <c r="W98" s="30">
        <v>2015</v>
      </c>
      <c r="X98" t="s">
        <v>2790</v>
      </c>
      <c r="Y98" s="28">
        <v>42078</v>
      </c>
      <c r="Z98" s="28" t="str">
        <f>TRIM(A98)</f>
        <v>ID-2015-MG17680144-42078</v>
      </c>
      <c r="AA98">
        <f t="shared" si="5"/>
        <v>2015</v>
      </c>
      <c r="AB98">
        <f t="shared" si="6"/>
        <v>3</v>
      </c>
      <c r="AC98">
        <f t="shared" si="7"/>
        <v>1</v>
      </c>
      <c r="AD98">
        <f t="shared" si="8"/>
        <v>2</v>
      </c>
      <c r="AE98" s="62">
        <f>IF(I98="missing", IFERROR(INDEX([1]lookup!$I:$I, MATCH($A98, [1]lookup!$B:$B, 0)), 0), I98)</f>
        <v>1680.60599999999</v>
      </c>
      <c r="AF98" s="71" t="str">
        <f t="shared" si="9"/>
        <v>Nov</v>
      </c>
    </row>
    <row r="99" spans="1:32" ht="15.75">
      <c r="A99" s="19" t="s">
        <v>743</v>
      </c>
      <c r="B99" s="67">
        <v>42197</v>
      </c>
      <c r="C99" s="9">
        <v>42198</v>
      </c>
      <c r="D99" s="10" t="s">
        <v>715</v>
      </c>
      <c r="E99" s="10" t="s">
        <v>114</v>
      </c>
      <c r="F99" s="10" t="s">
        <v>115</v>
      </c>
      <c r="G99" s="10" t="s">
        <v>32</v>
      </c>
      <c r="H99" s="10" t="s">
        <v>73</v>
      </c>
      <c r="I99" s="11">
        <v>2190.75</v>
      </c>
      <c r="J99" s="10">
        <v>5</v>
      </c>
      <c r="K99" s="20">
        <v>0</v>
      </c>
      <c r="L99" s="11">
        <v>65.7</v>
      </c>
      <c r="M99" s="10" t="s">
        <v>19</v>
      </c>
      <c r="N99" s="12" t="s">
        <v>2685</v>
      </c>
      <c r="O99" s="13" t="str">
        <f>PROPER(D99)</f>
        <v>Christina Demoss</v>
      </c>
      <c r="P99" s="13" t="str">
        <f>LEFT(A99,2)</f>
        <v>IN</v>
      </c>
      <c r="Q99" s="13" t="str">
        <f>MID(A99,4,4)</f>
        <v>2015</v>
      </c>
      <c r="R99" s="13" t="str">
        <f>UPPER(M99)</f>
        <v>MEDIUM</v>
      </c>
      <c r="S99" s="13" t="str">
        <f>LOWER(G99)</f>
        <v>furniture</v>
      </c>
      <c r="T99" s="21" t="str">
        <f>RIGHT(A99,5)</f>
        <v>42197</v>
      </c>
      <c r="U99" s="27" t="s">
        <v>2791</v>
      </c>
      <c r="V99" s="19" t="s">
        <v>2687</v>
      </c>
      <c r="W99" s="30">
        <v>2015</v>
      </c>
      <c r="X99" t="s">
        <v>2791</v>
      </c>
      <c r="Y99" s="28">
        <v>42197</v>
      </c>
      <c r="Z99" s="28" t="str">
        <f>TRIM(A99)</f>
        <v>IN-2015-CD1228058-42197</v>
      </c>
      <c r="AA99">
        <f t="shared" si="5"/>
        <v>2015</v>
      </c>
      <c r="AB99">
        <f t="shared" si="6"/>
        <v>7</v>
      </c>
      <c r="AC99">
        <f t="shared" si="7"/>
        <v>1</v>
      </c>
      <c r="AD99">
        <f t="shared" si="8"/>
        <v>1</v>
      </c>
      <c r="AE99" s="62">
        <f>IF(I99="missing", IFERROR(INDEX([1]lookup!$I:$I, MATCH($A99, [1]lookup!$B:$B, 0)), 0), I99)</f>
        <v>2190.75</v>
      </c>
      <c r="AF99" s="71" t="str">
        <f t="shared" si="9"/>
        <v>Nov</v>
      </c>
    </row>
    <row r="100" spans="1:32" ht="15.75">
      <c r="A100" s="16" t="s">
        <v>750</v>
      </c>
      <c r="B100" s="66">
        <v>41633</v>
      </c>
      <c r="C100" s="4">
        <v>41636</v>
      </c>
      <c r="D100" s="5" t="s">
        <v>751</v>
      </c>
      <c r="E100" s="5" t="s">
        <v>322</v>
      </c>
      <c r="F100" s="5" t="s">
        <v>142</v>
      </c>
      <c r="G100" s="5" t="s">
        <v>17</v>
      </c>
      <c r="H100" s="5" t="s">
        <v>299</v>
      </c>
      <c r="I100" s="6">
        <v>2667.5369999999998</v>
      </c>
      <c r="J100" s="5">
        <v>5</v>
      </c>
      <c r="K100" s="17">
        <v>0.17</v>
      </c>
      <c r="L100" s="6">
        <v>-417.81299999999902</v>
      </c>
      <c r="M100" s="5" t="s">
        <v>19</v>
      </c>
      <c r="N100" s="7" t="s">
        <v>2685</v>
      </c>
      <c r="O100" s="8" t="str">
        <f>PROPER(D100)</f>
        <v>Brad Norvell</v>
      </c>
      <c r="P100" s="8" t="str">
        <f>LEFT(A100,2)</f>
        <v>ID</v>
      </c>
      <c r="Q100" s="8" t="str">
        <f>MID(A100,4,4)</f>
        <v>2013</v>
      </c>
      <c r="R100" s="8" t="str">
        <f>UPPER(M100)</f>
        <v>MEDIUM</v>
      </c>
      <c r="S100" s="8" t="str">
        <f>LOWER(G100)</f>
        <v>technology</v>
      </c>
      <c r="T100" s="18" t="str">
        <f>RIGHT(A100,5)</f>
        <v>41633</v>
      </c>
      <c r="U100" s="27" t="s">
        <v>2792</v>
      </c>
      <c r="V100" s="16" t="s">
        <v>2739</v>
      </c>
      <c r="W100" s="30">
        <v>2013</v>
      </c>
      <c r="X100" t="s">
        <v>2792</v>
      </c>
      <c r="Y100" s="28">
        <v>41633</v>
      </c>
      <c r="Z100" s="28" t="str">
        <f>TRIM(A100)</f>
        <v>ID-2013-BN11470130-41633</v>
      </c>
      <c r="AA100">
        <f t="shared" si="5"/>
        <v>2013</v>
      </c>
      <c r="AB100">
        <f t="shared" si="6"/>
        <v>12</v>
      </c>
      <c r="AC100">
        <f t="shared" si="7"/>
        <v>4</v>
      </c>
      <c r="AD100">
        <f t="shared" si="8"/>
        <v>3</v>
      </c>
      <c r="AE100" s="62">
        <f>IF(I100="missing", IFERROR(INDEX([1]lookup!$I:$I, MATCH($A100, [1]lookup!$B:$B, 0)), 0), I100)</f>
        <v>2667.5369999999998</v>
      </c>
      <c r="AF100" s="71" t="str">
        <f t="shared" si="9"/>
        <v>Sep</v>
      </c>
    </row>
    <row r="101" spans="1:32" ht="15.75">
      <c r="A101" s="19" t="s">
        <v>753</v>
      </c>
      <c r="B101" s="67">
        <v>41775</v>
      </c>
      <c r="C101" s="9">
        <v>41779</v>
      </c>
      <c r="D101" s="10" t="s">
        <v>754</v>
      </c>
      <c r="E101" s="10" t="s">
        <v>22</v>
      </c>
      <c r="F101" s="10" t="s">
        <v>71</v>
      </c>
      <c r="G101" s="10" t="s">
        <v>17</v>
      </c>
      <c r="H101" s="10" t="s">
        <v>33</v>
      </c>
      <c r="I101" s="11">
        <v>2605.92</v>
      </c>
      <c r="J101" s="10">
        <v>4</v>
      </c>
      <c r="K101" s="20">
        <v>0</v>
      </c>
      <c r="L101" s="11">
        <v>8994.9828630280499</v>
      </c>
      <c r="M101" s="10" t="s">
        <v>37</v>
      </c>
      <c r="N101" s="12" t="s">
        <v>2685</v>
      </c>
      <c r="O101" s="13" t="str">
        <f>PROPER(D101)</f>
        <v>Erin Mull#</v>
      </c>
      <c r="P101" s="13" t="str">
        <f>LEFT(A101,2)</f>
        <v>ES</v>
      </c>
      <c r="Q101" s="13" t="str">
        <f>MID(A101,4,4)</f>
        <v>2014</v>
      </c>
      <c r="R101" s="13" t="str">
        <f>UPPER(M101)</f>
        <v>HIGH</v>
      </c>
      <c r="S101" s="13" t="str">
        <f>LOWER(G101)</f>
        <v>technology</v>
      </c>
      <c r="T101" s="21" t="str">
        <f>RIGHT(A101,5)</f>
        <v>41775</v>
      </c>
      <c r="U101" s="27" t="s">
        <v>2793</v>
      </c>
      <c r="V101" s="19" t="s">
        <v>2744</v>
      </c>
      <c r="W101" s="30">
        <v>2014</v>
      </c>
      <c r="X101" t="s">
        <v>2793</v>
      </c>
      <c r="Y101" s="28">
        <v>41775</v>
      </c>
      <c r="Z101" s="28" t="str">
        <f>TRIM(A101)</f>
        <v>ES-2014-EM1406548-41775</v>
      </c>
      <c r="AA101">
        <f t="shared" si="5"/>
        <v>2014</v>
      </c>
      <c r="AB101">
        <f t="shared" si="6"/>
        <v>5</v>
      </c>
      <c r="AC101">
        <f t="shared" si="7"/>
        <v>6</v>
      </c>
      <c r="AD101">
        <f t="shared" si="8"/>
        <v>4</v>
      </c>
      <c r="AE101" s="62">
        <f>IF(I101="missing", IFERROR(INDEX([1]lookup!$I:$I, MATCH($A101, [1]lookup!$B:$B, 0)), 0), I101)</f>
        <v>2605.92</v>
      </c>
      <c r="AF101" s="71" t="str">
        <f t="shared" si="9"/>
        <v>Oct</v>
      </c>
    </row>
    <row r="102" spans="1:32" ht="15.75">
      <c r="A102" s="16" t="s">
        <v>758</v>
      </c>
      <c r="B102" s="66">
        <v>41422</v>
      </c>
      <c r="C102" s="4">
        <v>41425</v>
      </c>
      <c r="D102" s="5" t="s">
        <v>759</v>
      </c>
      <c r="E102" s="5" t="s">
        <v>76</v>
      </c>
      <c r="F102" s="5" t="s">
        <v>77</v>
      </c>
      <c r="G102" s="5" t="s">
        <v>17</v>
      </c>
      <c r="H102" s="5" t="s">
        <v>299</v>
      </c>
      <c r="I102" s="6">
        <v>1513.56</v>
      </c>
      <c r="J102" s="5">
        <v>4</v>
      </c>
      <c r="K102" s="17">
        <v>0</v>
      </c>
      <c r="L102" s="6">
        <v>741.599999999999</v>
      </c>
      <c r="M102" s="5" t="s">
        <v>760</v>
      </c>
      <c r="N102" s="7" t="s">
        <v>2685</v>
      </c>
      <c r="O102" s="8" t="str">
        <f>PROPER(D102)</f>
        <v>Chloris Kastensmidt</v>
      </c>
      <c r="P102" s="8" t="str">
        <f>LEFT(A102,2)</f>
        <v>ES</v>
      </c>
      <c r="Q102" s="8" t="str">
        <f>MID(A102,4,4)</f>
        <v>2013</v>
      </c>
      <c r="R102" s="8" t="str">
        <f>UPPER(M102)</f>
        <v>CRTIICAL</v>
      </c>
      <c r="S102" s="8" t="str">
        <f>LOWER(G102)</f>
        <v>technology</v>
      </c>
      <c r="T102" s="18" t="str">
        <f>RIGHT(A102,5)</f>
        <v>41422</v>
      </c>
      <c r="U102" s="27" t="s">
        <v>2794</v>
      </c>
      <c r="V102" s="16" t="s">
        <v>2744</v>
      </c>
      <c r="W102" s="30">
        <v>2013</v>
      </c>
      <c r="X102" t="s">
        <v>2794</v>
      </c>
      <c r="Y102" s="28">
        <v>41422</v>
      </c>
      <c r="Z102" s="28" t="str">
        <f>TRIM(A102)</f>
        <v>ES-2013-CK1220564-41422</v>
      </c>
      <c r="AA102">
        <f t="shared" si="5"/>
        <v>2013</v>
      </c>
      <c r="AB102">
        <f t="shared" si="6"/>
        <v>5</v>
      </c>
      <c r="AC102">
        <f t="shared" si="7"/>
        <v>3</v>
      </c>
      <c r="AD102">
        <f t="shared" si="8"/>
        <v>3</v>
      </c>
      <c r="AE102" s="62">
        <f>IF(I102="missing", IFERROR(INDEX([1]lookup!$I:$I, MATCH($A102, [1]lookup!$B:$B, 0)), 0), I102)</f>
        <v>1513.56</v>
      </c>
      <c r="AF102" s="71" t="str">
        <f t="shared" si="9"/>
        <v>Sep</v>
      </c>
    </row>
    <row r="103" spans="1:32" ht="15.75">
      <c r="A103" s="19" t="s">
        <v>763</v>
      </c>
      <c r="B103" s="67">
        <v>41062</v>
      </c>
      <c r="C103" s="9">
        <v>41064</v>
      </c>
      <c r="D103" s="10" t="s">
        <v>721</v>
      </c>
      <c r="E103" s="10" t="s">
        <v>204</v>
      </c>
      <c r="F103" s="10" t="s">
        <v>87</v>
      </c>
      <c r="G103" s="10" t="s">
        <v>32</v>
      </c>
      <c r="H103" s="10" t="s">
        <v>33</v>
      </c>
      <c r="I103" s="11">
        <v>855.14999999999895</v>
      </c>
      <c r="J103" s="10">
        <v>1</v>
      </c>
      <c r="K103" s="20">
        <v>0</v>
      </c>
      <c r="L103" s="11">
        <v>384.81</v>
      </c>
      <c r="M103" s="10" t="s">
        <v>27</v>
      </c>
      <c r="N103" s="12" t="s">
        <v>2685</v>
      </c>
      <c r="O103" s="13" t="str">
        <f>PROPER(D103)</f>
        <v>Clay Cheatham</v>
      </c>
      <c r="P103" s="13" t="str">
        <f>LEFT(A103,2)</f>
        <v>UP</v>
      </c>
      <c r="Q103" s="13" t="str">
        <f>MID(A103,4,4)</f>
        <v>2012</v>
      </c>
      <c r="R103" s="13" t="str">
        <f>UPPER(M103)</f>
        <v>CRITICAL</v>
      </c>
      <c r="S103" s="13" t="str">
        <f>LOWER(G103)</f>
        <v>furniture</v>
      </c>
      <c r="T103" s="21" t="str">
        <f>RIGHT(A103,5)</f>
        <v>41062</v>
      </c>
      <c r="U103" s="27" t="s">
        <v>2795</v>
      </c>
      <c r="V103" s="19" t="s">
        <v>2796</v>
      </c>
      <c r="W103" s="30">
        <v>2012</v>
      </c>
      <c r="X103" t="s">
        <v>2795</v>
      </c>
      <c r="Y103" s="28">
        <v>41062</v>
      </c>
      <c r="Z103" s="28" t="str">
        <f>TRIM(A103)</f>
        <v>UP-2012-CC2550137-41062</v>
      </c>
      <c r="AA103">
        <f t="shared" si="5"/>
        <v>2012</v>
      </c>
      <c r="AB103">
        <f t="shared" si="6"/>
        <v>6</v>
      </c>
      <c r="AC103">
        <f t="shared" si="7"/>
        <v>7</v>
      </c>
      <c r="AD103">
        <f t="shared" si="8"/>
        <v>2</v>
      </c>
      <c r="AE103" s="62">
        <f>IF(I103="missing", IFERROR(INDEX([1]lookup!$I:$I, MATCH($A103, [1]lookup!$B:$B, 0)), 0), I103)</f>
        <v>855.14999999999895</v>
      </c>
      <c r="AF103" s="71" t="str">
        <f t="shared" si="9"/>
        <v>Aug</v>
      </c>
    </row>
    <row r="104" spans="1:32" ht="15.75">
      <c r="A104" s="16" t="s">
        <v>764</v>
      </c>
      <c r="B104" s="66">
        <v>41103</v>
      </c>
      <c r="C104" s="4">
        <v>41104</v>
      </c>
      <c r="D104" s="5" t="s">
        <v>765</v>
      </c>
      <c r="E104" s="5" t="s">
        <v>93</v>
      </c>
      <c r="F104" s="5" t="s">
        <v>766</v>
      </c>
      <c r="G104" s="5" t="s">
        <v>17</v>
      </c>
      <c r="H104" s="5" t="s">
        <v>151</v>
      </c>
      <c r="I104" s="6">
        <v>956.34</v>
      </c>
      <c r="J104" s="5">
        <v>4</v>
      </c>
      <c r="K104" s="17">
        <v>0.1</v>
      </c>
      <c r="L104" s="6">
        <v>-95.7</v>
      </c>
      <c r="M104" s="5" t="s">
        <v>27</v>
      </c>
      <c r="N104" s="7" t="s">
        <v>2685</v>
      </c>
      <c r="O104" s="8" t="str">
        <f>PROPER(D104)</f>
        <v>Melanie Seite</v>
      </c>
      <c r="P104" s="8" t="str">
        <f>LEFT(A104,2)</f>
        <v>IT</v>
      </c>
      <c r="Q104" s="8" t="str">
        <f>MID(A104,4,4)</f>
        <v>2012</v>
      </c>
      <c r="R104" s="8" t="str">
        <f>UPPER(M104)</f>
        <v>CRITICAL</v>
      </c>
      <c r="S104" s="8" t="str">
        <f>LOWER(G104)</f>
        <v>technology</v>
      </c>
      <c r="T104" s="18" t="str">
        <f>RIGHT(A104,5)</f>
        <v>41103</v>
      </c>
      <c r="U104" s="27" t="s">
        <v>2797</v>
      </c>
      <c r="V104" s="16" t="s">
        <v>2711</v>
      </c>
      <c r="W104" s="30">
        <v>2012</v>
      </c>
      <c r="X104" t="s">
        <v>2797</v>
      </c>
      <c r="Y104" s="28">
        <v>41103</v>
      </c>
      <c r="Z104" s="28" t="str">
        <f>TRIM(A104)</f>
        <v>IT-2012-MS17830139-41103</v>
      </c>
      <c r="AA104">
        <f t="shared" si="5"/>
        <v>2012</v>
      </c>
      <c r="AB104">
        <f t="shared" si="6"/>
        <v>7</v>
      </c>
      <c r="AC104">
        <f t="shared" si="7"/>
        <v>6</v>
      </c>
      <c r="AD104">
        <f t="shared" si="8"/>
        <v>1</v>
      </c>
      <c r="AE104" s="62">
        <f>IF(I104="missing", IFERROR(INDEX([1]lookup!$I:$I, MATCH($A104, [1]lookup!$B:$B, 0)), 0), I104)</f>
        <v>956.34</v>
      </c>
      <c r="AF104" s="71" t="str">
        <f t="shared" si="9"/>
        <v>Aug</v>
      </c>
    </row>
    <row r="105" spans="1:32" ht="15.75">
      <c r="A105" s="19" t="s">
        <v>767</v>
      </c>
      <c r="B105" s="67">
        <v>41198</v>
      </c>
      <c r="C105" s="9">
        <v>41205</v>
      </c>
      <c r="D105" s="10" t="s">
        <v>148</v>
      </c>
      <c r="E105" s="10" t="s">
        <v>197</v>
      </c>
      <c r="F105" s="10" t="s">
        <v>77</v>
      </c>
      <c r="G105" s="10" t="s">
        <v>32</v>
      </c>
      <c r="H105" s="10" t="s">
        <v>127</v>
      </c>
      <c r="I105" s="11">
        <v>1838.51999999999</v>
      </c>
      <c r="J105" s="10">
        <v>5</v>
      </c>
      <c r="K105" s="20">
        <v>0.2</v>
      </c>
      <c r="L105" s="11">
        <v>160.77000000000001</v>
      </c>
      <c r="M105" s="10" t="s">
        <v>74</v>
      </c>
      <c r="N105" s="12" t="s">
        <v>2685</v>
      </c>
      <c r="O105" s="13" t="str">
        <f>PROPER(D105)</f>
        <v>Greg Tran</v>
      </c>
      <c r="P105" s="13" t="str">
        <f>LEFT(A105,2)</f>
        <v>ES</v>
      </c>
      <c r="Q105" s="13" t="str">
        <f>MID(A105,4,4)</f>
        <v>2012</v>
      </c>
      <c r="R105" s="13" t="str">
        <f>UPPER(M105)</f>
        <v>LOW</v>
      </c>
      <c r="S105" s="13" t="str">
        <f>LOWER(G105)</f>
        <v>furniture</v>
      </c>
      <c r="T105" s="21" t="str">
        <f>RIGHT(A105,5)</f>
        <v>41198</v>
      </c>
      <c r="U105" s="27" t="s">
        <v>2798</v>
      </c>
      <c r="V105" s="19" t="s">
        <v>2744</v>
      </c>
      <c r="W105" s="30">
        <v>2012</v>
      </c>
      <c r="X105" t="s">
        <v>2798</v>
      </c>
      <c r="Y105" s="28">
        <v>41198</v>
      </c>
      <c r="Z105" s="28" t="str">
        <f>TRIM(A105)</f>
        <v>ES-2012-GT14710120-41198</v>
      </c>
      <c r="AA105">
        <f t="shared" si="5"/>
        <v>2012</v>
      </c>
      <c r="AB105">
        <f t="shared" si="6"/>
        <v>10</v>
      </c>
      <c r="AC105">
        <f t="shared" si="7"/>
        <v>3</v>
      </c>
      <c r="AD105">
        <f t="shared" si="8"/>
        <v>7</v>
      </c>
      <c r="AE105" s="62">
        <f>IF(I105="missing", IFERROR(INDEX([1]lookup!$I:$I, MATCH($A105, [1]lookup!$B:$B, 0)), 0), I105)</f>
        <v>1838.51999999999</v>
      </c>
      <c r="AF105" s="71" t="str">
        <f t="shared" si="9"/>
        <v>Aug</v>
      </c>
    </row>
    <row r="106" spans="1:32" ht="15.75">
      <c r="A106" s="16" t="s">
        <v>778</v>
      </c>
      <c r="B106" s="66">
        <v>41310</v>
      </c>
      <c r="C106" s="4">
        <v>41313</v>
      </c>
      <c r="D106" s="5" t="s">
        <v>779</v>
      </c>
      <c r="E106" s="5" t="s">
        <v>15</v>
      </c>
      <c r="F106" s="5" t="s">
        <v>16</v>
      </c>
      <c r="G106" s="5" t="s">
        <v>32</v>
      </c>
      <c r="H106" s="5" t="s">
        <v>299</v>
      </c>
      <c r="I106" s="6">
        <v>819.93599999999901</v>
      </c>
      <c r="J106" s="5">
        <v>2</v>
      </c>
      <c r="K106" s="17">
        <v>0.1</v>
      </c>
      <c r="L106" s="6">
        <v>191.316</v>
      </c>
      <c r="M106" s="5" t="s">
        <v>27</v>
      </c>
      <c r="N106" s="7" t="s">
        <v>2685</v>
      </c>
      <c r="O106" s="8" t="str">
        <f>PROPER(D106)</f>
        <v>John Castell</v>
      </c>
      <c r="P106" s="8" t="str">
        <f>LEFT(A106,2)</f>
        <v>IN</v>
      </c>
      <c r="Q106" s="8" t="str">
        <f>MID(A106,4,4)</f>
        <v>2013</v>
      </c>
      <c r="R106" s="8" t="str">
        <f>UPPER(M106)</f>
        <v>CRITICAL</v>
      </c>
      <c r="S106" s="8" t="str">
        <f>LOWER(G106)</f>
        <v>furniture</v>
      </c>
      <c r="T106" s="18" t="str">
        <f>RIGHT(A106,5)</f>
        <v>41310</v>
      </c>
      <c r="U106" s="27" t="s">
        <v>2799</v>
      </c>
      <c r="V106" s="16" t="s">
        <v>2687</v>
      </c>
      <c r="W106" s="30">
        <v>2013</v>
      </c>
      <c r="X106" t="s">
        <v>2799</v>
      </c>
      <c r="Y106" s="28">
        <v>41310</v>
      </c>
      <c r="Z106" s="28" t="str">
        <f>TRIM(A106)</f>
        <v>IN-2013-JC157757-41310</v>
      </c>
      <c r="AA106">
        <f t="shared" si="5"/>
        <v>2013</v>
      </c>
      <c r="AB106">
        <f t="shared" si="6"/>
        <v>2</v>
      </c>
      <c r="AC106">
        <f t="shared" si="7"/>
        <v>3</v>
      </c>
      <c r="AD106">
        <f t="shared" si="8"/>
        <v>3</v>
      </c>
      <c r="AE106" s="62">
        <f>IF(I106="missing", IFERROR(INDEX([1]lookup!$I:$I, MATCH($A106, [1]lookup!$B:$B, 0)), 0), I106)</f>
        <v>819.93599999999901</v>
      </c>
      <c r="AF106" s="71" t="str">
        <f t="shared" si="9"/>
        <v>Sep</v>
      </c>
    </row>
    <row r="107" spans="1:32" ht="15.75">
      <c r="A107" s="19" t="s">
        <v>791</v>
      </c>
      <c r="B107" s="67">
        <v>40962</v>
      </c>
      <c r="C107" s="9">
        <v>40965</v>
      </c>
      <c r="D107" s="10" t="s">
        <v>792</v>
      </c>
      <c r="E107" s="10" t="s">
        <v>114</v>
      </c>
      <c r="F107" s="10" t="s">
        <v>115</v>
      </c>
      <c r="G107" s="10" t="s">
        <v>17</v>
      </c>
      <c r="H107" s="10" t="s">
        <v>44</v>
      </c>
      <c r="I107" s="11">
        <v>1526.52</v>
      </c>
      <c r="J107" s="10">
        <v>4</v>
      </c>
      <c r="K107" s="20">
        <v>0</v>
      </c>
      <c r="L107" s="11">
        <v>3985.40136153395</v>
      </c>
      <c r="M107" s="10" t="s">
        <v>37</v>
      </c>
      <c r="N107" s="12" t="s">
        <v>2685</v>
      </c>
      <c r="O107" s="13" t="str">
        <f>PROPER(D107)</f>
        <v>Mitch Gastineau</v>
      </c>
      <c r="P107" s="13" t="str">
        <f>LEFT(A107,2)</f>
        <v>IN</v>
      </c>
      <c r="Q107" s="13" t="str">
        <f>MID(A107,4,4)</f>
        <v>2012</v>
      </c>
      <c r="R107" s="13" t="str">
        <f>UPPER(M107)</f>
        <v>HIGH</v>
      </c>
      <c r="S107" s="13" t="str">
        <f>LOWER(G107)</f>
        <v>technology</v>
      </c>
      <c r="T107" s="21" t="str">
        <f>RIGHT(A107,5)</f>
        <v>40962</v>
      </c>
      <c r="U107" s="27" t="s">
        <v>2800</v>
      </c>
      <c r="V107" s="19" t="s">
        <v>2687</v>
      </c>
      <c r="W107" s="30">
        <v>2012</v>
      </c>
      <c r="X107" t="s">
        <v>2800</v>
      </c>
      <c r="Y107" s="28">
        <v>40962</v>
      </c>
      <c r="Z107" s="28" t="str">
        <f>TRIM(A107)</f>
        <v>IN-2012-MG1820558-40962</v>
      </c>
      <c r="AA107">
        <f t="shared" si="5"/>
        <v>2012</v>
      </c>
      <c r="AB107">
        <f t="shared" si="6"/>
        <v>2</v>
      </c>
      <c r="AC107">
        <f t="shared" si="7"/>
        <v>5</v>
      </c>
      <c r="AD107">
        <f t="shared" si="8"/>
        <v>3</v>
      </c>
      <c r="AE107" s="62">
        <f>IF(I107="missing", IFERROR(INDEX([1]lookup!$I:$I, MATCH($A107, [1]lookup!$B:$B, 0)), 0), I107)</f>
        <v>1526.52</v>
      </c>
      <c r="AF107" s="71" t="str">
        <f t="shared" si="9"/>
        <v>Aug</v>
      </c>
    </row>
    <row r="108" spans="1:32" ht="15.75">
      <c r="A108" s="16" t="s">
        <v>584</v>
      </c>
      <c r="B108" s="66">
        <v>41173</v>
      </c>
      <c r="C108" s="4">
        <v>41180</v>
      </c>
      <c r="D108" s="5" t="s">
        <v>583</v>
      </c>
      <c r="E108" s="5" t="s">
        <v>40</v>
      </c>
      <c r="F108" s="5" t="s">
        <v>111</v>
      </c>
      <c r="G108" s="5" t="s">
        <v>45</v>
      </c>
      <c r="H108" s="5" t="s">
        <v>26</v>
      </c>
      <c r="I108" s="6">
        <v>3.984</v>
      </c>
      <c r="J108" s="5">
        <v>1</v>
      </c>
      <c r="K108" s="17">
        <v>0.2</v>
      </c>
      <c r="L108" s="6">
        <v>1.3944000000000001</v>
      </c>
      <c r="M108" s="5" t="s">
        <v>19</v>
      </c>
      <c r="N108" s="7" t="s">
        <v>2685</v>
      </c>
      <c r="O108" s="8" t="str">
        <f>PROPER(D108)</f>
        <v>Adam Shillingsburg</v>
      </c>
      <c r="P108" s="8" t="str">
        <f>LEFT(A108,2)</f>
        <v>CA</v>
      </c>
      <c r="Q108" s="8" t="str">
        <f>MID(A108,4,4)</f>
        <v>2012</v>
      </c>
      <c r="R108" s="8" t="str">
        <f>UPPER(M108)</f>
        <v>MEDIUM</v>
      </c>
      <c r="S108" s="8" t="str">
        <f>LOWER(G108)</f>
        <v>office supplies</v>
      </c>
      <c r="T108" s="18" t="str">
        <f>RIGHT(A108,5)</f>
        <v>41173</v>
      </c>
      <c r="U108" s="27" t="s">
        <v>2776</v>
      </c>
      <c r="V108" s="16" t="s">
        <v>2690</v>
      </c>
      <c r="W108" s="30">
        <v>2012</v>
      </c>
      <c r="X108" t="s">
        <v>2776</v>
      </c>
      <c r="Y108" s="28">
        <v>41173</v>
      </c>
      <c r="Z108" s="28" t="str">
        <f>TRIM(A108)</f>
        <v>CA-2012-AS10090140-41173</v>
      </c>
      <c r="AA108">
        <f t="shared" si="5"/>
        <v>2012</v>
      </c>
      <c r="AB108">
        <f t="shared" si="6"/>
        <v>9</v>
      </c>
      <c r="AC108">
        <f t="shared" si="7"/>
        <v>6</v>
      </c>
      <c r="AD108">
        <f t="shared" si="8"/>
        <v>7</v>
      </c>
      <c r="AE108" s="62">
        <f>IF(I108="missing", IFERROR(INDEX([1]lookup!$I:$I, MATCH($A108, [1]lookup!$B:$B, 0)), 0), I108)</f>
        <v>3.984</v>
      </c>
      <c r="AF108" s="71" t="str">
        <f t="shared" si="9"/>
        <v>Aug</v>
      </c>
    </row>
    <row r="109" spans="1:32" ht="15.75">
      <c r="A109" s="19" t="s">
        <v>800</v>
      </c>
      <c r="B109" s="67">
        <v>41942</v>
      </c>
      <c r="C109" s="9">
        <v>41948</v>
      </c>
      <c r="D109" s="10" t="s">
        <v>801</v>
      </c>
      <c r="E109" s="10" t="s">
        <v>802</v>
      </c>
      <c r="F109" s="10" t="s">
        <v>98</v>
      </c>
      <c r="G109" s="10" t="s">
        <v>17</v>
      </c>
      <c r="H109" s="10" t="s">
        <v>33</v>
      </c>
      <c r="I109" s="11">
        <v>2125</v>
      </c>
      <c r="J109" s="10">
        <v>5</v>
      </c>
      <c r="K109" s="20">
        <v>0</v>
      </c>
      <c r="L109" s="11">
        <v>297.5</v>
      </c>
      <c r="M109" s="10" t="s">
        <v>74</v>
      </c>
      <c r="N109" s="12" t="s">
        <v>2685</v>
      </c>
      <c r="O109" s="13" t="str">
        <f>PROPER(D109)</f>
        <v>Patrick Bzostek</v>
      </c>
      <c r="P109" s="13" t="str">
        <f>LEFT(A109,2)</f>
        <v>MX</v>
      </c>
      <c r="Q109" s="13" t="str">
        <f>MID(A109,4,4)</f>
        <v>2014</v>
      </c>
      <c r="R109" s="13" t="str">
        <f>UPPER(M109)</f>
        <v>LOW</v>
      </c>
      <c r="S109" s="13" t="str">
        <f>LOWER(G109)</f>
        <v>technology</v>
      </c>
      <c r="T109" s="21" t="str">
        <f>RIGHT(A109,5)</f>
        <v>41942</v>
      </c>
      <c r="U109" s="27" t="s">
        <v>2801</v>
      </c>
      <c r="V109" s="19" t="s">
        <v>2719</v>
      </c>
      <c r="W109" s="30">
        <v>2014</v>
      </c>
      <c r="X109" t="s">
        <v>2801</v>
      </c>
      <c r="Y109" s="28">
        <v>41942</v>
      </c>
      <c r="Z109" s="28" t="str">
        <f>TRIM(A109)</f>
        <v>MX-2014-PB1880593-41942</v>
      </c>
      <c r="AA109">
        <f t="shared" si="5"/>
        <v>2014</v>
      </c>
      <c r="AB109">
        <f t="shared" si="6"/>
        <v>10</v>
      </c>
      <c r="AC109">
        <f t="shared" si="7"/>
        <v>5</v>
      </c>
      <c r="AD109">
        <f t="shared" si="8"/>
        <v>6</v>
      </c>
      <c r="AE109" s="62">
        <f>IF(I109="missing", IFERROR(INDEX([1]lookup!$I:$I, MATCH($A109, [1]lookup!$B:$B, 0)), 0), I109)</f>
        <v>2125</v>
      </c>
      <c r="AF109" s="71" t="str">
        <f t="shared" si="9"/>
        <v>Oct</v>
      </c>
    </row>
    <row r="110" spans="1:32" ht="15.75">
      <c r="A110" s="16" t="s">
        <v>803</v>
      </c>
      <c r="B110" s="66">
        <v>41621</v>
      </c>
      <c r="C110" s="4">
        <v>41623</v>
      </c>
      <c r="D110" s="5" t="s">
        <v>113</v>
      </c>
      <c r="E110" s="5" t="s">
        <v>602</v>
      </c>
      <c r="F110" s="5" t="s">
        <v>131</v>
      </c>
      <c r="G110" s="5" t="s">
        <v>17</v>
      </c>
      <c r="H110" s="5" t="s">
        <v>26</v>
      </c>
      <c r="I110" s="6">
        <v>976.08</v>
      </c>
      <c r="J110" s="5">
        <v>4</v>
      </c>
      <c r="K110" s="17">
        <v>0</v>
      </c>
      <c r="L110" s="6">
        <v>292.79999999999899</v>
      </c>
      <c r="M110" s="5" t="s">
        <v>27</v>
      </c>
      <c r="N110" s="7" t="s">
        <v>2685</v>
      </c>
      <c r="O110" s="8" t="str">
        <f>PROPER(D110)</f>
        <v>Benjamin Patterson</v>
      </c>
      <c r="P110" s="8" t="str">
        <f>LEFT(A110,2)</f>
        <v>CM</v>
      </c>
      <c r="Q110" s="8" t="str">
        <f>MID(A110,4,4)</f>
        <v>2013</v>
      </c>
      <c r="R110" s="8" t="str">
        <f>UPPER(M110)</f>
        <v>CRITICAL</v>
      </c>
      <c r="S110" s="8" t="str">
        <f>LOWER(G110)</f>
        <v>technology</v>
      </c>
      <c r="T110" s="18" t="str">
        <f>RIGHT(A110,5)</f>
        <v>41621</v>
      </c>
      <c r="U110" s="27" t="s">
        <v>2802</v>
      </c>
      <c r="V110" s="16" t="s">
        <v>2803</v>
      </c>
      <c r="W110" s="30">
        <v>2013</v>
      </c>
      <c r="X110" t="s">
        <v>2802</v>
      </c>
      <c r="Y110" s="28">
        <v>41621</v>
      </c>
      <c r="Z110" s="28" t="str">
        <f>TRIM(A110)</f>
        <v>CM-2013-BP123022-41621</v>
      </c>
      <c r="AA110">
        <f t="shared" si="5"/>
        <v>2013</v>
      </c>
      <c r="AB110">
        <f t="shared" si="6"/>
        <v>12</v>
      </c>
      <c r="AC110">
        <f t="shared" si="7"/>
        <v>6</v>
      </c>
      <c r="AD110">
        <f t="shared" si="8"/>
        <v>2</v>
      </c>
      <c r="AE110" s="62">
        <f>IF(I110="missing", IFERROR(INDEX([1]lookup!$I:$I, MATCH($A110, [1]lookup!$B:$B, 0)), 0), I110)</f>
        <v>976.08</v>
      </c>
      <c r="AF110" s="71" t="str">
        <f t="shared" si="9"/>
        <v>Sep</v>
      </c>
    </row>
    <row r="111" spans="1:32" ht="15.75">
      <c r="A111" s="19" t="s">
        <v>806</v>
      </c>
      <c r="B111" s="67">
        <v>41173</v>
      </c>
      <c r="C111" s="9">
        <v>41180</v>
      </c>
      <c r="D111" s="10" t="s">
        <v>583</v>
      </c>
      <c r="E111" s="10" t="s">
        <v>40</v>
      </c>
      <c r="F111" s="10" t="s">
        <v>111</v>
      </c>
      <c r="G111" s="10" t="s">
        <v>45</v>
      </c>
      <c r="H111" s="10" t="s">
        <v>18</v>
      </c>
      <c r="I111" s="11">
        <v>13.04</v>
      </c>
      <c r="J111" s="10">
        <v>4</v>
      </c>
      <c r="K111" s="20">
        <v>0</v>
      </c>
      <c r="L111" s="11">
        <v>42.544024685653</v>
      </c>
      <c r="M111" s="10" t="s">
        <v>19</v>
      </c>
      <c r="N111" s="12" t="s">
        <v>2685</v>
      </c>
      <c r="O111" s="13" t="str">
        <f>PROPER(D111)</f>
        <v>Adam Shillingsburg</v>
      </c>
      <c r="P111" s="13" t="str">
        <f>LEFT(A111,2)</f>
        <v>CA</v>
      </c>
      <c r="Q111" s="13" t="str">
        <f>MID(A111,4,4)</f>
        <v>2012</v>
      </c>
      <c r="R111" s="13" t="str">
        <f>UPPER(M111)</f>
        <v>MEDIUM</v>
      </c>
      <c r="S111" s="13" t="str">
        <f>LOWER(G111)</f>
        <v>office supplies</v>
      </c>
      <c r="T111" s="21" t="str">
        <f>RIGHT(A111,5)</f>
        <v>1173#</v>
      </c>
      <c r="U111" s="27" t="s">
        <v>2776</v>
      </c>
      <c r="V111" s="19" t="s">
        <v>2690</v>
      </c>
      <c r="W111" s="30">
        <v>2012</v>
      </c>
      <c r="X111" t="s">
        <v>2776</v>
      </c>
      <c r="Y111" s="28" t="s">
        <v>2804</v>
      </c>
      <c r="Z111" s="28" t="str">
        <f>TRIM(A111)</f>
        <v>CA-2012-AS10090140-41173#</v>
      </c>
      <c r="AA111">
        <f t="shared" si="5"/>
        <v>2012</v>
      </c>
      <c r="AB111">
        <f t="shared" si="6"/>
        <v>9</v>
      </c>
      <c r="AC111">
        <f t="shared" si="7"/>
        <v>6</v>
      </c>
      <c r="AD111">
        <f t="shared" si="8"/>
        <v>7</v>
      </c>
      <c r="AE111" s="62">
        <f>IF(I111="missing", IFERROR(INDEX([1]lookup!$I:$I, MATCH($A111, [1]lookup!$B:$B, 0)), 0), I111)</f>
        <v>13.04</v>
      </c>
      <c r="AF111" s="71" t="str">
        <f t="shared" si="9"/>
        <v>Aug</v>
      </c>
    </row>
    <row r="112" spans="1:32" ht="15.75">
      <c r="A112" s="16" t="s">
        <v>807</v>
      </c>
      <c r="B112" s="66">
        <v>41159</v>
      </c>
      <c r="C112" s="4">
        <v>41161</v>
      </c>
      <c r="D112" s="5" t="s">
        <v>808</v>
      </c>
      <c r="E112" s="5" t="s">
        <v>809</v>
      </c>
      <c r="F112" s="5" t="s">
        <v>84</v>
      </c>
      <c r="G112" s="5" t="s">
        <v>32</v>
      </c>
      <c r="H112" s="5" t="s">
        <v>33</v>
      </c>
      <c r="I112" s="6">
        <v>2134.4399999999901</v>
      </c>
      <c r="J112" s="5">
        <v>4</v>
      </c>
      <c r="K112" s="17">
        <v>0</v>
      </c>
      <c r="L112" s="6">
        <v>682.92</v>
      </c>
      <c r="M112" s="5" t="s">
        <v>27</v>
      </c>
      <c r="N112" s="7" t="s">
        <v>2685</v>
      </c>
      <c r="O112" s="8" t="str">
        <f>PROPER(D112)</f>
        <v>Dennis Bolton</v>
      </c>
      <c r="P112" s="8" t="str">
        <f>LEFT(A112,2)</f>
        <v>ZA</v>
      </c>
      <c r="Q112" s="8" t="str">
        <f>MID(A112,4,4)</f>
        <v>2012</v>
      </c>
      <c r="R112" s="8" t="str">
        <f>UPPER(M112)</f>
        <v>CRITICAL</v>
      </c>
      <c r="S112" s="8" t="str">
        <f>LOWER(G112)</f>
        <v>furniture</v>
      </c>
      <c r="T112" s="18" t="str">
        <f>RIGHT(A112,5)</f>
        <v>41159</v>
      </c>
      <c r="U112" s="27" t="s">
        <v>2805</v>
      </c>
      <c r="V112" s="16" t="s">
        <v>2806</v>
      </c>
      <c r="W112" s="30">
        <v>2012</v>
      </c>
      <c r="X112" t="s">
        <v>2805</v>
      </c>
      <c r="Y112" s="28">
        <v>41159</v>
      </c>
      <c r="Z112" s="28" t="str">
        <f>TRIM(A112)</f>
        <v>ZA-2012-DB3360146-41159</v>
      </c>
      <c r="AA112">
        <f t="shared" si="5"/>
        <v>2012</v>
      </c>
      <c r="AB112">
        <f t="shared" si="6"/>
        <v>9</v>
      </c>
      <c r="AC112">
        <f t="shared" si="7"/>
        <v>6</v>
      </c>
      <c r="AD112">
        <f t="shared" si="8"/>
        <v>2</v>
      </c>
      <c r="AE112" s="62">
        <f>IF(I112="missing", IFERROR(INDEX([1]lookup!$I:$I, MATCH($A112, [1]lookup!$B:$B, 0)), 0), I112)</f>
        <v>2134.4399999999901</v>
      </c>
      <c r="AF112" s="71" t="str">
        <f t="shared" si="9"/>
        <v>Aug</v>
      </c>
    </row>
    <row r="113" spans="1:32" ht="15.75">
      <c r="A113" s="19" t="s">
        <v>819</v>
      </c>
      <c r="B113" s="67">
        <v>41741</v>
      </c>
      <c r="C113" s="9">
        <v>41743</v>
      </c>
      <c r="D113" s="10" t="s">
        <v>424</v>
      </c>
      <c r="E113" s="10" t="s">
        <v>820</v>
      </c>
      <c r="F113" s="10" t="s">
        <v>90</v>
      </c>
      <c r="G113" s="10" t="s">
        <v>45</v>
      </c>
      <c r="H113" s="10" t="s">
        <v>46</v>
      </c>
      <c r="I113" s="11">
        <v>899.55</v>
      </c>
      <c r="J113" s="10">
        <v>3</v>
      </c>
      <c r="K113" s="20">
        <v>0</v>
      </c>
      <c r="L113" s="11">
        <v>323.82</v>
      </c>
      <c r="M113" s="10" t="s">
        <v>27</v>
      </c>
      <c r="N113" s="12" t="s">
        <v>2685</v>
      </c>
      <c r="O113" s="13" t="str">
        <f>PROPER(D113)</f>
        <v>Neil Franzã¶Sisch</v>
      </c>
      <c r="P113" s="13" t="str">
        <f>LEFT(A113,2)</f>
        <v>IN</v>
      </c>
      <c r="Q113" s="13" t="str">
        <f>MID(A113,4,4)</f>
        <v>2014</v>
      </c>
      <c r="R113" s="13" t="str">
        <f>UPPER(M113)</f>
        <v>CRITICAL</v>
      </c>
      <c r="S113" s="13" t="str">
        <f>LOWER(G113)</f>
        <v>office supplies</v>
      </c>
      <c r="T113" s="21" t="str">
        <f>RIGHT(A113,5)</f>
        <v>41741</v>
      </c>
      <c r="U113" s="27" t="s">
        <v>2807</v>
      </c>
      <c r="V113" s="19" t="s">
        <v>2687</v>
      </c>
      <c r="W113" s="30">
        <v>2014</v>
      </c>
      <c r="X113" t="s">
        <v>2807</v>
      </c>
      <c r="Y113" s="28">
        <v>41741</v>
      </c>
      <c r="Z113" s="28" t="str">
        <f>TRIM(A113)</f>
        <v>IN-2014-NF1847527-41741</v>
      </c>
      <c r="AA113">
        <f t="shared" si="5"/>
        <v>2014</v>
      </c>
      <c r="AB113">
        <f t="shared" si="6"/>
        <v>4</v>
      </c>
      <c r="AC113">
        <f t="shared" si="7"/>
        <v>7</v>
      </c>
      <c r="AD113">
        <f t="shared" si="8"/>
        <v>2</v>
      </c>
      <c r="AE113" s="62">
        <f>IF(I113="missing", IFERROR(INDEX([1]lookup!$I:$I, MATCH($A113, [1]lookup!$B:$B, 0)), 0), I113)</f>
        <v>899.55</v>
      </c>
      <c r="AF113" s="71" t="str">
        <f t="shared" si="9"/>
        <v>Oct</v>
      </c>
    </row>
    <row r="114" spans="1:32" ht="15.75">
      <c r="A114" s="16" t="s">
        <v>825</v>
      </c>
      <c r="B114" s="66">
        <v>41560</v>
      </c>
      <c r="C114" s="4">
        <v>41563</v>
      </c>
      <c r="D114" s="5" t="s">
        <v>366</v>
      </c>
      <c r="E114" s="5" t="s">
        <v>826</v>
      </c>
      <c r="F114" s="5" t="s">
        <v>16</v>
      </c>
      <c r="G114" s="5" t="s">
        <v>32</v>
      </c>
      <c r="H114" s="5" t="s">
        <v>33</v>
      </c>
      <c r="I114" s="6">
        <v>1136.66399999999</v>
      </c>
      <c r="J114" s="5">
        <v>4</v>
      </c>
      <c r="K114" s="17">
        <v>0.4</v>
      </c>
      <c r="L114" s="6">
        <v>-189.45599999999899</v>
      </c>
      <c r="M114" s="5" t="s">
        <v>27</v>
      </c>
      <c r="N114" s="7" t="s">
        <v>2685</v>
      </c>
      <c r="O114" s="8" t="str">
        <f>PROPER(D114)</f>
        <v>Liz Carlisle</v>
      </c>
      <c r="P114" s="8" t="str">
        <f>LEFT(A114,2)</f>
        <v>ID</v>
      </c>
      <c r="Q114" s="8" t="str">
        <f>MID(A114,4,4)</f>
        <v>2013</v>
      </c>
      <c r="R114" s="8" t="str">
        <f>UPPER(M114)</f>
        <v>CRITICAL</v>
      </c>
      <c r="S114" s="8" t="str">
        <f>LOWER(G114)</f>
        <v>furniture</v>
      </c>
      <c r="T114" s="18" t="str">
        <f>RIGHT(A114,5)</f>
        <v>41560</v>
      </c>
      <c r="U114" s="27" t="s">
        <v>2808</v>
      </c>
      <c r="V114" s="16" t="s">
        <v>2739</v>
      </c>
      <c r="W114" s="30">
        <v>2013</v>
      </c>
      <c r="X114" t="s">
        <v>2808</v>
      </c>
      <c r="Y114" s="28">
        <v>41560</v>
      </c>
      <c r="Z114" s="28" t="str">
        <f>TRIM(A114)</f>
        <v>ID-2013-LC1705092-41560</v>
      </c>
      <c r="AA114">
        <f t="shared" si="5"/>
        <v>2013</v>
      </c>
      <c r="AB114">
        <f t="shared" si="6"/>
        <v>10</v>
      </c>
      <c r="AC114">
        <f t="shared" si="7"/>
        <v>1</v>
      </c>
      <c r="AD114">
        <f t="shared" si="8"/>
        <v>3</v>
      </c>
      <c r="AE114" s="62">
        <f>IF(I114="missing", IFERROR(INDEX([1]lookup!$I:$I, MATCH($A114, [1]lookup!$B:$B, 0)), 0), I114)</f>
        <v>1136.66399999999</v>
      </c>
      <c r="AF114" s="71" t="str">
        <f t="shared" si="9"/>
        <v>Sep</v>
      </c>
    </row>
    <row r="115" spans="1:32" ht="15.75">
      <c r="A115" s="19" t="s">
        <v>827</v>
      </c>
      <c r="B115" s="67">
        <v>42034</v>
      </c>
      <c r="C115" s="9">
        <v>42038</v>
      </c>
      <c r="D115" s="10" t="s">
        <v>828</v>
      </c>
      <c r="E115" s="10" t="s">
        <v>66</v>
      </c>
      <c r="F115" s="10" t="s">
        <v>90</v>
      </c>
      <c r="G115" s="10" t="s">
        <v>32</v>
      </c>
      <c r="H115" s="10" t="s">
        <v>26</v>
      </c>
      <c r="I115" s="11">
        <v>2300.99999999999</v>
      </c>
      <c r="J115" s="10">
        <v>5</v>
      </c>
      <c r="K115" s="20">
        <v>0</v>
      </c>
      <c r="L115" s="11">
        <v>91.95</v>
      </c>
      <c r="M115" s="10" t="s">
        <v>37</v>
      </c>
      <c r="N115" s="12" t="s">
        <v>2685</v>
      </c>
      <c r="O115" s="13" t="str">
        <f>PROPER(D115)</f>
        <v>Ruben Ausman</v>
      </c>
      <c r="P115" s="13" t="str">
        <f>LEFT(A115,2)</f>
        <v>IN</v>
      </c>
      <c r="Q115" s="13" t="str">
        <f>MID(A115,4,4)</f>
        <v>2015</v>
      </c>
      <c r="R115" s="13" t="str">
        <f>UPPER(M115)</f>
        <v>HIGH</v>
      </c>
      <c r="S115" s="13" t="str">
        <f>LOWER(G115)</f>
        <v>furniture</v>
      </c>
      <c r="T115" s="21" t="str">
        <f>RIGHT(A115,5)</f>
        <v>42034</v>
      </c>
      <c r="U115" s="27" t="s">
        <v>2809</v>
      </c>
      <c r="V115" s="19" t="s">
        <v>2687</v>
      </c>
      <c r="W115" s="30">
        <v>2015</v>
      </c>
      <c r="X115" t="s">
        <v>2809</v>
      </c>
      <c r="Y115" s="28">
        <v>42034</v>
      </c>
      <c r="Z115" s="28" t="str">
        <f>TRIM(A115)</f>
        <v>IN-2015-RA1988527-42034</v>
      </c>
      <c r="AA115">
        <f t="shared" si="5"/>
        <v>2015</v>
      </c>
      <c r="AB115">
        <f t="shared" si="6"/>
        <v>1</v>
      </c>
      <c r="AC115">
        <f t="shared" si="7"/>
        <v>6</v>
      </c>
      <c r="AD115">
        <f t="shared" si="8"/>
        <v>4</v>
      </c>
      <c r="AE115" s="62">
        <f>IF(I115="missing", IFERROR(INDEX([1]lookup!$I:$I, MATCH($A115, [1]lookup!$B:$B, 0)), 0), I115)</f>
        <v>2300.99999999999</v>
      </c>
      <c r="AF115" s="71" t="str">
        <f t="shared" si="9"/>
        <v>Nov</v>
      </c>
    </row>
    <row r="116" spans="1:32" ht="15.75">
      <c r="A116" s="16" t="s">
        <v>831</v>
      </c>
      <c r="B116" s="66">
        <v>42161</v>
      </c>
      <c r="C116" s="4">
        <v>42162</v>
      </c>
      <c r="D116" s="5" t="s">
        <v>515</v>
      </c>
      <c r="E116" s="5" t="s">
        <v>40</v>
      </c>
      <c r="F116" s="5" t="s">
        <v>41</v>
      </c>
      <c r="G116" s="5" t="s">
        <v>17</v>
      </c>
      <c r="H116" s="5" t="s">
        <v>23</v>
      </c>
      <c r="I116" s="6">
        <v>470.37599999999998</v>
      </c>
      <c r="J116" s="5">
        <v>3</v>
      </c>
      <c r="K116" s="17">
        <v>0.2</v>
      </c>
      <c r="L116" s="6">
        <v>52.917299999999898</v>
      </c>
      <c r="M116" s="5" t="s">
        <v>37</v>
      </c>
      <c r="N116" s="7" t="s">
        <v>2685</v>
      </c>
      <c r="O116" s="8" t="str">
        <f>PROPER(D116)</f>
        <v>Adrian Barton</v>
      </c>
      <c r="P116" s="8" t="str">
        <f>LEFT(A116,2)</f>
        <v>CA</v>
      </c>
      <c r="Q116" s="8" t="str">
        <f>MID(A116,4,4)</f>
        <v>2015</v>
      </c>
      <c r="R116" s="8" t="str">
        <f>UPPER(M116)</f>
        <v>HIGH</v>
      </c>
      <c r="S116" s="8" t="str">
        <f>LOWER(G116)</f>
        <v>technology</v>
      </c>
      <c r="T116" s="18" t="str">
        <f>RIGHT(A116,5)</f>
        <v>42161</v>
      </c>
      <c r="U116" s="27" t="s">
        <v>2810</v>
      </c>
      <c r="V116" s="16" t="s">
        <v>2690</v>
      </c>
      <c r="W116" s="30">
        <v>2015</v>
      </c>
      <c r="X116" t="s">
        <v>2810</v>
      </c>
      <c r="Y116" s="28">
        <v>42161</v>
      </c>
      <c r="Z116" s="28" t="str">
        <f>TRIM(A116)</f>
        <v>CA-2015-AB10105140-42161</v>
      </c>
      <c r="AA116">
        <f t="shared" si="5"/>
        <v>2015</v>
      </c>
      <c r="AB116">
        <f t="shared" si="6"/>
        <v>6</v>
      </c>
      <c r="AC116">
        <f t="shared" si="7"/>
        <v>7</v>
      </c>
      <c r="AD116">
        <f t="shared" si="8"/>
        <v>1</v>
      </c>
      <c r="AE116" s="62">
        <f>IF(I116="missing", IFERROR(INDEX([1]lookup!$I:$I, MATCH($A116, [1]lookup!$B:$B, 0)), 0), I116)</f>
        <v>470.37599999999998</v>
      </c>
      <c r="AF116" s="71" t="str">
        <f t="shared" si="9"/>
        <v>Nov</v>
      </c>
    </row>
    <row r="117" spans="1:32" ht="15.75">
      <c r="A117" s="19" t="s">
        <v>834</v>
      </c>
      <c r="B117" s="67">
        <v>41901</v>
      </c>
      <c r="C117" s="9">
        <v>41905</v>
      </c>
      <c r="D117" s="10" t="s">
        <v>835</v>
      </c>
      <c r="E117" s="10" t="s">
        <v>114</v>
      </c>
      <c r="F117" s="10" t="s">
        <v>115</v>
      </c>
      <c r="G117" s="10" t="s">
        <v>45</v>
      </c>
      <c r="H117" s="10" t="s">
        <v>23</v>
      </c>
      <c r="I117" s="11">
        <v>2249.16</v>
      </c>
      <c r="J117" s="10">
        <v>4</v>
      </c>
      <c r="K117" s="20">
        <v>0</v>
      </c>
      <c r="L117" s="11">
        <v>224.88</v>
      </c>
      <c r="M117" s="10" t="s">
        <v>37</v>
      </c>
      <c r="N117" s="12" t="s">
        <v>2685</v>
      </c>
      <c r="O117" s="13" t="str">
        <f>PROPER(D117)</f>
        <v>Eric Murdock</v>
      </c>
      <c r="P117" s="13" t="str">
        <f>LEFT(A117,2)</f>
        <v>ID</v>
      </c>
      <c r="Q117" s="13" t="str">
        <f>MID(A117,4,4)</f>
        <v>2014</v>
      </c>
      <c r="R117" s="13" t="str">
        <f>UPPER(M117)</f>
        <v>HIGH</v>
      </c>
      <c r="S117" s="13" t="str">
        <f>LOWER(G117)</f>
        <v>office supplies</v>
      </c>
      <c r="T117" s="21" t="str">
        <f>RIGHT(A117,5)</f>
        <v>41901</v>
      </c>
      <c r="U117" s="27" t="s">
        <v>2811</v>
      </c>
      <c r="V117" s="19" t="s">
        <v>2739</v>
      </c>
      <c r="W117" s="30">
        <v>2014</v>
      </c>
      <c r="X117" t="s">
        <v>2811</v>
      </c>
      <c r="Y117" s="28">
        <v>41901</v>
      </c>
      <c r="Z117" s="28" t="str">
        <f>TRIM(A117)</f>
        <v>ID-2014-EM1396058-41901</v>
      </c>
      <c r="AA117">
        <f t="shared" si="5"/>
        <v>2014</v>
      </c>
      <c r="AB117">
        <f t="shared" si="6"/>
        <v>9</v>
      </c>
      <c r="AC117">
        <f t="shared" si="7"/>
        <v>6</v>
      </c>
      <c r="AD117">
        <f t="shared" si="8"/>
        <v>4</v>
      </c>
      <c r="AE117" s="62">
        <f>IF(I117="missing", IFERROR(INDEX([1]lookup!$I:$I, MATCH($A117, [1]lookup!$B:$B, 0)), 0), I117)</f>
        <v>2249.16</v>
      </c>
      <c r="AF117" s="71" t="str">
        <f t="shared" si="9"/>
        <v>Oct</v>
      </c>
    </row>
    <row r="118" spans="1:32" ht="15.75">
      <c r="A118" s="16" t="s">
        <v>841</v>
      </c>
      <c r="B118" s="66">
        <v>41262</v>
      </c>
      <c r="C118" s="4">
        <v>41265</v>
      </c>
      <c r="D118" s="5" t="s">
        <v>515</v>
      </c>
      <c r="E118" s="5" t="s">
        <v>334</v>
      </c>
      <c r="F118" s="5" t="s">
        <v>41</v>
      </c>
      <c r="G118" s="5" t="s">
        <v>45</v>
      </c>
      <c r="H118" s="5" t="s">
        <v>44</v>
      </c>
      <c r="I118" s="6">
        <v>1103.97</v>
      </c>
      <c r="J118" s="5">
        <v>3</v>
      </c>
      <c r="K118" s="17">
        <v>0</v>
      </c>
      <c r="L118" s="6">
        <v>496.78649999999902</v>
      </c>
      <c r="M118" s="5" t="s">
        <v>19</v>
      </c>
      <c r="N118" s="7" t="s">
        <v>2685</v>
      </c>
      <c r="O118" s="8" t="str">
        <f>PROPER(D118)</f>
        <v>Adrian Barton</v>
      </c>
      <c r="P118" s="8" t="str">
        <f>LEFT(A118,2)</f>
        <v>CA</v>
      </c>
      <c r="Q118" s="8" t="str">
        <f>MID(A118,4,4)</f>
        <v>2012</v>
      </c>
      <c r="R118" s="8" t="str">
        <f>UPPER(M118)</f>
        <v>MEDIUM</v>
      </c>
      <c r="S118" s="8" t="str">
        <f>LOWER(G118)</f>
        <v>office supplies</v>
      </c>
      <c r="T118" s="18" t="str">
        <f>RIGHT(A118,5)</f>
        <v>41262</v>
      </c>
      <c r="U118" s="27" t="s">
        <v>2810</v>
      </c>
      <c r="V118" s="16" t="s">
        <v>2690</v>
      </c>
      <c r="W118" s="30">
        <v>2012</v>
      </c>
      <c r="X118" t="s">
        <v>2810</v>
      </c>
      <c r="Y118" s="28">
        <v>41262</v>
      </c>
      <c r="Z118" s="28" t="str">
        <f>TRIM(A118)</f>
        <v>CA-2012-AB10105140-41262</v>
      </c>
      <c r="AA118">
        <f t="shared" si="5"/>
        <v>2012</v>
      </c>
      <c r="AB118">
        <f t="shared" si="6"/>
        <v>12</v>
      </c>
      <c r="AC118">
        <f t="shared" si="7"/>
        <v>4</v>
      </c>
      <c r="AD118">
        <f t="shared" si="8"/>
        <v>3</v>
      </c>
      <c r="AE118" s="62">
        <f>IF(I118="missing", IFERROR(INDEX([1]lookup!$I:$I, MATCH($A118, [1]lookup!$B:$B, 0)), 0), I118)</f>
        <v>1103.97</v>
      </c>
      <c r="AF118" s="71" t="str">
        <f t="shared" si="9"/>
        <v>Aug</v>
      </c>
    </row>
    <row r="119" spans="1:32" ht="15.75">
      <c r="A119" s="19" t="s">
        <v>842</v>
      </c>
      <c r="B119" s="67">
        <v>42143</v>
      </c>
      <c r="C119" s="9">
        <v>42145</v>
      </c>
      <c r="D119" s="10" t="s">
        <v>515</v>
      </c>
      <c r="E119" s="10" t="s">
        <v>40</v>
      </c>
      <c r="F119" s="10" t="s">
        <v>43</v>
      </c>
      <c r="G119" s="10" t="s">
        <v>17</v>
      </c>
      <c r="H119" s="10" t="s">
        <v>26</v>
      </c>
      <c r="I119" s="11">
        <v>344.70400000000001</v>
      </c>
      <c r="J119" s="10">
        <v>2</v>
      </c>
      <c r="K119" s="20">
        <v>0.2</v>
      </c>
      <c r="L119" s="11">
        <v>38.779199999999904</v>
      </c>
      <c r="M119" s="10" t="s">
        <v>19</v>
      </c>
      <c r="N119" s="12" t="s">
        <v>2685</v>
      </c>
      <c r="O119" s="13" t="str">
        <f>PROPER(D119)</f>
        <v>Adrian Barton</v>
      </c>
      <c r="P119" s="13" t="str">
        <f>LEFT(A119,2)</f>
        <v>CA</v>
      </c>
      <c r="Q119" s="13" t="str">
        <f>MID(A119,4,4)</f>
        <v>2015</v>
      </c>
      <c r="R119" s="13" t="str">
        <f>UPPER(M119)</f>
        <v>MEDIUM</v>
      </c>
      <c r="S119" s="13" t="str">
        <f>LOWER(G119)</f>
        <v>technology</v>
      </c>
      <c r="T119" s="21" t="str">
        <f>RIGHT(A119,5)</f>
        <v>42143</v>
      </c>
      <c r="U119" s="27" t="s">
        <v>2810</v>
      </c>
      <c r="V119" s="19" t="s">
        <v>2690</v>
      </c>
      <c r="W119" s="30">
        <v>2015</v>
      </c>
      <c r="X119" t="s">
        <v>2810</v>
      </c>
      <c r="Y119" s="28">
        <v>42143</v>
      </c>
      <c r="Z119" s="28" t="str">
        <f>TRIM(A119)</f>
        <v>CA-2015-AB10105140-42143</v>
      </c>
      <c r="AA119">
        <f t="shared" si="5"/>
        <v>2015</v>
      </c>
      <c r="AB119">
        <f t="shared" si="6"/>
        <v>5</v>
      </c>
      <c r="AC119">
        <f t="shared" si="7"/>
        <v>3</v>
      </c>
      <c r="AD119">
        <f t="shared" si="8"/>
        <v>2</v>
      </c>
      <c r="AE119" s="62">
        <f>IF(I119="missing", IFERROR(INDEX([1]lookup!$I:$I, MATCH($A119, [1]lookup!$B:$B, 0)), 0), I119)</f>
        <v>344.70400000000001</v>
      </c>
      <c r="AF119" s="71" t="str">
        <f t="shared" si="9"/>
        <v>Nov</v>
      </c>
    </row>
    <row r="120" spans="1:32" ht="15.75">
      <c r="A120" s="16" t="s">
        <v>845</v>
      </c>
      <c r="B120" s="66">
        <v>41807</v>
      </c>
      <c r="C120" s="4">
        <v>41809</v>
      </c>
      <c r="D120" s="5" t="s">
        <v>724</v>
      </c>
      <c r="E120" s="5" t="s">
        <v>70</v>
      </c>
      <c r="F120" s="5" t="s">
        <v>71</v>
      </c>
      <c r="G120" s="5" t="s">
        <v>17</v>
      </c>
      <c r="H120" s="5" t="s">
        <v>18</v>
      </c>
      <c r="I120" s="6">
        <v>1244.0999999999999</v>
      </c>
      <c r="J120" s="5">
        <v>5</v>
      </c>
      <c r="K120" s="17">
        <v>0</v>
      </c>
      <c r="L120" s="6">
        <v>447.75</v>
      </c>
      <c r="M120" s="5" t="s">
        <v>37</v>
      </c>
      <c r="N120" s="7" t="s">
        <v>2685</v>
      </c>
      <c r="O120" s="8" t="str">
        <f>PROPER(D120)</f>
        <v>Stewart Visinsky</v>
      </c>
      <c r="P120" s="8" t="str">
        <f>LEFT(A120,2)</f>
        <v>ES</v>
      </c>
      <c r="Q120" s="8" t="str">
        <f>MID(A120,4,4)</f>
        <v>2014</v>
      </c>
      <c r="R120" s="8" t="str">
        <f>UPPER(M120)</f>
        <v>HIGH</v>
      </c>
      <c r="S120" s="8" t="str">
        <f>LOWER(G120)</f>
        <v>technology</v>
      </c>
      <c r="T120" s="18" t="str">
        <f>RIGHT(A120,5)</f>
        <v>41807</v>
      </c>
      <c r="U120" s="27" t="s">
        <v>2812</v>
      </c>
      <c r="V120" s="16" t="s">
        <v>2744</v>
      </c>
      <c r="W120" s="30">
        <v>2014</v>
      </c>
      <c r="X120" t="s">
        <v>2812</v>
      </c>
      <c r="Y120" s="28">
        <v>41807</v>
      </c>
      <c r="Z120" s="28" t="str">
        <f>TRIM(A120)</f>
        <v>ES-2014-SV2078545-41807</v>
      </c>
      <c r="AA120">
        <f t="shared" si="5"/>
        <v>2014</v>
      </c>
      <c r="AB120">
        <f t="shared" si="6"/>
        <v>6</v>
      </c>
      <c r="AC120">
        <f t="shared" si="7"/>
        <v>3</v>
      </c>
      <c r="AD120">
        <f t="shared" si="8"/>
        <v>2</v>
      </c>
      <c r="AE120" s="62">
        <f>IF(I120="missing", IFERROR(INDEX([1]lookup!$I:$I, MATCH($A120, [1]lookup!$B:$B, 0)), 0), I120)</f>
        <v>1244.0999999999999</v>
      </c>
      <c r="AF120" s="71" t="str">
        <f t="shared" si="9"/>
        <v>Oct</v>
      </c>
    </row>
    <row r="121" spans="1:32" ht="15.75">
      <c r="A121" s="19" t="s">
        <v>848</v>
      </c>
      <c r="B121" s="67">
        <v>42266</v>
      </c>
      <c r="C121" s="9">
        <v>42268</v>
      </c>
      <c r="D121" s="10" t="s">
        <v>849</v>
      </c>
      <c r="E121" s="10" t="s">
        <v>15</v>
      </c>
      <c r="F121" s="10" t="s">
        <v>16</v>
      </c>
      <c r="G121" s="10" t="s">
        <v>32</v>
      </c>
      <c r="H121" s="10" t="s">
        <v>18</v>
      </c>
      <c r="I121" s="11">
        <v>1586.41199999999</v>
      </c>
      <c r="J121" s="10">
        <v>4</v>
      </c>
      <c r="K121" s="20">
        <v>0.1</v>
      </c>
      <c r="L121" s="11">
        <v>17.531999999999901</v>
      </c>
      <c r="M121" s="10" t="s">
        <v>37</v>
      </c>
      <c r="N121" s="12" t="s">
        <v>2685</v>
      </c>
      <c r="O121" s="13" t="str">
        <f>PROPER(D121)</f>
        <v>Chad Sievert</v>
      </c>
      <c r="P121" s="13" t="str">
        <f>LEFT(A121,2)</f>
        <v>IN</v>
      </c>
      <c r="Q121" s="13" t="str">
        <f>MID(A121,4,4)</f>
        <v>2015</v>
      </c>
      <c r="R121" s="13" t="str">
        <f>UPPER(M121)</f>
        <v>HIGH</v>
      </c>
      <c r="S121" s="13" t="str">
        <f>LOWER(G121)</f>
        <v>furniture</v>
      </c>
      <c r="T121" s="21" t="str">
        <f>RIGHT(A121,5)</f>
        <v>42266</v>
      </c>
      <c r="U121" s="27" t="s">
        <v>2813</v>
      </c>
      <c r="V121" s="19" t="s">
        <v>2687</v>
      </c>
      <c r="W121" s="30">
        <v>2015</v>
      </c>
      <c r="X121" t="s">
        <v>2813</v>
      </c>
      <c r="Y121" s="28">
        <v>42266</v>
      </c>
      <c r="Z121" s="28" t="str">
        <f>TRIM(A121)</f>
        <v>IN-2015-CS121307-42266</v>
      </c>
      <c r="AA121">
        <f t="shared" si="5"/>
        <v>2015</v>
      </c>
      <c r="AB121">
        <f t="shared" si="6"/>
        <v>9</v>
      </c>
      <c r="AC121">
        <f t="shared" si="7"/>
        <v>7</v>
      </c>
      <c r="AD121">
        <f t="shared" si="8"/>
        <v>2</v>
      </c>
      <c r="AE121" s="62">
        <f>IF(I121="missing", IFERROR(INDEX([1]lookup!$I:$I, MATCH($A121, [1]lookup!$B:$B, 0)), 0), I121)</f>
        <v>1586.41199999999</v>
      </c>
      <c r="AF121" s="71" t="str">
        <f t="shared" si="9"/>
        <v>Nov</v>
      </c>
    </row>
    <row r="122" spans="1:32" ht="15.75">
      <c r="A122" s="16" t="s">
        <v>856</v>
      </c>
      <c r="B122" s="66">
        <v>42109</v>
      </c>
      <c r="C122" s="4">
        <v>42112</v>
      </c>
      <c r="D122" s="5" t="s">
        <v>741</v>
      </c>
      <c r="E122" s="5" t="s">
        <v>790</v>
      </c>
      <c r="F122" s="5" t="s">
        <v>115</v>
      </c>
      <c r="G122" s="5" t="s">
        <v>32</v>
      </c>
      <c r="H122" s="5" t="s">
        <v>73</v>
      </c>
      <c r="I122" s="6">
        <v>731.34</v>
      </c>
      <c r="J122" s="5">
        <v>2</v>
      </c>
      <c r="K122" s="17">
        <v>0</v>
      </c>
      <c r="L122" s="6">
        <v>80.400000000000006</v>
      </c>
      <c r="M122" s="5" t="s">
        <v>27</v>
      </c>
      <c r="N122" s="7" t="s">
        <v>2685</v>
      </c>
      <c r="O122" s="8" t="str">
        <f>PROPER(D122)</f>
        <v>Maureen Gastineau</v>
      </c>
      <c r="P122" s="8" t="str">
        <f>LEFT(A122,2)</f>
        <v>IR</v>
      </c>
      <c r="Q122" s="8" t="str">
        <f>MID(A122,4,4)</f>
        <v>2015</v>
      </c>
      <c r="R122" s="8" t="str">
        <f>UPPER(M122)</f>
        <v>CRITICAL</v>
      </c>
      <c r="S122" s="8" t="str">
        <f>LOWER(G122)</f>
        <v>furniture</v>
      </c>
      <c r="T122" s="18" t="str">
        <f>RIGHT(A122,5)</f>
        <v>42109</v>
      </c>
      <c r="U122" s="27" t="s">
        <v>2814</v>
      </c>
      <c r="V122" s="16" t="s">
        <v>2815</v>
      </c>
      <c r="W122" s="30">
        <v>2015</v>
      </c>
      <c r="X122" t="s">
        <v>2814</v>
      </c>
      <c r="Y122" s="28">
        <v>42109</v>
      </c>
      <c r="Z122" s="28" t="str">
        <f>TRIM(A122)</f>
        <v>IR-2015-MG768060-42109</v>
      </c>
      <c r="AA122">
        <f t="shared" si="5"/>
        <v>2015</v>
      </c>
      <c r="AB122">
        <f t="shared" si="6"/>
        <v>4</v>
      </c>
      <c r="AC122">
        <f t="shared" si="7"/>
        <v>4</v>
      </c>
      <c r="AD122">
        <f t="shared" si="8"/>
        <v>3</v>
      </c>
      <c r="AE122" s="62">
        <f>IF(I122="missing", IFERROR(INDEX([1]lookup!$I:$I, MATCH($A122, [1]lookup!$B:$B, 0)), 0), I122)</f>
        <v>731.34</v>
      </c>
      <c r="AF122" s="71" t="str">
        <f t="shared" si="9"/>
        <v>Nov</v>
      </c>
    </row>
    <row r="123" spans="1:32" ht="15.75">
      <c r="A123" s="19" t="s">
        <v>857</v>
      </c>
      <c r="B123" s="67">
        <v>41585</v>
      </c>
      <c r="C123" s="9">
        <v>41590</v>
      </c>
      <c r="D123" s="10" t="s">
        <v>515</v>
      </c>
      <c r="E123" s="10" t="s">
        <v>40</v>
      </c>
      <c r="F123" s="10" t="s">
        <v>41</v>
      </c>
      <c r="G123" s="10" t="s">
        <v>17</v>
      </c>
      <c r="H123" s="10" t="s">
        <v>151</v>
      </c>
      <c r="I123" s="11">
        <v>287.909999999999</v>
      </c>
      <c r="J123" s="10">
        <v>3</v>
      </c>
      <c r="K123" s="20">
        <v>0.4</v>
      </c>
      <c r="L123" s="11">
        <v>33.589499999999902</v>
      </c>
      <c r="M123" s="10" t="s">
        <v>19</v>
      </c>
      <c r="N123" s="12" t="s">
        <v>2685</v>
      </c>
      <c r="O123" s="13" t="str">
        <f>PROPER(D123)</f>
        <v>Adrian Barton</v>
      </c>
      <c r="P123" s="13" t="str">
        <f>LEFT(A123,2)</f>
        <v>CA</v>
      </c>
      <c r="Q123" s="13" t="str">
        <f>MID(A123,4,4)</f>
        <v>2013</v>
      </c>
      <c r="R123" s="13" t="str">
        <f>UPPER(M123)</f>
        <v>MEDIUM</v>
      </c>
      <c r="S123" s="13" t="str">
        <f>LOWER(G123)</f>
        <v>technology</v>
      </c>
      <c r="T123" s="21" t="str">
        <f>RIGHT(A123,5)</f>
        <v>41585</v>
      </c>
      <c r="U123" s="27" t="s">
        <v>2810</v>
      </c>
      <c r="V123" s="19" t="s">
        <v>2690</v>
      </c>
      <c r="W123" s="30">
        <v>2013</v>
      </c>
      <c r="X123" t="s">
        <v>2810</v>
      </c>
      <c r="Y123" s="28">
        <v>41585</v>
      </c>
      <c r="Z123" s="28" t="str">
        <f>TRIM(A123)</f>
        <v>CA-2013-AB10105140-41585</v>
      </c>
      <c r="AA123">
        <f t="shared" si="5"/>
        <v>2013</v>
      </c>
      <c r="AB123">
        <f t="shared" si="6"/>
        <v>11</v>
      </c>
      <c r="AC123">
        <f t="shared" si="7"/>
        <v>5</v>
      </c>
      <c r="AD123">
        <f t="shared" si="8"/>
        <v>5</v>
      </c>
      <c r="AE123" s="62">
        <f>IF(I123="missing", IFERROR(INDEX([1]lookup!$I:$I, MATCH($A123, [1]lookup!$B:$B, 0)), 0), I123)</f>
        <v>287.909999999999</v>
      </c>
      <c r="AF123" s="71" t="str">
        <f t="shared" si="9"/>
        <v>Sep</v>
      </c>
    </row>
    <row r="124" spans="1:32" ht="15.75">
      <c r="A124" s="16" t="s">
        <v>858</v>
      </c>
      <c r="B124" s="66">
        <v>42129</v>
      </c>
      <c r="C124" s="4">
        <v>42131</v>
      </c>
      <c r="D124" s="5" t="s">
        <v>859</v>
      </c>
      <c r="E124" s="5" t="s">
        <v>114</v>
      </c>
      <c r="F124" s="5" t="s">
        <v>52</v>
      </c>
      <c r="G124" s="5" t="s">
        <v>17</v>
      </c>
      <c r="H124" s="5" t="s">
        <v>151</v>
      </c>
      <c r="I124" s="6">
        <v>1272.72</v>
      </c>
      <c r="J124" s="5">
        <v>4</v>
      </c>
      <c r="K124" s="17">
        <v>0</v>
      </c>
      <c r="L124" s="6">
        <v>534.48</v>
      </c>
      <c r="M124" s="5" t="s">
        <v>37</v>
      </c>
      <c r="N124" s="7" t="s">
        <v>2685</v>
      </c>
      <c r="O124" s="8" t="str">
        <f>PROPER(D124)</f>
        <v>Cindy Chapman</v>
      </c>
      <c r="P124" s="8" t="str">
        <f>LEFT(A124,2)</f>
        <v>IN</v>
      </c>
      <c r="Q124" s="8" t="str">
        <f>MID(A124,4,4)</f>
        <v>2015</v>
      </c>
      <c r="R124" s="8" t="str">
        <f>UPPER(M124)</f>
        <v>HIGH</v>
      </c>
      <c r="S124" s="8" t="str">
        <f>LOWER(G124)</f>
        <v>technology</v>
      </c>
      <c r="T124" s="18" t="str">
        <f>RIGHT(A124,5)</f>
        <v>42129</v>
      </c>
      <c r="U124" s="27" t="s">
        <v>2816</v>
      </c>
      <c r="V124" s="16" t="s">
        <v>2687</v>
      </c>
      <c r="W124" s="30">
        <v>2015</v>
      </c>
      <c r="X124" t="s">
        <v>2816</v>
      </c>
      <c r="Y124" s="28">
        <v>42129</v>
      </c>
      <c r="Z124" s="28" t="str">
        <f>TRIM(A124)</f>
        <v>IN-2015-CC1247558-42129</v>
      </c>
      <c r="AA124">
        <f t="shared" si="5"/>
        <v>2015</v>
      </c>
      <c r="AB124">
        <f t="shared" si="6"/>
        <v>5</v>
      </c>
      <c r="AC124">
        <f t="shared" si="7"/>
        <v>3</v>
      </c>
      <c r="AD124">
        <f t="shared" si="8"/>
        <v>2</v>
      </c>
      <c r="AE124" s="62">
        <f>IF(I124="missing", IFERROR(INDEX([1]lookup!$I:$I, MATCH($A124, [1]lookup!$B:$B, 0)), 0), I124)</f>
        <v>1272.72</v>
      </c>
      <c r="AF124" s="71" t="str">
        <f t="shared" si="9"/>
        <v>Nov</v>
      </c>
    </row>
    <row r="125" spans="1:32" ht="15.75">
      <c r="A125" s="19" t="s">
        <v>870</v>
      </c>
      <c r="B125" s="67">
        <v>41422</v>
      </c>
      <c r="C125" s="9">
        <v>41423</v>
      </c>
      <c r="D125" s="10" t="s">
        <v>871</v>
      </c>
      <c r="E125" s="10" t="s">
        <v>97</v>
      </c>
      <c r="F125" s="10" t="s">
        <v>98</v>
      </c>
      <c r="G125" s="10" t="s">
        <v>32</v>
      </c>
      <c r="H125" s="10" t="s">
        <v>26</v>
      </c>
      <c r="I125" s="11">
        <v>585.45600000000002</v>
      </c>
      <c r="J125" s="10">
        <v>3</v>
      </c>
      <c r="K125" s="20">
        <v>0.2</v>
      </c>
      <c r="L125" s="11">
        <v>-2.4000000000000899E-2</v>
      </c>
      <c r="M125" s="10" t="s">
        <v>27</v>
      </c>
      <c r="N125" s="12" t="s">
        <v>2685</v>
      </c>
      <c r="O125" s="13" t="str">
        <f>PROPER(D125)</f>
        <v>Sara Luxemburg</v>
      </c>
      <c r="P125" s="13" t="str">
        <f>LEFT(A125,2)</f>
        <v>US</v>
      </c>
      <c r="Q125" s="13" t="str">
        <f>MID(A125,4,4)</f>
        <v>2013</v>
      </c>
      <c r="R125" s="13" t="str">
        <f>UPPER(M125)</f>
        <v>CRITICAL</v>
      </c>
      <c r="S125" s="13" t="str">
        <f>LOWER(G125)</f>
        <v>furniture</v>
      </c>
      <c r="T125" s="21" t="str">
        <f>RIGHT(A125,5)</f>
        <v>41422</v>
      </c>
      <c r="U125" s="27" t="s">
        <v>2817</v>
      </c>
      <c r="V125" s="19" t="s">
        <v>2695</v>
      </c>
      <c r="W125" s="30">
        <v>2013</v>
      </c>
      <c r="X125" t="s">
        <v>2817</v>
      </c>
      <c r="Y125" s="28">
        <v>41422</v>
      </c>
      <c r="Z125" s="28" t="str">
        <f>TRIM(A125)</f>
        <v>US-2013-SL2015582-41422</v>
      </c>
      <c r="AA125">
        <f t="shared" si="5"/>
        <v>2013</v>
      </c>
      <c r="AB125">
        <f t="shared" si="6"/>
        <v>5</v>
      </c>
      <c r="AC125">
        <f t="shared" si="7"/>
        <v>3</v>
      </c>
      <c r="AD125">
        <f t="shared" si="8"/>
        <v>1</v>
      </c>
      <c r="AE125" s="62">
        <f>IF(I125="missing", IFERROR(INDEX([1]lookup!$I:$I, MATCH($A125, [1]lookup!$B:$B, 0)), 0), I125)</f>
        <v>585.45600000000002</v>
      </c>
      <c r="AF125" s="71" t="str">
        <f t="shared" si="9"/>
        <v>Sep</v>
      </c>
    </row>
    <row r="126" spans="1:32" ht="15.75">
      <c r="A126" s="16" t="s">
        <v>872</v>
      </c>
      <c r="B126" s="66">
        <v>42143</v>
      </c>
      <c r="C126" s="5" t="s">
        <v>873</v>
      </c>
      <c r="D126" s="5" t="s">
        <v>406</v>
      </c>
      <c r="E126" s="5" t="s">
        <v>874</v>
      </c>
      <c r="F126" s="5" t="s">
        <v>25</v>
      </c>
      <c r="G126" s="5" t="s">
        <v>17</v>
      </c>
      <c r="H126" s="5" t="s">
        <v>18</v>
      </c>
      <c r="I126" s="6">
        <v>1429.4399999999901</v>
      </c>
      <c r="J126" s="5">
        <v>4</v>
      </c>
      <c r="K126" s="17">
        <v>0</v>
      </c>
      <c r="L126" s="6">
        <v>471.599999999999</v>
      </c>
      <c r="M126" s="5" t="s">
        <v>27</v>
      </c>
      <c r="N126" s="7" t="s">
        <v>2685</v>
      </c>
      <c r="O126" s="8" t="str">
        <f>PROPER(D126)</f>
        <v>Nat Carroll</v>
      </c>
      <c r="P126" s="8" t="str">
        <f>LEFT(A126,2)</f>
        <v>LI</v>
      </c>
      <c r="Q126" s="8" t="str">
        <f>MID(A126,4,4)</f>
        <v>2015</v>
      </c>
      <c r="R126" s="8" t="str">
        <f>UPPER(M126)</f>
        <v>CRITICAL</v>
      </c>
      <c r="S126" s="8" t="str">
        <f>LOWER(G126)</f>
        <v>technology</v>
      </c>
      <c r="T126" s="18" t="str">
        <f>RIGHT(A126,5)</f>
        <v>42143</v>
      </c>
      <c r="U126" s="27" t="s">
        <v>2818</v>
      </c>
      <c r="V126" s="16" t="s">
        <v>2819</v>
      </c>
      <c r="W126" s="30">
        <v>2015</v>
      </c>
      <c r="X126" t="s">
        <v>2818</v>
      </c>
      <c r="Y126" s="28">
        <v>42143</v>
      </c>
      <c r="Z126" s="28" t="str">
        <f>TRIM(A126)</f>
        <v>LI-2015-NC834073-42143</v>
      </c>
      <c r="AA126">
        <f t="shared" si="5"/>
        <v>2015</v>
      </c>
      <c r="AB126">
        <f t="shared" si="6"/>
        <v>5</v>
      </c>
      <c r="AC126">
        <f t="shared" si="7"/>
        <v>3</v>
      </c>
      <c r="AD126">
        <f t="shared" si="8"/>
        <v>2</v>
      </c>
      <c r="AE126" s="62">
        <f>IF(I126="missing", IFERROR(INDEX([1]lookup!$I:$I, MATCH($A126, [1]lookup!$B:$B, 0)), 0), I126)</f>
        <v>1429.4399999999901</v>
      </c>
      <c r="AF126" s="71" t="str">
        <f t="shared" si="9"/>
        <v>Nov</v>
      </c>
    </row>
    <row r="127" spans="1:32" ht="15.75">
      <c r="A127" s="19" t="s">
        <v>880</v>
      </c>
      <c r="B127" s="67">
        <v>42109</v>
      </c>
      <c r="C127" s="9">
        <v>42111</v>
      </c>
      <c r="D127" s="10" t="s">
        <v>881</v>
      </c>
      <c r="E127" s="10" t="s">
        <v>276</v>
      </c>
      <c r="F127" s="10" t="s">
        <v>61</v>
      </c>
      <c r="G127" s="10" t="s">
        <v>45</v>
      </c>
      <c r="H127" s="10" t="s">
        <v>151</v>
      </c>
      <c r="I127" s="11">
        <v>1792.4</v>
      </c>
      <c r="J127" s="10">
        <v>5</v>
      </c>
      <c r="K127" s="20">
        <v>0</v>
      </c>
      <c r="L127" s="11">
        <v>304.7</v>
      </c>
      <c r="M127" s="10" t="s">
        <v>27</v>
      </c>
      <c r="N127" s="12" t="s">
        <v>2685</v>
      </c>
      <c r="O127" s="13" t="str">
        <f>PROPER(D127)</f>
        <v>Paul Stevenson</v>
      </c>
      <c r="P127" s="13" t="str">
        <f>LEFT(A127,2)</f>
        <v>MX</v>
      </c>
      <c r="Q127" s="13" t="str">
        <f>MID(A127,4,4)</f>
        <v>2015</v>
      </c>
      <c r="R127" s="13" t="str">
        <f>UPPER(M127)</f>
        <v>CRITICAL</v>
      </c>
      <c r="S127" s="13" t="str">
        <f>LOWER(G127)</f>
        <v>office supplies</v>
      </c>
      <c r="T127" s="21" t="str">
        <f>RIGHT(A127,5)</f>
        <v>42109</v>
      </c>
      <c r="U127" s="27" t="s">
        <v>2820</v>
      </c>
      <c r="V127" s="19" t="s">
        <v>2719</v>
      </c>
      <c r="W127" s="30">
        <v>2015</v>
      </c>
      <c r="X127" t="s">
        <v>2820</v>
      </c>
      <c r="Y127" s="28">
        <v>42109</v>
      </c>
      <c r="Z127" s="28" t="str">
        <f>TRIM(A127)</f>
        <v>MX-2015-PS1897028-42109</v>
      </c>
      <c r="AA127">
        <f t="shared" si="5"/>
        <v>2015</v>
      </c>
      <c r="AB127">
        <f t="shared" si="6"/>
        <v>4</v>
      </c>
      <c r="AC127">
        <f t="shared" si="7"/>
        <v>4</v>
      </c>
      <c r="AD127">
        <f t="shared" si="8"/>
        <v>2</v>
      </c>
      <c r="AE127" s="62">
        <f>IF(I127="missing", IFERROR(INDEX([1]lookup!$I:$I, MATCH($A127, [1]lookup!$B:$B, 0)), 0), I127)</f>
        <v>1792.4</v>
      </c>
      <c r="AF127" s="71" t="str">
        <f t="shared" si="9"/>
        <v>Nov</v>
      </c>
    </row>
    <row r="128" spans="1:32" ht="15.75">
      <c r="A128" s="16" t="s">
        <v>897</v>
      </c>
      <c r="B128" s="66">
        <v>42347</v>
      </c>
      <c r="C128" s="4">
        <v>42350</v>
      </c>
      <c r="D128" s="5" t="s">
        <v>898</v>
      </c>
      <c r="E128" s="5" t="s">
        <v>899</v>
      </c>
      <c r="F128" s="5" t="s">
        <v>87</v>
      </c>
      <c r="G128" s="5" t="s">
        <v>17</v>
      </c>
      <c r="H128" s="5" t="s">
        <v>151</v>
      </c>
      <c r="I128" s="6">
        <v>1188.3599999999999</v>
      </c>
      <c r="J128" s="5">
        <v>4</v>
      </c>
      <c r="K128" s="17">
        <v>0</v>
      </c>
      <c r="L128" s="6">
        <v>95.039999999999907</v>
      </c>
      <c r="M128" s="5" t="s">
        <v>37</v>
      </c>
      <c r="N128" s="7" t="s">
        <v>2685</v>
      </c>
      <c r="O128" s="8" t="str">
        <f>PROPER(D128)</f>
        <v>Cassandra Brandow</v>
      </c>
      <c r="P128" s="8" t="str">
        <f>LEFT(A128,2)</f>
        <v>PL</v>
      </c>
      <c r="Q128" s="8" t="str">
        <f>MID(A128,4,4)</f>
        <v>2015</v>
      </c>
      <c r="R128" s="8" t="str">
        <f>UPPER(M128)</f>
        <v>HIGH</v>
      </c>
      <c r="S128" s="8" t="str">
        <f>LOWER(G128)</f>
        <v>technology</v>
      </c>
      <c r="T128" s="18" t="str">
        <f>RIGHT(A128,5)</f>
        <v>42347</v>
      </c>
      <c r="U128" s="27" t="s">
        <v>2821</v>
      </c>
      <c r="V128" s="16" t="s">
        <v>2822</v>
      </c>
      <c r="W128" s="30">
        <v>2015</v>
      </c>
      <c r="X128" t="s">
        <v>2821</v>
      </c>
      <c r="Y128" s="28">
        <v>42347</v>
      </c>
      <c r="Z128" s="28" t="str">
        <f>TRIM(A128)</f>
        <v>PL-2015-CB2025103-42347</v>
      </c>
      <c r="AA128">
        <f t="shared" si="5"/>
        <v>2015</v>
      </c>
      <c r="AB128">
        <f t="shared" si="6"/>
        <v>12</v>
      </c>
      <c r="AC128">
        <f t="shared" si="7"/>
        <v>4</v>
      </c>
      <c r="AD128">
        <f t="shared" si="8"/>
        <v>3</v>
      </c>
      <c r="AE128" s="62">
        <f>IF(I128="missing", IFERROR(INDEX([1]lookup!$I:$I, MATCH($A128, [1]lookup!$B:$B, 0)), 0), I128)</f>
        <v>1188.3599999999999</v>
      </c>
      <c r="AF128" s="71" t="str">
        <f t="shared" si="9"/>
        <v>Nov</v>
      </c>
    </row>
    <row r="129" spans="1:32" ht="15.75">
      <c r="A129" s="19" t="s">
        <v>900</v>
      </c>
      <c r="B129" s="67">
        <v>41249</v>
      </c>
      <c r="C129" s="9">
        <v>41253</v>
      </c>
      <c r="D129" s="10" t="s">
        <v>901</v>
      </c>
      <c r="E129" s="10" t="s">
        <v>15</v>
      </c>
      <c r="F129" s="10" t="s">
        <v>16</v>
      </c>
      <c r="G129" s="10" t="s">
        <v>17</v>
      </c>
      <c r="H129" s="10" t="s">
        <v>73</v>
      </c>
      <c r="I129" s="11">
        <v>2875.0949999999998</v>
      </c>
      <c r="J129" s="10">
        <v>5</v>
      </c>
      <c r="K129" s="20">
        <v>0.1</v>
      </c>
      <c r="L129" s="11">
        <v>511.094999999999</v>
      </c>
      <c r="M129" s="10" t="s">
        <v>37</v>
      </c>
      <c r="N129" s="12" t="s">
        <v>2685</v>
      </c>
      <c r="O129" s="13" t="str">
        <f>PROPER(D129)</f>
        <v>Sample Company A</v>
      </c>
      <c r="P129" s="13" t="str">
        <f>LEFT(A129,2)</f>
        <v>IN</v>
      </c>
      <c r="Q129" s="13" t="str">
        <f>MID(A129,4,4)</f>
        <v>2012</v>
      </c>
      <c r="R129" s="13" t="str">
        <f>UPPER(M129)</f>
        <v>HIGH</v>
      </c>
      <c r="S129" s="13" t="str">
        <f>LOWER(G129)</f>
        <v>technology</v>
      </c>
      <c r="T129" s="21" t="str">
        <f>RIGHT(A129,5)</f>
        <v>41249</v>
      </c>
      <c r="U129" s="27" t="s">
        <v>2823</v>
      </c>
      <c r="V129" s="19" t="s">
        <v>2687</v>
      </c>
      <c r="W129" s="30">
        <v>2012</v>
      </c>
      <c r="X129" t="s">
        <v>2823</v>
      </c>
      <c r="Y129" s="28">
        <v>41249</v>
      </c>
      <c r="Z129" s="28" t="str">
        <f>TRIM(A129)</f>
        <v>IN-2012-SC200507-41249</v>
      </c>
      <c r="AA129">
        <f t="shared" si="5"/>
        <v>2012</v>
      </c>
      <c r="AB129">
        <f t="shared" si="6"/>
        <v>12</v>
      </c>
      <c r="AC129">
        <f t="shared" si="7"/>
        <v>5</v>
      </c>
      <c r="AD129">
        <f t="shared" si="8"/>
        <v>4</v>
      </c>
      <c r="AE129" s="62">
        <f>IF(I129="missing", IFERROR(INDEX([1]lookup!$I:$I, MATCH($A129, [1]lookup!$B:$B, 0)), 0), I129)</f>
        <v>2875.0949999999998</v>
      </c>
      <c r="AF129" s="71" t="str">
        <f t="shared" si="9"/>
        <v>Aug</v>
      </c>
    </row>
    <row r="130" spans="1:32" ht="15.75">
      <c r="A130" s="16" t="s">
        <v>902</v>
      </c>
      <c r="B130" s="66">
        <v>41892</v>
      </c>
      <c r="C130" s="4">
        <v>41897</v>
      </c>
      <c r="D130" s="5" t="s">
        <v>237</v>
      </c>
      <c r="E130" s="5" t="s">
        <v>903</v>
      </c>
      <c r="F130" s="5" t="s">
        <v>107</v>
      </c>
      <c r="G130" s="5" t="s">
        <v>32</v>
      </c>
      <c r="H130" s="5" t="s">
        <v>33</v>
      </c>
      <c r="I130" s="6" t="s">
        <v>163</v>
      </c>
      <c r="J130" s="5">
        <v>5</v>
      </c>
      <c r="K130" s="17">
        <v>0</v>
      </c>
      <c r="L130" s="6">
        <v>952.2</v>
      </c>
      <c r="M130" s="5" t="s">
        <v>19</v>
      </c>
      <c r="N130" s="7" t="s">
        <v>2685</v>
      </c>
      <c r="O130" s="8" t="str">
        <f>PROPER(D130)</f>
        <v>Anne Mcfarland</v>
      </c>
      <c r="P130" s="8" t="str">
        <f>LEFT(A130,2)</f>
        <v>IT</v>
      </c>
      <c r="Q130" s="8" t="str">
        <f>MID(A130,4,4)</f>
        <v>2014</v>
      </c>
      <c r="R130" s="8" t="str">
        <f>UPPER(M130)</f>
        <v>MEDIUM</v>
      </c>
      <c r="S130" s="8" t="str">
        <f>LOWER(G130)</f>
        <v>furniture</v>
      </c>
      <c r="T130" s="18" t="str">
        <f>RIGHT(A130,5)</f>
        <v>41892</v>
      </c>
      <c r="U130" s="27" t="s">
        <v>2824</v>
      </c>
      <c r="V130" s="16" t="s">
        <v>2711</v>
      </c>
      <c r="W130" s="30">
        <v>2014</v>
      </c>
      <c r="X130" t="s">
        <v>2824</v>
      </c>
      <c r="Y130" s="28">
        <v>41892</v>
      </c>
      <c r="Z130" s="28" t="str">
        <f>TRIM(A130)</f>
        <v>IT-2014-AM10705125-41892</v>
      </c>
      <c r="AA130">
        <f t="shared" ref="AA130:AA193" si="10">IFERROR(YEAR(B130), 0)</f>
        <v>2014</v>
      </c>
      <c r="AB130">
        <f t="shared" ref="AB130:AB193" si="11">IFERROR(MONTH(B130), 0)</f>
        <v>9</v>
      </c>
      <c r="AC130">
        <f t="shared" ref="AC130:AC193" si="12">IFERROR(WEEKDAY(B130), 0)</f>
        <v>4</v>
      </c>
      <c r="AD130">
        <f t="shared" ref="AD130:AD193" si="13">IFERROR(C130 - B130, 0)</f>
        <v>5</v>
      </c>
      <c r="AE130" s="62">
        <f>IF(I130="missing", IFERROR(INDEX([1]lookup!$I:$I, MATCH($A130, [1]lookup!$B:$B, 0)), 0), I130)</f>
        <v>0</v>
      </c>
      <c r="AF130" s="71" t="str">
        <f t="shared" ref="AF130:AF193" si="14">TEXT(DATE(2024, AA130, 1), "mmm")</f>
        <v>Oct</v>
      </c>
    </row>
    <row r="131" spans="1:32" ht="15.75">
      <c r="A131" s="19" t="s">
        <v>909</v>
      </c>
      <c r="B131" s="67">
        <v>41962</v>
      </c>
      <c r="C131" s="9">
        <v>41962</v>
      </c>
      <c r="D131" s="10" t="s">
        <v>402</v>
      </c>
      <c r="E131" s="10" t="s">
        <v>910</v>
      </c>
      <c r="F131" s="10" t="s">
        <v>142</v>
      </c>
      <c r="G131" s="10" t="s">
        <v>45</v>
      </c>
      <c r="H131" s="10" t="s">
        <v>73</v>
      </c>
      <c r="I131" s="11">
        <v>1798.6763999999901</v>
      </c>
      <c r="J131" s="10">
        <v>4</v>
      </c>
      <c r="K131" s="20">
        <v>0.17</v>
      </c>
      <c r="L131" s="11">
        <v>86.636399999999895</v>
      </c>
      <c r="M131" s="10" t="s">
        <v>37</v>
      </c>
      <c r="N131" s="12" t="s">
        <v>2685</v>
      </c>
      <c r="O131" s="13" t="str">
        <f>PROPER(D131)</f>
        <v>Toby Carlisle</v>
      </c>
      <c r="P131" s="13" t="str">
        <f>LEFT(A131,2)</f>
        <v>IN</v>
      </c>
      <c r="Q131" s="13" t="str">
        <f>MID(A131,4,4)</f>
        <v>2014</v>
      </c>
      <c r="R131" s="13" t="str">
        <f>UPPER(M131)</f>
        <v>HIGH</v>
      </c>
      <c r="S131" s="13" t="str">
        <f>LOWER(G131)</f>
        <v>office supplies</v>
      </c>
      <c r="T131" s="21" t="str">
        <f>RIGHT(A131,5)</f>
        <v>41962</v>
      </c>
      <c r="U131" s="27" t="s">
        <v>2825</v>
      </c>
      <c r="V131" s="19" t="s">
        <v>2687</v>
      </c>
      <c r="W131" s="30">
        <v>2014</v>
      </c>
      <c r="X131" t="s">
        <v>2825</v>
      </c>
      <c r="Y131" s="28">
        <v>41962</v>
      </c>
      <c r="Z131" s="28" t="str">
        <f>TRIM(A131)</f>
        <v>IN-2014-TC21295130-41962</v>
      </c>
      <c r="AA131">
        <f t="shared" si="10"/>
        <v>2014</v>
      </c>
      <c r="AB131">
        <f t="shared" si="11"/>
        <v>11</v>
      </c>
      <c r="AC131">
        <f t="shared" si="12"/>
        <v>4</v>
      </c>
      <c r="AD131">
        <f t="shared" si="13"/>
        <v>0</v>
      </c>
      <c r="AE131" s="62">
        <f>IF(I131="missing", IFERROR(INDEX([1]lookup!$I:$I, MATCH($A131, [1]lookup!$B:$B, 0)), 0), I131)</f>
        <v>1798.6763999999901</v>
      </c>
      <c r="AF131" s="71" t="str">
        <f t="shared" si="14"/>
        <v>Oct</v>
      </c>
    </row>
    <row r="132" spans="1:32" ht="15.75">
      <c r="A132" s="16" t="s">
        <v>913</v>
      </c>
      <c r="B132" s="66">
        <v>42279</v>
      </c>
      <c r="C132" s="4">
        <v>42283</v>
      </c>
      <c r="D132" s="5" t="s">
        <v>255</v>
      </c>
      <c r="E132" s="5" t="s">
        <v>184</v>
      </c>
      <c r="F132" s="5" t="s">
        <v>115</v>
      </c>
      <c r="G132" s="5" t="s">
        <v>17</v>
      </c>
      <c r="H132" s="5" t="s">
        <v>26</v>
      </c>
      <c r="I132" s="6">
        <v>2575.92</v>
      </c>
      <c r="J132" s="5">
        <v>4</v>
      </c>
      <c r="K132" s="17">
        <v>0</v>
      </c>
      <c r="L132" s="6">
        <v>978.83999999999901</v>
      </c>
      <c r="M132" s="5" t="s">
        <v>37</v>
      </c>
      <c r="N132" s="7" t="s">
        <v>2685</v>
      </c>
      <c r="O132" s="8" t="str">
        <f>PROPER(D132)</f>
        <v>Natalie Fritzler</v>
      </c>
      <c r="P132" s="8" t="str">
        <f>LEFT(A132,2)</f>
        <v>IN</v>
      </c>
      <c r="Q132" s="8" t="str">
        <f>MID(A132,4,4)</f>
        <v>2015</v>
      </c>
      <c r="R132" s="8" t="str">
        <f>UPPER(M132)</f>
        <v>HIGH</v>
      </c>
      <c r="S132" s="8" t="str">
        <f>LOWER(G132)</f>
        <v>technology</v>
      </c>
      <c r="T132" s="18" t="str">
        <f>RIGHT(A132,5)</f>
        <v>42279</v>
      </c>
      <c r="U132" s="27" t="s">
        <v>2826</v>
      </c>
      <c r="V132" s="16" t="s">
        <v>2687</v>
      </c>
      <c r="W132" s="30">
        <v>2015</v>
      </c>
      <c r="X132" t="s">
        <v>2826</v>
      </c>
      <c r="Y132" s="28">
        <v>42279</v>
      </c>
      <c r="Z132" s="28" t="str">
        <f>TRIM(A132)</f>
        <v>IN-2015-NF1838511-42279</v>
      </c>
      <c r="AA132">
        <f t="shared" si="10"/>
        <v>2015</v>
      </c>
      <c r="AB132">
        <f t="shared" si="11"/>
        <v>10</v>
      </c>
      <c r="AC132">
        <f t="shared" si="12"/>
        <v>6</v>
      </c>
      <c r="AD132">
        <f t="shared" si="13"/>
        <v>4</v>
      </c>
      <c r="AE132" s="62">
        <f>IF(I132="missing", IFERROR(INDEX([1]lookup!$I:$I, MATCH($A132, [1]lookup!$B:$B, 0)), 0), I132)</f>
        <v>2575.92</v>
      </c>
      <c r="AF132" s="71" t="str">
        <f t="shared" si="14"/>
        <v>Nov</v>
      </c>
    </row>
    <row r="133" spans="1:32" ht="15.75">
      <c r="A133" s="19" t="s">
        <v>914</v>
      </c>
      <c r="B133" s="67">
        <v>42062</v>
      </c>
      <c r="C133" s="9">
        <v>42066</v>
      </c>
      <c r="D133" s="10" t="s">
        <v>583</v>
      </c>
      <c r="E133" s="10" t="s">
        <v>93</v>
      </c>
      <c r="F133" s="10" t="s">
        <v>94</v>
      </c>
      <c r="G133" s="10" t="s">
        <v>45</v>
      </c>
      <c r="H133" s="10" t="s">
        <v>23</v>
      </c>
      <c r="I133" s="11">
        <v>1699.83</v>
      </c>
      <c r="J133" s="10">
        <v>3</v>
      </c>
      <c r="K133" s="20">
        <v>0</v>
      </c>
      <c r="L133" s="11">
        <v>84.96</v>
      </c>
      <c r="M133" s="10" t="s">
        <v>37</v>
      </c>
      <c r="N133" s="12" t="s">
        <v>2685</v>
      </c>
      <c r="O133" s="13" t="str">
        <f>PROPER(D133)</f>
        <v>Adam Shillingsburg</v>
      </c>
      <c r="P133" s="13" t="str">
        <f>LEFT(A133,2)</f>
        <v>ES</v>
      </c>
      <c r="Q133" s="13" t="str">
        <f>MID(A133,4,4)</f>
        <v>2015</v>
      </c>
      <c r="R133" s="13" t="str">
        <f>UPPER(M133)</f>
        <v>HIGH</v>
      </c>
      <c r="S133" s="13" t="str">
        <f>LOWER(G133)</f>
        <v>office supplies</v>
      </c>
      <c r="T133" s="21" t="str">
        <f>RIGHT(A133,5)</f>
        <v>42062</v>
      </c>
      <c r="U133" s="27" t="s">
        <v>2827</v>
      </c>
      <c r="V133" s="19" t="s">
        <v>2744</v>
      </c>
      <c r="W133" s="30">
        <v>2015</v>
      </c>
      <c r="X133" t="s">
        <v>2827</v>
      </c>
      <c r="Y133" s="28">
        <v>42062</v>
      </c>
      <c r="Z133" s="28" t="str">
        <f>TRIM(A133)</f>
        <v>ES-2015-AS10090139-42062</v>
      </c>
      <c r="AA133">
        <f t="shared" si="10"/>
        <v>2015</v>
      </c>
      <c r="AB133">
        <f t="shared" si="11"/>
        <v>2</v>
      </c>
      <c r="AC133">
        <f t="shared" si="12"/>
        <v>6</v>
      </c>
      <c r="AD133">
        <f t="shared" si="13"/>
        <v>4</v>
      </c>
      <c r="AE133" s="62">
        <f>IF(I133="missing", IFERROR(INDEX([1]lookup!$I:$I, MATCH($A133, [1]lookup!$B:$B, 0)), 0), I133)</f>
        <v>1699.83</v>
      </c>
      <c r="AF133" s="71" t="str">
        <f t="shared" si="14"/>
        <v>Nov</v>
      </c>
    </row>
    <row r="134" spans="1:32" ht="15.75">
      <c r="A134" s="16" t="s">
        <v>920</v>
      </c>
      <c r="B134" s="66">
        <v>42133</v>
      </c>
      <c r="C134" s="4">
        <v>42139</v>
      </c>
      <c r="D134" s="5" t="s">
        <v>861</v>
      </c>
      <c r="E134" s="5" t="s">
        <v>114</v>
      </c>
      <c r="F134" s="5" t="s">
        <v>169</v>
      </c>
      <c r="G134" s="5" t="s">
        <v>32</v>
      </c>
      <c r="H134" s="5" t="s">
        <v>151</v>
      </c>
      <c r="I134" s="6">
        <v>4298.8500000000004</v>
      </c>
      <c r="J134" s="5">
        <v>5</v>
      </c>
      <c r="K134" s="17">
        <v>0</v>
      </c>
      <c r="L134" s="6">
        <v>300.89999999999998</v>
      </c>
      <c r="M134" s="5" t="s">
        <v>74</v>
      </c>
      <c r="N134" s="7" t="s">
        <v>2685</v>
      </c>
      <c r="O134" s="8" t="str">
        <f>PROPER(D134)</f>
        <v>Larry Tron</v>
      </c>
      <c r="P134" s="8" t="str">
        <f>LEFT(A134,2)</f>
        <v>IN</v>
      </c>
      <c r="Q134" s="8" t="str">
        <f>MID(A134,4,4)</f>
        <v>2015</v>
      </c>
      <c r="R134" s="8" t="str">
        <f>UPPER(M134)</f>
        <v>LOW</v>
      </c>
      <c r="S134" s="8" t="str">
        <f>LOWER(G134)</f>
        <v>furniture</v>
      </c>
      <c r="T134" s="18" t="str">
        <f>RIGHT(A134,5)</f>
        <v>42133</v>
      </c>
      <c r="U134" s="27" t="s">
        <v>2828</v>
      </c>
      <c r="V134" s="16" t="s">
        <v>2687</v>
      </c>
      <c r="W134" s="30">
        <v>2015</v>
      </c>
      <c r="X134" t="s">
        <v>2828</v>
      </c>
      <c r="Y134" s="28">
        <v>42133</v>
      </c>
      <c r="Z134" s="28" t="str">
        <f>TRIM(A134)</f>
        <v>IN-2015-LT1676558-42133</v>
      </c>
      <c r="AA134">
        <f t="shared" si="10"/>
        <v>2015</v>
      </c>
      <c r="AB134">
        <f t="shared" si="11"/>
        <v>5</v>
      </c>
      <c r="AC134">
        <f t="shared" si="12"/>
        <v>7</v>
      </c>
      <c r="AD134">
        <f t="shared" si="13"/>
        <v>6</v>
      </c>
      <c r="AE134" s="62">
        <f>IF(I134="missing", IFERROR(INDEX([1]lookup!$I:$I, MATCH($A134, [1]lookup!$B:$B, 0)), 0), I134)</f>
        <v>4298.8500000000004</v>
      </c>
      <c r="AF134" s="71" t="str">
        <f t="shared" si="14"/>
        <v>Nov</v>
      </c>
    </row>
    <row r="135" spans="1:32" ht="15.75">
      <c r="A135" s="19" t="s">
        <v>921</v>
      </c>
      <c r="B135" s="67">
        <v>41411</v>
      </c>
      <c r="C135" s="9">
        <v>41415</v>
      </c>
      <c r="D135" s="10" t="s">
        <v>113</v>
      </c>
      <c r="E135" s="10" t="s">
        <v>197</v>
      </c>
      <c r="F135" s="10" t="s">
        <v>77</v>
      </c>
      <c r="G135" s="10" t="s">
        <v>45</v>
      </c>
      <c r="H135" s="10" t="s">
        <v>44</v>
      </c>
      <c r="I135" s="11">
        <v>2080.3199999999902</v>
      </c>
      <c r="J135" s="10">
        <v>4</v>
      </c>
      <c r="K135" s="20">
        <v>0</v>
      </c>
      <c r="L135" s="11">
        <v>561.599999999999</v>
      </c>
      <c r="M135" s="10" t="s">
        <v>37</v>
      </c>
      <c r="N135" s="12" t="s">
        <v>2685</v>
      </c>
      <c r="O135" s="13" t="str">
        <f>PROPER(D135)</f>
        <v>Benjamin Patterson</v>
      </c>
      <c r="P135" s="13" t="str">
        <f>LEFT(A135,2)</f>
        <v>ES</v>
      </c>
      <c r="Q135" s="13" t="str">
        <f>MID(A135,4,4)</f>
        <v>2013</v>
      </c>
      <c r="R135" s="13" t="str">
        <f>UPPER(M135)</f>
        <v>HIGH</v>
      </c>
      <c r="S135" s="13" t="str">
        <f>LOWER(G135)</f>
        <v>office supplies</v>
      </c>
      <c r="T135" s="21" t="str">
        <f>RIGHT(A135,5)</f>
        <v>41411</v>
      </c>
      <c r="U135" s="27" t="s">
        <v>2829</v>
      </c>
      <c r="V135" s="19" t="s">
        <v>2744</v>
      </c>
      <c r="W135" s="30">
        <v>2013</v>
      </c>
      <c r="X135" t="s">
        <v>2829</v>
      </c>
      <c r="Y135" s="28">
        <v>41411</v>
      </c>
      <c r="Z135" s="28" t="str">
        <f>TRIM(A135)</f>
        <v>ES-2013-BP11230120-41411</v>
      </c>
      <c r="AA135">
        <f t="shared" si="10"/>
        <v>2013</v>
      </c>
      <c r="AB135">
        <f t="shared" si="11"/>
        <v>5</v>
      </c>
      <c r="AC135">
        <f t="shared" si="12"/>
        <v>6</v>
      </c>
      <c r="AD135">
        <f t="shared" si="13"/>
        <v>4</v>
      </c>
      <c r="AE135" s="62">
        <f>IF(I135="missing", IFERROR(INDEX([1]lookup!$I:$I, MATCH($A135, [1]lookup!$B:$B, 0)), 0), I135)</f>
        <v>2080.3199999999902</v>
      </c>
      <c r="AF135" s="71" t="str">
        <f t="shared" si="14"/>
        <v>Sep</v>
      </c>
    </row>
    <row r="136" spans="1:32" ht="15.75">
      <c r="A136" s="16" t="s">
        <v>922</v>
      </c>
      <c r="B136" s="66">
        <v>41123</v>
      </c>
      <c r="C136" s="4">
        <v>41126</v>
      </c>
      <c r="D136" s="5" t="s">
        <v>284</v>
      </c>
      <c r="E136" s="5" t="s">
        <v>114</v>
      </c>
      <c r="F136" s="5" t="s">
        <v>115</v>
      </c>
      <c r="G136" s="5" t="s">
        <v>17</v>
      </c>
      <c r="H136" s="5" t="s">
        <v>73</v>
      </c>
      <c r="I136" s="6">
        <v>840.6</v>
      </c>
      <c r="J136" s="5">
        <v>5</v>
      </c>
      <c r="K136" s="17">
        <v>0</v>
      </c>
      <c r="L136" s="6">
        <v>319.349999999999</v>
      </c>
      <c r="M136" s="5" t="s">
        <v>27</v>
      </c>
      <c r="N136" s="7" t="s">
        <v>2685</v>
      </c>
      <c r="O136" s="8" t="str">
        <f>PROPER(D136)</f>
        <v>Don Miller</v>
      </c>
      <c r="P136" s="8" t="str">
        <f>LEFT(A136,2)</f>
        <v>IN</v>
      </c>
      <c r="Q136" s="8" t="str">
        <f>MID(A136,4,4)</f>
        <v>2012</v>
      </c>
      <c r="R136" s="8" t="str">
        <f>UPPER(M136)</f>
        <v>CRITICAL</v>
      </c>
      <c r="S136" s="8" t="str">
        <f>LOWER(G136)</f>
        <v>technology</v>
      </c>
      <c r="T136" s="18" t="str">
        <f>RIGHT(A136,5)</f>
        <v>41123</v>
      </c>
      <c r="U136" s="27" t="s">
        <v>2830</v>
      </c>
      <c r="V136" s="16" t="s">
        <v>2687</v>
      </c>
      <c r="W136" s="30">
        <v>2012</v>
      </c>
      <c r="X136" t="s">
        <v>2830</v>
      </c>
      <c r="Y136" s="28">
        <v>41123</v>
      </c>
      <c r="Z136" s="28" t="str">
        <f>TRIM(A136)</f>
        <v>IN-2012-DM1352558-41123</v>
      </c>
      <c r="AA136">
        <f t="shared" si="10"/>
        <v>2012</v>
      </c>
      <c r="AB136">
        <f t="shared" si="11"/>
        <v>8</v>
      </c>
      <c r="AC136">
        <f t="shared" si="12"/>
        <v>5</v>
      </c>
      <c r="AD136">
        <f t="shared" si="13"/>
        <v>3</v>
      </c>
      <c r="AE136" s="62">
        <f>IF(I136="missing", IFERROR(INDEX([1]lookup!$I:$I, MATCH($A136, [1]lookup!$B:$B, 0)), 0), I136)</f>
        <v>840.6</v>
      </c>
      <c r="AF136" s="71" t="str">
        <f t="shared" si="14"/>
        <v>Aug</v>
      </c>
    </row>
    <row r="137" spans="1:32" ht="15.75">
      <c r="A137" s="19" t="s">
        <v>933</v>
      </c>
      <c r="B137" s="67">
        <v>41956</v>
      </c>
      <c r="C137" s="9">
        <v>41961</v>
      </c>
      <c r="D137" s="10" t="s">
        <v>30</v>
      </c>
      <c r="E137" s="10" t="s">
        <v>934</v>
      </c>
      <c r="F137" s="10" t="s">
        <v>61</v>
      </c>
      <c r="G137" s="10" t="s">
        <v>17</v>
      </c>
      <c r="H137" s="10" t="s">
        <v>151</v>
      </c>
      <c r="I137" s="11">
        <v>2171.3000000000002</v>
      </c>
      <c r="J137" s="10">
        <v>5</v>
      </c>
      <c r="K137" s="20">
        <v>0</v>
      </c>
      <c r="L137" s="11">
        <v>390.79999999999899</v>
      </c>
      <c r="M137" s="10" t="s">
        <v>37</v>
      </c>
      <c r="N137" s="12" t="s">
        <v>2685</v>
      </c>
      <c r="O137" s="13" t="str">
        <f>PROPER(D137)</f>
        <v>Toby Swindell</v>
      </c>
      <c r="P137" s="13" t="str">
        <f>LEFT(A137,2)</f>
        <v>MX</v>
      </c>
      <c r="Q137" s="13" t="str">
        <f>MID(A137,4,4)</f>
        <v>2014</v>
      </c>
      <c r="R137" s="13" t="str">
        <f>UPPER(M137)</f>
        <v>HIGH</v>
      </c>
      <c r="S137" s="13" t="str">
        <f>LOWER(G137)</f>
        <v>technology</v>
      </c>
      <c r="T137" s="21" t="str">
        <f>RIGHT(A137,5)</f>
        <v>41956</v>
      </c>
      <c r="U137" s="27" t="s">
        <v>2831</v>
      </c>
      <c r="V137" s="19" t="s">
        <v>2719</v>
      </c>
      <c r="W137" s="30">
        <v>2014</v>
      </c>
      <c r="X137" t="s">
        <v>2831</v>
      </c>
      <c r="Y137" s="28">
        <v>41956</v>
      </c>
      <c r="Z137" s="28" t="str">
        <f>TRIM(A137)</f>
        <v>MX-2014-TS2134018-41956</v>
      </c>
      <c r="AA137">
        <f t="shared" si="10"/>
        <v>2014</v>
      </c>
      <c r="AB137">
        <f t="shared" si="11"/>
        <v>11</v>
      </c>
      <c r="AC137">
        <f t="shared" si="12"/>
        <v>5</v>
      </c>
      <c r="AD137">
        <f t="shared" si="13"/>
        <v>5</v>
      </c>
      <c r="AE137" s="62">
        <f>IF(I137="missing", IFERROR(INDEX([1]lookup!$I:$I, MATCH($A137, [1]lookup!$B:$B, 0)), 0), I137)</f>
        <v>2171.3000000000002</v>
      </c>
      <c r="AF137" s="71" t="str">
        <f t="shared" si="14"/>
        <v>Oct</v>
      </c>
    </row>
    <row r="138" spans="1:32" ht="15.75">
      <c r="A138" s="16" t="s">
        <v>857</v>
      </c>
      <c r="B138" s="66">
        <v>41585</v>
      </c>
      <c r="C138" s="4">
        <v>41590</v>
      </c>
      <c r="D138" s="5" t="s">
        <v>515</v>
      </c>
      <c r="E138" s="5" t="s">
        <v>40</v>
      </c>
      <c r="F138" s="5" t="s">
        <v>41</v>
      </c>
      <c r="G138" s="5" t="s">
        <v>45</v>
      </c>
      <c r="H138" s="5" t="s">
        <v>26</v>
      </c>
      <c r="I138" s="6">
        <v>177.648</v>
      </c>
      <c r="J138" s="5">
        <v>2</v>
      </c>
      <c r="K138" s="17">
        <v>0.2</v>
      </c>
      <c r="L138" s="6">
        <v>-28.867799999999999</v>
      </c>
      <c r="M138" s="5" t="s">
        <v>19</v>
      </c>
      <c r="N138" s="7" t="s">
        <v>2685</v>
      </c>
      <c r="O138" s="8" t="str">
        <f>PROPER(D138)</f>
        <v>Adrian Barton</v>
      </c>
      <c r="P138" s="8" t="str">
        <f>LEFT(A138,2)</f>
        <v>CA</v>
      </c>
      <c r="Q138" s="8" t="str">
        <f>MID(A138,4,4)</f>
        <v>2013</v>
      </c>
      <c r="R138" s="8" t="str">
        <f>UPPER(M138)</f>
        <v>MEDIUM</v>
      </c>
      <c r="S138" s="8" t="str">
        <f>LOWER(G138)</f>
        <v>office supplies</v>
      </c>
      <c r="T138" s="18" t="str">
        <f>RIGHT(A138,5)</f>
        <v>41585</v>
      </c>
      <c r="U138" s="27" t="s">
        <v>2810</v>
      </c>
      <c r="V138" s="16" t="s">
        <v>2690</v>
      </c>
      <c r="W138" s="30">
        <v>2013</v>
      </c>
      <c r="X138" t="s">
        <v>2810</v>
      </c>
      <c r="Y138" s="28">
        <v>41585</v>
      </c>
      <c r="Z138" s="28" t="str">
        <f>TRIM(A138)</f>
        <v>CA-2013-AB10105140-41585</v>
      </c>
      <c r="AA138">
        <f t="shared" si="10"/>
        <v>2013</v>
      </c>
      <c r="AB138">
        <f t="shared" si="11"/>
        <v>11</v>
      </c>
      <c r="AC138">
        <f t="shared" si="12"/>
        <v>5</v>
      </c>
      <c r="AD138">
        <f t="shared" si="13"/>
        <v>5</v>
      </c>
      <c r="AE138" s="62">
        <f>IF(I138="missing", IFERROR(INDEX([1]lookup!$I:$I, MATCH($A138, [1]lookup!$B:$B, 0)), 0), I138)</f>
        <v>177.648</v>
      </c>
      <c r="AF138" s="71" t="str">
        <f t="shared" si="14"/>
        <v>Sep</v>
      </c>
    </row>
    <row r="139" spans="1:32" ht="15.75">
      <c r="A139" s="19" t="s">
        <v>924</v>
      </c>
      <c r="B139" s="67">
        <v>42267</v>
      </c>
      <c r="C139" s="9">
        <v>42273</v>
      </c>
      <c r="D139" s="10" t="s">
        <v>515</v>
      </c>
      <c r="E139" s="10" t="s">
        <v>40</v>
      </c>
      <c r="F139" s="10" t="s">
        <v>43</v>
      </c>
      <c r="G139" s="10" t="s">
        <v>17</v>
      </c>
      <c r="H139" s="10" t="s">
        <v>151</v>
      </c>
      <c r="I139" s="11">
        <v>89.584000000000003</v>
      </c>
      <c r="J139" s="10">
        <v>2</v>
      </c>
      <c r="K139" s="20">
        <v>0.2</v>
      </c>
      <c r="L139" s="11">
        <v>4.4791999999999996</v>
      </c>
      <c r="M139" s="10" t="s">
        <v>74</v>
      </c>
      <c r="N139" s="12" t="s">
        <v>2685</v>
      </c>
      <c r="O139" s="13" t="str">
        <f>PROPER(D139)</f>
        <v>Adrian Barton</v>
      </c>
      <c r="P139" s="13" t="str">
        <f>LEFT(A139,2)</f>
        <v>CA</v>
      </c>
      <c r="Q139" s="13" t="str">
        <f>MID(A139,4,4)</f>
        <v>2015</v>
      </c>
      <c r="R139" s="13" t="str">
        <f>UPPER(M139)</f>
        <v>LOW</v>
      </c>
      <c r="S139" s="13" t="str">
        <f>LOWER(G139)</f>
        <v>technology</v>
      </c>
      <c r="T139" s="21" t="str">
        <f>RIGHT(A139,5)</f>
        <v>42267</v>
      </c>
      <c r="U139" s="27" t="s">
        <v>2810</v>
      </c>
      <c r="V139" s="19" t="s">
        <v>2690</v>
      </c>
      <c r="W139" s="30">
        <v>2015</v>
      </c>
      <c r="X139" t="s">
        <v>2810</v>
      </c>
      <c r="Y139" s="28">
        <v>42267</v>
      </c>
      <c r="Z139" s="28" t="str">
        <f>TRIM(A139)</f>
        <v>CA-2015-AB10105140-42267</v>
      </c>
      <c r="AA139">
        <f t="shared" si="10"/>
        <v>2015</v>
      </c>
      <c r="AB139">
        <f t="shared" si="11"/>
        <v>9</v>
      </c>
      <c r="AC139">
        <f t="shared" si="12"/>
        <v>1</v>
      </c>
      <c r="AD139">
        <f t="shared" si="13"/>
        <v>6</v>
      </c>
      <c r="AE139" s="62">
        <f>IF(I139="missing", IFERROR(INDEX([1]lookup!$I:$I, MATCH($A139, [1]lookup!$B:$B, 0)), 0), I139)</f>
        <v>89.584000000000003</v>
      </c>
      <c r="AF139" s="71" t="str">
        <f t="shared" si="14"/>
        <v>Nov</v>
      </c>
    </row>
    <row r="140" spans="1:32" ht="15.75">
      <c r="A140" s="16" t="s">
        <v>948</v>
      </c>
      <c r="B140" s="66">
        <v>42263</v>
      </c>
      <c r="C140" s="4">
        <v>42265</v>
      </c>
      <c r="D140" s="5" t="s">
        <v>876</v>
      </c>
      <c r="E140" s="5" t="s">
        <v>358</v>
      </c>
      <c r="F140" s="5" t="s">
        <v>98</v>
      </c>
      <c r="G140" s="5" t="s">
        <v>17</v>
      </c>
      <c r="H140" s="5" t="s">
        <v>151</v>
      </c>
      <c r="I140" s="6">
        <v>1258.7773999999999</v>
      </c>
      <c r="J140" s="5">
        <v>5</v>
      </c>
      <c r="K140" s="17">
        <v>2E-3</v>
      </c>
      <c r="L140" s="6">
        <v>375.77739999999898</v>
      </c>
      <c r="M140" s="5" t="s">
        <v>37</v>
      </c>
      <c r="N140" s="7" t="s">
        <v>2685</v>
      </c>
      <c r="O140" s="8" t="str">
        <f>PROPER(D140)</f>
        <v>Jennifer Braxton</v>
      </c>
      <c r="P140" s="8" t="str">
        <f>LEFT(A140,2)</f>
        <v>MX</v>
      </c>
      <c r="Q140" s="8" t="str">
        <f>MID(A140,4,4)</f>
        <v>2015</v>
      </c>
      <c r="R140" s="8" t="str">
        <f>UPPER(M140)</f>
        <v>HIGH</v>
      </c>
      <c r="S140" s="8" t="str">
        <f>LOWER(G140)</f>
        <v>technology</v>
      </c>
      <c r="T140" s="18" t="str">
        <f>RIGHT(A140,5)</f>
        <v>42263</v>
      </c>
      <c r="U140" s="27" t="s">
        <v>2832</v>
      </c>
      <c r="V140" s="16" t="s">
        <v>2719</v>
      </c>
      <c r="W140" s="30">
        <v>2015</v>
      </c>
      <c r="X140" t="s">
        <v>2832</v>
      </c>
      <c r="Y140" s="28">
        <v>42263</v>
      </c>
      <c r="Z140" s="28" t="str">
        <f>TRIM(A140)</f>
        <v>MX-2015-JB1540051-42263</v>
      </c>
      <c r="AA140">
        <f t="shared" si="10"/>
        <v>2015</v>
      </c>
      <c r="AB140">
        <f t="shared" si="11"/>
        <v>9</v>
      </c>
      <c r="AC140">
        <f t="shared" si="12"/>
        <v>4</v>
      </c>
      <c r="AD140">
        <f t="shared" si="13"/>
        <v>2</v>
      </c>
      <c r="AE140" s="62">
        <f>IF(I140="missing", IFERROR(INDEX([1]lookup!$I:$I, MATCH($A140, [1]lookup!$B:$B, 0)), 0), I140)</f>
        <v>1258.7773999999999</v>
      </c>
      <c r="AF140" s="71" t="str">
        <f t="shared" si="14"/>
        <v>Nov</v>
      </c>
    </row>
    <row r="141" spans="1:32" ht="15.75">
      <c r="A141" s="19" t="s">
        <v>952</v>
      </c>
      <c r="B141" s="67">
        <v>42255</v>
      </c>
      <c r="C141" s="9">
        <v>42258</v>
      </c>
      <c r="D141" s="10" t="s">
        <v>953</v>
      </c>
      <c r="E141" s="10" t="s">
        <v>101</v>
      </c>
      <c r="F141" s="10" t="s">
        <v>98</v>
      </c>
      <c r="G141" s="10" t="s">
        <v>17</v>
      </c>
      <c r="H141" s="10" t="s">
        <v>23</v>
      </c>
      <c r="I141" s="11">
        <v>1274.7</v>
      </c>
      <c r="J141" s="10">
        <v>3</v>
      </c>
      <c r="K141" s="20">
        <v>0</v>
      </c>
      <c r="L141" s="11">
        <v>293.16000000000003</v>
      </c>
      <c r="M141" s="10" t="s">
        <v>762</v>
      </c>
      <c r="N141" s="12" t="s">
        <v>2685</v>
      </c>
      <c r="O141" s="13" t="str">
        <f>PROPER(D141)</f>
        <v>Sarah Foster</v>
      </c>
      <c r="P141" s="13" t="str">
        <f>LEFT(A141,2)</f>
        <v>MX</v>
      </c>
      <c r="Q141" s="13" t="str">
        <f>MID(A141,4,4)</f>
        <v>2015</v>
      </c>
      <c r="R141" s="13" t="str">
        <f>UPPER(M141)</f>
        <v>CRITICAL#</v>
      </c>
      <c r="S141" s="13" t="str">
        <f>LOWER(G141)</f>
        <v>technology</v>
      </c>
      <c r="T141" s="21" t="str">
        <f>RIGHT(A141,5)</f>
        <v>42255</v>
      </c>
      <c r="U141" s="27" t="s">
        <v>2833</v>
      </c>
      <c r="V141" s="19" t="s">
        <v>2719</v>
      </c>
      <c r="W141" s="30">
        <v>2015</v>
      </c>
      <c r="X141" t="s">
        <v>2833</v>
      </c>
      <c r="Y141" s="28">
        <v>42255</v>
      </c>
      <c r="Z141" s="28" t="str">
        <f>TRIM(A141)</f>
        <v>MX-2015-SF2020039-42255</v>
      </c>
      <c r="AA141">
        <f t="shared" si="10"/>
        <v>2015</v>
      </c>
      <c r="AB141">
        <f t="shared" si="11"/>
        <v>9</v>
      </c>
      <c r="AC141">
        <f t="shared" si="12"/>
        <v>3</v>
      </c>
      <c r="AD141">
        <f t="shared" si="13"/>
        <v>3</v>
      </c>
      <c r="AE141" s="62">
        <f>IF(I141="missing", IFERROR(INDEX([1]lookup!$I:$I, MATCH($A141, [1]lookup!$B:$B, 0)), 0), I141)</f>
        <v>1274.7</v>
      </c>
      <c r="AF141" s="71" t="str">
        <f t="shared" si="14"/>
        <v>Nov</v>
      </c>
    </row>
    <row r="142" spans="1:32" ht="15.75">
      <c r="A142" s="16" t="s">
        <v>956</v>
      </c>
      <c r="B142" s="66">
        <v>42052</v>
      </c>
      <c r="C142" s="4">
        <v>42053</v>
      </c>
      <c r="D142" s="5" t="s">
        <v>957</v>
      </c>
      <c r="E142" s="5" t="s">
        <v>250</v>
      </c>
      <c r="F142" s="5" t="s">
        <v>142</v>
      </c>
      <c r="G142" s="5" t="s">
        <v>32</v>
      </c>
      <c r="H142" s="5" t="s">
        <v>23</v>
      </c>
      <c r="I142" s="6">
        <v>1046.24999999999</v>
      </c>
      <c r="J142" s="5">
        <v>3</v>
      </c>
      <c r="K142" s="17">
        <v>0.25</v>
      </c>
      <c r="L142" s="6">
        <v>-111.599999999999</v>
      </c>
      <c r="M142" s="5" t="s">
        <v>37</v>
      </c>
      <c r="N142" s="7" t="s">
        <v>2685</v>
      </c>
      <c r="O142" s="8" t="str">
        <f>PROPER(D142)</f>
        <v>Keith Herrera</v>
      </c>
      <c r="P142" s="8" t="str">
        <f>LEFT(A142,2)</f>
        <v>ID</v>
      </c>
      <c r="Q142" s="8" t="str">
        <f>MID(A142,4,4)</f>
        <v>2015</v>
      </c>
      <c r="R142" s="8" t="str">
        <f>UPPER(M142)</f>
        <v>HIGH</v>
      </c>
      <c r="S142" s="8" t="str">
        <f>LOWER(G142)</f>
        <v>furniture</v>
      </c>
      <c r="T142" s="18" t="str">
        <f>RIGHT(A142,5)</f>
        <v>2052#</v>
      </c>
      <c r="U142" s="27" t="s">
        <v>2834</v>
      </c>
      <c r="V142" s="16" t="s">
        <v>2739</v>
      </c>
      <c r="W142" s="30">
        <v>2015</v>
      </c>
      <c r="X142" t="s">
        <v>2834</v>
      </c>
      <c r="Y142" s="28" t="s">
        <v>2835</v>
      </c>
      <c r="Z142" s="28" t="str">
        <f>TRIM(A142)</f>
        <v>ID-2015-KH16510102-42052#</v>
      </c>
      <c r="AA142">
        <f t="shared" si="10"/>
        <v>2015</v>
      </c>
      <c r="AB142">
        <f t="shared" si="11"/>
        <v>2</v>
      </c>
      <c r="AC142">
        <f t="shared" si="12"/>
        <v>3</v>
      </c>
      <c r="AD142">
        <f t="shared" si="13"/>
        <v>1</v>
      </c>
      <c r="AE142" s="62">
        <f>IF(I142="missing", IFERROR(INDEX([1]lookup!$I:$I, MATCH($A142, [1]lookup!$B:$B, 0)), 0), I142)</f>
        <v>1046.24999999999</v>
      </c>
      <c r="AF142" s="71" t="str">
        <f t="shared" si="14"/>
        <v>Nov</v>
      </c>
    </row>
    <row r="143" spans="1:32" ht="15.75">
      <c r="A143" s="19" t="s">
        <v>958</v>
      </c>
      <c r="B143" s="67">
        <v>41328</v>
      </c>
      <c r="C143" s="9">
        <v>41333</v>
      </c>
      <c r="D143" s="10" t="s">
        <v>959</v>
      </c>
      <c r="E143" s="10" t="s">
        <v>114</v>
      </c>
      <c r="F143" s="10" t="s">
        <v>115</v>
      </c>
      <c r="G143" s="10" t="s">
        <v>17</v>
      </c>
      <c r="H143" s="10" t="s">
        <v>23</v>
      </c>
      <c r="I143" s="11">
        <v>3187.2</v>
      </c>
      <c r="J143" s="10">
        <v>5</v>
      </c>
      <c r="K143" s="20">
        <v>0</v>
      </c>
      <c r="L143" s="11">
        <v>541.79999999999995</v>
      </c>
      <c r="M143" s="10" t="s">
        <v>19</v>
      </c>
      <c r="N143" s="12" t="s">
        <v>2685</v>
      </c>
      <c r="O143" s="13" t="str">
        <f>PROPER(D143)</f>
        <v>Denise Leinenbach</v>
      </c>
      <c r="P143" s="13" t="str">
        <f>LEFT(A143,2)</f>
        <v>IN</v>
      </c>
      <c r="Q143" s="13" t="str">
        <f>MID(A143,4,4)</f>
        <v>2013</v>
      </c>
      <c r="R143" s="13" t="str">
        <f>UPPER(M143)</f>
        <v>MEDIUM</v>
      </c>
      <c r="S143" s="13" t="str">
        <f>LOWER(G143)</f>
        <v>technology</v>
      </c>
      <c r="T143" s="21" t="str">
        <f>RIGHT(A143,5)</f>
        <v>41328</v>
      </c>
      <c r="U143" s="27" t="s">
        <v>2836</v>
      </c>
      <c r="V143" s="19" t="s">
        <v>2687</v>
      </c>
      <c r="W143" s="30">
        <v>2013</v>
      </c>
      <c r="X143" t="s">
        <v>2836</v>
      </c>
      <c r="Y143" s="28">
        <v>41328</v>
      </c>
      <c r="Z143" s="28" t="str">
        <f>TRIM(A143)</f>
        <v>IN-2013-DL1333058-41328</v>
      </c>
      <c r="AA143">
        <f t="shared" si="10"/>
        <v>2013</v>
      </c>
      <c r="AB143">
        <f t="shared" si="11"/>
        <v>2</v>
      </c>
      <c r="AC143">
        <f t="shared" si="12"/>
        <v>7</v>
      </c>
      <c r="AD143">
        <f t="shared" si="13"/>
        <v>5</v>
      </c>
      <c r="AE143" s="62">
        <f>IF(I143="missing", IFERROR(INDEX([1]lookup!$I:$I, MATCH($A143, [1]lookup!$B:$B, 0)), 0), I143)</f>
        <v>3187.2</v>
      </c>
      <c r="AF143" s="71" t="str">
        <f t="shared" si="14"/>
        <v>Sep</v>
      </c>
    </row>
    <row r="144" spans="1:32" ht="15.75">
      <c r="A144" s="16" t="s">
        <v>963</v>
      </c>
      <c r="B144" s="66">
        <v>41620</v>
      </c>
      <c r="C144" s="4">
        <v>41622</v>
      </c>
      <c r="D144" s="5" t="s">
        <v>964</v>
      </c>
      <c r="E144" s="5" t="s">
        <v>66</v>
      </c>
      <c r="F144" s="5" t="s">
        <v>90</v>
      </c>
      <c r="G144" s="5" t="s">
        <v>45</v>
      </c>
      <c r="H144" s="5" t="s">
        <v>26</v>
      </c>
      <c r="I144" s="6">
        <v>703.35</v>
      </c>
      <c r="J144" s="5">
        <v>5</v>
      </c>
      <c r="K144" s="17">
        <v>0</v>
      </c>
      <c r="L144" s="6">
        <v>260.099999999999</v>
      </c>
      <c r="M144" s="5" t="s">
        <v>27</v>
      </c>
      <c r="N144" s="7" t="s">
        <v>2685</v>
      </c>
      <c r="O144" s="8" t="str">
        <f>PROPER(D144)</f>
        <v>Susan Vittorini</v>
      </c>
      <c r="P144" s="8" t="str">
        <f>LEFT(A144,2)</f>
        <v>IN</v>
      </c>
      <c r="Q144" s="8" t="str">
        <f>MID(A144,4,4)</f>
        <v>2013</v>
      </c>
      <c r="R144" s="8" t="str">
        <f>UPPER(M144)</f>
        <v>CRITICAL</v>
      </c>
      <c r="S144" s="8" t="str">
        <f>LOWER(G144)</f>
        <v>office supplies</v>
      </c>
      <c r="T144" s="18" t="str">
        <f>RIGHT(A144,5)</f>
        <v>41620</v>
      </c>
      <c r="U144" s="27" t="s">
        <v>2837</v>
      </c>
      <c r="V144" s="16" t="s">
        <v>2687</v>
      </c>
      <c r="W144" s="30">
        <v>2013</v>
      </c>
      <c r="X144" t="s">
        <v>2837</v>
      </c>
      <c r="Y144" s="28">
        <v>41620</v>
      </c>
      <c r="Z144" s="28" t="str">
        <f>TRIM(A144)</f>
        <v>IN-2013-SV2093527-41620</v>
      </c>
      <c r="AA144">
        <f t="shared" si="10"/>
        <v>2013</v>
      </c>
      <c r="AB144">
        <f t="shared" si="11"/>
        <v>12</v>
      </c>
      <c r="AC144">
        <f t="shared" si="12"/>
        <v>5</v>
      </c>
      <c r="AD144">
        <f t="shared" si="13"/>
        <v>2</v>
      </c>
      <c r="AE144" s="62">
        <f>IF(I144="missing", IFERROR(INDEX([1]lookup!$I:$I, MATCH($A144, [1]lookup!$B:$B, 0)), 0), I144)</f>
        <v>703.35</v>
      </c>
      <c r="AF144" s="71" t="str">
        <f t="shared" si="14"/>
        <v>Sep</v>
      </c>
    </row>
    <row r="145" spans="1:32" ht="15.75">
      <c r="A145" s="19" t="s">
        <v>976</v>
      </c>
      <c r="B145" s="67">
        <v>41895</v>
      </c>
      <c r="C145" s="9">
        <v>41895</v>
      </c>
      <c r="D145" s="10" t="s">
        <v>977</v>
      </c>
      <c r="E145" s="10" t="s">
        <v>114</v>
      </c>
      <c r="F145" s="10" t="s">
        <v>115</v>
      </c>
      <c r="G145" s="10" t="s">
        <v>17</v>
      </c>
      <c r="H145" s="10" t="s">
        <v>73</v>
      </c>
      <c r="I145" s="11">
        <v>840.15</v>
      </c>
      <c r="J145" s="10">
        <v>5</v>
      </c>
      <c r="K145" s="20">
        <v>0</v>
      </c>
      <c r="L145" s="11">
        <v>260.39999999999998</v>
      </c>
      <c r="M145" s="10" t="s">
        <v>27</v>
      </c>
      <c r="N145" s="12" t="s">
        <v>2685</v>
      </c>
      <c r="O145" s="13" t="str">
        <f>PROPER(D145)</f>
        <v>Jim Epp</v>
      </c>
      <c r="P145" s="13" t="str">
        <f>LEFT(A145,2)</f>
        <v>IN</v>
      </c>
      <c r="Q145" s="13" t="str">
        <f>MID(A145,4,4)</f>
        <v>2014</v>
      </c>
      <c r="R145" s="13" t="str">
        <f>UPPER(M145)</f>
        <v>CRITICAL</v>
      </c>
      <c r="S145" s="13" t="str">
        <f>LOWER(G145)</f>
        <v>technology</v>
      </c>
      <c r="T145" s="21" t="str">
        <f>RIGHT(A145,5)</f>
        <v>41895</v>
      </c>
      <c r="U145" s="27" t="s">
        <v>2838</v>
      </c>
      <c r="V145" s="19" t="s">
        <v>2687</v>
      </c>
      <c r="W145" s="30">
        <v>2014</v>
      </c>
      <c r="X145" t="s">
        <v>2838</v>
      </c>
      <c r="Y145" s="28">
        <v>41895</v>
      </c>
      <c r="Z145" s="28" t="str">
        <f>TRIM(A145)</f>
        <v>IN-2014-JE1561058-41895</v>
      </c>
      <c r="AA145">
        <f t="shared" si="10"/>
        <v>2014</v>
      </c>
      <c r="AB145">
        <f t="shared" si="11"/>
        <v>9</v>
      </c>
      <c r="AC145">
        <f t="shared" si="12"/>
        <v>7</v>
      </c>
      <c r="AD145">
        <f t="shared" si="13"/>
        <v>0</v>
      </c>
      <c r="AE145" s="62">
        <f>IF(I145="missing", IFERROR(INDEX([1]lookup!$I:$I, MATCH($A145, [1]lookup!$B:$B, 0)), 0), I145)</f>
        <v>840.15</v>
      </c>
      <c r="AF145" s="71" t="str">
        <f t="shared" si="14"/>
        <v>Oct</v>
      </c>
    </row>
    <row r="146" spans="1:32" ht="15.75">
      <c r="A146" s="16" t="s">
        <v>978</v>
      </c>
      <c r="B146" s="66">
        <v>41845</v>
      </c>
      <c r="C146" s="14">
        <v>41848</v>
      </c>
      <c r="D146" s="5" t="s">
        <v>979</v>
      </c>
      <c r="E146" s="5" t="s">
        <v>66</v>
      </c>
      <c r="F146" s="5" t="s">
        <v>90</v>
      </c>
      <c r="G146" s="5" t="s">
        <v>32</v>
      </c>
      <c r="H146" s="5" t="s">
        <v>127</v>
      </c>
      <c r="I146" s="6">
        <v>1236.33</v>
      </c>
      <c r="J146" s="5">
        <v>3</v>
      </c>
      <c r="K146" s="17">
        <v>0</v>
      </c>
      <c r="L146" s="6">
        <v>519.21</v>
      </c>
      <c r="M146" s="5" t="s">
        <v>19</v>
      </c>
      <c r="N146" s="7" t="s">
        <v>2685</v>
      </c>
      <c r="O146" s="8" t="str">
        <f>PROPER(D146)</f>
        <v>Gary Hwang</v>
      </c>
      <c r="P146" s="8" t="str">
        <f>LEFT(A146,2)</f>
        <v>IN</v>
      </c>
      <c r="Q146" s="8" t="str">
        <f>MID(A146,4,4)</f>
        <v>2014</v>
      </c>
      <c r="R146" s="8" t="str">
        <f>UPPER(M146)</f>
        <v>MEDIUM</v>
      </c>
      <c r="S146" s="8" t="str">
        <f>LOWER(G146)</f>
        <v>furniture</v>
      </c>
      <c r="T146" s="18" t="str">
        <f>RIGHT(A146,5)</f>
        <v>41845</v>
      </c>
      <c r="U146" s="27" t="s">
        <v>2839</v>
      </c>
      <c r="V146" s="16" t="s">
        <v>2687</v>
      </c>
      <c r="W146" s="30">
        <v>2014</v>
      </c>
      <c r="X146" t="s">
        <v>2839</v>
      </c>
      <c r="Y146" s="28">
        <v>41845</v>
      </c>
      <c r="Z146" s="28" t="str">
        <f>TRIM(A146)</f>
        <v>IN-2014-GH1442527-41845</v>
      </c>
      <c r="AA146">
        <f t="shared" si="10"/>
        <v>2014</v>
      </c>
      <c r="AB146">
        <f t="shared" si="11"/>
        <v>7</v>
      </c>
      <c r="AC146">
        <f t="shared" si="12"/>
        <v>6</v>
      </c>
      <c r="AD146">
        <f t="shared" si="13"/>
        <v>3</v>
      </c>
      <c r="AE146" s="62">
        <f>IF(I146="missing", IFERROR(INDEX([1]lookup!$I:$I, MATCH($A146, [1]lookup!$B:$B, 0)), 0), I146)</f>
        <v>1236.33</v>
      </c>
      <c r="AF146" s="71" t="str">
        <f t="shared" si="14"/>
        <v>Oct</v>
      </c>
    </row>
    <row r="147" spans="1:32" ht="15.75">
      <c r="A147" s="19" t="s">
        <v>857</v>
      </c>
      <c r="B147" s="67">
        <v>41585</v>
      </c>
      <c r="C147" s="9">
        <v>41590</v>
      </c>
      <c r="D147" s="10" t="s">
        <v>515</v>
      </c>
      <c r="E147" s="10" t="s">
        <v>40</v>
      </c>
      <c r="F147" s="10" t="s">
        <v>41</v>
      </c>
      <c r="G147" s="10" t="s">
        <v>32</v>
      </c>
      <c r="H147" s="10" t="s">
        <v>73</v>
      </c>
      <c r="I147" s="11">
        <v>64.959999999999994</v>
      </c>
      <c r="J147" s="10">
        <v>5</v>
      </c>
      <c r="K147" s="20">
        <v>0.6</v>
      </c>
      <c r="L147" s="11">
        <v>-84.447999999999993</v>
      </c>
      <c r="M147" s="10" t="s">
        <v>19</v>
      </c>
      <c r="N147" s="12" t="s">
        <v>2685</v>
      </c>
      <c r="O147" s="13" t="str">
        <f>PROPER(D147)</f>
        <v>Adrian Barton</v>
      </c>
      <c r="P147" s="13" t="str">
        <f>LEFT(A147,2)</f>
        <v>CA</v>
      </c>
      <c r="Q147" s="13" t="str">
        <f>MID(A147,4,4)</f>
        <v>2013</v>
      </c>
      <c r="R147" s="13" t="str">
        <f>UPPER(M147)</f>
        <v>MEDIUM</v>
      </c>
      <c r="S147" s="13" t="str">
        <f>LOWER(G147)</f>
        <v>furniture</v>
      </c>
      <c r="T147" s="21" t="str">
        <f>RIGHT(A147,5)</f>
        <v>41585</v>
      </c>
      <c r="U147" s="27" t="s">
        <v>2810</v>
      </c>
      <c r="V147" s="19" t="s">
        <v>2690</v>
      </c>
      <c r="W147" s="30">
        <v>2013</v>
      </c>
      <c r="X147" t="s">
        <v>2810</v>
      </c>
      <c r="Y147" s="28">
        <v>41585</v>
      </c>
      <c r="Z147" s="28" t="str">
        <f>TRIM(A147)</f>
        <v>CA-2013-AB10105140-41585</v>
      </c>
      <c r="AA147">
        <f t="shared" si="10"/>
        <v>2013</v>
      </c>
      <c r="AB147">
        <f t="shared" si="11"/>
        <v>11</v>
      </c>
      <c r="AC147">
        <f t="shared" si="12"/>
        <v>5</v>
      </c>
      <c r="AD147">
        <f t="shared" si="13"/>
        <v>5</v>
      </c>
      <c r="AE147" s="62">
        <f>IF(I147="missing", IFERROR(INDEX([1]lookup!$I:$I, MATCH($A147, [1]lookup!$B:$B, 0)), 0), I147)</f>
        <v>64.959999999999994</v>
      </c>
      <c r="AF147" s="71" t="str">
        <f t="shared" si="14"/>
        <v>Sep</v>
      </c>
    </row>
    <row r="148" spans="1:32" ht="15.75">
      <c r="A148" s="16" t="s">
        <v>985</v>
      </c>
      <c r="B148" s="66">
        <v>41672</v>
      </c>
      <c r="C148" s="4">
        <v>41677</v>
      </c>
      <c r="D148" s="5" t="s">
        <v>986</v>
      </c>
      <c r="E148" s="5" t="s">
        <v>40</v>
      </c>
      <c r="F148" s="5" t="s">
        <v>111</v>
      </c>
      <c r="G148" s="5" t="s">
        <v>45</v>
      </c>
      <c r="H148" s="5" t="s">
        <v>127</v>
      </c>
      <c r="I148" s="6">
        <v>117.96</v>
      </c>
      <c r="J148" s="5">
        <v>2</v>
      </c>
      <c r="K148" s="17">
        <v>0</v>
      </c>
      <c r="L148" s="6">
        <v>5.8979999999999899</v>
      </c>
      <c r="M148" s="5" t="s">
        <v>19</v>
      </c>
      <c r="N148" s="7" t="s">
        <v>2685</v>
      </c>
      <c r="O148" s="8" t="str">
        <f>PROPER(D148)</f>
        <v>Adrian Barton#</v>
      </c>
      <c r="P148" s="8" t="str">
        <f>LEFT(A148,2)</f>
        <v>CA</v>
      </c>
      <c r="Q148" s="8" t="str">
        <f>MID(A148,4,4)</f>
        <v>2014</v>
      </c>
      <c r="R148" s="8" t="str">
        <f>UPPER(M148)</f>
        <v>MEDIUM</v>
      </c>
      <c r="S148" s="8" t="str">
        <f>LOWER(G148)</f>
        <v>office supplies</v>
      </c>
      <c r="T148" s="18" t="str">
        <f>RIGHT(A148,5)</f>
        <v>41672</v>
      </c>
      <c r="U148" s="27" t="s">
        <v>2810</v>
      </c>
      <c r="V148" s="16" t="s">
        <v>2690</v>
      </c>
      <c r="W148" s="30">
        <v>2014</v>
      </c>
      <c r="X148" t="s">
        <v>2810</v>
      </c>
      <c r="Y148" s="28">
        <v>41672</v>
      </c>
      <c r="Z148" s="28" t="str">
        <f>TRIM(A148)</f>
        <v>CA-2014-AB10105140-41672</v>
      </c>
      <c r="AA148">
        <f t="shared" si="10"/>
        <v>2014</v>
      </c>
      <c r="AB148">
        <f t="shared" si="11"/>
        <v>2</v>
      </c>
      <c r="AC148">
        <f t="shared" si="12"/>
        <v>1</v>
      </c>
      <c r="AD148">
        <f t="shared" si="13"/>
        <v>5</v>
      </c>
      <c r="AE148" s="62">
        <f>IF(I148="missing", IFERROR(INDEX([1]lookup!$I:$I, MATCH($A148, [1]lookup!$B:$B, 0)), 0), I148)</f>
        <v>117.96</v>
      </c>
      <c r="AF148" s="71" t="str">
        <f t="shared" si="14"/>
        <v>Oct</v>
      </c>
    </row>
    <row r="149" spans="1:32" ht="15.75">
      <c r="A149" s="19" t="s">
        <v>158</v>
      </c>
      <c r="B149" s="67">
        <v>42125</v>
      </c>
      <c r="C149" s="9">
        <v>42125</v>
      </c>
      <c r="D149" s="10" t="s">
        <v>159</v>
      </c>
      <c r="E149" s="10" t="s">
        <v>114</v>
      </c>
      <c r="F149" s="10" t="s">
        <v>115</v>
      </c>
      <c r="G149" s="10" t="s">
        <v>32</v>
      </c>
      <c r="H149" s="10" t="s">
        <v>127</v>
      </c>
      <c r="I149" s="11">
        <v>723.3</v>
      </c>
      <c r="J149" s="10">
        <v>5</v>
      </c>
      <c r="K149" s="20">
        <v>0</v>
      </c>
      <c r="L149" s="11">
        <v>122.85</v>
      </c>
      <c r="M149" s="10" t="s">
        <v>27</v>
      </c>
      <c r="N149" s="12" t="s">
        <v>2685</v>
      </c>
      <c r="O149" s="13" t="str">
        <f>PROPER(D149)</f>
        <v>Scott Williamson</v>
      </c>
      <c r="P149" s="13" t="str">
        <f>LEFT(A149,2)</f>
        <v>IN</v>
      </c>
      <c r="Q149" s="13" t="str">
        <f>MID(A149,4,4)</f>
        <v>2015</v>
      </c>
      <c r="R149" s="13" t="str">
        <f>UPPER(M149)</f>
        <v>CRITICAL</v>
      </c>
      <c r="S149" s="13" t="str">
        <f>LOWER(G149)</f>
        <v>furniture</v>
      </c>
      <c r="T149" s="21" t="str">
        <f>RIGHT(A149,5)</f>
        <v>42125</v>
      </c>
      <c r="U149" s="27" t="s">
        <v>2840</v>
      </c>
      <c r="V149" s="19" t="s">
        <v>2687</v>
      </c>
      <c r="W149" s="30">
        <v>2015</v>
      </c>
      <c r="X149" t="s">
        <v>2840</v>
      </c>
      <c r="Y149" s="28">
        <v>42125</v>
      </c>
      <c r="Z149" s="28" t="str">
        <f>TRIM(A149)</f>
        <v>IN-2015-SW2027558-42125</v>
      </c>
      <c r="AA149">
        <f t="shared" si="10"/>
        <v>2015</v>
      </c>
      <c r="AB149">
        <f t="shared" si="11"/>
        <v>5</v>
      </c>
      <c r="AC149">
        <f t="shared" si="12"/>
        <v>6</v>
      </c>
      <c r="AD149">
        <f t="shared" si="13"/>
        <v>0</v>
      </c>
      <c r="AE149" s="62">
        <f>IF(I149="missing", IFERROR(INDEX([1]lookup!$I:$I, MATCH($A149, [1]lookup!$B:$B, 0)), 0), I149)</f>
        <v>723.3</v>
      </c>
      <c r="AF149" s="71" t="str">
        <f t="shared" si="14"/>
        <v>Nov</v>
      </c>
    </row>
    <row r="150" spans="1:32" ht="15.75">
      <c r="A150" s="16" t="s">
        <v>993</v>
      </c>
      <c r="B150" s="66">
        <v>40978</v>
      </c>
      <c r="C150" s="4">
        <v>40980</v>
      </c>
      <c r="D150" s="5" t="s">
        <v>994</v>
      </c>
      <c r="E150" s="5" t="s">
        <v>168</v>
      </c>
      <c r="F150" s="5" t="s">
        <v>115</v>
      </c>
      <c r="G150" s="5" t="s">
        <v>17</v>
      </c>
      <c r="H150" s="5" t="s">
        <v>33</v>
      </c>
      <c r="I150" s="6">
        <v>642.68999999999903</v>
      </c>
      <c r="J150" s="5">
        <v>1</v>
      </c>
      <c r="K150" s="17">
        <v>0</v>
      </c>
      <c r="L150" s="6">
        <v>244.2</v>
      </c>
      <c r="M150" s="5" t="s">
        <v>27</v>
      </c>
      <c r="N150" s="7" t="s">
        <v>2685</v>
      </c>
      <c r="O150" s="8" t="str">
        <f>PROPER(D150)</f>
        <v>Peter Mceve</v>
      </c>
      <c r="P150" s="8" t="str">
        <f>LEFT(A150,2)</f>
        <v>IR</v>
      </c>
      <c r="Q150" s="8" t="str">
        <f>MID(A150,4,4)</f>
        <v>2012</v>
      </c>
      <c r="R150" s="8" t="str">
        <f>UPPER(M150)</f>
        <v>CRITICAL</v>
      </c>
      <c r="S150" s="8" t="str">
        <f>LOWER(G150)</f>
        <v>technology</v>
      </c>
      <c r="T150" s="18" t="str">
        <f>RIGHT(A150,5)</f>
        <v>40978</v>
      </c>
      <c r="U150" s="27" t="s">
        <v>2841</v>
      </c>
      <c r="V150" s="16" t="s">
        <v>2815</v>
      </c>
      <c r="W150" s="30">
        <v>2012</v>
      </c>
      <c r="X150" t="s">
        <v>2841</v>
      </c>
      <c r="Y150" s="28">
        <v>40978</v>
      </c>
      <c r="Z150" s="28" t="str">
        <f>TRIM(A150)</f>
        <v>IR-2012-PM913560-40978</v>
      </c>
      <c r="AA150">
        <f t="shared" si="10"/>
        <v>2012</v>
      </c>
      <c r="AB150">
        <f t="shared" si="11"/>
        <v>3</v>
      </c>
      <c r="AC150">
        <f t="shared" si="12"/>
        <v>7</v>
      </c>
      <c r="AD150">
        <f t="shared" si="13"/>
        <v>2</v>
      </c>
      <c r="AE150" s="62">
        <f>IF(I150="missing", IFERROR(INDEX([1]lookup!$I:$I, MATCH($A150, [1]lookup!$B:$B, 0)), 0), I150)</f>
        <v>642.68999999999903</v>
      </c>
      <c r="AF150" s="71" t="str">
        <f t="shared" si="14"/>
        <v>Aug</v>
      </c>
    </row>
    <row r="151" spans="1:32" ht="15.75">
      <c r="A151" s="19" t="s">
        <v>998</v>
      </c>
      <c r="B151" s="67">
        <v>41445</v>
      </c>
      <c r="C151" s="9">
        <v>41447</v>
      </c>
      <c r="D151" s="10" t="s">
        <v>546</v>
      </c>
      <c r="E151" s="10" t="s">
        <v>66</v>
      </c>
      <c r="F151" s="10" t="s">
        <v>90</v>
      </c>
      <c r="G151" s="10" t="s">
        <v>17</v>
      </c>
      <c r="H151" s="10" t="s">
        <v>73</v>
      </c>
      <c r="I151" s="11" t="s">
        <v>999</v>
      </c>
      <c r="J151" s="10">
        <v>2</v>
      </c>
      <c r="K151" s="20">
        <v>0</v>
      </c>
      <c r="L151" s="11">
        <v>460.08</v>
      </c>
      <c r="M151" s="10" t="s">
        <v>37</v>
      </c>
      <c r="N151" s="12" t="s">
        <v>2685</v>
      </c>
      <c r="O151" s="13" t="str">
        <f>PROPER(D151)</f>
        <v>Sung Chung</v>
      </c>
      <c r="P151" s="13" t="str">
        <f>LEFT(A151,2)</f>
        <v>IN</v>
      </c>
      <c r="Q151" s="13" t="str">
        <f>MID(A151,4,4)</f>
        <v>2013</v>
      </c>
      <c r="R151" s="13" t="str">
        <f>UPPER(M151)</f>
        <v>HIGH</v>
      </c>
      <c r="S151" s="13" t="str">
        <f>LOWER(G151)</f>
        <v>technology</v>
      </c>
      <c r="T151" s="21" t="str">
        <f>RIGHT(A151,5)</f>
        <v>41445</v>
      </c>
      <c r="U151" s="27" t="s">
        <v>2842</v>
      </c>
      <c r="V151" s="19" t="s">
        <v>2687</v>
      </c>
      <c r="W151" s="30">
        <v>2013</v>
      </c>
      <c r="X151" t="s">
        <v>2842</v>
      </c>
      <c r="Y151" s="28">
        <v>41445</v>
      </c>
      <c r="Z151" s="28" t="str">
        <f>TRIM(A151)</f>
        <v>IN-2013-SC2084527-41445</v>
      </c>
      <c r="AA151">
        <f t="shared" si="10"/>
        <v>2013</v>
      </c>
      <c r="AB151">
        <f t="shared" si="11"/>
        <v>6</v>
      </c>
      <c r="AC151">
        <f t="shared" si="12"/>
        <v>5</v>
      </c>
      <c r="AD151">
        <f t="shared" si="13"/>
        <v>2</v>
      </c>
      <c r="AE151" s="62" t="str">
        <f>IF(I151="missing", IFERROR(INDEX([1]lookup!$I:$I, MATCH($A151, [1]lookup!$B:$B, 0)), 0), I151)</f>
        <v xml:space="preserve"> missing </v>
      </c>
      <c r="AF151" s="71" t="str">
        <f t="shared" si="14"/>
        <v>Sep</v>
      </c>
    </row>
    <row r="152" spans="1:32" ht="15.75">
      <c r="A152" s="16" t="s">
        <v>1005</v>
      </c>
      <c r="B152" s="66">
        <v>41993</v>
      </c>
      <c r="C152" s="4">
        <v>41995</v>
      </c>
      <c r="D152" s="5" t="s">
        <v>14</v>
      </c>
      <c r="E152" s="5" t="s">
        <v>276</v>
      </c>
      <c r="F152" s="5" t="s">
        <v>61</v>
      </c>
      <c r="G152" s="5" t="s">
        <v>32</v>
      </c>
      <c r="H152" s="5" t="s">
        <v>73</v>
      </c>
      <c r="I152" s="6">
        <v>1480.3679999999999</v>
      </c>
      <c r="J152" s="5">
        <v>3</v>
      </c>
      <c r="K152" s="17">
        <v>0.2</v>
      </c>
      <c r="L152" s="6">
        <v>333.048</v>
      </c>
      <c r="M152" s="5" t="s">
        <v>19</v>
      </c>
      <c r="N152" s="7" t="s">
        <v>2685</v>
      </c>
      <c r="O152" s="8" t="str">
        <f>PROPER(D152)</f>
        <v>Craig Reiter</v>
      </c>
      <c r="P152" s="8" t="str">
        <f>LEFT(A152,2)</f>
        <v>MX</v>
      </c>
      <c r="Q152" s="8" t="str">
        <f>MID(A152,4,4)</f>
        <v>2014</v>
      </c>
      <c r="R152" s="8" t="str">
        <f>UPPER(M152)</f>
        <v>MEDIUM</v>
      </c>
      <c r="S152" s="8" t="str">
        <f>LOWER(G152)</f>
        <v>furniture</v>
      </c>
      <c r="T152" s="18" t="str">
        <f>RIGHT(A152,5)</f>
        <v>41993</v>
      </c>
      <c r="U152" s="27" t="s">
        <v>2843</v>
      </c>
      <c r="V152" s="16" t="s">
        <v>2719</v>
      </c>
      <c r="W152" s="30">
        <v>2014</v>
      </c>
      <c r="X152" t="s">
        <v>2843</v>
      </c>
      <c r="Y152" s="28">
        <v>41993</v>
      </c>
      <c r="Z152" s="28" t="str">
        <f>TRIM(A152)</f>
        <v>MX-2014-CR1273028-41993</v>
      </c>
      <c r="AA152">
        <f t="shared" si="10"/>
        <v>2014</v>
      </c>
      <c r="AB152">
        <f t="shared" si="11"/>
        <v>12</v>
      </c>
      <c r="AC152">
        <f t="shared" si="12"/>
        <v>7</v>
      </c>
      <c r="AD152">
        <f t="shared" si="13"/>
        <v>2</v>
      </c>
      <c r="AE152" s="62">
        <f>IF(I152="missing", IFERROR(INDEX([1]lookup!$I:$I, MATCH($A152, [1]lookup!$B:$B, 0)), 0), I152)</f>
        <v>1480.3679999999999</v>
      </c>
      <c r="AF152" s="71" t="str">
        <f t="shared" si="14"/>
        <v>Oct</v>
      </c>
    </row>
    <row r="153" spans="1:32" ht="15.75">
      <c r="A153" s="19" t="s">
        <v>1008</v>
      </c>
      <c r="B153" s="67">
        <v>42203</v>
      </c>
      <c r="C153" s="9">
        <v>42203</v>
      </c>
      <c r="D153" s="10" t="s">
        <v>1009</v>
      </c>
      <c r="E153" s="10" t="s">
        <v>256</v>
      </c>
      <c r="F153" s="10" t="s">
        <v>71</v>
      </c>
      <c r="G153" s="10" t="s">
        <v>32</v>
      </c>
      <c r="H153" s="10" t="s">
        <v>26</v>
      </c>
      <c r="I153" s="11">
        <v>1100.52</v>
      </c>
      <c r="J153" s="10">
        <v>3</v>
      </c>
      <c r="K153" s="20">
        <v>0</v>
      </c>
      <c r="L153" s="11">
        <v>352.07999999999902</v>
      </c>
      <c r="M153" s="10" t="s">
        <v>27</v>
      </c>
      <c r="N153" s="12" t="s">
        <v>2685</v>
      </c>
      <c r="O153" s="13" t="str">
        <f>PROPER(D153)</f>
        <v>Aaron Hawkins#</v>
      </c>
      <c r="P153" s="13" t="str">
        <f>LEFT(A153,2)</f>
        <v>ES</v>
      </c>
      <c r="Q153" s="13" t="str">
        <f>MID(A153,4,4)</f>
        <v>2015</v>
      </c>
      <c r="R153" s="13" t="str">
        <f>UPPER(M153)</f>
        <v>CRITICAL</v>
      </c>
      <c r="S153" s="13" t="str">
        <f>LOWER(G153)</f>
        <v>furniture</v>
      </c>
      <c r="T153" s="21" t="str">
        <f>RIGHT(A153,5)</f>
        <v>42203</v>
      </c>
      <c r="U153" s="27" t="s">
        <v>2844</v>
      </c>
      <c r="V153" s="19" t="s">
        <v>2744</v>
      </c>
      <c r="W153" s="30">
        <v>2015</v>
      </c>
      <c r="X153" t="s">
        <v>2844</v>
      </c>
      <c r="Y153" s="28">
        <v>42203</v>
      </c>
      <c r="Z153" s="28" t="str">
        <f>TRIM(A153)</f>
        <v>ES-2015-AH100308-42203</v>
      </c>
      <c r="AA153">
        <f t="shared" si="10"/>
        <v>2015</v>
      </c>
      <c r="AB153">
        <f t="shared" si="11"/>
        <v>7</v>
      </c>
      <c r="AC153">
        <f t="shared" si="12"/>
        <v>7</v>
      </c>
      <c r="AD153">
        <f t="shared" si="13"/>
        <v>0</v>
      </c>
      <c r="AE153" s="62">
        <f>IF(I153="missing", IFERROR(INDEX([1]lookup!$I:$I, MATCH($A153, [1]lookup!$B:$B, 0)), 0), I153)</f>
        <v>1100.52</v>
      </c>
      <c r="AF153" s="71" t="str">
        <f t="shared" si="14"/>
        <v>Nov</v>
      </c>
    </row>
    <row r="154" spans="1:32" ht="15.75">
      <c r="A154" s="16" t="s">
        <v>1013</v>
      </c>
      <c r="B154" s="66">
        <v>41153</v>
      </c>
      <c r="C154" s="5" t="s">
        <v>1014</v>
      </c>
      <c r="D154" s="5" t="s">
        <v>1015</v>
      </c>
      <c r="E154" s="5" t="s">
        <v>256</v>
      </c>
      <c r="F154" s="5" t="s">
        <v>71</v>
      </c>
      <c r="G154" s="5" t="s">
        <v>32</v>
      </c>
      <c r="H154" s="5" t="s">
        <v>151</v>
      </c>
      <c r="I154" s="6">
        <v>922.94999999999902</v>
      </c>
      <c r="J154" s="5">
        <v>1</v>
      </c>
      <c r="K154" s="17">
        <v>0</v>
      </c>
      <c r="L154" s="6">
        <v>341.49</v>
      </c>
      <c r="M154" s="5" t="s">
        <v>27</v>
      </c>
      <c r="N154" s="7" t="s">
        <v>2685</v>
      </c>
      <c r="O154" s="8" t="str">
        <f>PROPER(D154)</f>
        <v>Anna Gayman</v>
      </c>
      <c r="P154" s="8" t="str">
        <f>LEFT(A154,2)</f>
        <v>AU</v>
      </c>
      <c r="Q154" s="8" t="str">
        <f>MID(A154,4,4)</f>
        <v>2012</v>
      </c>
      <c r="R154" s="8" t="str">
        <f>UPPER(M154)</f>
        <v>CRITICAL</v>
      </c>
      <c r="S154" s="8" t="str">
        <f>LOWER(G154)</f>
        <v>furniture</v>
      </c>
      <c r="T154" s="18" t="str">
        <f>RIGHT(A154,5)</f>
        <v>41153</v>
      </c>
      <c r="U154" s="27" t="s">
        <v>2845</v>
      </c>
      <c r="V154" s="16" t="s">
        <v>2846</v>
      </c>
      <c r="W154" s="30">
        <v>2012</v>
      </c>
      <c r="X154" t="s">
        <v>2845</v>
      </c>
      <c r="Y154" s="28">
        <v>41153</v>
      </c>
      <c r="Z154" s="28" t="str">
        <f>TRIM(A154)</f>
        <v>AU-2012-AG6758-41153</v>
      </c>
      <c r="AA154">
        <f t="shared" si="10"/>
        <v>2012</v>
      </c>
      <c r="AB154">
        <f t="shared" si="11"/>
        <v>9</v>
      </c>
      <c r="AC154">
        <f t="shared" si="12"/>
        <v>7</v>
      </c>
      <c r="AD154">
        <f t="shared" si="13"/>
        <v>0</v>
      </c>
      <c r="AE154" s="62">
        <f>IF(I154="missing", IFERROR(INDEX([1]lookup!$I:$I, MATCH($A154, [1]lookup!$B:$B, 0)), 0), I154)</f>
        <v>922.94999999999902</v>
      </c>
      <c r="AF154" s="71" t="str">
        <f t="shared" si="14"/>
        <v>Aug</v>
      </c>
    </row>
    <row r="155" spans="1:32" ht="15.75">
      <c r="A155" s="19" t="s">
        <v>1016</v>
      </c>
      <c r="B155" s="67">
        <v>41852</v>
      </c>
      <c r="C155" s="9">
        <v>41853</v>
      </c>
      <c r="D155" s="10" t="s">
        <v>1017</v>
      </c>
      <c r="E155" s="10" t="s">
        <v>70</v>
      </c>
      <c r="F155" s="10" t="s">
        <v>71</v>
      </c>
      <c r="G155" s="10" t="s">
        <v>32</v>
      </c>
      <c r="H155" s="10" t="s">
        <v>127</v>
      </c>
      <c r="I155" s="11">
        <v>1850.4449999999999</v>
      </c>
      <c r="J155" s="10">
        <v>5</v>
      </c>
      <c r="K155" s="20">
        <v>0.1</v>
      </c>
      <c r="L155" s="11">
        <v>184.995</v>
      </c>
      <c r="M155" s="10" t="s">
        <v>37</v>
      </c>
      <c r="N155" s="12" t="s">
        <v>2685</v>
      </c>
      <c r="O155" s="13" t="str">
        <f>PROPER(D155)</f>
        <v>Steven Ward</v>
      </c>
      <c r="P155" s="13" t="str">
        <f>LEFT(A155,2)</f>
        <v>ES</v>
      </c>
      <c r="Q155" s="13" t="str">
        <f>MID(A155,4,4)</f>
        <v>2014</v>
      </c>
      <c r="R155" s="13" t="str">
        <f>UPPER(M155)</f>
        <v>HIGH</v>
      </c>
      <c r="S155" s="13" t="str">
        <f>LOWER(G155)</f>
        <v>furniture</v>
      </c>
      <c r="T155" s="21" t="str">
        <f>RIGHT(A155,5)</f>
        <v>41852</v>
      </c>
      <c r="U155" s="27" t="s">
        <v>2847</v>
      </c>
      <c r="V155" s="19" t="s">
        <v>2744</v>
      </c>
      <c r="W155" s="30">
        <v>2014</v>
      </c>
      <c r="X155" t="s">
        <v>2847</v>
      </c>
      <c r="Y155" s="28">
        <v>41852</v>
      </c>
      <c r="Z155" s="28" t="str">
        <f>TRIM(A155)</f>
        <v>ES-2014-SW2075545-41852</v>
      </c>
      <c r="AA155">
        <f t="shared" si="10"/>
        <v>2014</v>
      </c>
      <c r="AB155">
        <f t="shared" si="11"/>
        <v>8</v>
      </c>
      <c r="AC155">
        <f t="shared" si="12"/>
        <v>6</v>
      </c>
      <c r="AD155">
        <f t="shared" si="13"/>
        <v>1</v>
      </c>
      <c r="AE155" s="62">
        <f>IF(I155="missing", IFERROR(INDEX([1]lookup!$I:$I, MATCH($A155, [1]lookup!$B:$B, 0)), 0), I155)</f>
        <v>1850.4449999999999</v>
      </c>
      <c r="AF155" s="71" t="str">
        <f t="shared" si="14"/>
        <v>Oct</v>
      </c>
    </row>
    <row r="156" spans="1:32" ht="15.75">
      <c r="A156" s="16" t="s">
        <v>1021</v>
      </c>
      <c r="B156" s="66">
        <v>42328</v>
      </c>
      <c r="C156" s="4">
        <v>42331</v>
      </c>
      <c r="D156" s="5" t="s">
        <v>338</v>
      </c>
      <c r="E156" s="5" t="s">
        <v>742</v>
      </c>
      <c r="F156" s="5" t="s">
        <v>142</v>
      </c>
      <c r="G156" s="5" t="s">
        <v>45</v>
      </c>
      <c r="H156" s="5" t="s">
        <v>151</v>
      </c>
      <c r="I156" s="6">
        <v>2190.95099999999</v>
      </c>
      <c r="J156" s="5">
        <v>5</v>
      </c>
      <c r="K156" s="17">
        <v>0.17</v>
      </c>
      <c r="L156" s="6">
        <v>316.70100000000002</v>
      </c>
      <c r="M156" s="5" t="s">
        <v>19</v>
      </c>
      <c r="N156" s="7" t="s">
        <v>2685</v>
      </c>
      <c r="O156" s="8" t="str">
        <f>PROPER(D156)</f>
        <v>Mike Pelletier</v>
      </c>
      <c r="P156" s="8" t="str">
        <f>LEFT(A156,2)</f>
        <v>IN</v>
      </c>
      <c r="Q156" s="8" t="str">
        <f>MID(A156,4,4)</f>
        <v>2015</v>
      </c>
      <c r="R156" s="8" t="str">
        <f>UPPER(M156)</f>
        <v>MEDIUM</v>
      </c>
      <c r="S156" s="8" t="str">
        <f>LOWER(G156)</f>
        <v>office supplies</v>
      </c>
      <c r="T156" s="18" t="str">
        <f>RIGHT(A156,5)</f>
        <v>42328</v>
      </c>
      <c r="U156" s="27" t="s">
        <v>2848</v>
      </c>
      <c r="V156" s="16" t="s">
        <v>2687</v>
      </c>
      <c r="W156" s="30">
        <v>2015</v>
      </c>
      <c r="X156" t="s">
        <v>2848</v>
      </c>
      <c r="Y156" s="28">
        <v>42328</v>
      </c>
      <c r="Z156" s="28" t="str">
        <f>TRIM(A156)</f>
        <v>IN-2015-MP18175144-42328</v>
      </c>
      <c r="AA156">
        <f t="shared" si="10"/>
        <v>2015</v>
      </c>
      <c r="AB156">
        <f t="shared" si="11"/>
        <v>11</v>
      </c>
      <c r="AC156">
        <f t="shared" si="12"/>
        <v>6</v>
      </c>
      <c r="AD156">
        <f t="shared" si="13"/>
        <v>3</v>
      </c>
      <c r="AE156" s="62">
        <f>IF(I156="missing", IFERROR(INDEX([1]lookup!$I:$I, MATCH($A156, [1]lookup!$B:$B, 0)), 0), I156)</f>
        <v>2190.95099999999</v>
      </c>
      <c r="AF156" s="71" t="str">
        <f t="shared" si="14"/>
        <v>Nov</v>
      </c>
    </row>
    <row r="157" spans="1:32" ht="15.75">
      <c r="A157" s="19" t="s">
        <v>1025</v>
      </c>
      <c r="B157" s="67">
        <v>41997</v>
      </c>
      <c r="C157" s="9">
        <v>42002</v>
      </c>
      <c r="D157" s="10" t="s">
        <v>1026</v>
      </c>
      <c r="E157" s="10" t="s">
        <v>204</v>
      </c>
      <c r="F157" s="10" t="s">
        <v>87</v>
      </c>
      <c r="G157" s="10" t="s">
        <v>17</v>
      </c>
      <c r="H157" s="10" t="s">
        <v>73</v>
      </c>
      <c r="I157" s="11">
        <v>2605.56</v>
      </c>
      <c r="J157" s="10">
        <v>4</v>
      </c>
      <c r="K157" s="20">
        <v>0</v>
      </c>
      <c r="L157" s="11">
        <v>573.12</v>
      </c>
      <c r="M157" s="10" t="s">
        <v>19</v>
      </c>
      <c r="N157" s="12" t="s">
        <v>2685</v>
      </c>
      <c r="O157" s="13" t="str">
        <f>PROPER(D157)</f>
        <v>Marc Crier</v>
      </c>
      <c r="P157" s="13" t="str">
        <f>LEFT(A157,2)</f>
        <v>UP</v>
      </c>
      <c r="Q157" s="13" t="str">
        <f>MID(A157,4,4)</f>
        <v>2014</v>
      </c>
      <c r="R157" s="13" t="str">
        <f>UPPER(M157)</f>
        <v>MEDIUM</v>
      </c>
      <c r="S157" s="13" t="str">
        <f>LOWER(G157)</f>
        <v>technology</v>
      </c>
      <c r="T157" s="21" t="str">
        <f>RIGHT(A157,5)</f>
        <v>41997</v>
      </c>
      <c r="U157" s="27" t="s">
        <v>2849</v>
      </c>
      <c r="V157" s="19" t="s">
        <v>2796</v>
      </c>
      <c r="W157" s="30">
        <v>2014</v>
      </c>
      <c r="X157" t="s">
        <v>2849</v>
      </c>
      <c r="Y157" s="28">
        <v>41997</v>
      </c>
      <c r="Z157" s="28" t="str">
        <f>TRIM(A157)</f>
        <v>UP-2014-MC7275137-41997</v>
      </c>
      <c r="AA157">
        <f t="shared" si="10"/>
        <v>2014</v>
      </c>
      <c r="AB157">
        <f t="shared" si="11"/>
        <v>12</v>
      </c>
      <c r="AC157">
        <f t="shared" si="12"/>
        <v>4</v>
      </c>
      <c r="AD157">
        <f t="shared" si="13"/>
        <v>5</v>
      </c>
      <c r="AE157" s="62">
        <f>IF(I157="missing", IFERROR(INDEX([1]lookup!$I:$I, MATCH($A157, [1]lookup!$B:$B, 0)), 0), I157)</f>
        <v>2605.56</v>
      </c>
      <c r="AF157" s="71" t="str">
        <f t="shared" si="14"/>
        <v>Oct</v>
      </c>
    </row>
    <row r="158" spans="1:32" ht="15.75">
      <c r="A158" s="16" t="s">
        <v>947</v>
      </c>
      <c r="B158" s="66">
        <v>42139</v>
      </c>
      <c r="C158" s="4">
        <v>42139</v>
      </c>
      <c r="D158" s="5" t="s">
        <v>515</v>
      </c>
      <c r="E158" s="5" t="s">
        <v>1028</v>
      </c>
      <c r="F158" s="5" t="s">
        <v>450</v>
      </c>
      <c r="G158" s="5" t="s">
        <v>45</v>
      </c>
      <c r="H158" s="5" t="s">
        <v>26</v>
      </c>
      <c r="I158" s="6">
        <v>34.019999999999897</v>
      </c>
      <c r="J158" s="5">
        <v>2</v>
      </c>
      <c r="K158" s="17">
        <v>0</v>
      </c>
      <c r="L158" s="6">
        <v>14.28</v>
      </c>
      <c r="M158" s="5" t="s">
        <v>785</v>
      </c>
      <c r="N158" s="7" t="s">
        <v>2685</v>
      </c>
      <c r="O158" s="8" t="str">
        <f>PROPER(D158)</f>
        <v>Adrian Barton</v>
      </c>
      <c r="P158" s="8" t="str">
        <f>LEFT(A158,2)</f>
        <v>CA</v>
      </c>
      <c r="Q158" s="8" t="str">
        <f>MID(A158,4,4)</f>
        <v>2015</v>
      </c>
      <c r="R158" s="8" t="str">
        <f>UPPER(M158)</f>
        <v xml:space="preserve"> HIGH </v>
      </c>
      <c r="S158" s="8" t="str">
        <f>LOWER(G158)</f>
        <v>office supplies</v>
      </c>
      <c r="T158" s="18" t="str">
        <f>RIGHT(A158,5)</f>
        <v>42139</v>
      </c>
      <c r="U158" s="27" t="s">
        <v>2850</v>
      </c>
      <c r="V158" s="16" t="s">
        <v>2690</v>
      </c>
      <c r="W158" s="30">
        <v>2015</v>
      </c>
      <c r="X158" t="s">
        <v>2850</v>
      </c>
      <c r="Y158" s="28">
        <v>42139</v>
      </c>
      <c r="Z158" s="28" t="str">
        <f>TRIM(A158)</f>
        <v>CA-2015-AB10523-42139</v>
      </c>
      <c r="AA158">
        <f t="shared" si="10"/>
        <v>2015</v>
      </c>
      <c r="AB158">
        <f t="shared" si="11"/>
        <v>5</v>
      </c>
      <c r="AC158">
        <f t="shared" si="12"/>
        <v>6</v>
      </c>
      <c r="AD158">
        <f t="shared" si="13"/>
        <v>0</v>
      </c>
      <c r="AE158" s="62">
        <f>IF(I158="missing", IFERROR(INDEX([1]lookup!$I:$I, MATCH($A158, [1]lookup!$B:$B, 0)), 0), I158)</f>
        <v>34.019999999999897</v>
      </c>
      <c r="AF158" s="71" t="str">
        <f t="shared" si="14"/>
        <v>Nov</v>
      </c>
    </row>
    <row r="159" spans="1:32" ht="15.75">
      <c r="A159" s="19" t="s">
        <v>1030</v>
      </c>
      <c r="B159" s="67">
        <v>41608</v>
      </c>
      <c r="C159" s="9">
        <v>41612</v>
      </c>
      <c r="D159" s="10" t="s">
        <v>1031</v>
      </c>
      <c r="E159" s="10" t="s">
        <v>656</v>
      </c>
      <c r="F159" s="10" t="s">
        <v>142</v>
      </c>
      <c r="G159" s="10" t="s">
        <v>32</v>
      </c>
      <c r="H159" s="10" t="s">
        <v>44</v>
      </c>
      <c r="I159" s="11">
        <v>2051.1</v>
      </c>
      <c r="J159" s="10">
        <v>5</v>
      </c>
      <c r="K159" s="20">
        <v>0</v>
      </c>
      <c r="L159" s="11">
        <v>40.949999999999903</v>
      </c>
      <c r="M159" s="10" t="s">
        <v>37</v>
      </c>
      <c r="N159" s="12" t="s">
        <v>2685</v>
      </c>
      <c r="O159" s="13" t="str">
        <f>PROPER(D159)</f>
        <v>Ed Jacobs</v>
      </c>
      <c r="P159" s="13" t="str">
        <f>LEFT(A159,2)</f>
        <v>IN</v>
      </c>
      <c r="Q159" s="13" t="str">
        <f>MID(A159,4,4)</f>
        <v>2013</v>
      </c>
      <c r="R159" s="13" t="str">
        <f>UPPER(M159)</f>
        <v>HIGH</v>
      </c>
      <c r="S159" s="13" t="str">
        <f>LOWER(G159)</f>
        <v>furniture</v>
      </c>
      <c r="T159" s="21" t="str">
        <f>RIGHT(A159,5)</f>
        <v>41608</v>
      </c>
      <c r="U159" s="27" t="s">
        <v>2851</v>
      </c>
      <c r="V159" s="19" t="s">
        <v>2687</v>
      </c>
      <c r="W159" s="30">
        <v>2013</v>
      </c>
      <c r="X159" t="s">
        <v>2851</v>
      </c>
      <c r="Y159" s="28">
        <v>41608</v>
      </c>
      <c r="Z159" s="28" t="str">
        <f>TRIM(A159)</f>
        <v>IN-2013-EJ13720113-41608</v>
      </c>
      <c r="AA159">
        <f t="shared" si="10"/>
        <v>2013</v>
      </c>
      <c r="AB159">
        <f t="shared" si="11"/>
        <v>11</v>
      </c>
      <c r="AC159">
        <f t="shared" si="12"/>
        <v>7</v>
      </c>
      <c r="AD159">
        <f t="shared" si="13"/>
        <v>4</v>
      </c>
      <c r="AE159" s="62">
        <f>IF(I159="missing", IFERROR(INDEX([1]lookup!$I:$I, MATCH($A159, [1]lookup!$B:$B, 0)), 0), I159)</f>
        <v>2051.1</v>
      </c>
      <c r="AF159" s="71" t="str">
        <f t="shared" si="14"/>
        <v>Sep</v>
      </c>
    </row>
    <row r="160" spans="1:32" ht="15.75">
      <c r="A160" s="16" t="s">
        <v>857</v>
      </c>
      <c r="B160" s="66">
        <v>41585</v>
      </c>
      <c r="C160" s="4">
        <v>41590</v>
      </c>
      <c r="D160" s="5" t="s">
        <v>515</v>
      </c>
      <c r="E160" s="5" t="s">
        <v>40</v>
      </c>
      <c r="F160" s="5" t="s">
        <v>41</v>
      </c>
      <c r="G160" s="5" t="s">
        <v>165</v>
      </c>
      <c r="H160" s="5" t="s">
        <v>151</v>
      </c>
      <c r="I160" s="6">
        <v>23.64</v>
      </c>
      <c r="J160" s="5">
        <v>3</v>
      </c>
      <c r="K160" s="17">
        <v>0.2</v>
      </c>
      <c r="L160" s="6">
        <v>5.319</v>
      </c>
      <c r="M160" s="5" t="s">
        <v>1034</v>
      </c>
      <c r="N160" s="7" t="s">
        <v>2685</v>
      </c>
      <c r="O160" s="8" t="str">
        <f>PROPER(D160)</f>
        <v>Adrian Barton</v>
      </c>
      <c r="P160" s="8" t="str">
        <f>LEFT(A160,2)</f>
        <v>CA</v>
      </c>
      <c r="Q160" s="8" t="str">
        <f>MID(A160,4,4)</f>
        <v>2013</v>
      </c>
      <c r="R160" s="8" t="str">
        <f>UPPER(M160)</f>
        <v>MDEIUM</v>
      </c>
      <c r="S160" s="8" t="str">
        <f>LOWER(G160)</f>
        <v>office_supplies</v>
      </c>
      <c r="T160" s="18" t="str">
        <f>RIGHT(A160,5)</f>
        <v>41585</v>
      </c>
      <c r="U160" s="27" t="s">
        <v>2810</v>
      </c>
      <c r="V160" s="16" t="s">
        <v>2690</v>
      </c>
      <c r="W160" s="30">
        <v>2013</v>
      </c>
      <c r="X160" t="s">
        <v>2810</v>
      </c>
      <c r="Y160" s="28">
        <v>41585</v>
      </c>
      <c r="Z160" s="28" t="str">
        <f>TRIM(A160)</f>
        <v>CA-2013-AB10105140-41585</v>
      </c>
      <c r="AA160">
        <f t="shared" si="10"/>
        <v>2013</v>
      </c>
      <c r="AB160">
        <f t="shared" si="11"/>
        <v>11</v>
      </c>
      <c r="AC160">
        <f t="shared" si="12"/>
        <v>5</v>
      </c>
      <c r="AD160">
        <f t="shared" si="13"/>
        <v>5</v>
      </c>
      <c r="AE160" s="62">
        <f>IF(I160="missing", IFERROR(INDEX([1]lookup!$I:$I, MATCH($A160, [1]lookup!$B:$B, 0)), 0), I160)</f>
        <v>23.64</v>
      </c>
      <c r="AF160" s="71" t="str">
        <f t="shared" si="14"/>
        <v>Sep</v>
      </c>
    </row>
    <row r="161" spans="1:32" ht="15.75">
      <c r="A161" s="19" t="s">
        <v>833</v>
      </c>
      <c r="B161" s="67">
        <v>42328</v>
      </c>
      <c r="C161" s="9">
        <v>42332</v>
      </c>
      <c r="D161" s="10" t="s">
        <v>515</v>
      </c>
      <c r="E161" s="10" t="s">
        <v>40</v>
      </c>
      <c r="F161" s="10" t="s">
        <v>153</v>
      </c>
      <c r="G161" s="10" t="s">
        <v>45</v>
      </c>
      <c r="H161" s="10" t="s">
        <v>127</v>
      </c>
      <c r="I161" s="11">
        <v>21.96</v>
      </c>
      <c r="J161" s="10">
        <v>2</v>
      </c>
      <c r="K161" s="20">
        <v>0</v>
      </c>
      <c r="L161" s="11">
        <v>10.760400000000001</v>
      </c>
      <c r="M161" s="10" t="s">
        <v>19</v>
      </c>
      <c r="N161" s="12" t="s">
        <v>2685</v>
      </c>
      <c r="O161" s="13" t="str">
        <f>PROPER(D161)</f>
        <v>Adrian Barton</v>
      </c>
      <c r="P161" s="13" t="str">
        <f>LEFT(A161,2)</f>
        <v>CA</v>
      </c>
      <c r="Q161" s="13" t="str">
        <f>MID(A161,4,4)</f>
        <v>2015</v>
      </c>
      <c r="R161" s="13" t="str">
        <f>UPPER(M161)</f>
        <v>MEDIUM</v>
      </c>
      <c r="S161" s="13" t="str">
        <f>LOWER(G161)</f>
        <v>office supplies</v>
      </c>
      <c r="T161" s="21" t="str">
        <f>RIGHT(A161,5)</f>
        <v>42328</v>
      </c>
      <c r="U161" s="27" t="s">
        <v>2810</v>
      </c>
      <c r="V161" s="19" t="s">
        <v>2690</v>
      </c>
      <c r="W161" s="30">
        <v>2015</v>
      </c>
      <c r="X161" t="s">
        <v>2810</v>
      </c>
      <c r="Y161" s="28">
        <v>42328</v>
      </c>
      <c r="Z161" s="28" t="str">
        <f>TRIM(A161)</f>
        <v>CA-2015-AB10105140-42328</v>
      </c>
      <c r="AA161">
        <f t="shared" si="10"/>
        <v>2015</v>
      </c>
      <c r="AB161">
        <f t="shared" si="11"/>
        <v>11</v>
      </c>
      <c r="AC161">
        <f t="shared" si="12"/>
        <v>6</v>
      </c>
      <c r="AD161">
        <f t="shared" si="13"/>
        <v>4</v>
      </c>
      <c r="AE161" s="62">
        <f>IF(I161="missing", IFERROR(INDEX([1]lookup!$I:$I, MATCH($A161, [1]lookup!$B:$B, 0)), 0), I161)</f>
        <v>21.96</v>
      </c>
      <c r="AF161" s="71" t="str">
        <f t="shared" si="14"/>
        <v>Nov</v>
      </c>
    </row>
    <row r="162" spans="1:32" ht="15.75">
      <c r="A162" s="16" t="s">
        <v>841</v>
      </c>
      <c r="B162" s="66">
        <v>41262</v>
      </c>
      <c r="C162" s="4">
        <v>41265</v>
      </c>
      <c r="D162" s="5" t="s">
        <v>515</v>
      </c>
      <c r="E162" s="5" t="s">
        <v>40</v>
      </c>
      <c r="F162" s="5" t="s">
        <v>1043</v>
      </c>
      <c r="G162" s="5" t="s">
        <v>45</v>
      </c>
      <c r="H162" s="5" t="s">
        <v>33</v>
      </c>
      <c r="I162" s="6">
        <v>3.69</v>
      </c>
      <c r="J162" s="5">
        <v>1</v>
      </c>
      <c r="K162" s="17">
        <v>0</v>
      </c>
      <c r="L162" s="6">
        <v>1.7343</v>
      </c>
      <c r="M162" s="5" t="s">
        <v>19</v>
      </c>
      <c r="N162" s="7" t="s">
        <v>2685</v>
      </c>
      <c r="O162" s="8" t="str">
        <f>PROPER(D162)</f>
        <v>Adrian Barton</v>
      </c>
      <c r="P162" s="8" t="str">
        <f>LEFT(A162,2)</f>
        <v>CA</v>
      </c>
      <c r="Q162" s="8" t="str">
        <f>MID(A162,4,4)</f>
        <v>2012</v>
      </c>
      <c r="R162" s="8" t="str">
        <f>UPPER(M162)</f>
        <v>MEDIUM</v>
      </c>
      <c r="S162" s="8" t="str">
        <f>LOWER(G162)</f>
        <v>office supplies</v>
      </c>
      <c r="T162" s="18" t="str">
        <f>RIGHT(A162,5)</f>
        <v>41262</v>
      </c>
      <c r="U162" s="27" t="s">
        <v>2810</v>
      </c>
      <c r="V162" s="16" t="s">
        <v>2690</v>
      </c>
      <c r="W162" s="30">
        <v>2012</v>
      </c>
      <c r="X162" t="s">
        <v>2810</v>
      </c>
      <c r="Y162" s="28">
        <v>41262</v>
      </c>
      <c r="Z162" s="28" t="str">
        <f>TRIM(A162)</f>
        <v>CA-2012-AB10105140-41262</v>
      </c>
      <c r="AA162">
        <f t="shared" si="10"/>
        <v>2012</v>
      </c>
      <c r="AB162">
        <f t="shared" si="11"/>
        <v>12</v>
      </c>
      <c r="AC162">
        <f t="shared" si="12"/>
        <v>4</v>
      </c>
      <c r="AD162">
        <f t="shared" si="13"/>
        <v>3</v>
      </c>
      <c r="AE162" s="62">
        <f>IF(I162="missing", IFERROR(INDEX([1]lookup!$I:$I, MATCH($A162, [1]lookup!$B:$B, 0)), 0), I162)</f>
        <v>3.69</v>
      </c>
      <c r="AF162" s="71" t="str">
        <f t="shared" si="14"/>
        <v>Aug</v>
      </c>
    </row>
    <row r="163" spans="1:32" ht="15.75">
      <c r="A163" s="19" t="s">
        <v>1050</v>
      </c>
      <c r="B163" s="67">
        <v>42103</v>
      </c>
      <c r="C163" s="9">
        <v>42107</v>
      </c>
      <c r="D163" s="10" t="s">
        <v>1049</v>
      </c>
      <c r="E163" s="10" t="s">
        <v>40</v>
      </c>
      <c r="F163" s="10" t="s">
        <v>43</v>
      </c>
      <c r="G163" s="10" t="s">
        <v>45</v>
      </c>
      <c r="H163" s="10" t="s">
        <v>127</v>
      </c>
      <c r="I163" s="11">
        <v>195.76</v>
      </c>
      <c r="J163" s="10">
        <v>4</v>
      </c>
      <c r="K163" s="20">
        <v>0</v>
      </c>
      <c r="L163" s="11">
        <v>97.88</v>
      </c>
      <c r="M163" s="10" t="s">
        <v>37</v>
      </c>
      <c r="N163" s="12" t="s">
        <v>2685</v>
      </c>
      <c r="O163" s="13" t="str">
        <f>PROPER(D163)</f>
        <v>Adrian Hane</v>
      </c>
      <c r="P163" s="13" t="str">
        <f>LEFT(A163,2)</f>
        <v>CA</v>
      </c>
      <c r="Q163" s="13" t="str">
        <f>MID(A163,4,4)</f>
        <v>2015</v>
      </c>
      <c r="R163" s="13" t="str">
        <f>UPPER(M163)</f>
        <v>HIGH</v>
      </c>
      <c r="S163" s="13" t="str">
        <f>LOWER(G163)</f>
        <v>office supplies</v>
      </c>
      <c r="T163" s="21" t="str">
        <f>RIGHT(A163,5)</f>
        <v>42103</v>
      </c>
      <c r="U163" s="27" t="s">
        <v>2852</v>
      </c>
      <c r="V163" s="19" t="s">
        <v>2690</v>
      </c>
      <c r="W163" s="30">
        <v>2015</v>
      </c>
      <c r="X163" t="s">
        <v>2852</v>
      </c>
      <c r="Y163" s="28">
        <v>42103</v>
      </c>
      <c r="Z163" s="28" t="str">
        <f>TRIM(A163)</f>
        <v>CA-2015-AH10120140-42103</v>
      </c>
      <c r="AA163">
        <f t="shared" si="10"/>
        <v>2015</v>
      </c>
      <c r="AB163">
        <f t="shared" si="11"/>
        <v>4</v>
      </c>
      <c r="AC163">
        <f t="shared" si="12"/>
        <v>5</v>
      </c>
      <c r="AD163">
        <f t="shared" si="13"/>
        <v>4</v>
      </c>
      <c r="AE163" s="62">
        <f>IF(I163="missing", IFERROR(INDEX([1]lookup!$I:$I, MATCH($A163, [1]lookup!$B:$B, 0)), 0), I163)</f>
        <v>195.76</v>
      </c>
      <c r="AF163" s="71" t="str">
        <f t="shared" si="14"/>
        <v>Nov</v>
      </c>
    </row>
    <row r="164" spans="1:32" ht="15.75">
      <c r="A164" s="16" t="s">
        <v>1051</v>
      </c>
      <c r="B164" s="66">
        <v>41077</v>
      </c>
      <c r="C164" s="4">
        <v>41079</v>
      </c>
      <c r="D164" s="5" t="s">
        <v>480</v>
      </c>
      <c r="E164" s="5" t="s">
        <v>197</v>
      </c>
      <c r="F164" s="5" t="s">
        <v>77</v>
      </c>
      <c r="G164" s="5" t="s">
        <v>32</v>
      </c>
      <c r="H164" s="5" t="s">
        <v>73</v>
      </c>
      <c r="I164" s="6">
        <v>1814.25</v>
      </c>
      <c r="J164" s="5">
        <v>5</v>
      </c>
      <c r="K164" s="17">
        <v>0</v>
      </c>
      <c r="L164" s="6">
        <v>653.1</v>
      </c>
      <c r="M164" s="5" t="s">
        <v>37</v>
      </c>
      <c r="N164" s="7" t="s">
        <v>2685</v>
      </c>
      <c r="O164" s="8" t="str">
        <f>PROPER(D164)</f>
        <v>Randy Bradley</v>
      </c>
      <c r="P164" s="8" t="str">
        <f>LEFT(A164,2)</f>
        <v>IT</v>
      </c>
      <c r="Q164" s="8" t="str">
        <f>MID(A164,4,4)</f>
        <v>2012</v>
      </c>
      <c r="R164" s="8" t="str">
        <f>UPPER(M164)</f>
        <v>HIGH</v>
      </c>
      <c r="S164" s="8" t="str">
        <f>LOWER(G164)</f>
        <v>furniture</v>
      </c>
      <c r="T164" s="18" t="str">
        <f>RIGHT(A164,5)</f>
        <v>41077</v>
      </c>
      <c r="U164" s="27" t="s">
        <v>2853</v>
      </c>
      <c r="V164" s="16" t="s">
        <v>2711</v>
      </c>
      <c r="W164" s="30">
        <v>2012</v>
      </c>
      <c r="X164" t="s">
        <v>2853</v>
      </c>
      <c r="Y164" s="28">
        <v>41077</v>
      </c>
      <c r="Z164" s="28" t="str">
        <f>TRIM(A164)</f>
        <v>IT-2012-RB19330120-41077</v>
      </c>
      <c r="AA164">
        <f t="shared" si="10"/>
        <v>2012</v>
      </c>
      <c r="AB164">
        <f t="shared" si="11"/>
        <v>6</v>
      </c>
      <c r="AC164">
        <f t="shared" si="12"/>
        <v>1</v>
      </c>
      <c r="AD164">
        <f t="shared" si="13"/>
        <v>2</v>
      </c>
      <c r="AE164" s="62">
        <f>IF(I164="missing", IFERROR(INDEX([1]lookup!$I:$I, MATCH($A164, [1]lookup!$B:$B, 0)), 0), I164)</f>
        <v>1814.25</v>
      </c>
      <c r="AF164" s="71" t="str">
        <f t="shared" si="14"/>
        <v>Aug</v>
      </c>
    </row>
    <row r="165" spans="1:32" ht="15.75">
      <c r="A165" s="19" t="s">
        <v>1057</v>
      </c>
      <c r="B165" s="67">
        <v>41376</v>
      </c>
      <c r="C165" s="9">
        <v>41378</v>
      </c>
      <c r="D165" s="10" t="s">
        <v>1058</v>
      </c>
      <c r="E165" s="10" t="s">
        <v>114</v>
      </c>
      <c r="F165" s="10" t="s">
        <v>115</v>
      </c>
      <c r="G165" s="10" t="s">
        <v>17</v>
      </c>
      <c r="H165" s="10" t="s">
        <v>73</v>
      </c>
      <c r="I165" s="11">
        <v>723.3</v>
      </c>
      <c r="J165" s="10">
        <v>2</v>
      </c>
      <c r="K165" s="20">
        <v>0</v>
      </c>
      <c r="L165" s="11">
        <v>332.7</v>
      </c>
      <c r="M165" s="10" t="s">
        <v>27</v>
      </c>
      <c r="N165" s="12" t="s">
        <v>2685</v>
      </c>
      <c r="O165" s="13" t="str">
        <f>PROPER(D165)</f>
        <v>Laurel Workman</v>
      </c>
      <c r="P165" s="13" t="str">
        <f>LEFT(A165,2)</f>
        <v>IN</v>
      </c>
      <c r="Q165" s="13" t="str">
        <f>MID(A165,4,4)</f>
        <v>2013</v>
      </c>
      <c r="R165" s="13" t="str">
        <f>UPPER(M165)</f>
        <v>CRITICAL</v>
      </c>
      <c r="S165" s="13" t="str">
        <f>LOWER(G165)</f>
        <v>technology</v>
      </c>
      <c r="T165" s="21" t="str">
        <f>RIGHT(A165,5)</f>
        <v>41376</v>
      </c>
      <c r="U165" s="27" t="s">
        <v>2854</v>
      </c>
      <c r="V165" s="19" t="s">
        <v>2687</v>
      </c>
      <c r="W165" s="30">
        <v>2013</v>
      </c>
      <c r="X165" t="s">
        <v>2854</v>
      </c>
      <c r="Y165" s="28">
        <v>41376</v>
      </c>
      <c r="Z165" s="28" t="str">
        <f>TRIM(A165)</f>
        <v>IN-2013-LW1682558-41376</v>
      </c>
      <c r="AA165">
        <f t="shared" si="10"/>
        <v>2013</v>
      </c>
      <c r="AB165">
        <f t="shared" si="11"/>
        <v>4</v>
      </c>
      <c r="AC165">
        <f t="shared" si="12"/>
        <v>6</v>
      </c>
      <c r="AD165">
        <f t="shared" si="13"/>
        <v>2</v>
      </c>
      <c r="AE165" s="62">
        <f>IF(I165="missing", IFERROR(INDEX([1]lookup!$I:$I, MATCH($A165, [1]lookup!$B:$B, 0)), 0), I165)</f>
        <v>723.3</v>
      </c>
      <c r="AF165" s="71" t="str">
        <f t="shared" si="14"/>
        <v>Sep</v>
      </c>
    </row>
    <row r="166" spans="1:32" ht="15.75">
      <c r="A166" s="16" t="s">
        <v>526</v>
      </c>
      <c r="B166" s="66">
        <v>42355</v>
      </c>
      <c r="C166" s="4">
        <v>42357</v>
      </c>
      <c r="D166" s="5" t="s">
        <v>527</v>
      </c>
      <c r="E166" s="5" t="s">
        <v>211</v>
      </c>
      <c r="F166" s="5" t="s">
        <v>98</v>
      </c>
      <c r="G166" s="5" t="s">
        <v>32</v>
      </c>
      <c r="H166" s="5" t="s">
        <v>73</v>
      </c>
      <c r="I166" s="6">
        <v>1212.5</v>
      </c>
      <c r="J166" s="5">
        <v>5</v>
      </c>
      <c r="K166" s="17">
        <v>0</v>
      </c>
      <c r="L166" s="6">
        <v>606.20000000000005</v>
      </c>
      <c r="M166" s="5" t="s">
        <v>27</v>
      </c>
      <c r="N166" s="7" t="s">
        <v>2685</v>
      </c>
      <c r="O166" s="8" t="str">
        <f>PROPER(D166)</f>
        <v>Muhammed Yedwab</v>
      </c>
      <c r="P166" s="8" t="str">
        <f>LEFT(A166,2)</f>
        <v>MX</v>
      </c>
      <c r="Q166" s="8" t="str">
        <f>MID(A166,4,4)</f>
        <v>2015</v>
      </c>
      <c r="R166" s="8" t="str">
        <f>UPPER(M166)</f>
        <v>CRITICAL</v>
      </c>
      <c r="S166" s="8" t="str">
        <f>LOWER(G166)</f>
        <v>furniture</v>
      </c>
      <c r="T166" s="18" t="str">
        <f>RIGHT(A166,5)</f>
        <v>42355</v>
      </c>
      <c r="U166" s="27" t="s">
        <v>2855</v>
      </c>
      <c r="V166" s="16" t="s">
        <v>2719</v>
      </c>
      <c r="W166" s="30">
        <v>2015</v>
      </c>
      <c r="X166" t="s">
        <v>2855</v>
      </c>
      <c r="Y166" s="28">
        <v>42355</v>
      </c>
      <c r="Z166" s="28" t="str">
        <f>TRIM(A166)</f>
        <v>MX-2015-MY1829593-42355</v>
      </c>
      <c r="AA166">
        <f t="shared" si="10"/>
        <v>2015</v>
      </c>
      <c r="AB166">
        <f t="shared" si="11"/>
        <v>12</v>
      </c>
      <c r="AC166">
        <f t="shared" si="12"/>
        <v>5</v>
      </c>
      <c r="AD166">
        <f t="shared" si="13"/>
        <v>2</v>
      </c>
      <c r="AE166" s="62">
        <f>IF(I166="missing", IFERROR(INDEX([1]lookup!$I:$I, MATCH($A166, [1]lookup!$B:$B, 0)), 0), I166)</f>
        <v>1212.5</v>
      </c>
      <c r="AF166" s="71" t="str">
        <f t="shared" si="14"/>
        <v>Nov</v>
      </c>
    </row>
    <row r="167" spans="1:32" ht="15.75">
      <c r="A167" s="19" t="s">
        <v>1080</v>
      </c>
      <c r="B167" s="67">
        <v>41734</v>
      </c>
      <c r="C167" s="9">
        <v>41737</v>
      </c>
      <c r="D167" s="10" t="s">
        <v>1081</v>
      </c>
      <c r="E167" s="10" t="s">
        <v>70</v>
      </c>
      <c r="F167" s="10" t="s">
        <v>71</v>
      </c>
      <c r="G167" s="10" t="s">
        <v>17</v>
      </c>
      <c r="H167" s="10" t="s">
        <v>151</v>
      </c>
      <c r="I167" s="11">
        <v>1622.5649999999901</v>
      </c>
      <c r="J167" s="10">
        <v>3</v>
      </c>
      <c r="K167" s="20">
        <v>0.15</v>
      </c>
      <c r="L167" s="11">
        <v>133.604999999999</v>
      </c>
      <c r="M167" s="10" t="s">
        <v>19</v>
      </c>
      <c r="N167" s="12" t="s">
        <v>2685</v>
      </c>
      <c r="O167" s="13" t="str">
        <f>PROPER(D167)</f>
        <v>Brian Stugart</v>
      </c>
      <c r="P167" s="13" t="str">
        <f>LEFT(A167,2)</f>
        <v>ES</v>
      </c>
      <c r="Q167" s="13" t="str">
        <f>MID(A167,4,4)</f>
        <v>2014</v>
      </c>
      <c r="R167" s="13" t="str">
        <f>UPPER(M167)</f>
        <v>MEDIUM</v>
      </c>
      <c r="S167" s="13" t="str">
        <f>LOWER(G167)</f>
        <v>technology</v>
      </c>
      <c r="T167" s="21" t="str">
        <f>RIGHT(A167,5)</f>
        <v>41734</v>
      </c>
      <c r="U167" s="27" t="s">
        <v>2856</v>
      </c>
      <c r="V167" s="19" t="s">
        <v>2744</v>
      </c>
      <c r="W167" s="30">
        <v>2014</v>
      </c>
      <c r="X167" t="s">
        <v>2856</v>
      </c>
      <c r="Y167" s="28">
        <v>41734</v>
      </c>
      <c r="Z167" s="28" t="str">
        <f>TRIM(A167)</f>
        <v>ES-2014-BS1166545-41734</v>
      </c>
      <c r="AA167">
        <f t="shared" si="10"/>
        <v>2014</v>
      </c>
      <c r="AB167">
        <f t="shared" si="11"/>
        <v>4</v>
      </c>
      <c r="AC167">
        <f t="shared" si="12"/>
        <v>7</v>
      </c>
      <c r="AD167">
        <f t="shared" si="13"/>
        <v>3</v>
      </c>
      <c r="AE167" s="62">
        <f>IF(I167="missing", IFERROR(INDEX([1]lookup!$I:$I, MATCH($A167, [1]lookup!$B:$B, 0)), 0), I167)</f>
        <v>1622.5649999999901</v>
      </c>
      <c r="AF167" s="71" t="str">
        <f t="shared" si="14"/>
        <v>Oct</v>
      </c>
    </row>
    <row r="168" spans="1:32" ht="15.75">
      <c r="A168" s="16" t="s">
        <v>1088</v>
      </c>
      <c r="B168" s="66">
        <v>41150</v>
      </c>
      <c r="C168" s="4">
        <v>41150</v>
      </c>
      <c r="D168" s="5" t="s">
        <v>1089</v>
      </c>
      <c r="E168" s="5" t="s">
        <v>464</v>
      </c>
      <c r="F168" s="5" t="s">
        <v>87</v>
      </c>
      <c r="G168" s="5" t="s">
        <v>32</v>
      </c>
      <c r="H168" s="5" t="s">
        <v>26</v>
      </c>
      <c r="I168" s="6">
        <v>1782.48</v>
      </c>
      <c r="J168" s="5">
        <v>4</v>
      </c>
      <c r="K168" s="17">
        <v>0</v>
      </c>
      <c r="L168" s="6">
        <v>873.36</v>
      </c>
      <c r="M168" s="5" t="s">
        <v>37</v>
      </c>
      <c r="N168" s="7" t="s">
        <v>2685</v>
      </c>
      <c r="O168" s="8" t="str">
        <f>PROPER(D168)</f>
        <v>Joe Kamberova</v>
      </c>
      <c r="P168" s="8" t="str">
        <f>LEFT(A168,2)</f>
        <v>RS</v>
      </c>
      <c r="Q168" s="8" t="str">
        <f>MID(A168,4,4)</f>
        <v>2012</v>
      </c>
      <c r="R168" s="8" t="str">
        <f>UPPER(M168)</f>
        <v>HIGH</v>
      </c>
      <c r="S168" s="8" t="str">
        <f>LOWER(G168)</f>
        <v>furniture</v>
      </c>
      <c r="T168" s="18" t="str">
        <f>RIGHT(A168,5)</f>
        <v>41150</v>
      </c>
      <c r="U168" s="27" t="s">
        <v>2857</v>
      </c>
      <c r="V168" s="16" t="s">
        <v>2858</v>
      </c>
      <c r="W168" s="30">
        <v>2012</v>
      </c>
      <c r="X168" t="s">
        <v>2857</v>
      </c>
      <c r="Y168" s="28">
        <v>41150</v>
      </c>
      <c r="Z168" s="28" t="str">
        <f>TRIM(A168)</f>
        <v>RS-2012-JK5730108-41150</v>
      </c>
      <c r="AA168">
        <f t="shared" si="10"/>
        <v>2012</v>
      </c>
      <c r="AB168">
        <f t="shared" si="11"/>
        <v>8</v>
      </c>
      <c r="AC168">
        <f t="shared" si="12"/>
        <v>4</v>
      </c>
      <c r="AD168">
        <f t="shared" si="13"/>
        <v>0</v>
      </c>
      <c r="AE168" s="62">
        <f>IF(I168="missing", IFERROR(INDEX([1]lookup!$I:$I, MATCH($A168, [1]lookup!$B:$B, 0)), 0), I168)</f>
        <v>1782.48</v>
      </c>
      <c r="AF168" s="71" t="str">
        <f t="shared" si="14"/>
        <v>Aug</v>
      </c>
    </row>
    <row r="169" spans="1:32" ht="15.75">
      <c r="A169" s="19" t="s">
        <v>1090</v>
      </c>
      <c r="B169" s="67">
        <v>41612</v>
      </c>
      <c r="C169" s="9">
        <v>41613</v>
      </c>
      <c r="D169" s="10" t="s">
        <v>659</v>
      </c>
      <c r="E169" s="10" t="s">
        <v>70</v>
      </c>
      <c r="F169" s="10" t="s">
        <v>71</v>
      </c>
      <c r="G169" s="10" t="s">
        <v>17</v>
      </c>
      <c r="H169" s="10" t="s">
        <v>151</v>
      </c>
      <c r="I169" s="11">
        <v>667.76849999999899</v>
      </c>
      <c r="J169" s="10">
        <v>3</v>
      </c>
      <c r="K169" s="20">
        <v>0.15</v>
      </c>
      <c r="L169" s="11">
        <v>274.91849999999999</v>
      </c>
      <c r="M169" s="10" t="s">
        <v>27</v>
      </c>
      <c r="N169" s="12" t="s">
        <v>2685</v>
      </c>
      <c r="O169" s="13" t="str">
        <f>PROPER(D169)</f>
        <v>Henia Zydlo</v>
      </c>
      <c r="P169" s="13" t="str">
        <f>LEFT(A169,2)</f>
        <v>ES</v>
      </c>
      <c r="Q169" s="13" t="str">
        <f>MID(A169,4,4)</f>
        <v>2013</v>
      </c>
      <c r="R169" s="13" t="str">
        <f>UPPER(M169)</f>
        <v>CRITICAL</v>
      </c>
      <c r="S169" s="13" t="str">
        <f>LOWER(G169)</f>
        <v>technology</v>
      </c>
      <c r="T169" s="21" t="str">
        <f>RIGHT(A169,5)</f>
        <v>41612</v>
      </c>
      <c r="U169" s="27" t="s">
        <v>2859</v>
      </c>
      <c r="V169" s="19" t="s">
        <v>2744</v>
      </c>
      <c r="W169" s="30">
        <v>2013</v>
      </c>
      <c r="X169" t="s">
        <v>2859</v>
      </c>
      <c r="Y169" s="28">
        <v>41612</v>
      </c>
      <c r="Z169" s="28" t="str">
        <f>TRIM(A169)</f>
        <v>ES-2013-HZ1495045-41612</v>
      </c>
      <c r="AA169">
        <f t="shared" si="10"/>
        <v>2013</v>
      </c>
      <c r="AB169">
        <f t="shared" si="11"/>
        <v>12</v>
      </c>
      <c r="AC169">
        <f t="shared" si="12"/>
        <v>4</v>
      </c>
      <c r="AD169">
        <f t="shared" si="13"/>
        <v>1</v>
      </c>
      <c r="AE169" s="62">
        <f>IF(I169="missing", IFERROR(INDEX([1]lookup!$I:$I, MATCH($A169, [1]lookup!$B:$B, 0)), 0), I169)</f>
        <v>667.76849999999899</v>
      </c>
      <c r="AF169" s="71" t="str">
        <f t="shared" si="14"/>
        <v>Sep</v>
      </c>
    </row>
    <row r="170" spans="1:32" ht="15.75">
      <c r="A170" s="16" t="s">
        <v>1100</v>
      </c>
      <c r="B170" s="66">
        <v>41446</v>
      </c>
      <c r="C170" s="5" t="s">
        <v>125</v>
      </c>
      <c r="D170" s="5" t="s">
        <v>1101</v>
      </c>
      <c r="E170" s="5" t="s">
        <v>97</v>
      </c>
      <c r="F170" s="5" t="s">
        <v>98</v>
      </c>
      <c r="G170" s="5" t="s">
        <v>17</v>
      </c>
      <c r="H170" s="5" t="s">
        <v>73</v>
      </c>
      <c r="I170" s="6">
        <v>1696.4</v>
      </c>
      <c r="J170" s="5">
        <v>4</v>
      </c>
      <c r="K170" s="17">
        <v>0</v>
      </c>
      <c r="L170" s="6">
        <v>67.84</v>
      </c>
      <c r="M170" s="5" t="s">
        <v>37</v>
      </c>
      <c r="N170" s="7" t="s">
        <v>2685</v>
      </c>
      <c r="O170" s="8" t="str">
        <f>PROPER(D170)</f>
        <v>Theresa Coyne</v>
      </c>
      <c r="P170" s="8" t="str">
        <f>LEFT(A170,2)</f>
        <v>MX</v>
      </c>
      <c r="Q170" s="8" t="str">
        <f>MID(A170,4,4)</f>
        <v>2013</v>
      </c>
      <c r="R170" s="8" t="str">
        <f>UPPER(M170)</f>
        <v>HIGH</v>
      </c>
      <c r="S170" s="8" t="str">
        <f>LOWER(G170)</f>
        <v>technology</v>
      </c>
      <c r="T170" s="18" t="str">
        <f>RIGHT(A170,5)</f>
        <v>41446</v>
      </c>
      <c r="U170" s="27" t="s">
        <v>2860</v>
      </c>
      <c r="V170" s="16" t="s">
        <v>2719</v>
      </c>
      <c r="W170" s="30">
        <v>2013</v>
      </c>
      <c r="X170" t="s">
        <v>2860</v>
      </c>
      <c r="Y170" s="28">
        <v>41446</v>
      </c>
      <c r="Z170" s="28" t="str">
        <f>TRIM(A170)</f>
        <v>MX-2013-TC2114582-41446</v>
      </c>
      <c r="AA170">
        <f t="shared" si="10"/>
        <v>2013</v>
      </c>
      <c r="AB170">
        <f t="shared" si="11"/>
        <v>6</v>
      </c>
      <c r="AC170">
        <f t="shared" si="12"/>
        <v>6</v>
      </c>
      <c r="AD170">
        <f t="shared" si="13"/>
        <v>0</v>
      </c>
      <c r="AE170" s="62">
        <f>IF(I170="missing", IFERROR(INDEX([1]lookup!$I:$I, MATCH($A170, [1]lookup!$B:$B, 0)), 0), I170)</f>
        <v>1696.4</v>
      </c>
      <c r="AF170" s="71" t="str">
        <f t="shared" si="14"/>
        <v>Sep</v>
      </c>
    </row>
    <row r="171" spans="1:32" ht="15.75">
      <c r="A171" s="19" t="s">
        <v>1102</v>
      </c>
      <c r="B171" s="67">
        <v>41417</v>
      </c>
      <c r="C171" s="9">
        <v>41419</v>
      </c>
      <c r="D171" s="10" t="s">
        <v>172</v>
      </c>
      <c r="E171" s="10" t="s">
        <v>97</v>
      </c>
      <c r="F171" s="10" t="s">
        <v>98</v>
      </c>
      <c r="G171" s="10" t="s">
        <v>45</v>
      </c>
      <c r="H171" s="10" t="s">
        <v>73</v>
      </c>
      <c r="I171" s="11">
        <v>935.5</v>
      </c>
      <c r="J171" s="10">
        <v>5</v>
      </c>
      <c r="K171" s="20">
        <v>0</v>
      </c>
      <c r="L171" s="11">
        <v>168.3</v>
      </c>
      <c r="M171" s="10" t="s">
        <v>19</v>
      </c>
      <c r="N171" s="12" t="s">
        <v>2685</v>
      </c>
      <c r="O171" s="13" t="str">
        <f>PROPER(D171)</f>
        <v>Deirdre Greer</v>
      </c>
      <c r="P171" s="13" t="str">
        <f>LEFT(A171,2)</f>
        <v>MX</v>
      </c>
      <c r="Q171" s="13" t="str">
        <f>MID(A171,4,4)</f>
        <v>2013</v>
      </c>
      <c r="R171" s="13" t="str">
        <f>UPPER(M171)</f>
        <v>MEDIUM</v>
      </c>
      <c r="S171" s="13" t="str">
        <f>LOWER(G171)</f>
        <v>office supplies</v>
      </c>
      <c r="T171" s="21" t="str">
        <f>RIGHT(A171,5)</f>
        <v>41417</v>
      </c>
      <c r="U171" s="27" t="s">
        <v>2861</v>
      </c>
      <c r="V171" s="19" t="s">
        <v>2719</v>
      </c>
      <c r="W171" s="30">
        <v>2013</v>
      </c>
      <c r="X171" t="s">
        <v>2861</v>
      </c>
      <c r="Y171" s="28">
        <v>41417</v>
      </c>
      <c r="Z171" s="28" t="str">
        <f>TRIM(A171)</f>
        <v>MX-2013-DG1330082-41417</v>
      </c>
      <c r="AA171">
        <f t="shared" si="10"/>
        <v>2013</v>
      </c>
      <c r="AB171">
        <f t="shared" si="11"/>
        <v>5</v>
      </c>
      <c r="AC171">
        <f t="shared" si="12"/>
        <v>5</v>
      </c>
      <c r="AD171">
        <f t="shared" si="13"/>
        <v>2</v>
      </c>
      <c r="AE171" s="62">
        <f>IF(I171="missing", IFERROR(INDEX([1]lookup!$I:$I, MATCH($A171, [1]lookup!$B:$B, 0)), 0), I171)</f>
        <v>935.5</v>
      </c>
      <c r="AF171" s="71" t="str">
        <f t="shared" si="14"/>
        <v>Sep</v>
      </c>
    </row>
    <row r="172" spans="1:32" ht="15.75">
      <c r="A172" s="16" t="s">
        <v>1105</v>
      </c>
      <c r="B172" s="66">
        <v>41440</v>
      </c>
      <c r="C172" s="4">
        <v>41440</v>
      </c>
      <c r="D172" s="5" t="s">
        <v>1106</v>
      </c>
      <c r="E172" s="5" t="s">
        <v>70</v>
      </c>
      <c r="F172" s="5" t="s">
        <v>71</v>
      </c>
      <c r="G172" s="5" t="s">
        <v>17</v>
      </c>
      <c r="H172" s="5" t="s">
        <v>73</v>
      </c>
      <c r="I172" s="6">
        <v>980.52</v>
      </c>
      <c r="J172" s="5">
        <v>4</v>
      </c>
      <c r="K172" s="17">
        <v>0</v>
      </c>
      <c r="L172" s="6">
        <v>176.39999999999901</v>
      </c>
      <c r="M172" s="5" t="s">
        <v>37</v>
      </c>
      <c r="N172" s="7" t="s">
        <v>2685</v>
      </c>
      <c r="O172" s="8" t="str">
        <f>PROPER(D172)</f>
        <v>Dorris Liebe</v>
      </c>
      <c r="P172" s="8" t="str">
        <f>LEFT(A172,2)</f>
        <v>ES</v>
      </c>
      <c r="Q172" s="8" t="str">
        <f>MID(A172,4,4)</f>
        <v>2013</v>
      </c>
      <c r="R172" s="8" t="str">
        <f>UPPER(M172)</f>
        <v>HIGH</v>
      </c>
      <c r="S172" s="8" t="str">
        <f>LOWER(G172)</f>
        <v>technology</v>
      </c>
      <c r="T172" s="18" t="str">
        <f>RIGHT(A172,5)</f>
        <v>41440</v>
      </c>
      <c r="U172" s="27" t="s">
        <v>2862</v>
      </c>
      <c r="V172" s="16" t="s">
        <v>2744</v>
      </c>
      <c r="W172" s="30">
        <v>2013</v>
      </c>
      <c r="X172" t="s">
        <v>2862</v>
      </c>
      <c r="Y172" s="28">
        <v>41440</v>
      </c>
      <c r="Z172" s="28" t="str">
        <f>TRIM(A172)</f>
        <v>ES-2013-Dl1360045-41440</v>
      </c>
      <c r="AA172">
        <f t="shared" si="10"/>
        <v>2013</v>
      </c>
      <c r="AB172">
        <f t="shared" si="11"/>
        <v>6</v>
      </c>
      <c r="AC172">
        <f t="shared" si="12"/>
        <v>7</v>
      </c>
      <c r="AD172">
        <f t="shared" si="13"/>
        <v>0</v>
      </c>
      <c r="AE172" s="62">
        <f>IF(I172="missing", IFERROR(INDEX([1]lookup!$I:$I, MATCH($A172, [1]lookup!$B:$B, 0)), 0), I172)</f>
        <v>980.52</v>
      </c>
      <c r="AF172" s="71" t="str">
        <f t="shared" si="14"/>
        <v>Sep</v>
      </c>
    </row>
    <row r="173" spans="1:32" ht="15.75">
      <c r="A173" s="19" t="s">
        <v>1116</v>
      </c>
      <c r="B173" s="67">
        <v>41992</v>
      </c>
      <c r="C173" s="9">
        <v>41995</v>
      </c>
      <c r="D173" s="10" t="s">
        <v>1049</v>
      </c>
      <c r="E173" s="10" t="s">
        <v>40</v>
      </c>
      <c r="F173" s="10" t="s">
        <v>43</v>
      </c>
      <c r="G173" s="10" t="s">
        <v>17</v>
      </c>
      <c r="H173" s="10" t="s">
        <v>26</v>
      </c>
      <c r="I173" s="11">
        <v>28.68</v>
      </c>
      <c r="J173" s="10">
        <v>3</v>
      </c>
      <c r="K173" s="20">
        <v>0.2</v>
      </c>
      <c r="L173" s="11">
        <v>-7.17</v>
      </c>
      <c r="M173" s="10" t="s">
        <v>19</v>
      </c>
      <c r="N173" s="12" t="s">
        <v>2685</v>
      </c>
      <c r="O173" s="13" t="str">
        <f>PROPER(D173)</f>
        <v>Adrian Hane</v>
      </c>
      <c r="P173" s="13" t="str">
        <f>LEFT(A173,2)</f>
        <v>CA</v>
      </c>
      <c r="Q173" s="13" t="str">
        <f>MID(A173,4,4)</f>
        <v>2014</v>
      </c>
      <c r="R173" s="13" t="str">
        <f>UPPER(M173)</f>
        <v>MEDIUM</v>
      </c>
      <c r="S173" s="13" t="str">
        <f>LOWER(G173)</f>
        <v>technology</v>
      </c>
      <c r="T173" s="21" t="str">
        <f>RIGHT(A173,5)</f>
        <v>41929</v>
      </c>
      <c r="U173" s="27" t="s">
        <v>2852</v>
      </c>
      <c r="V173" s="19" t="s">
        <v>2690</v>
      </c>
      <c r="W173" s="30">
        <v>2014</v>
      </c>
      <c r="X173" t="s">
        <v>2852</v>
      </c>
      <c r="Y173" s="28">
        <v>41929</v>
      </c>
      <c r="Z173" s="28" t="str">
        <f>TRIM(A173)</f>
        <v>CA-2014-AH10120140-41929</v>
      </c>
      <c r="AA173">
        <f t="shared" si="10"/>
        <v>2014</v>
      </c>
      <c r="AB173">
        <f t="shared" si="11"/>
        <v>12</v>
      </c>
      <c r="AC173">
        <f t="shared" si="12"/>
        <v>6</v>
      </c>
      <c r="AD173">
        <f t="shared" si="13"/>
        <v>3</v>
      </c>
      <c r="AE173" s="62">
        <f>IF(I173="missing", IFERROR(INDEX([1]lookup!$I:$I, MATCH($A173, [1]lookup!$B:$B, 0)), 0), I173)</f>
        <v>28.68</v>
      </c>
      <c r="AF173" s="71" t="str">
        <f t="shared" si="14"/>
        <v>Oct</v>
      </c>
    </row>
    <row r="174" spans="1:32" ht="15.75">
      <c r="A174" s="16" t="s">
        <v>1119</v>
      </c>
      <c r="B174" s="66">
        <v>41238</v>
      </c>
      <c r="C174" s="4">
        <v>41242</v>
      </c>
      <c r="D174" s="5" t="s">
        <v>487</v>
      </c>
      <c r="E174" s="5" t="s">
        <v>22</v>
      </c>
      <c r="F174" s="5" t="s">
        <v>71</v>
      </c>
      <c r="G174" s="5" t="s">
        <v>45</v>
      </c>
      <c r="H174" s="5" t="s">
        <v>57</v>
      </c>
      <c r="I174" s="6">
        <v>2039.796</v>
      </c>
      <c r="J174" s="5">
        <v>4</v>
      </c>
      <c r="K174" s="17">
        <v>0.1</v>
      </c>
      <c r="L174" s="6">
        <v>-113.364</v>
      </c>
      <c r="M174" s="5" t="s">
        <v>37</v>
      </c>
      <c r="N174" s="7" t="s">
        <v>2685</v>
      </c>
      <c r="O174" s="8" t="str">
        <f>PROPER(D174)</f>
        <v>Jim Radford</v>
      </c>
      <c r="P174" s="8" t="str">
        <f>LEFT(A174,2)</f>
        <v>IT</v>
      </c>
      <c r="Q174" s="8" t="str">
        <f>MID(A174,4,4)</f>
        <v>2012</v>
      </c>
      <c r="R174" s="8" t="str">
        <f>UPPER(M174)</f>
        <v>HIGH</v>
      </c>
      <c r="S174" s="8" t="str">
        <f>LOWER(G174)</f>
        <v>office supplies</v>
      </c>
      <c r="T174" s="18" t="str">
        <f>RIGHT(A174,5)</f>
        <v>41238</v>
      </c>
      <c r="U174" s="27" t="s">
        <v>2863</v>
      </c>
      <c r="V174" s="16" t="s">
        <v>2711</v>
      </c>
      <c r="W174" s="30">
        <v>2012</v>
      </c>
      <c r="X174" t="s">
        <v>2863</v>
      </c>
      <c r="Y174" s="28">
        <v>41238</v>
      </c>
      <c r="Z174" s="28" t="str">
        <f>TRIM(A174)</f>
        <v>IT-2012-JR1567048-41238</v>
      </c>
      <c r="AA174">
        <f t="shared" si="10"/>
        <v>2012</v>
      </c>
      <c r="AB174">
        <f t="shared" si="11"/>
        <v>11</v>
      </c>
      <c r="AC174">
        <f t="shared" si="12"/>
        <v>1</v>
      </c>
      <c r="AD174">
        <f t="shared" si="13"/>
        <v>4</v>
      </c>
      <c r="AE174" s="62">
        <f>IF(I174="missing", IFERROR(INDEX([1]lookup!$I:$I, MATCH($A174, [1]lookup!$B:$B, 0)), 0), I174)</f>
        <v>2039.796</v>
      </c>
      <c r="AF174" s="71" t="str">
        <f t="shared" si="14"/>
        <v>Aug</v>
      </c>
    </row>
    <row r="175" spans="1:32" ht="15.75">
      <c r="A175" s="19" t="s">
        <v>1125</v>
      </c>
      <c r="B175" s="67">
        <v>41216</v>
      </c>
      <c r="C175" s="9">
        <v>41220</v>
      </c>
      <c r="D175" s="10" t="s">
        <v>1126</v>
      </c>
      <c r="E175" s="10" t="s">
        <v>1127</v>
      </c>
      <c r="F175" s="10" t="s">
        <v>120</v>
      </c>
      <c r="G175" s="10" t="s">
        <v>32</v>
      </c>
      <c r="H175" s="10" t="s">
        <v>26</v>
      </c>
      <c r="I175" s="11">
        <v>1380.8999999999901</v>
      </c>
      <c r="J175" s="10">
        <v>5</v>
      </c>
      <c r="K175" s="20">
        <v>0</v>
      </c>
      <c r="L175" s="11">
        <v>303.7</v>
      </c>
      <c r="M175" s="10" t="s">
        <v>37</v>
      </c>
      <c r="N175" s="12" t="s">
        <v>2685</v>
      </c>
      <c r="O175" s="13" t="str">
        <f>PROPER(D175)</f>
        <v>Frank Merwin</v>
      </c>
      <c r="P175" s="13" t="str">
        <f>LEFT(A175,2)</f>
        <v>MX</v>
      </c>
      <c r="Q175" s="13" t="str">
        <f>MID(A175,4,4)</f>
        <v>2012</v>
      </c>
      <c r="R175" s="13" t="str">
        <f>UPPER(M175)</f>
        <v>HIGH</v>
      </c>
      <c r="S175" s="13" t="str">
        <f>LOWER(G175)</f>
        <v>furniture</v>
      </c>
      <c r="T175" s="21" t="str">
        <f>RIGHT(A175,5)</f>
        <v>41216</v>
      </c>
      <c r="U175" s="27" t="s">
        <v>2864</v>
      </c>
      <c r="V175" s="19" t="s">
        <v>2719</v>
      </c>
      <c r="W175" s="30">
        <v>2012</v>
      </c>
      <c r="X175" t="s">
        <v>2864</v>
      </c>
      <c r="Y175" s="28">
        <v>41216</v>
      </c>
      <c r="Z175" s="28" t="str">
        <f>TRIM(A175)</f>
        <v>MX-2012-FM1429065-41216</v>
      </c>
      <c r="AA175">
        <f t="shared" si="10"/>
        <v>2012</v>
      </c>
      <c r="AB175">
        <f t="shared" si="11"/>
        <v>11</v>
      </c>
      <c r="AC175">
        <f t="shared" si="12"/>
        <v>7</v>
      </c>
      <c r="AD175">
        <f t="shared" si="13"/>
        <v>4</v>
      </c>
      <c r="AE175" s="62">
        <f>IF(I175="missing", IFERROR(INDEX([1]lookup!$I:$I, MATCH($A175, [1]lookup!$B:$B, 0)), 0), I175)</f>
        <v>1380.8999999999901</v>
      </c>
      <c r="AF175" s="71" t="str">
        <f t="shared" si="14"/>
        <v>Aug</v>
      </c>
    </row>
    <row r="176" spans="1:32" ht="15.75">
      <c r="A176" s="16" t="s">
        <v>1130</v>
      </c>
      <c r="B176" s="66">
        <v>41929</v>
      </c>
      <c r="C176" s="4">
        <v>41931</v>
      </c>
      <c r="D176" s="5" t="s">
        <v>1131</v>
      </c>
      <c r="E176" s="5" t="s">
        <v>31</v>
      </c>
      <c r="F176" s="5" t="s">
        <v>16</v>
      </c>
      <c r="G176" s="5" t="s">
        <v>32</v>
      </c>
      <c r="H176" s="5" t="s">
        <v>151</v>
      </c>
      <c r="I176" s="6">
        <v>823.5</v>
      </c>
      <c r="J176" s="5">
        <v>2</v>
      </c>
      <c r="K176" s="17">
        <v>0</v>
      </c>
      <c r="L176" s="6">
        <v>172.92</v>
      </c>
      <c r="M176" s="5" t="s">
        <v>27</v>
      </c>
      <c r="N176" s="7" t="s">
        <v>2685</v>
      </c>
      <c r="O176" s="8" t="str">
        <f>PROPER(D176)</f>
        <v>Clytie Kelty</v>
      </c>
      <c r="P176" s="8" t="str">
        <f>LEFT(A176,2)</f>
        <v>IN</v>
      </c>
      <c r="Q176" s="8" t="str">
        <f>MID(A176,4,4)</f>
        <v>2014</v>
      </c>
      <c r="R176" s="8" t="str">
        <f>UPPER(M176)</f>
        <v>CRITICAL</v>
      </c>
      <c r="S176" s="8" t="str">
        <f>LOWER(G176)</f>
        <v>furniture</v>
      </c>
      <c r="T176" s="18" t="str">
        <f>RIGHT(A176,5)</f>
        <v>41929</v>
      </c>
      <c r="U176" s="27" t="s">
        <v>2865</v>
      </c>
      <c r="V176" s="16" t="s">
        <v>2687</v>
      </c>
      <c r="W176" s="30">
        <v>2014</v>
      </c>
      <c r="X176" t="s">
        <v>2865</v>
      </c>
      <c r="Y176" s="28">
        <v>41929</v>
      </c>
      <c r="Z176" s="28" t="str">
        <f>TRIM(A176)</f>
        <v>IN-2014-CK1259592-41929</v>
      </c>
      <c r="AA176">
        <f t="shared" si="10"/>
        <v>2014</v>
      </c>
      <c r="AB176">
        <f t="shared" si="11"/>
        <v>10</v>
      </c>
      <c r="AC176">
        <f t="shared" si="12"/>
        <v>6</v>
      </c>
      <c r="AD176">
        <f t="shared" si="13"/>
        <v>2</v>
      </c>
      <c r="AE176" s="62">
        <f>IF(I176="missing", IFERROR(INDEX([1]lookup!$I:$I, MATCH($A176, [1]lookup!$B:$B, 0)), 0), I176)</f>
        <v>823.5</v>
      </c>
      <c r="AF176" s="71" t="str">
        <f t="shared" si="14"/>
        <v>Oct</v>
      </c>
    </row>
    <row r="177" spans="1:32" ht="15.75">
      <c r="A177" s="19" t="s">
        <v>1133</v>
      </c>
      <c r="B177" s="67">
        <v>41795</v>
      </c>
      <c r="C177" s="9">
        <v>41799</v>
      </c>
      <c r="D177" s="10" t="s">
        <v>314</v>
      </c>
      <c r="E177" s="10" t="s">
        <v>66</v>
      </c>
      <c r="F177" s="10" t="s">
        <v>90</v>
      </c>
      <c r="G177" s="10" t="s">
        <v>17</v>
      </c>
      <c r="H177" s="10" t="s">
        <v>151</v>
      </c>
      <c r="I177" s="11">
        <v>3180.75</v>
      </c>
      <c r="J177" s="10">
        <v>5</v>
      </c>
      <c r="K177" s="20">
        <v>0</v>
      </c>
      <c r="L177" s="11">
        <v>1081.3499999999999</v>
      </c>
      <c r="M177" s="10" t="s">
        <v>19</v>
      </c>
      <c r="N177" s="12" t="s">
        <v>2685</v>
      </c>
      <c r="O177" s="13" t="str">
        <f>PROPER(D177)</f>
        <v>Gary Mcgarr</v>
      </c>
      <c r="P177" s="13" t="str">
        <f>LEFT(A177,2)</f>
        <v>IN</v>
      </c>
      <c r="Q177" s="13" t="str">
        <f>MID(A177,4,4)</f>
        <v>2014</v>
      </c>
      <c r="R177" s="13" t="str">
        <f>UPPER(M177)</f>
        <v>MEDIUM</v>
      </c>
      <c r="S177" s="13" t="str">
        <f>LOWER(G177)</f>
        <v>technology</v>
      </c>
      <c r="T177" s="21" t="str">
        <f>RIGHT(A177,5)</f>
        <v>41795</v>
      </c>
      <c r="U177" s="27" t="s">
        <v>2866</v>
      </c>
      <c r="V177" s="19" t="s">
        <v>2687</v>
      </c>
      <c r="W177" s="30">
        <v>2014</v>
      </c>
      <c r="X177" t="s">
        <v>2866</v>
      </c>
      <c r="Y177" s="28">
        <v>41795</v>
      </c>
      <c r="Z177" s="28" t="str">
        <f>TRIM(A177)</f>
        <v>IN-2014-GM1444027-41795</v>
      </c>
      <c r="AA177">
        <f t="shared" si="10"/>
        <v>2014</v>
      </c>
      <c r="AB177">
        <f t="shared" si="11"/>
        <v>6</v>
      </c>
      <c r="AC177">
        <f t="shared" si="12"/>
        <v>5</v>
      </c>
      <c r="AD177">
        <f t="shared" si="13"/>
        <v>4</v>
      </c>
      <c r="AE177" s="62">
        <f>IF(I177="missing", IFERROR(INDEX([1]lookup!$I:$I, MATCH($A177, [1]lookup!$B:$B, 0)), 0), I177)</f>
        <v>3180.75</v>
      </c>
      <c r="AF177" s="71" t="str">
        <f t="shared" si="14"/>
        <v>Oct</v>
      </c>
    </row>
    <row r="178" spans="1:32" ht="15.75">
      <c r="A178" s="16" t="s">
        <v>1048</v>
      </c>
      <c r="B178" s="66">
        <v>41992</v>
      </c>
      <c r="C178" s="4">
        <v>41995</v>
      </c>
      <c r="D178" s="5" t="s">
        <v>1049</v>
      </c>
      <c r="E178" s="5" t="s">
        <v>40</v>
      </c>
      <c r="F178" s="5" t="s">
        <v>43</v>
      </c>
      <c r="G178" s="5" t="s">
        <v>45</v>
      </c>
      <c r="H178" s="5" t="s">
        <v>26</v>
      </c>
      <c r="I178" s="6">
        <v>15.936</v>
      </c>
      <c r="J178" s="5">
        <v>4</v>
      </c>
      <c r="K178" s="17">
        <v>0.2</v>
      </c>
      <c r="L178" s="6">
        <v>5.1791999999999998</v>
      </c>
      <c r="M178" s="5" t="s">
        <v>19</v>
      </c>
      <c r="N178" s="7" t="s">
        <v>2685</v>
      </c>
      <c r="O178" s="8" t="str">
        <f>PROPER(D178)</f>
        <v>Adrian Hane</v>
      </c>
      <c r="P178" s="8" t="str">
        <f>LEFT(A178,2)</f>
        <v>CA</v>
      </c>
      <c r="Q178" s="8" t="str">
        <f>MID(A178,4,4)</f>
        <v>2014</v>
      </c>
      <c r="R178" s="8" t="str">
        <f>UPPER(M178)</f>
        <v>MEDIUM</v>
      </c>
      <c r="S178" s="8" t="str">
        <f>LOWER(G178)</f>
        <v>office supplies</v>
      </c>
      <c r="T178" s="18" t="str">
        <f>RIGHT(A178,5)</f>
        <v>41992</v>
      </c>
      <c r="U178" s="27" t="s">
        <v>2852</v>
      </c>
      <c r="V178" s="16" t="s">
        <v>2690</v>
      </c>
      <c r="W178" s="30">
        <v>2014</v>
      </c>
      <c r="X178" t="s">
        <v>2852</v>
      </c>
      <c r="Y178" s="28">
        <v>41992</v>
      </c>
      <c r="Z178" s="28" t="str">
        <f>TRIM(A178)</f>
        <v>CA-2014-AH10120140-41992</v>
      </c>
      <c r="AA178">
        <f t="shared" si="10"/>
        <v>2014</v>
      </c>
      <c r="AB178">
        <f t="shared" si="11"/>
        <v>12</v>
      </c>
      <c r="AC178">
        <f t="shared" si="12"/>
        <v>6</v>
      </c>
      <c r="AD178">
        <f t="shared" si="13"/>
        <v>3</v>
      </c>
      <c r="AE178" s="62">
        <f>IF(I178="missing", IFERROR(INDEX([1]lookup!$I:$I, MATCH($A178, [1]lookup!$B:$B, 0)), 0), I178)</f>
        <v>15.936</v>
      </c>
      <c r="AF178" s="71" t="str">
        <f t="shared" si="14"/>
        <v>Oct</v>
      </c>
    </row>
    <row r="179" spans="1:32" ht="15.75">
      <c r="A179" s="19" t="s">
        <v>1065</v>
      </c>
      <c r="B179" s="67">
        <v>42188</v>
      </c>
      <c r="C179" s="9">
        <v>42191</v>
      </c>
      <c r="D179" s="10" t="s">
        <v>1049</v>
      </c>
      <c r="E179" s="10" t="s">
        <v>334</v>
      </c>
      <c r="F179" s="10" t="s">
        <v>41</v>
      </c>
      <c r="G179" s="10" t="s">
        <v>45</v>
      </c>
      <c r="H179" s="10" t="s">
        <v>127</v>
      </c>
      <c r="I179" s="11">
        <v>5.2319999999999904</v>
      </c>
      <c r="J179" s="10">
        <v>4</v>
      </c>
      <c r="K179" s="20">
        <v>0.8</v>
      </c>
      <c r="L179" s="11">
        <v>-8.1096000000000004</v>
      </c>
      <c r="M179" s="10" t="s">
        <v>19</v>
      </c>
      <c r="N179" s="12" t="s">
        <v>2685</v>
      </c>
      <c r="O179" s="13" t="str">
        <f>PROPER(D179)</f>
        <v>Adrian Hane</v>
      </c>
      <c r="P179" s="13" t="str">
        <f>LEFT(A179,2)</f>
        <v>CA</v>
      </c>
      <c r="Q179" s="13" t="str">
        <f>MID(A179,4,4)</f>
        <v>2015</v>
      </c>
      <c r="R179" s="13" t="str">
        <f>UPPER(M179)</f>
        <v>MEDIUM</v>
      </c>
      <c r="S179" s="13" t="str">
        <f>LOWER(G179)</f>
        <v>office supplies</v>
      </c>
      <c r="T179" s="21" t="str">
        <f>RIGHT(A179,5)</f>
        <v>42188</v>
      </c>
      <c r="U179" s="27" t="s">
        <v>2852</v>
      </c>
      <c r="V179" s="19" t="s">
        <v>2690</v>
      </c>
      <c r="W179" s="30">
        <v>2015</v>
      </c>
      <c r="X179" t="s">
        <v>2852</v>
      </c>
      <c r="Y179" s="28">
        <v>42188</v>
      </c>
      <c r="Z179" s="28" t="str">
        <f>TRIM(A179)</f>
        <v>CA-2015-AH10120140-42188</v>
      </c>
      <c r="AA179">
        <f t="shared" si="10"/>
        <v>2015</v>
      </c>
      <c r="AB179">
        <f t="shared" si="11"/>
        <v>7</v>
      </c>
      <c r="AC179">
        <f t="shared" si="12"/>
        <v>6</v>
      </c>
      <c r="AD179">
        <f t="shared" si="13"/>
        <v>3</v>
      </c>
      <c r="AE179" s="62">
        <f>IF(I179="missing", IFERROR(INDEX([1]lookup!$I:$I, MATCH($A179, [1]lookup!$B:$B, 0)), 0), I179)</f>
        <v>5.2319999999999904</v>
      </c>
      <c r="AF179" s="71" t="str">
        <f t="shared" si="14"/>
        <v>Nov</v>
      </c>
    </row>
    <row r="180" spans="1:32" ht="15.75">
      <c r="A180" s="16" t="s">
        <v>1138</v>
      </c>
      <c r="B180" s="66">
        <v>41933</v>
      </c>
      <c r="C180" s="4">
        <v>41936</v>
      </c>
      <c r="D180" s="5" t="s">
        <v>54</v>
      </c>
      <c r="E180" s="5" t="s">
        <v>66</v>
      </c>
      <c r="F180" s="5" t="s">
        <v>90</v>
      </c>
      <c r="G180" s="5" t="s">
        <v>17</v>
      </c>
      <c r="H180" s="5" t="s">
        <v>44</v>
      </c>
      <c r="I180" s="6">
        <v>910.349999999999</v>
      </c>
      <c r="J180" s="5">
        <v>5</v>
      </c>
      <c r="K180" s="17">
        <v>0</v>
      </c>
      <c r="L180" s="6">
        <v>391.349999999999</v>
      </c>
      <c r="M180" s="5" t="s">
        <v>27</v>
      </c>
      <c r="N180" s="7" t="s">
        <v>2685</v>
      </c>
      <c r="O180" s="8" t="str">
        <f>PROPER(D180)</f>
        <v>Magdelene Morse</v>
      </c>
      <c r="P180" s="8" t="str">
        <f>LEFT(A180,2)</f>
        <v>IN</v>
      </c>
      <c r="Q180" s="8" t="str">
        <f>MID(A180,4,4)</f>
        <v>2014</v>
      </c>
      <c r="R180" s="8" t="str">
        <f>UPPER(M180)</f>
        <v>CRITICAL</v>
      </c>
      <c r="S180" s="8" t="str">
        <f>LOWER(G180)</f>
        <v>technology</v>
      </c>
      <c r="T180" s="18" t="str">
        <f>RIGHT(A180,5)</f>
        <v>41933</v>
      </c>
      <c r="U180" s="27" t="s">
        <v>2867</v>
      </c>
      <c r="V180" s="16" t="s">
        <v>2687</v>
      </c>
      <c r="W180" s="30">
        <v>2014</v>
      </c>
      <c r="X180" t="s">
        <v>2867</v>
      </c>
      <c r="Y180" s="28">
        <v>41933</v>
      </c>
      <c r="Z180" s="28" t="str">
        <f>TRIM(A180)</f>
        <v>IN-2014-MM1726027-41933</v>
      </c>
      <c r="AA180">
        <f t="shared" si="10"/>
        <v>2014</v>
      </c>
      <c r="AB180">
        <f t="shared" si="11"/>
        <v>10</v>
      </c>
      <c r="AC180">
        <f t="shared" si="12"/>
        <v>3</v>
      </c>
      <c r="AD180">
        <f t="shared" si="13"/>
        <v>3</v>
      </c>
      <c r="AE180" s="62">
        <f>IF(I180="missing", IFERROR(INDEX([1]lookup!$I:$I, MATCH($A180, [1]lookup!$B:$B, 0)), 0), I180)</f>
        <v>910.349999999999</v>
      </c>
      <c r="AF180" s="71" t="str">
        <f t="shared" si="14"/>
        <v>Oct</v>
      </c>
    </row>
    <row r="181" spans="1:32" ht="15.75">
      <c r="A181" s="19" t="s">
        <v>1139</v>
      </c>
      <c r="B181" s="67">
        <v>42227</v>
      </c>
      <c r="C181" s="9">
        <v>42230</v>
      </c>
      <c r="D181" s="10" t="s">
        <v>1140</v>
      </c>
      <c r="E181" s="10" t="s">
        <v>93</v>
      </c>
      <c r="F181" s="10" t="s">
        <v>94</v>
      </c>
      <c r="G181" s="10" t="s">
        <v>32</v>
      </c>
      <c r="H181" s="10" t="s">
        <v>73</v>
      </c>
      <c r="I181" s="11" t="s">
        <v>163</v>
      </c>
      <c r="J181" s="10">
        <v>2</v>
      </c>
      <c r="K181" s="20">
        <v>0</v>
      </c>
      <c r="L181" s="11">
        <v>274.08</v>
      </c>
      <c r="M181" s="10" t="s">
        <v>27</v>
      </c>
      <c r="N181" s="12" t="s">
        <v>2685</v>
      </c>
      <c r="O181" s="13" t="str">
        <f>PROPER(D181)</f>
        <v>Maria Etezadi</v>
      </c>
      <c r="P181" s="13" t="str">
        <f>LEFT(A181,2)</f>
        <v>ES</v>
      </c>
      <c r="Q181" s="13" t="str">
        <f>MID(A181,4,4)</f>
        <v>2015</v>
      </c>
      <c r="R181" s="13" t="str">
        <f>UPPER(M181)</f>
        <v>CRITICAL</v>
      </c>
      <c r="S181" s="13" t="str">
        <f>LOWER(G181)</f>
        <v>furniture</v>
      </c>
      <c r="T181" s="21" t="str">
        <f>RIGHT(A181,5)</f>
        <v>42227</v>
      </c>
      <c r="U181" s="27" t="s">
        <v>2868</v>
      </c>
      <c r="V181" s="19" t="s">
        <v>2744</v>
      </c>
      <c r="W181" s="30">
        <v>2015</v>
      </c>
      <c r="X181" t="s">
        <v>2868</v>
      </c>
      <c r="Y181" s="28">
        <v>42227</v>
      </c>
      <c r="Z181" s="28" t="str">
        <f>TRIM(A181)</f>
        <v>ES-2015-ME17320139-42227</v>
      </c>
      <c r="AA181">
        <f t="shared" si="10"/>
        <v>2015</v>
      </c>
      <c r="AB181">
        <f t="shared" si="11"/>
        <v>8</v>
      </c>
      <c r="AC181">
        <f t="shared" si="12"/>
        <v>3</v>
      </c>
      <c r="AD181">
        <f t="shared" si="13"/>
        <v>3</v>
      </c>
      <c r="AE181" s="62">
        <f>IF(I181="missing", IFERROR(INDEX([1]lookup!$I:$I, MATCH($A181, [1]lookup!$B:$B, 0)), 0), I181)</f>
        <v>0</v>
      </c>
      <c r="AF181" s="71" t="str">
        <f t="shared" si="14"/>
        <v>Nov</v>
      </c>
    </row>
    <row r="182" spans="1:32" ht="15.75">
      <c r="A182" s="16" t="s">
        <v>1162</v>
      </c>
      <c r="B182" s="66">
        <v>41416</v>
      </c>
      <c r="C182" s="4">
        <v>41419</v>
      </c>
      <c r="D182" s="5" t="s">
        <v>672</v>
      </c>
      <c r="E182" s="5" t="s">
        <v>689</v>
      </c>
      <c r="F182" s="5" t="s">
        <v>142</v>
      </c>
      <c r="G182" s="5" t="s">
        <v>17</v>
      </c>
      <c r="H182" s="5" t="s">
        <v>151</v>
      </c>
      <c r="I182" s="6">
        <v>1031.3999999999901</v>
      </c>
      <c r="J182" s="5">
        <v>4</v>
      </c>
      <c r="K182" s="17">
        <v>0</v>
      </c>
      <c r="L182" s="6">
        <v>1773.8879586580799</v>
      </c>
      <c r="M182" s="5" t="s">
        <v>37</v>
      </c>
      <c r="N182" s="7" t="s">
        <v>2685</v>
      </c>
      <c r="O182" s="8" t="str">
        <f>PROPER(D182)</f>
        <v>Pauline Chand</v>
      </c>
      <c r="P182" s="8" t="str">
        <f>LEFT(A182,2)</f>
        <v>IN</v>
      </c>
      <c r="Q182" s="8" t="str">
        <f>MID(A182,4,4)</f>
        <v>2013</v>
      </c>
      <c r="R182" s="8" t="str">
        <f>UPPER(M182)</f>
        <v>HIGH</v>
      </c>
      <c r="S182" s="8" t="str">
        <f>LOWER(G182)</f>
        <v>technology</v>
      </c>
      <c r="T182" s="18" t="str">
        <f>RIGHT(A182,5)</f>
        <v>41416</v>
      </c>
      <c r="U182" s="27" t="s">
        <v>2869</v>
      </c>
      <c r="V182" s="16" t="s">
        <v>2687</v>
      </c>
      <c r="W182" s="30">
        <v>2013</v>
      </c>
      <c r="X182" t="s">
        <v>2869</v>
      </c>
      <c r="Y182" s="28">
        <v>41416</v>
      </c>
      <c r="Z182" s="28" t="str">
        <f>TRIM(A182)</f>
        <v>IN-2013-PC1900078-41416</v>
      </c>
      <c r="AA182">
        <f t="shared" si="10"/>
        <v>2013</v>
      </c>
      <c r="AB182">
        <f t="shared" si="11"/>
        <v>5</v>
      </c>
      <c r="AC182">
        <f t="shared" si="12"/>
        <v>4</v>
      </c>
      <c r="AD182">
        <f t="shared" si="13"/>
        <v>3</v>
      </c>
      <c r="AE182" s="62">
        <f>IF(I182="missing", IFERROR(INDEX([1]lookup!$I:$I, MATCH($A182, [1]lookup!$B:$B, 0)), 0), I182)</f>
        <v>1031.3999999999901</v>
      </c>
      <c r="AF182" s="71" t="str">
        <f t="shared" si="14"/>
        <v>Sep</v>
      </c>
    </row>
    <row r="183" spans="1:32" ht="15.75">
      <c r="A183" s="19" t="s">
        <v>1165</v>
      </c>
      <c r="B183" s="67">
        <v>42228</v>
      </c>
      <c r="C183" s="9">
        <v>42231</v>
      </c>
      <c r="D183" s="10" t="s">
        <v>580</v>
      </c>
      <c r="E183" s="10" t="s">
        <v>130</v>
      </c>
      <c r="F183" s="10" t="s">
        <v>131</v>
      </c>
      <c r="G183" s="10" t="s">
        <v>17</v>
      </c>
      <c r="H183" s="10" t="s">
        <v>18</v>
      </c>
      <c r="I183" s="11">
        <v>1018.32</v>
      </c>
      <c r="J183" s="10">
        <v>4</v>
      </c>
      <c r="K183" s="20">
        <v>0</v>
      </c>
      <c r="L183" s="11">
        <v>183.24</v>
      </c>
      <c r="M183" s="10" t="s">
        <v>27</v>
      </c>
      <c r="N183" s="12" t="s">
        <v>2685</v>
      </c>
      <c r="O183" s="13" t="str">
        <f>PROPER(D183)</f>
        <v>Dennis Kane</v>
      </c>
      <c r="P183" s="13" t="str">
        <f>LEFT(A183,2)</f>
        <v>CG</v>
      </c>
      <c r="Q183" s="13" t="str">
        <f>MID(A183,4,4)</f>
        <v>2015</v>
      </c>
      <c r="R183" s="13" t="str">
        <f>UPPER(M183)</f>
        <v>CRITICAL</v>
      </c>
      <c r="S183" s="13" t="str">
        <f>LOWER(G183)</f>
        <v>technology</v>
      </c>
      <c r="T183" s="21" t="str">
        <f>RIGHT(A183,5)</f>
        <v>42228</v>
      </c>
      <c r="U183" s="27" t="s">
        <v>2870</v>
      </c>
      <c r="V183" s="19" t="s">
        <v>2871</v>
      </c>
      <c r="W183" s="30">
        <v>2015</v>
      </c>
      <c r="X183" t="s">
        <v>2870</v>
      </c>
      <c r="Y183" s="28">
        <v>42228</v>
      </c>
      <c r="Z183" s="28" t="str">
        <f>TRIM(A183)</f>
        <v>CG-2015-DK337533-42228</v>
      </c>
      <c r="AA183">
        <f t="shared" si="10"/>
        <v>2015</v>
      </c>
      <c r="AB183">
        <f t="shared" si="11"/>
        <v>8</v>
      </c>
      <c r="AC183">
        <f t="shared" si="12"/>
        <v>4</v>
      </c>
      <c r="AD183">
        <f t="shared" si="13"/>
        <v>3</v>
      </c>
      <c r="AE183" s="62">
        <f>IF(I183="missing", IFERROR(INDEX([1]lookup!$I:$I, MATCH($A183, [1]lookup!$B:$B, 0)), 0), I183)</f>
        <v>1018.32</v>
      </c>
      <c r="AF183" s="71" t="str">
        <f t="shared" si="14"/>
        <v>Nov</v>
      </c>
    </row>
    <row r="184" spans="1:32" ht="15.75">
      <c r="A184" s="16" t="s">
        <v>1168</v>
      </c>
      <c r="B184" s="66">
        <v>42367</v>
      </c>
      <c r="C184" s="4">
        <v>42369</v>
      </c>
      <c r="D184" s="5" t="s">
        <v>418</v>
      </c>
      <c r="E184" s="5" t="s">
        <v>15</v>
      </c>
      <c r="F184" s="5" t="s">
        <v>16</v>
      </c>
      <c r="G184" s="5" t="s">
        <v>45</v>
      </c>
      <c r="H184" s="5" t="s">
        <v>57</v>
      </c>
      <c r="I184" s="6">
        <v>1534.8689999999999</v>
      </c>
      <c r="J184" s="5">
        <v>3</v>
      </c>
      <c r="K184" s="17">
        <v>0.1</v>
      </c>
      <c r="L184" s="6">
        <v>-102.411</v>
      </c>
      <c r="M184" s="5" t="s">
        <v>1169</v>
      </c>
      <c r="N184" s="7" t="s">
        <v>2685</v>
      </c>
      <c r="O184" s="8" t="str">
        <f>PROPER(D184)</f>
        <v>Adam Hart</v>
      </c>
      <c r="P184" s="8" t="str">
        <f>LEFT(A184,2)</f>
        <v xml:space="preserve"> I</v>
      </c>
      <c r="Q184" s="8" t="str">
        <f>MID(A184,4,4)</f>
        <v>-201</v>
      </c>
      <c r="R184" s="8" t="str">
        <f>UPPER(M184)</f>
        <v>MEDUIM</v>
      </c>
      <c r="S184" s="8" t="str">
        <f>LOWER(G184)</f>
        <v>office supplies</v>
      </c>
      <c r="T184" s="18" t="str">
        <f>RIGHT(A184,5)</f>
        <v xml:space="preserve">2367 </v>
      </c>
      <c r="U184" s="27" t="s">
        <v>2872</v>
      </c>
      <c r="V184" s="16" t="s">
        <v>2873</v>
      </c>
      <c r="W184" s="30">
        <v>2015</v>
      </c>
      <c r="X184" t="s">
        <v>2872</v>
      </c>
      <c r="Y184" s="28">
        <v>42367</v>
      </c>
      <c r="Z184" s="28" t="str">
        <f>TRIM(A184)</f>
        <v>ID-2015-AH100757-42367</v>
      </c>
      <c r="AA184">
        <f t="shared" si="10"/>
        <v>2015</v>
      </c>
      <c r="AB184">
        <f t="shared" si="11"/>
        <v>12</v>
      </c>
      <c r="AC184">
        <f t="shared" si="12"/>
        <v>3</v>
      </c>
      <c r="AD184">
        <f t="shared" si="13"/>
        <v>2</v>
      </c>
      <c r="AE184" s="62">
        <f>IF(I184="missing", IFERROR(INDEX([1]lookup!$I:$I, MATCH($A184, [1]lookup!$B:$B, 0)), 0), I184)</f>
        <v>1534.8689999999999</v>
      </c>
      <c r="AF184" s="71" t="str">
        <f t="shared" si="14"/>
        <v>Nov</v>
      </c>
    </row>
    <row r="185" spans="1:32" ht="15.75">
      <c r="A185" s="19" t="s">
        <v>1180</v>
      </c>
      <c r="B185" s="67">
        <v>41006</v>
      </c>
      <c r="C185" s="9">
        <v>41011</v>
      </c>
      <c r="D185" s="10" t="s">
        <v>298</v>
      </c>
      <c r="E185" s="10" t="s">
        <v>15</v>
      </c>
      <c r="F185" s="10" t="s">
        <v>16</v>
      </c>
      <c r="G185" s="10" t="s">
        <v>45</v>
      </c>
      <c r="H185" s="10" t="s">
        <v>127</v>
      </c>
      <c r="I185" s="11">
        <v>1894.5360000000001</v>
      </c>
      <c r="J185" s="10">
        <v>4</v>
      </c>
      <c r="K185" s="20">
        <v>0.1</v>
      </c>
      <c r="L185" s="11">
        <v>505.17599999999999</v>
      </c>
      <c r="M185" s="10" t="s">
        <v>37</v>
      </c>
      <c r="N185" s="12" t="s">
        <v>2685</v>
      </c>
      <c r="O185" s="13" t="str">
        <f>PROPER(D185)</f>
        <v>Vivek Sundaresam</v>
      </c>
      <c r="P185" s="13" t="str">
        <f>LEFT(A185,2)</f>
        <v>IN</v>
      </c>
      <c r="Q185" s="13" t="str">
        <f>MID(A185,4,4)</f>
        <v>2012</v>
      </c>
      <c r="R185" s="13" t="str">
        <f>UPPER(M185)</f>
        <v>HIGH</v>
      </c>
      <c r="S185" s="13" t="str">
        <f>LOWER(G185)</f>
        <v>office supplies</v>
      </c>
      <c r="T185" s="21" t="str">
        <f>RIGHT(A185,5)</f>
        <v>41006</v>
      </c>
      <c r="U185" s="27" t="s">
        <v>2874</v>
      </c>
      <c r="V185" s="19" t="s">
        <v>2687</v>
      </c>
      <c r="W185" s="30">
        <v>2012</v>
      </c>
      <c r="X185" t="s">
        <v>2874</v>
      </c>
      <c r="Y185" s="28">
        <v>41006</v>
      </c>
      <c r="Z185" s="28" t="str">
        <f>TRIM(A185)</f>
        <v>IN-2012-VS218207-41006</v>
      </c>
      <c r="AA185">
        <f t="shared" si="10"/>
        <v>2012</v>
      </c>
      <c r="AB185">
        <f t="shared" si="11"/>
        <v>4</v>
      </c>
      <c r="AC185">
        <f t="shared" si="12"/>
        <v>7</v>
      </c>
      <c r="AD185">
        <f t="shared" si="13"/>
        <v>5</v>
      </c>
      <c r="AE185" s="62">
        <f>IF(I185="missing", IFERROR(INDEX([1]lookup!$I:$I, MATCH($A185, [1]lookup!$B:$B, 0)), 0), I185)</f>
        <v>1894.5360000000001</v>
      </c>
      <c r="AF185" s="71" t="str">
        <f t="shared" si="14"/>
        <v>Aug</v>
      </c>
    </row>
    <row r="186" spans="1:32" ht="15.75">
      <c r="A186" s="16" t="s">
        <v>1185</v>
      </c>
      <c r="B186" s="66">
        <v>41597</v>
      </c>
      <c r="C186" s="4">
        <v>41601</v>
      </c>
      <c r="D186" s="5" t="s">
        <v>487</v>
      </c>
      <c r="E186" s="5" t="s">
        <v>66</v>
      </c>
      <c r="F186" s="5" t="s">
        <v>90</v>
      </c>
      <c r="G186" s="5" t="s">
        <v>17</v>
      </c>
      <c r="H186" s="5" t="s">
        <v>299</v>
      </c>
      <c r="I186" s="6">
        <v>1317.8999999999901</v>
      </c>
      <c r="J186" s="5">
        <v>5</v>
      </c>
      <c r="K186" s="17">
        <v>0</v>
      </c>
      <c r="L186" s="6">
        <v>0</v>
      </c>
      <c r="M186" s="5" t="s">
        <v>37</v>
      </c>
      <c r="N186" s="7" t="s">
        <v>2685</v>
      </c>
      <c r="O186" s="8" t="str">
        <f>PROPER(D186)</f>
        <v>Jim Radford</v>
      </c>
      <c r="P186" s="8" t="str">
        <f>LEFT(A186,2)</f>
        <v>IN</v>
      </c>
      <c r="Q186" s="8" t="str">
        <f>MID(A186,4,4)</f>
        <v>2013</v>
      </c>
      <c r="R186" s="8" t="str">
        <f>UPPER(M186)</f>
        <v>HIGH</v>
      </c>
      <c r="S186" s="8" t="str">
        <f>LOWER(G186)</f>
        <v>technology</v>
      </c>
      <c r="T186" s="18" t="str">
        <f>RIGHT(A186,5)</f>
        <v>41597</v>
      </c>
      <c r="U186" s="27" t="s">
        <v>2875</v>
      </c>
      <c r="V186" s="16" t="s">
        <v>2687</v>
      </c>
      <c r="W186" s="30">
        <v>2013</v>
      </c>
      <c r="X186" t="s">
        <v>2875</v>
      </c>
      <c r="Y186" s="28">
        <v>41597</v>
      </c>
      <c r="Z186" s="28" t="str">
        <f>TRIM(A186)</f>
        <v>IN-2013-JR1567027-41597</v>
      </c>
      <c r="AA186">
        <f t="shared" si="10"/>
        <v>2013</v>
      </c>
      <c r="AB186">
        <f t="shared" si="11"/>
        <v>11</v>
      </c>
      <c r="AC186">
        <f t="shared" si="12"/>
        <v>3</v>
      </c>
      <c r="AD186">
        <f t="shared" si="13"/>
        <v>4</v>
      </c>
      <c r="AE186" s="62">
        <f>IF(I186="missing", IFERROR(INDEX([1]lookup!$I:$I, MATCH($A186, [1]lookup!$B:$B, 0)), 0), I186)</f>
        <v>1317.8999999999901</v>
      </c>
      <c r="AF186" s="71" t="str">
        <f t="shared" si="14"/>
        <v>Sep</v>
      </c>
    </row>
    <row r="187" spans="1:32" ht="15.75">
      <c r="A187" s="19" t="s">
        <v>1181</v>
      </c>
      <c r="B187" s="67">
        <v>42328</v>
      </c>
      <c r="C187" s="9">
        <v>42331</v>
      </c>
      <c r="D187" s="10" t="s">
        <v>1184</v>
      </c>
      <c r="E187" s="10" t="s">
        <v>40</v>
      </c>
      <c r="F187" s="10" t="s">
        <v>111</v>
      </c>
      <c r="G187" s="10" t="s">
        <v>45</v>
      </c>
      <c r="H187" s="10" t="s">
        <v>33</v>
      </c>
      <c r="I187" s="11">
        <v>13.36</v>
      </c>
      <c r="J187" s="10">
        <v>2</v>
      </c>
      <c r="K187" s="20">
        <v>0</v>
      </c>
      <c r="L187" s="11">
        <v>6.4127999999999998</v>
      </c>
      <c r="M187" s="10" t="s">
        <v>19</v>
      </c>
      <c r="N187" s="12" t="s">
        <v>2685</v>
      </c>
      <c r="O187" s="13" t="str">
        <f>PROPER(D187)</f>
        <v>Adrian Shami</v>
      </c>
      <c r="P187" s="13" t="str">
        <f>LEFT(A187,2)</f>
        <v>CA</v>
      </c>
      <c r="Q187" s="13" t="str">
        <f>MID(A187,4,4)</f>
        <v>2015</v>
      </c>
      <c r="R187" s="13" t="str">
        <f>UPPER(M187)</f>
        <v>MEDIUM</v>
      </c>
      <c r="S187" s="13" t="str">
        <f>LOWER(G187)</f>
        <v>office supplies</v>
      </c>
      <c r="T187" s="21" t="str">
        <f>RIGHT(A187,5)</f>
        <v>42328</v>
      </c>
      <c r="U187" s="27" t="s">
        <v>2876</v>
      </c>
      <c r="V187" s="19" t="s">
        <v>2690</v>
      </c>
      <c r="W187" s="30">
        <v>2015</v>
      </c>
      <c r="X187" t="s">
        <v>2876</v>
      </c>
      <c r="Y187" s="28">
        <v>42328</v>
      </c>
      <c r="Z187" s="28" t="str">
        <f>TRIM(A187)</f>
        <v>CA-2015-AS10135140-42328</v>
      </c>
      <c r="AA187">
        <f t="shared" si="10"/>
        <v>2015</v>
      </c>
      <c r="AB187">
        <f t="shared" si="11"/>
        <v>11</v>
      </c>
      <c r="AC187">
        <f t="shared" si="12"/>
        <v>6</v>
      </c>
      <c r="AD187">
        <f t="shared" si="13"/>
        <v>3</v>
      </c>
      <c r="AE187" s="62">
        <f>IF(I187="missing", IFERROR(INDEX([1]lookup!$I:$I, MATCH($A187, [1]lookup!$B:$B, 0)), 0), I187)</f>
        <v>13.36</v>
      </c>
      <c r="AF187" s="71" t="str">
        <f t="shared" si="14"/>
        <v>Nov</v>
      </c>
    </row>
    <row r="188" spans="1:32" ht="15.75">
      <c r="A188" s="16" t="s">
        <v>1187</v>
      </c>
      <c r="B188" s="66">
        <v>41962</v>
      </c>
      <c r="C188" s="4">
        <v>41967</v>
      </c>
      <c r="D188" s="5" t="s">
        <v>1111</v>
      </c>
      <c r="E188" s="5" t="s">
        <v>93</v>
      </c>
      <c r="F188" s="5" t="s">
        <v>94</v>
      </c>
      <c r="G188" s="5" t="s">
        <v>17</v>
      </c>
      <c r="H188" s="5" t="s">
        <v>127</v>
      </c>
      <c r="I188" s="6">
        <v>1908.18</v>
      </c>
      <c r="J188" s="5">
        <v>3</v>
      </c>
      <c r="K188" s="17">
        <v>0</v>
      </c>
      <c r="L188" s="6">
        <v>820.44</v>
      </c>
      <c r="M188" s="5" t="s">
        <v>37</v>
      </c>
      <c r="N188" s="7" t="s">
        <v>2685</v>
      </c>
      <c r="O188" s="8" t="str">
        <f>PROPER(D188)</f>
        <v>Eric Barreto</v>
      </c>
      <c r="P188" s="8" t="str">
        <f>LEFT(A188,2)</f>
        <v>ES</v>
      </c>
      <c r="Q188" s="8" t="str">
        <f>MID(A188,4,4)</f>
        <v>2014</v>
      </c>
      <c r="R188" s="8" t="str">
        <f>UPPER(M188)</f>
        <v>HIGH</v>
      </c>
      <c r="S188" s="8" t="str">
        <f>LOWER(G188)</f>
        <v>technology</v>
      </c>
      <c r="T188" s="18" t="str">
        <f>RIGHT(A188,5)</f>
        <v>41962</v>
      </c>
      <c r="U188" s="27" t="s">
        <v>2877</v>
      </c>
      <c r="V188" s="16" t="s">
        <v>2744</v>
      </c>
      <c r="W188" s="30">
        <v>2014</v>
      </c>
      <c r="X188" t="s">
        <v>2877</v>
      </c>
      <c r="Y188" s="28">
        <v>41962</v>
      </c>
      <c r="Z188" s="28" t="str">
        <f>TRIM(A188)</f>
        <v>ES-2014-EB13930139-41962</v>
      </c>
      <c r="AA188">
        <f t="shared" si="10"/>
        <v>2014</v>
      </c>
      <c r="AB188">
        <f t="shared" si="11"/>
        <v>11</v>
      </c>
      <c r="AC188">
        <f t="shared" si="12"/>
        <v>4</v>
      </c>
      <c r="AD188">
        <f t="shared" si="13"/>
        <v>5</v>
      </c>
      <c r="AE188" s="62">
        <f>IF(I188="missing", IFERROR(INDEX([1]lookup!$I:$I, MATCH($A188, [1]lookup!$B:$B, 0)), 0), I188)</f>
        <v>1908.18</v>
      </c>
      <c r="AF188" s="71" t="str">
        <f t="shared" si="14"/>
        <v>Oct</v>
      </c>
    </row>
    <row r="189" spans="1:32" ht="15.75">
      <c r="A189" s="19" t="s">
        <v>1193</v>
      </c>
      <c r="B189" s="67">
        <v>41717</v>
      </c>
      <c r="C189" s="9">
        <v>41717</v>
      </c>
      <c r="D189" s="10" t="s">
        <v>1194</v>
      </c>
      <c r="E189" s="10" t="s">
        <v>70</v>
      </c>
      <c r="F189" s="10" t="s">
        <v>71</v>
      </c>
      <c r="G189" s="10" t="s">
        <v>45</v>
      </c>
      <c r="H189" s="10" t="s">
        <v>57</v>
      </c>
      <c r="I189" s="11">
        <v>748.11599999999999</v>
      </c>
      <c r="J189" s="10">
        <v>4</v>
      </c>
      <c r="K189" s="20">
        <v>0.1</v>
      </c>
      <c r="L189" s="11">
        <v>282.515999999999</v>
      </c>
      <c r="M189" s="10" t="s">
        <v>27</v>
      </c>
      <c r="N189" s="12" t="s">
        <v>2685</v>
      </c>
      <c r="O189" s="13" t="str">
        <f>PROPER(D189)</f>
        <v>Mark Van Huff</v>
      </c>
      <c r="P189" s="13" t="str">
        <f>LEFT(A189,2)</f>
        <v>IT</v>
      </c>
      <c r="Q189" s="13" t="str">
        <f>MID(A189,4,4)</f>
        <v>2014</v>
      </c>
      <c r="R189" s="13" t="str">
        <f>UPPER(M189)</f>
        <v>CRITICAL</v>
      </c>
      <c r="S189" s="13" t="str">
        <f>LOWER(G189)</f>
        <v>office supplies</v>
      </c>
      <c r="T189" s="21" t="str">
        <f>RIGHT(A189,5)</f>
        <v>41717</v>
      </c>
      <c r="U189" s="27" t="s">
        <v>2878</v>
      </c>
      <c r="V189" s="19" t="s">
        <v>2711</v>
      </c>
      <c r="W189" s="30">
        <v>2014</v>
      </c>
      <c r="X189" t="s">
        <v>2878</v>
      </c>
      <c r="Y189" s="28">
        <v>41717</v>
      </c>
      <c r="Z189" s="28" t="str">
        <f>TRIM(A189)</f>
        <v>IT-2014-MV1748545-41717</v>
      </c>
      <c r="AA189">
        <f t="shared" si="10"/>
        <v>2014</v>
      </c>
      <c r="AB189">
        <f t="shared" si="11"/>
        <v>3</v>
      </c>
      <c r="AC189">
        <f t="shared" si="12"/>
        <v>4</v>
      </c>
      <c r="AD189">
        <f t="shared" si="13"/>
        <v>0</v>
      </c>
      <c r="AE189" s="62">
        <f>IF(I189="missing", IFERROR(INDEX([1]lookup!$I:$I, MATCH($A189, [1]lookup!$B:$B, 0)), 0), I189)</f>
        <v>748.11599999999999</v>
      </c>
      <c r="AF189" s="71" t="str">
        <f t="shared" si="14"/>
        <v>Oct</v>
      </c>
    </row>
    <row r="190" spans="1:32" ht="15.75">
      <c r="A190" s="16" t="s">
        <v>1200</v>
      </c>
      <c r="B190" s="66">
        <v>40972</v>
      </c>
      <c r="C190" s="4">
        <v>40975</v>
      </c>
      <c r="D190" s="5" t="s">
        <v>218</v>
      </c>
      <c r="E190" s="5" t="s">
        <v>40</v>
      </c>
      <c r="F190" s="5" t="s">
        <v>111</v>
      </c>
      <c r="G190" s="5" t="s">
        <v>17</v>
      </c>
      <c r="H190" s="5" t="s">
        <v>151</v>
      </c>
      <c r="I190" s="6">
        <v>479.97</v>
      </c>
      <c r="J190" s="5">
        <v>3</v>
      </c>
      <c r="K190" s="17">
        <v>0</v>
      </c>
      <c r="L190" s="6">
        <v>177.5889</v>
      </c>
      <c r="M190" s="5" t="s">
        <v>19</v>
      </c>
      <c r="N190" s="7" t="s">
        <v>2685</v>
      </c>
      <c r="O190" s="8" t="str">
        <f>PROPER(D190)</f>
        <v>Aimee Bixby</v>
      </c>
      <c r="P190" s="8" t="str">
        <f>LEFT(A190,2)</f>
        <v>CA</v>
      </c>
      <c r="Q190" s="8" t="str">
        <f>MID(A190,4,4)</f>
        <v>2012</v>
      </c>
      <c r="R190" s="8" t="str">
        <f>UPPER(M190)</f>
        <v>MEDIUM</v>
      </c>
      <c r="S190" s="8" t="str">
        <f>LOWER(G190)</f>
        <v>technology</v>
      </c>
      <c r="T190" s="18" t="str">
        <f>RIGHT(A190,5)</f>
        <v>40972</v>
      </c>
      <c r="U190" s="27" t="s">
        <v>2879</v>
      </c>
      <c r="V190" s="16" t="s">
        <v>2690</v>
      </c>
      <c r="W190" s="30">
        <v>2012</v>
      </c>
      <c r="X190" t="s">
        <v>2879</v>
      </c>
      <c r="Y190" s="28">
        <v>40972</v>
      </c>
      <c r="Z190" s="28" t="str">
        <f>TRIM(A190)</f>
        <v>CA-2012-AB10150140-40972</v>
      </c>
      <c r="AA190">
        <f t="shared" si="10"/>
        <v>2012</v>
      </c>
      <c r="AB190">
        <f t="shared" si="11"/>
        <v>3</v>
      </c>
      <c r="AC190">
        <f t="shared" si="12"/>
        <v>1</v>
      </c>
      <c r="AD190">
        <f t="shared" si="13"/>
        <v>3</v>
      </c>
      <c r="AE190" s="62">
        <f>IF(I190="missing", IFERROR(INDEX([1]lookup!$I:$I, MATCH($A190, [1]lookup!$B:$B, 0)), 0), I190)</f>
        <v>479.97</v>
      </c>
      <c r="AF190" s="71" t="str">
        <f t="shared" si="14"/>
        <v>Aug</v>
      </c>
    </row>
    <row r="191" spans="1:32" ht="15.75">
      <c r="A191" s="19" t="s">
        <v>1200</v>
      </c>
      <c r="B191" s="67">
        <v>40972</v>
      </c>
      <c r="C191" s="9">
        <v>40975</v>
      </c>
      <c r="D191" s="10" t="s">
        <v>218</v>
      </c>
      <c r="E191" s="10" t="s">
        <v>40</v>
      </c>
      <c r="F191" s="10" t="s">
        <v>111</v>
      </c>
      <c r="G191" s="10" t="s">
        <v>45</v>
      </c>
      <c r="H191" s="10" t="s">
        <v>33</v>
      </c>
      <c r="I191" s="11">
        <v>59.519999999999897</v>
      </c>
      <c r="J191" s="10">
        <v>3</v>
      </c>
      <c r="K191" s="20">
        <v>0</v>
      </c>
      <c r="L191" s="11">
        <v>15.475199999999999</v>
      </c>
      <c r="M191" s="10" t="s">
        <v>19</v>
      </c>
      <c r="N191" s="12" t="s">
        <v>2685</v>
      </c>
      <c r="O191" s="13" t="str">
        <f>PROPER(D191)</f>
        <v>Aimee Bixby</v>
      </c>
      <c r="P191" s="13" t="str">
        <f>LEFT(A191,2)</f>
        <v>CA</v>
      </c>
      <c r="Q191" s="13" t="str">
        <f>MID(A191,4,4)</f>
        <v>2012</v>
      </c>
      <c r="R191" s="13" t="str">
        <f>UPPER(M191)</f>
        <v>MEDIUM</v>
      </c>
      <c r="S191" s="13" t="str">
        <f>LOWER(G191)</f>
        <v>office supplies</v>
      </c>
      <c r="T191" s="21" t="str">
        <f>RIGHT(A191,5)</f>
        <v>40972</v>
      </c>
      <c r="U191" s="27" t="s">
        <v>2879</v>
      </c>
      <c r="V191" s="19" t="s">
        <v>2690</v>
      </c>
      <c r="W191" s="30">
        <v>2012</v>
      </c>
      <c r="X191" t="s">
        <v>2879</v>
      </c>
      <c r="Y191" s="28">
        <v>40972</v>
      </c>
      <c r="Z191" s="28" t="str">
        <f>TRIM(A191)</f>
        <v>CA-2012-AB10150140-40972</v>
      </c>
      <c r="AA191">
        <f t="shared" si="10"/>
        <v>2012</v>
      </c>
      <c r="AB191">
        <f t="shared" si="11"/>
        <v>3</v>
      </c>
      <c r="AC191">
        <f t="shared" si="12"/>
        <v>1</v>
      </c>
      <c r="AD191">
        <f t="shared" si="13"/>
        <v>3</v>
      </c>
      <c r="AE191" s="62">
        <f>IF(I191="missing", IFERROR(INDEX([1]lookup!$I:$I, MATCH($A191, [1]lookup!$B:$B, 0)), 0), I191)</f>
        <v>59.519999999999897</v>
      </c>
      <c r="AF191" s="71" t="str">
        <f t="shared" si="14"/>
        <v>Aug</v>
      </c>
    </row>
    <row r="192" spans="1:32" ht="15.75">
      <c r="A192" s="16" t="s">
        <v>1206</v>
      </c>
      <c r="B192" s="66">
        <v>41745</v>
      </c>
      <c r="C192" s="4">
        <v>41748</v>
      </c>
      <c r="D192" s="5" t="s">
        <v>1207</v>
      </c>
      <c r="E192" s="5" t="s">
        <v>60</v>
      </c>
      <c r="F192" s="5" t="s">
        <v>61</v>
      </c>
      <c r="G192" s="5" t="s">
        <v>45</v>
      </c>
      <c r="H192" s="5" t="s">
        <v>26</v>
      </c>
      <c r="I192" s="6">
        <v>1403.36</v>
      </c>
      <c r="J192" s="5">
        <v>4</v>
      </c>
      <c r="K192" s="17">
        <v>0</v>
      </c>
      <c r="L192" s="6">
        <v>449.039999999999</v>
      </c>
      <c r="M192" s="5" t="s">
        <v>785</v>
      </c>
      <c r="N192" s="7" t="s">
        <v>2685</v>
      </c>
      <c r="O192" s="8" t="str">
        <f>PROPER(D192)</f>
        <v>Alan Hwang</v>
      </c>
      <c r="P192" s="8" t="str">
        <f>LEFT(A192,2)</f>
        <v>MX</v>
      </c>
      <c r="Q192" s="8" t="str">
        <f>MID(A192,4,4)</f>
        <v>2014</v>
      </c>
      <c r="R192" s="8" t="str">
        <f>UPPER(M192)</f>
        <v xml:space="preserve"> HIGH </v>
      </c>
      <c r="S192" s="8" t="str">
        <f>LOWER(G192)</f>
        <v>office supplies</v>
      </c>
      <c r="T192" s="18" t="str">
        <f>RIGHT(A192,5)</f>
        <v>41745</v>
      </c>
      <c r="U192" s="27" t="s">
        <v>2880</v>
      </c>
      <c r="V192" s="16" t="s">
        <v>2719</v>
      </c>
      <c r="W192" s="30">
        <v>2014</v>
      </c>
      <c r="X192" t="s">
        <v>2880</v>
      </c>
      <c r="Y192" s="28">
        <v>41745</v>
      </c>
      <c r="Z192" s="28" t="str">
        <f>TRIM(A192)</f>
        <v>MX-2014-AH1021018-41745</v>
      </c>
      <c r="AA192">
        <f t="shared" si="10"/>
        <v>2014</v>
      </c>
      <c r="AB192">
        <f t="shared" si="11"/>
        <v>4</v>
      </c>
      <c r="AC192">
        <f t="shared" si="12"/>
        <v>4</v>
      </c>
      <c r="AD192">
        <f t="shared" si="13"/>
        <v>3</v>
      </c>
      <c r="AE192" s="62">
        <f>IF(I192="missing", IFERROR(INDEX([1]lookup!$I:$I, MATCH($A192, [1]lookup!$B:$B, 0)), 0), I192)</f>
        <v>1403.36</v>
      </c>
      <c r="AF192" s="71" t="str">
        <f t="shared" si="14"/>
        <v>Oct</v>
      </c>
    </row>
    <row r="193" spans="1:32" ht="15.75">
      <c r="A193" s="19" t="s">
        <v>1212</v>
      </c>
      <c r="B193" s="67">
        <v>42173</v>
      </c>
      <c r="C193" s="9">
        <v>42173</v>
      </c>
      <c r="D193" s="10" t="s">
        <v>1213</v>
      </c>
      <c r="E193" s="10" t="s">
        <v>93</v>
      </c>
      <c r="F193" s="10" t="s">
        <v>94</v>
      </c>
      <c r="G193" s="10" t="s">
        <v>1107</v>
      </c>
      <c r="H193" s="10" t="s">
        <v>33</v>
      </c>
      <c r="I193" s="11">
        <v>1560.23999999999</v>
      </c>
      <c r="J193" s="10">
        <v>3</v>
      </c>
      <c r="K193" s="20">
        <v>0</v>
      </c>
      <c r="L193" s="11">
        <v>421.19999999999902</v>
      </c>
      <c r="M193" s="10" t="s">
        <v>37</v>
      </c>
      <c r="N193" s="12" t="s">
        <v>2685</v>
      </c>
      <c r="O193" s="13" t="str">
        <f>PROPER(D193)</f>
        <v>Troy Staebel</v>
      </c>
      <c r="P193" s="13" t="str">
        <f>LEFT(A193,2)</f>
        <v>IT</v>
      </c>
      <c r="Q193" s="13" t="str">
        <f>MID(A193,4,4)</f>
        <v>2015</v>
      </c>
      <c r="R193" s="13" t="str">
        <f>UPPER(M193)</f>
        <v>HIGH</v>
      </c>
      <c r="S193" s="13" t="str">
        <f>LOWER(G193)</f>
        <v xml:space="preserve"> office supplies </v>
      </c>
      <c r="T193" s="21" t="str">
        <f>RIGHT(A193,5)</f>
        <v>42173</v>
      </c>
      <c r="U193" s="27" t="s">
        <v>2881</v>
      </c>
      <c r="V193" s="19" t="s">
        <v>2711</v>
      </c>
      <c r="W193" s="30">
        <v>2015</v>
      </c>
      <c r="X193" t="s">
        <v>2881</v>
      </c>
      <c r="Y193" s="28">
        <v>42173</v>
      </c>
      <c r="Z193" s="28" t="str">
        <f>TRIM(A193)</f>
        <v>IT-2015-TS21610139-42173</v>
      </c>
      <c r="AA193">
        <f t="shared" si="10"/>
        <v>2015</v>
      </c>
      <c r="AB193">
        <f t="shared" si="11"/>
        <v>6</v>
      </c>
      <c r="AC193">
        <f t="shared" si="12"/>
        <v>5</v>
      </c>
      <c r="AD193">
        <f t="shared" si="13"/>
        <v>0</v>
      </c>
      <c r="AE193" s="62">
        <f>IF(I193="missing", IFERROR(INDEX([1]lookup!$I:$I, MATCH($A193, [1]lookup!$B:$B, 0)), 0), I193)</f>
        <v>1560.23999999999</v>
      </c>
      <c r="AF193" s="71" t="str">
        <f t="shared" si="14"/>
        <v>Nov</v>
      </c>
    </row>
    <row r="194" spans="1:32" ht="15.75">
      <c r="A194" s="16" t="s">
        <v>1218</v>
      </c>
      <c r="B194" s="66">
        <v>41643</v>
      </c>
      <c r="C194" s="4">
        <v>41649</v>
      </c>
      <c r="D194" s="5" t="s">
        <v>366</v>
      </c>
      <c r="E194" s="5" t="s">
        <v>358</v>
      </c>
      <c r="F194" s="5" t="s">
        <v>98</v>
      </c>
      <c r="G194" s="5" t="s">
        <v>17</v>
      </c>
      <c r="H194" s="5" t="s">
        <v>26</v>
      </c>
      <c r="I194" s="6">
        <v>2120.8000000000002</v>
      </c>
      <c r="J194" s="5">
        <v>5</v>
      </c>
      <c r="K194" s="17">
        <v>0</v>
      </c>
      <c r="L194" s="6">
        <v>275.7</v>
      </c>
      <c r="M194" s="5" t="s">
        <v>19</v>
      </c>
      <c r="N194" s="7" t="s">
        <v>2685</v>
      </c>
      <c r="O194" s="8" t="str">
        <f>PROPER(D194)</f>
        <v>Liz Carlisle</v>
      </c>
      <c r="P194" s="8" t="str">
        <f>LEFT(A194,2)</f>
        <v>MX</v>
      </c>
      <c r="Q194" s="8" t="str">
        <f>MID(A194,4,4)</f>
        <v>2014</v>
      </c>
      <c r="R194" s="8" t="str">
        <f>UPPER(M194)</f>
        <v>MEDIUM</v>
      </c>
      <c r="S194" s="8" t="str">
        <f>LOWER(G194)</f>
        <v>technology</v>
      </c>
      <c r="T194" s="18" t="str">
        <f>RIGHT(A194,5)</f>
        <v>41643</v>
      </c>
      <c r="U194" s="27" t="s">
        <v>2882</v>
      </c>
      <c r="V194" s="16" t="s">
        <v>2719</v>
      </c>
      <c r="W194" s="30">
        <v>2014</v>
      </c>
      <c r="X194" t="s">
        <v>2882</v>
      </c>
      <c r="Y194" s="28">
        <v>41643</v>
      </c>
      <c r="Z194" s="28" t="str">
        <f>TRIM(A194)</f>
        <v>MX-2014-LC1705051-41643</v>
      </c>
      <c r="AA194">
        <f t="shared" ref="AA194:AA257" si="15">IFERROR(YEAR(B194), 0)</f>
        <v>2014</v>
      </c>
      <c r="AB194">
        <f t="shared" ref="AB194:AB257" si="16">IFERROR(MONTH(B194), 0)</f>
        <v>1</v>
      </c>
      <c r="AC194">
        <f t="shared" ref="AC194:AC257" si="17">IFERROR(WEEKDAY(B194), 0)</f>
        <v>7</v>
      </c>
      <c r="AD194">
        <f t="shared" ref="AD194:AD257" si="18">IFERROR(C194 - B194, 0)</f>
        <v>6</v>
      </c>
      <c r="AE194" s="62">
        <f>IF(I194="missing", IFERROR(INDEX([1]lookup!$I:$I, MATCH($A194, [1]lookup!$B:$B, 0)), 0), I194)</f>
        <v>2120.8000000000002</v>
      </c>
      <c r="AF194" s="71" t="str">
        <f t="shared" ref="AF194:AF257" si="19">TEXT(DATE(2024, AA194, 1), "mmm")</f>
        <v>Oct</v>
      </c>
    </row>
    <row r="195" spans="1:32" ht="15.75">
      <c r="A195" s="19" t="s">
        <v>1225</v>
      </c>
      <c r="B195" s="67">
        <v>41516</v>
      </c>
      <c r="C195" s="9">
        <v>41519</v>
      </c>
      <c r="D195" s="10" t="s">
        <v>1226</v>
      </c>
      <c r="E195" s="10" t="s">
        <v>22</v>
      </c>
      <c r="F195" s="10" t="s">
        <v>71</v>
      </c>
      <c r="G195" s="10" t="s">
        <v>32</v>
      </c>
      <c r="H195" s="10" t="s">
        <v>33</v>
      </c>
      <c r="I195" s="11">
        <v>2794.2525000000001</v>
      </c>
      <c r="J195" s="10">
        <v>5</v>
      </c>
      <c r="K195" s="20">
        <v>0.35</v>
      </c>
      <c r="L195" s="11">
        <v>515.75250000000005</v>
      </c>
      <c r="M195" s="10" t="s">
        <v>19</v>
      </c>
      <c r="N195" s="12" t="s">
        <v>2685</v>
      </c>
      <c r="O195" s="13" t="str">
        <f>PROPER(D195)</f>
        <v>Stefanie Holloman</v>
      </c>
      <c r="P195" s="13" t="str">
        <f>LEFT(A195,2)</f>
        <v>ES</v>
      </c>
      <c r="Q195" s="13" t="str">
        <f>MID(A195,4,4)</f>
        <v>2013</v>
      </c>
      <c r="R195" s="13" t="str">
        <f>UPPER(M195)</f>
        <v>MEDIUM</v>
      </c>
      <c r="S195" s="13" t="str">
        <f>LOWER(G195)</f>
        <v>furniture</v>
      </c>
      <c r="T195" s="21" t="str">
        <f>RIGHT(A195,5)</f>
        <v>41516</v>
      </c>
      <c r="U195" s="27" t="s">
        <v>2883</v>
      </c>
      <c r="V195" s="19" t="s">
        <v>2744</v>
      </c>
      <c r="W195" s="30">
        <v>2013</v>
      </c>
      <c r="X195" t="s">
        <v>2883</v>
      </c>
      <c r="Y195" s="28">
        <v>41516</v>
      </c>
      <c r="Z195" s="28" t="str">
        <f>TRIM(A195)</f>
        <v>ES-2013-SH2063548-41516</v>
      </c>
      <c r="AA195">
        <f t="shared" si="15"/>
        <v>2013</v>
      </c>
      <c r="AB195">
        <f t="shared" si="16"/>
        <v>8</v>
      </c>
      <c r="AC195">
        <f t="shared" si="17"/>
        <v>6</v>
      </c>
      <c r="AD195">
        <f t="shared" si="18"/>
        <v>3</v>
      </c>
      <c r="AE195" s="62">
        <f>IF(I195="missing", IFERROR(INDEX([1]lookup!$I:$I, MATCH($A195, [1]lookup!$B:$B, 0)), 0), I195)</f>
        <v>2794.2525000000001</v>
      </c>
      <c r="AF195" s="71" t="str">
        <f t="shared" si="19"/>
        <v>Sep</v>
      </c>
    </row>
    <row r="196" spans="1:32" ht="15.75">
      <c r="A196" s="16" t="s">
        <v>1236</v>
      </c>
      <c r="B196" s="66">
        <v>42152</v>
      </c>
      <c r="C196" s="4">
        <v>42156</v>
      </c>
      <c r="D196" s="5" t="s">
        <v>426</v>
      </c>
      <c r="E196" s="5" t="s">
        <v>114</v>
      </c>
      <c r="F196" s="5" t="s">
        <v>115</v>
      </c>
      <c r="G196" s="5" t="s">
        <v>32</v>
      </c>
      <c r="H196" s="5" t="s">
        <v>46</v>
      </c>
      <c r="I196" s="6">
        <v>1394.99999999999</v>
      </c>
      <c r="J196" s="5">
        <v>3</v>
      </c>
      <c r="K196" s="17">
        <v>0</v>
      </c>
      <c r="L196" s="6">
        <v>237.15</v>
      </c>
      <c r="M196" s="5" t="s">
        <v>37</v>
      </c>
      <c r="N196" s="7" t="s">
        <v>2685</v>
      </c>
      <c r="O196" s="8" t="str">
        <f>PROPER(D196)</f>
        <v>Daniel Raglin</v>
      </c>
      <c r="P196" s="8" t="str">
        <f>LEFT(A196,2)</f>
        <v>IN</v>
      </c>
      <c r="Q196" s="8" t="str">
        <f>MID(A196,4,4)</f>
        <v>2015</v>
      </c>
      <c r="R196" s="8" t="str">
        <f>UPPER(M196)</f>
        <v>HIGH</v>
      </c>
      <c r="S196" s="8" t="str">
        <f>LOWER(G196)</f>
        <v>furniture</v>
      </c>
      <c r="T196" s="18" t="str">
        <f>RIGHT(A196,5)</f>
        <v>42152</v>
      </c>
      <c r="U196" s="27" t="s">
        <v>2884</v>
      </c>
      <c r="V196" s="16" t="s">
        <v>2687</v>
      </c>
      <c r="W196" s="30">
        <v>2015</v>
      </c>
      <c r="X196" t="s">
        <v>2884</v>
      </c>
      <c r="Y196" s="28">
        <v>42152</v>
      </c>
      <c r="Z196" s="28" t="str">
        <f>TRIM(A196)</f>
        <v>IN-2015-DR1294058-42152</v>
      </c>
      <c r="AA196">
        <f t="shared" si="15"/>
        <v>2015</v>
      </c>
      <c r="AB196">
        <f t="shared" si="16"/>
        <v>5</v>
      </c>
      <c r="AC196">
        <f t="shared" si="17"/>
        <v>5</v>
      </c>
      <c r="AD196">
        <f t="shared" si="18"/>
        <v>4</v>
      </c>
      <c r="AE196" s="62">
        <f>IF(I196="missing", IFERROR(INDEX([1]lookup!$I:$I, MATCH($A196, [1]lookup!$B:$B, 0)), 0), I196)</f>
        <v>1394.99999999999</v>
      </c>
      <c r="AF196" s="71" t="str">
        <f t="shared" si="19"/>
        <v>Nov</v>
      </c>
    </row>
    <row r="197" spans="1:32" ht="15.75">
      <c r="A197" s="19" t="s">
        <v>1239</v>
      </c>
      <c r="B197" s="67">
        <v>41224</v>
      </c>
      <c r="C197" s="9">
        <v>41228</v>
      </c>
      <c r="D197" s="10" t="s">
        <v>1240</v>
      </c>
      <c r="E197" s="10" t="s">
        <v>1241</v>
      </c>
      <c r="F197" s="10" t="s">
        <v>131</v>
      </c>
      <c r="G197" s="10" t="s">
        <v>32</v>
      </c>
      <c r="H197" s="10" t="s">
        <v>23</v>
      </c>
      <c r="I197" s="11">
        <v>1660.79999999999</v>
      </c>
      <c r="J197" s="10">
        <v>4</v>
      </c>
      <c r="K197" s="20">
        <v>0</v>
      </c>
      <c r="L197" s="11">
        <v>83.039999999999907</v>
      </c>
      <c r="M197" s="10" t="s">
        <v>37</v>
      </c>
      <c r="N197" s="12" t="s">
        <v>2685</v>
      </c>
      <c r="O197" s="13" t="str">
        <f>PROPER(D197)</f>
        <v>Ionia Mcgrath</v>
      </c>
      <c r="P197" s="13" t="str">
        <f>LEFT(A197,2)</f>
        <v>CF</v>
      </c>
      <c r="Q197" s="13" t="str">
        <f>MID(A197,4,4)</f>
        <v>2012</v>
      </c>
      <c r="R197" s="13" t="str">
        <f>UPPER(M197)</f>
        <v>HIGH</v>
      </c>
      <c r="S197" s="13" t="str">
        <f>LOWER(G197)</f>
        <v>furniture</v>
      </c>
      <c r="T197" s="21" t="str">
        <f>RIGHT(A197,5)</f>
        <v>41224</v>
      </c>
      <c r="U197" s="27" t="s">
        <v>2885</v>
      </c>
      <c r="V197" s="19" t="s">
        <v>2886</v>
      </c>
      <c r="W197" s="30">
        <v>2012</v>
      </c>
      <c r="X197" t="s">
        <v>2885</v>
      </c>
      <c r="Y197" s="28">
        <v>41224</v>
      </c>
      <c r="Z197" s="28" t="str">
        <f>TRIM(A197)</f>
        <v>CF-2012-IM5055106-41224</v>
      </c>
      <c r="AA197">
        <f t="shared" si="15"/>
        <v>2012</v>
      </c>
      <c r="AB197">
        <f t="shared" si="16"/>
        <v>11</v>
      </c>
      <c r="AC197">
        <f t="shared" si="17"/>
        <v>1</v>
      </c>
      <c r="AD197">
        <f t="shared" si="18"/>
        <v>4</v>
      </c>
      <c r="AE197" s="62">
        <f>IF(I197="missing", IFERROR(INDEX([1]lookup!$I:$I, MATCH($A197, [1]lookup!$B:$B, 0)), 0), I197)</f>
        <v>1660.79999999999</v>
      </c>
      <c r="AF197" s="71" t="str">
        <f t="shared" si="19"/>
        <v>Aug</v>
      </c>
    </row>
    <row r="198" spans="1:32" ht="15.75">
      <c r="A198" s="16" t="s">
        <v>1242</v>
      </c>
      <c r="B198" s="66">
        <v>41790</v>
      </c>
      <c r="C198" s="4">
        <v>41795</v>
      </c>
      <c r="D198" s="5" t="s">
        <v>146</v>
      </c>
      <c r="E198" s="5" t="s">
        <v>66</v>
      </c>
      <c r="F198" s="5" t="s">
        <v>90</v>
      </c>
      <c r="G198" s="5" t="s">
        <v>32</v>
      </c>
      <c r="H198" s="5" t="s">
        <v>44</v>
      </c>
      <c r="I198" s="6">
        <v>2436.672</v>
      </c>
      <c r="J198" s="5">
        <v>4</v>
      </c>
      <c r="K198" s="17">
        <v>0.3</v>
      </c>
      <c r="L198" s="6">
        <v>-487.36799999999999</v>
      </c>
      <c r="M198" s="5" t="s">
        <v>37</v>
      </c>
      <c r="N198" s="7" t="s">
        <v>2685</v>
      </c>
      <c r="O198" s="8" t="str">
        <f>PROPER(D198)</f>
        <v>Vivek Grady</v>
      </c>
      <c r="P198" s="8" t="str">
        <f>LEFT(A198,2)</f>
        <v>ID</v>
      </c>
      <c r="Q198" s="8" t="str">
        <f>MID(A198,4,4)</f>
        <v>2014</v>
      </c>
      <c r="R198" s="8" t="str">
        <f>UPPER(M198)</f>
        <v>HIGH</v>
      </c>
      <c r="S198" s="8" t="str">
        <f>LOWER(G198)</f>
        <v>furniture</v>
      </c>
      <c r="T198" s="18" t="str">
        <f>RIGHT(A198,5)</f>
        <v>41790</v>
      </c>
      <c r="U198" s="27" t="s">
        <v>2787</v>
      </c>
      <c r="V198" s="16" t="s">
        <v>2739</v>
      </c>
      <c r="W198" s="30">
        <v>2014</v>
      </c>
      <c r="X198" t="s">
        <v>2787</v>
      </c>
      <c r="Y198" s="28">
        <v>41790</v>
      </c>
      <c r="Z198" s="28" t="str">
        <f>TRIM(A198)</f>
        <v>ID-2014-VG2180527-41790</v>
      </c>
      <c r="AA198">
        <f t="shared" si="15"/>
        <v>2014</v>
      </c>
      <c r="AB198">
        <f t="shared" si="16"/>
        <v>5</v>
      </c>
      <c r="AC198">
        <f t="shared" si="17"/>
        <v>7</v>
      </c>
      <c r="AD198">
        <f t="shared" si="18"/>
        <v>5</v>
      </c>
      <c r="AE198" s="62">
        <f>IF(I198="missing", IFERROR(INDEX([1]lookup!$I:$I, MATCH($A198, [1]lookup!$B:$B, 0)), 0), I198)</f>
        <v>2436.672</v>
      </c>
      <c r="AF198" s="71" t="str">
        <f t="shared" si="19"/>
        <v>Oct</v>
      </c>
    </row>
    <row r="199" spans="1:32" ht="15.75">
      <c r="A199" s="19" t="s">
        <v>1200</v>
      </c>
      <c r="B199" s="67">
        <v>40972</v>
      </c>
      <c r="C199" s="9">
        <v>40975</v>
      </c>
      <c r="D199" s="10" t="s">
        <v>218</v>
      </c>
      <c r="E199" s="10" t="s">
        <v>40</v>
      </c>
      <c r="F199" s="10" t="s">
        <v>111</v>
      </c>
      <c r="G199" s="10" t="s">
        <v>45</v>
      </c>
      <c r="H199" s="10" t="s">
        <v>151</v>
      </c>
      <c r="I199" s="11">
        <v>18.62</v>
      </c>
      <c r="J199" s="10">
        <v>2</v>
      </c>
      <c r="K199" s="20">
        <v>0</v>
      </c>
      <c r="L199" s="11">
        <v>5.3997999999999902</v>
      </c>
      <c r="M199" s="10" t="s">
        <v>19</v>
      </c>
      <c r="N199" s="12" t="s">
        <v>2685</v>
      </c>
      <c r="O199" s="13" t="str">
        <f>PROPER(D199)</f>
        <v>Aimee Bixby</v>
      </c>
      <c r="P199" s="13" t="str">
        <f>LEFT(A199,2)</f>
        <v>CA</v>
      </c>
      <c r="Q199" s="13" t="str">
        <f>MID(A199,4,4)</f>
        <v>2012</v>
      </c>
      <c r="R199" s="13" t="str">
        <f>UPPER(M199)</f>
        <v>MEDIUM</v>
      </c>
      <c r="S199" s="13" t="str">
        <f>LOWER(G199)</f>
        <v>office supplies</v>
      </c>
      <c r="T199" s="21" t="str">
        <f>RIGHT(A199,5)</f>
        <v>40972</v>
      </c>
      <c r="U199" s="27" t="s">
        <v>2879</v>
      </c>
      <c r="V199" s="19" t="s">
        <v>2690</v>
      </c>
      <c r="W199" s="30">
        <v>2012</v>
      </c>
      <c r="X199" t="s">
        <v>2879</v>
      </c>
      <c r="Y199" s="28">
        <v>40972</v>
      </c>
      <c r="Z199" s="28" t="str">
        <f>TRIM(A199)</f>
        <v>CA-2012-AB10150140-40972</v>
      </c>
      <c r="AA199">
        <f t="shared" si="15"/>
        <v>2012</v>
      </c>
      <c r="AB199">
        <f t="shared" si="16"/>
        <v>3</v>
      </c>
      <c r="AC199">
        <f t="shared" si="17"/>
        <v>1</v>
      </c>
      <c r="AD199">
        <f t="shared" si="18"/>
        <v>3</v>
      </c>
      <c r="AE199" s="62">
        <f>IF(I199="missing", IFERROR(INDEX([1]lookup!$I:$I, MATCH($A199, [1]lookup!$B:$B, 0)), 0), I199)</f>
        <v>18.62</v>
      </c>
      <c r="AF199" s="71" t="str">
        <f t="shared" si="19"/>
        <v>Aug</v>
      </c>
    </row>
    <row r="200" spans="1:32" ht="15.75">
      <c r="A200" s="16" t="s">
        <v>1245</v>
      </c>
      <c r="B200" s="66">
        <v>41339</v>
      </c>
      <c r="C200" s="4">
        <v>41344</v>
      </c>
      <c r="D200" s="5" t="s">
        <v>1246</v>
      </c>
      <c r="E200" s="5" t="s">
        <v>101</v>
      </c>
      <c r="F200" s="5" t="s">
        <v>98</v>
      </c>
      <c r="G200" s="5" t="s">
        <v>45</v>
      </c>
      <c r="H200" s="5" t="s">
        <v>23</v>
      </c>
      <c r="I200" s="6">
        <v>1903</v>
      </c>
      <c r="J200" s="5">
        <v>5</v>
      </c>
      <c r="K200" s="17">
        <v>0</v>
      </c>
      <c r="L200" s="6">
        <v>57</v>
      </c>
      <c r="M200" s="5" t="s">
        <v>37</v>
      </c>
      <c r="N200" s="7" t="s">
        <v>2685</v>
      </c>
      <c r="O200" s="8" t="str">
        <f>PROPER(D200)</f>
        <v>Darren Koutras</v>
      </c>
      <c r="P200" s="8" t="str">
        <f>LEFT(A200,2)</f>
        <v xml:space="preserve"> M</v>
      </c>
      <c r="Q200" s="8" t="str">
        <f>MID(A200,4,4)</f>
        <v>-201</v>
      </c>
      <c r="R200" s="8" t="str">
        <f>UPPER(M200)</f>
        <v>HIGH</v>
      </c>
      <c r="S200" s="8" t="str">
        <f>LOWER(G200)</f>
        <v>office supplies</v>
      </c>
      <c r="T200" s="18" t="str">
        <f>RIGHT(A200,5)</f>
        <v xml:space="preserve">1339 </v>
      </c>
      <c r="U200" s="27" t="s">
        <v>2887</v>
      </c>
      <c r="V200" s="16" t="s">
        <v>2888</v>
      </c>
      <c r="W200" s="30">
        <v>2013</v>
      </c>
      <c r="X200" t="s">
        <v>2887</v>
      </c>
      <c r="Y200" s="28">
        <v>41339</v>
      </c>
      <c r="Z200" s="28" t="str">
        <f>TRIM(A200)</f>
        <v>MX-2013-DK1298539-41339</v>
      </c>
      <c r="AA200">
        <f t="shared" si="15"/>
        <v>2013</v>
      </c>
      <c r="AB200">
        <f t="shared" si="16"/>
        <v>3</v>
      </c>
      <c r="AC200">
        <f t="shared" si="17"/>
        <v>4</v>
      </c>
      <c r="AD200">
        <f t="shared" si="18"/>
        <v>5</v>
      </c>
      <c r="AE200" s="62">
        <f>IF(I200="missing", IFERROR(INDEX([1]lookup!$I:$I, MATCH($A200, [1]lookup!$B:$B, 0)), 0), I200)</f>
        <v>1903</v>
      </c>
      <c r="AF200" s="71" t="str">
        <f t="shared" si="19"/>
        <v>Sep</v>
      </c>
    </row>
    <row r="201" spans="1:32" ht="15.75">
      <c r="A201" s="19" t="s">
        <v>1228</v>
      </c>
      <c r="B201" s="67">
        <v>42328</v>
      </c>
      <c r="C201" s="9">
        <v>42330</v>
      </c>
      <c r="D201" s="10" t="s">
        <v>218</v>
      </c>
      <c r="E201" s="10" t="s">
        <v>40</v>
      </c>
      <c r="F201" s="10" t="s">
        <v>41</v>
      </c>
      <c r="G201" s="10" t="s">
        <v>45</v>
      </c>
      <c r="H201" s="10" t="s">
        <v>23</v>
      </c>
      <c r="I201" s="11">
        <v>16.896000000000001</v>
      </c>
      <c r="J201" s="10">
        <v>4</v>
      </c>
      <c r="K201" s="20">
        <v>0.2</v>
      </c>
      <c r="L201" s="11">
        <v>5.2799999999999896</v>
      </c>
      <c r="M201" s="10" t="s">
        <v>19</v>
      </c>
      <c r="N201" s="12" t="s">
        <v>2685</v>
      </c>
      <c r="O201" s="13" t="str">
        <f>PROPER(D201)</f>
        <v>Aimee Bixby</v>
      </c>
      <c r="P201" s="13" t="str">
        <f>LEFT(A201,2)</f>
        <v>CA</v>
      </c>
      <c r="Q201" s="13" t="str">
        <f>MID(A201,4,4)</f>
        <v>2015</v>
      </c>
      <c r="R201" s="13" t="str">
        <f>UPPER(M201)</f>
        <v>MEDIUM</v>
      </c>
      <c r="S201" s="13" t="str">
        <f>LOWER(G201)</f>
        <v>office supplies</v>
      </c>
      <c r="T201" s="21" t="str">
        <f>RIGHT(A201,5)</f>
        <v>42328</v>
      </c>
      <c r="U201" s="27" t="s">
        <v>2879</v>
      </c>
      <c r="V201" s="19" t="s">
        <v>2690</v>
      </c>
      <c r="W201" s="30">
        <v>2015</v>
      </c>
      <c r="X201" t="s">
        <v>2879</v>
      </c>
      <c r="Y201" s="28">
        <v>42328</v>
      </c>
      <c r="Z201" s="28" t="str">
        <f>TRIM(A201)</f>
        <v>CA-2015-AB10150140-42328</v>
      </c>
      <c r="AA201">
        <f t="shared" si="15"/>
        <v>2015</v>
      </c>
      <c r="AB201">
        <f t="shared" si="16"/>
        <v>11</v>
      </c>
      <c r="AC201">
        <f t="shared" si="17"/>
        <v>6</v>
      </c>
      <c r="AD201">
        <f t="shared" si="18"/>
        <v>2</v>
      </c>
      <c r="AE201" s="62">
        <f>IF(I201="missing", IFERROR(INDEX([1]lookup!$I:$I, MATCH($A201, [1]lookup!$B:$B, 0)), 0), I201)</f>
        <v>16.896000000000001</v>
      </c>
      <c r="AF201" s="71" t="str">
        <f t="shared" si="19"/>
        <v>Nov</v>
      </c>
    </row>
    <row r="202" spans="1:32" ht="15.75">
      <c r="A202" s="16" t="s">
        <v>1247</v>
      </c>
      <c r="B202" s="66">
        <v>42222</v>
      </c>
      <c r="C202" s="4">
        <v>42222</v>
      </c>
      <c r="D202" s="5" t="s">
        <v>266</v>
      </c>
      <c r="E202" s="5" t="s">
        <v>1248</v>
      </c>
      <c r="F202" s="5" t="s">
        <v>94</v>
      </c>
      <c r="G202" s="5" t="s">
        <v>17</v>
      </c>
      <c r="H202" s="5" t="s">
        <v>73</v>
      </c>
      <c r="I202" s="6">
        <v>1590.9</v>
      </c>
      <c r="J202" s="5">
        <v>5</v>
      </c>
      <c r="K202" s="17">
        <v>0</v>
      </c>
      <c r="L202" s="6">
        <v>508.94999999999902</v>
      </c>
      <c r="M202" s="5" t="s">
        <v>19</v>
      </c>
      <c r="N202" s="7" t="s">
        <v>2685</v>
      </c>
      <c r="O202" s="8" t="str">
        <f>PROPER(D202)</f>
        <v>Rick Wilson</v>
      </c>
      <c r="P202" s="8" t="str">
        <f>LEFT(A202,2)</f>
        <v>ES</v>
      </c>
      <c r="Q202" s="8" t="str">
        <f>MID(A202,4,4)</f>
        <v>2015</v>
      </c>
      <c r="R202" s="8" t="str">
        <f>UPPER(M202)</f>
        <v>MEDIUM</v>
      </c>
      <c r="S202" s="8" t="str">
        <f>LOWER(G202)</f>
        <v>technology</v>
      </c>
      <c r="T202" s="18" t="str">
        <f>RIGHT(A202,5)</f>
        <v>42222</v>
      </c>
      <c r="U202" s="27" t="s">
        <v>2889</v>
      </c>
      <c r="V202" s="16" t="s">
        <v>2744</v>
      </c>
      <c r="W202" s="30">
        <v>2015</v>
      </c>
      <c r="X202" t="s">
        <v>2889</v>
      </c>
      <c r="Y202" s="28">
        <v>42222</v>
      </c>
      <c r="Z202" s="28" t="str">
        <f>TRIM(A202)</f>
        <v>ES-2015-RW1954096-42222</v>
      </c>
      <c r="AA202">
        <f t="shared" si="15"/>
        <v>2015</v>
      </c>
      <c r="AB202">
        <f t="shared" si="16"/>
        <v>8</v>
      </c>
      <c r="AC202">
        <f t="shared" si="17"/>
        <v>5</v>
      </c>
      <c r="AD202">
        <f t="shared" si="18"/>
        <v>0</v>
      </c>
      <c r="AE202" s="62">
        <f>IF(I202="missing", IFERROR(INDEX([1]lookup!$I:$I, MATCH($A202, [1]lookup!$B:$B, 0)), 0), I202)</f>
        <v>1590.9</v>
      </c>
      <c r="AF202" s="71" t="str">
        <f t="shared" si="19"/>
        <v>Nov</v>
      </c>
    </row>
    <row r="203" spans="1:32" ht="15.75">
      <c r="A203" s="19" t="s">
        <v>1249</v>
      </c>
      <c r="B203" s="67">
        <v>42173</v>
      </c>
      <c r="C203" s="9">
        <v>42176</v>
      </c>
      <c r="D203" s="10" t="s">
        <v>1250</v>
      </c>
      <c r="E203" s="10" t="s">
        <v>852</v>
      </c>
      <c r="F203" s="10" t="s">
        <v>56</v>
      </c>
      <c r="G203" s="10" t="s">
        <v>32</v>
      </c>
      <c r="H203" s="10" t="s">
        <v>23</v>
      </c>
      <c r="I203" s="11">
        <v>1467.36</v>
      </c>
      <c r="J203" s="10">
        <v>4</v>
      </c>
      <c r="K203" s="20">
        <v>0</v>
      </c>
      <c r="L203" s="11">
        <v>469.43999999999897</v>
      </c>
      <c r="M203" s="10" t="s">
        <v>37</v>
      </c>
      <c r="N203" s="12" t="s">
        <v>2685</v>
      </c>
      <c r="O203" s="13" t="str">
        <f>PROPER(D203)</f>
        <v>Evan Henry</v>
      </c>
      <c r="P203" s="13" t="str">
        <f>LEFT(A203,2)</f>
        <v>IZ</v>
      </c>
      <c r="Q203" s="13" t="str">
        <f>MID(A203,4,4)</f>
        <v>2015</v>
      </c>
      <c r="R203" s="13" t="str">
        <f>UPPER(M203)</f>
        <v>HIGH</v>
      </c>
      <c r="S203" s="13" t="str">
        <f>LOWER(G203)</f>
        <v>furniture</v>
      </c>
      <c r="T203" s="21" t="str">
        <f>RIGHT(A203,5)</f>
        <v>42173</v>
      </c>
      <c r="U203" s="27" t="s">
        <v>2890</v>
      </c>
      <c r="V203" s="19" t="s">
        <v>2891</v>
      </c>
      <c r="W203" s="30">
        <v>2015</v>
      </c>
      <c r="X203" t="s">
        <v>2890</v>
      </c>
      <c r="Y203" s="28">
        <v>42173</v>
      </c>
      <c r="Z203" s="28" t="str">
        <f>TRIM(A203)</f>
        <v>IZ-2015-EH418561-42173</v>
      </c>
      <c r="AA203">
        <f t="shared" si="15"/>
        <v>2015</v>
      </c>
      <c r="AB203">
        <f t="shared" si="16"/>
        <v>6</v>
      </c>
      <c r="AC203">
        <f t="shared" si="17"/>
        <v>5</v>
      </c>
      <c r="AD203">
        <f t="shared" si="18"/>
        <v>3</v>
      </c>
      <c r="AE203" s="62">
        <f>IF(I203="missing", IFERROR(INDEX([1]lookup!$I:$I, MATCH($A203, [1]lookup!$B:$B, 0)), 0), I203)</f>
        <v>1467.36</v>
      </c>
      <c r="AF203" s="71" t="str">
        <f t="shared" si="19"/>
        <v>Nov</v>
      </c>
    </row>
    <row r="204" spans="1:32" ht="15.75">
      <c r="A204" s="16" t="s">
        <v>1251</v>
      </c>
      <c r="B204" s="66">
        <v>42369</v>
      </c>
      <c r="C204" s="4">
        <v>42370</v>
      </c>
      <c r="D204" s="5" t="s">
        <v>1252</v>
      </c>
      <c r="E204" s="5" t="s">
        <v>141</v>
      </c>
      <c r="F204" s="5" t="s">
        <v>142</v>
      </c>
      <c r="G204" s="5" t="s">
        <v>32</v>
      </c>
      <c r="H204" s="5" t="s">
        <v>33</v>
      </c>
      <c r="I204" s="6">
        <v>1091.28059999999</v>
      </c>
      <c r="J204" s="5">
        <v>3</v>
      </c>
      <c r="K204" s="17">
        <v>7.0000000000000007E-2</v>
      </c>
      <c r="L204" s="6">
        <v>46.920599999999901</v>
      </c>
      <c r="M204" s="5" t="s">
        <v>37</v>
      </c>
      <c r="N204" s="7" t="s">
        <v>2685</v>
      </c>
      <c r="O204" s="8" t="str">
        <f>PROPER(D204)</f>
        <v>Marina Lichtenstein</v>
      </c>
      <c r="P204" s="8" t="str">
        <f>LEFT(A204,2)</f>
        <v>IN</v>
      </c>
      <c r="Q204" s="8" t="str">
        <f>MID(A204,4,4)</f>
        <v>2015</v>
      </c>
      <c r="R204" s="8" t="str">
        <f>UPPER(M204)</f>
        <v>HIGH</v>
      </c>
      <c r="S204" s="8" t="str">
        <f>LOWER(G204)</f>
        <v>furniture</v>
      </c>
      <c r="T204" s="18" t="str">
        <f>RIGHT(A204,5)</f>
        <v>42369</v>
      </c>
      <c r="U204" s="27" t="s">
        <v>2892</v>
      </c>
      <c r="V204" s="16" t="s">
        <v>2687</v>
      </c>
      <c r="W204" s="30">
        <v>2015</v>
      </c>
      <c r="X204" t="s">
        <v>2892</v>
      </c>
      <c r="Y204" s="28">
        <v>42369</v>
      </c>
      <c r="Z204" s="28" t="str">
        <f>TRIM(A204)</f>
        <v>IN-2015-ML1739559-42369</v>
      </c>
      <c r="AA204">
        <f t="shared" si="15"/>
        <v>2015</v>
      </c>
      <c r="AB204">
        <f t="shared" si="16"/>
        <v>12</v>
      </c>
      <c r="AC204">
        <f t="shared" si="17"/>
        <v>5</v>
      </c>
      <c r="AD204">
        <f t="shared" si="18"/>
        <v>1</v>
      </c>
      <c r="AE204" s="62">
        <f>IF(I204="missing", IFERROR(INDEX([1]lookup!$I:$I, MATCH($A204, [1]lookup!$B:$B, 0)), 0), I204)</f>
        <v>1091.28059999999</v>
      </c>
      <c r="AF204" s="71" t="str">
        <f t="shared" si="19"/>
        <v>Nov</v>
      </c>
    </row>
    <row r="205" spans="1:32" ht="15.75">
      <c r="A205" s="19" t="s">
        <v>1256</v>
      </c>
      <c r="B205" s="67">
        <v>42332</v>
      </c>
      <c r="C205" s="9">
        <v>42334</v>
      </c>
      <c r="D205" s="10" t="s">
        <v>1257</v>
      </c>
      <c r="E205" s="10" t="s">
        <v>15</v>
      </c>
      <c r="F205" s="10" t="s">
        <v>16</v>
      </c>
      <c r="G205" s="10" t="s">
        <v>17</v>
      </c>
      <c r="H205" s="10" t="s">
        <v>44</v>
      </c>
      <c r="I205" s="11">
        <v>2863.35</v>
      </c>
      <c r="J205" s="10">
        <v>5</v>
      </c>
      <c r="K205" s="20">
        <v>0.1</v>
      </c>
      <c r="L205" s="11">
        <v>858.9</v>
      </c>
      <c r="M205" s="10" t="s">
        <v>19</v>
      </c>
      <c r="N205" s="12" t="s">
        <v>2685</v>
      </c>
      <c r="O205" s="13" t="str">
        <f>PROPER(D205)</f>
        <v>Kean Nguyen</v>
      </c>
      <c r="P205" s="13" t="str">
        <f>LEFT(A205,2)</f>
        <v>IN</v>
      </c>
      <c r="Q205" s="13" t="str">
        <f>MID(A205,4,4)</f>
        <v>2015</v>
      </c>
      <c r="R205" s="13" t="str">
        <f>UPPER(M205)</f>
        <v>MEDIUM</v>
      </c>
      <c r="S205" s="13" t="str">
        <f>LOWER(G205)</f>
        <v>technology</v>
      </c>
      <c r="T205" s="21" t="str">
        <f>RIGHT(A205,5)</f>
        <v>42332</v>
      </c>
      <c r="U205" s="27" t="s">
        <v>2893</v>
      </c>
      <c r="V205" s="19" t="s">
        <v>2687</v>
      </c>
      <c r="W205" s="30">
        <v>2015</v>
      </c>
      <c r="X205" t="s">
        <v>2893</v>
      </c>
      <c r="Y205" s="28">
        <v>42332</v>
      </c>
      <c r="Z205" s="28" t="str">
        <f>TRIM(A205)</f>
        <v>IN-2015-KN164507-42332</v>
      </c>
      <c r="AA205">
        <f t="shared" si="15"/>
        <v>2015</v>
      </c>
      <c r="AB205">
        <f t="shared" si="16"/>
        <v>11</v>
      </c>
      <c r="AC205">
        <f t="shared" si="17"/>
        <v>3</v>
      </c>
      <c r="AD205">
        <f t="shared" si="18"/>
        <v>2</v>
      </c>
      <c r="AE205" s="62">
        <f>IF(I205="missing", IFERROR(INDEX([1]lookup!$I:$I, MATCH($A205, [1]lookup!$B:$B, 0)), 0), I205)</f>
        <v>2863.35</v>
      </c>
      <c r="AF205" s="71" t="str">
        <f t="shared" si="19"/>
        <v>Nov</v>
      </c>
    </row>
    <row r="206" spans="1:32" ht="15.75">
      <c r="A206" s="16" t="s">
        <v>1259</v>
      </c>
      <c r="B206" s="66">
        <v>42312</v>
      </c>
      <c r="C206" s="4">
        <v>42315</v>
      </c>
      <c r="D206" s="5" t="s">
        <v>1260</v>
      </c>
      <c r="E206" s="5" t="s">
        <v>70</v>
      </c>
      <c r="F206" s="5" t="s">
        <v>71</v>
      </c>
      <c r="G206" s="5" t="s">
        <v>17</v>
      </c>
      <c r="H206" s="5" t="s">
        <v>26</v>
      </c>
      <c r="I206" s="6">
        <v>765.45899999999995</v>
      </c>
      <c r="J206" s="5">
        <v>3</v>
      </c>
      <c r="K206" s="17">
        <v>0.15</v>
      </c>
      <c r="L206" s="6">
        <v>-36.081000000000003</v>
      </c>
      <c r="M206" s="5" t="s">
        <v>27</v>
      </c>
      <c r="N206" s="7" t="s">
        <v>2685</v>
      </c>
      <c r="O206" s="8" t="str">
        <f>PROPER(D206)</f>
        <v>Cyma Kinney</v>
      </c>
      <c r="P206" s="8" t="str">
        <f>LEFT(A206,2)</f>
        <v>ES</v>
      </c>
      <c r="Q206" s="8" t="str">
        <f>MID(A206,4,4)</f>
        <v>2015</v>
      </c>
      <c r="R206" s="8" t="str">
        <f>UPPER(M206)</f>
        <v>CRITICAL</v>
      </c>
      <c r="S206" s="8" t="str">
        <f>LOWER(G206)</f>
        <v>technology</v>
      </c>
      <c r="T206" s="18" t="str">
        <f>RIGHT(A206,5)</f>
        <v>42312</v>
      </c>
      <c r="U206" s="27" t="s">
        <v>2894</v>
      </c>
      <c r="V206" s="16" t="s">
        <v>2744</v>
      </c>
      <c r="W206" s="30">
        <v>2015</v>
      </c>
      <c r="X206" t="s">
        <v>2894</v>
      </c>
      <c r="Y206" s="28">
        <v>42312</v>
      </c>
      <c r="Z206" s="28" t="str">
        <f>TRIM(A206)</f>
        <v>ES-2015-CK1276045-42312</v>
      </c>
      <c r="AA206">
        <f t="shared" si="15"/>
        <v>2015</v>
      </c>
      <c r="AB206">
        <f t="shared" si="16"/>
        <v>11</v>
      </c>
      <c r="AC206">
        <f t="shared" si="17"/>
        <v>4</v>
      </c>
      <c r="AD206">
        <f t="shared" si="18"/>
        <v>3</v>
      </c>
      <c r="AE206" s="62">
        <f>IF(I206="missing", IFERROR(INDEX([1]lookup!$I:$I, MATCH($A206, [1]lookup!$B:$B, 0)), 0), I206)</f>
        <v>765.45899999999995</v>
      </c>
      <c r="AF206" s="71" t="str">
        <f t="shared" si="19"/>
        <v>Nov</v>
      </c>
    </row>
    <row r="207" spans="1:32" ht="15.75">
      <c r="A207" s="19" t="s">
        <v>1261</v>
      </c>
      <c r="B207" s="67">
        <v>42248</v>
      </c>
      <c r="C207" s="9">
        <v>42251</v>
      </c>
      <c r="D207" s="10" t="s">
        <v>103</v>
      </c>
      <c r="E207" s="10" t="s">
        <v>15</v>
      </c>
      <c r="F207" s="10" t="s">
        <v>16</v>
      </c>
      <c r="G207" s="10" t="s">
        <v>45</v>
      </c>
      <c r="H207" s="10" t="s">
        <v>23</v>
      </c>
      <c r="I207" s="11">
        <v>1887.84</v>
      </c>
      <c r="J207" s="10">
        <v>4</v>
      </c>
      <c r="K207" s="20">
        <v>0.1</v>
      </c>
      <c r="L207" s="11">
        <v>0</v>
      </c>
      <c r="M207" s="10" t="s">
        <v>19</v>
      </c>
      <c r="N207" s="12" t="s">
        <v>2685</v>
      </c>
      <c r="O207" s="13" t="str">
        <f>PROPER(D207)</f>
        <v>Phillip Breyer</v>
      </c>
      <c r="P207" s="13" t="str">
        <f>LEFT(A207,2)</f>
        <v>IN</v>
      </c>
      <c r="Q207" s="13" t="str">
        <f>MID(A207,4,4)</f>
        <v>2015</v>
      </c>
      <c r="R207" s="13" t="str">
        <f>UPPER(M207)</f>
        <v>MEDIUM</v>
      </c>
      <c r="S207" s="13" t="str">
        <f>LOWER(G207)</f>
        <v>office supplies</v>
      </c>
      <c r="T207" s="21" t="str">
        <f>RIGHT(A207,5)</f>
        <v>42248</v>
      </c>
      <c r="U207" s="27" t="s">
        <v>2895</v>
      </c>
      <c r="V207" s="19" t="s">
        <v>2687</v>
      </c>
      <c r="W207" s="30">
        <v>2015</v>
      </c>
      <c r="X207" t="s">
        <v>2895</v>
      </c>
      <c r="Y207" s="28">
        <v>42248</v>
      </c>
      <c r="Z207" s="28" t="str">
        <f>TRIM(A207)</f>
        <v>IN-2015-PB192107-42248</v>
      </c>
      <c r="AA207">
        <f t="shared" si="15"/>
        <v>2015</v>
      </c>
      <c r="AB207">
        <f t="shared" si="16"/>
        <v>9</v>
      </c>
      <c r="AC207">
        <f t="shared" si="17"/>
        <v>3</v>
      </c>
      <c r="AD207">
        <f t="shared" si="18"/>
        <v>3</v>
      </c>
      <c r="AE207" s="62">
        <f>IF(I207="missing", IFERROR(INDEX([1]lookup!$I:$I, MATCH($A207, [1]lookup!$B:$B, 0)), 0), I207)</f>
        <v>1887.84</v>
      </c>
      <c r="AF207" s="71" t="str">
        <f t="shared" si="19"/>
        <v>Nov</v>
      </c>
    </row>
    <row r="208" spans="1:32" ht="15.75">
      <c r="A208" s="16" t="s">
        <v>1266</v>
      </c>
      <c r="B208" s="66">
        <v>42111</v>
      </c>
      <c r="C208" s="4">
        <v>42114</v>
      </c>
      <c r="D208" s="5" t="s">
        <v>376</v>
      </c>
      <c r="E208" s="5" t="s">
        <v>570</v>
      </c>
      <c r="F208" s="5" t="s">
        <v>120</v>
      </c>
      <c r="G208" s="5" t="s">
        <v>45</v>
      </c>
      <c r="H208" s="5" t="s">
        <v>26</v>
      </c>
      <c r="I208" s="6" t="s">
        <v>163</v>
      </c>
      <c r="J208" s="5">
        <v>5</v>
      </c>
      <c r="K208" s="17">
        <v>0</v>
      </c>
      <c r="L208" s="6">
        <v>180.1</v>
      </c>
      <c r="M208" s="5" t="s">
        <v>19</v>
      </c>
      <c r="N208" s="7" t="s">
        <v>2685</v>
      </c>
      <c r="O208" s="8" t="str">
        <f>PROPER(D208)</f>
        <v>Andrew Allen</v>
      </c>
      <c r="P208" s="8" t="str">
        <f>LEFT(A208,2)</f>
        <v>MX</v>
      </c>
      <c r="Q208" s="8" t="str">
        <f>MID(A208,4,4)</f>
        <v>2015</v>
      </c>
      <c r="R208" s="8" t="str">
        <f>UPPER(M208)</f>
        <v>MEDIUM</v>
      </c>
      <c r="S208" s="8" t="str">
        <f>LOWER(G208)</f>
        <v>office supplies</v>
      </c>
      <c r="T208" s="18" t="str">
        <f>RIGHT(A208,5)</f>
        <v>42111</v>
      </c>
      <c r="U208" s="27" t="s">
        <v>2896</v>
      </c>
      <c r="V208" s="16" t="s">
        <v>2719</v>
      </c>
      <c r="W208" s="30">
        <v>2015</v>
      </c>
      <c r="X208" t="s">
        <v>2896</v>
      </c>
      <c r="Y208" s="28">
        <v>42111</v>
      </c>
      <c r="Z208" s="28" t="str">
        <f>TRIM(A208)</f>
        <v>MX-2015-AA1048031-42111</v>
      </c>
      <c r="AA208">
        <f t="shared" si="15"/>
        <v>2015</v>
      </c>
      <c r="AB208">
        <f t="shared" si="16"/>
        <v>4</v>
      </c>
      <c r="AC208">
        <f t="shared" si="17"/>
        <v>6</v>
      </c>
      <c r="AD208">
        <f t="shared" si="18"/>
        <v>3</v>
      </c>
      <c r="AE208" s="62">
        <f>IF(I208="missing", IFERROR(INDEX([1]lookup!$I:$I, MATCH($A208, [1]lookup!$B:$B, 0)), 0), I208)</f>
        <v>0</v>
      </c>
      <c r="AF208" s="71" t="str">
        <f t="shared" si="19"/>
        <v>Nov</v>
      </c>
    </row>
    <row r="209" spans="1:32" ht="15.75">
      <c r="A209" s="19" t="s">
        <v>154</v>
      </c>
      <c r="B209" s="67">
        <v>41706</v>
      </c>
      <c r="C209" s="9">
        <v>41706</v>
      </c>
      <c r="D209" s="10" t="s">
        <v>492</v>
      </c>
      <c r="E209" s="10" t="s">
        <v>70</v>
      </c>
      <c r="F209" s="10" t="s">
        <v>71</v>
      </c>
      <c r="G209" s="10" t="s">
        <v>17</v>
      </c>
      <c r="H209" s="10" t="s">
        <v>73</v>
      </c>
      <c r="I209" s="11">
        <v>779.28</v>
      </c>
      <c r="J209" s="10">
        <v>5</v>
      </c>
      <c r="K209" s="20">
        <v>0.15</v>
      </c>
      <c r="L209" s="11">
        <v>-0.119999999999976</v>
      </c>
      <c r="M209" s="10" t="s">
        <v>27</v>
      </c>
      <c r="N209" s="12" t="s">
        <v>2685</v>
      </c>
      <c r="O209" s="13" t="str">
        <f>PROPER(D209)</f>
        <v>Ellis Ballard</v>
      </c>
      <c r="P209" s="13" t="str">
        <f>LEFT(A209,2)</f>
        <v>IT</v>
      </c>
      <c r="Q209" s="13" t="str">
        <f>MID(A209,4,4)</f>
        <v>2014</v>
      </c>
      <c r="R209" s="13" t="str">
        <f>UPPER(M209)</f>
        <v>CRITICAL</v>
      </c>
      <c r="S209" s="13" t="str">
        <f>LOWER(G209)</f>
        <v>technology</v>
      </c>
      <c r="T209" s="21" t="str">
        <f>RIGHT(A209,5)</f>
        <v>41706</v>
      </c>
      <c r="U209" s="27" t="s">
        <v>2710</v>
      </c>
      <c r="V209" s="19" t="s">
        <v>2711</v>
      </c>
      <c r="W209" s="30">
        <v>2014</v>
      </c>
      <c r="X209" t="s">
        <v>2710</v>
      </c>
      <c r="Y209" s="28">
        <v>41706</v>
      </c>
      <c r="Z209" s="28" t="str">
        <f>TRIM(A209)</f>
        <v>IT-2014-EB1384045-41706</v>
      </c>
      <c r="AA209">
        <f t="shared" si="15"/>
        <v>2014</v>
      </c>
      <c r="AB209">
        <f t="shared" si="16"/>
        <v>3</v>
      </c>
      <c r="AC209">
        <f t="shared" si="17"/>
        <v>7</v>
      </c>
      <c r="AD209">
        <f t="shared" si="18"/>
        <v>0</v>
      </c>
      <c r="AE209" s="62">
        <f>IF(I209="missing", IFERROR(INDEX([1]lookup!$I:$I, MATCH($A209, [1]lookup!$B:$B, 0)), 0), I209)</f>
        <v>779.28</v>
      </c>
      <c r="AF209" s="71" t="str">
        <f t="shared" si="19"/>
        <v>Oct</v>
      </c>
    </row>
    <row r="210" spans="1:32" ht="15.75">
      <c r="A210" s="16" t="s">
        <v>1267</v>
      </c>
      <c r="B210" s="66">
        <v>40964</v>
      </c>
      <c r="C210" s="4">
        <v>40964</v>
      </c>
      <c r="D210" s="5" t="s">
        <v>291</v>
      </c>
      <c r="E210" s="5" t="s">
        <v>1268</v>
      </c>
      <c r="F210" s="5" t="s">
        <v>233</v>
      </c>
      <c r="G210" s="5" t="s">
        <v>17</v>
      </c>
      <c r="H210" s="5" t="s">
        <v>73</v>
      </c>
      <c r="I210" s="6">
        <v>613.26</v>
      </c>
      <c r="J210" s="5">
        <v>2</v>
      </c>
      <c r="K210" s="17">
        <v>0</v>
      </c>
      <c r="L210" s="6">
        <v>202.32</v>
      </c>
      <c r="M210" s="5" t="s">
        <v>27</v>
      </c>
      <c r="N210" s="7" t="s">
        <v>2685</v>
      </c>
      <c r="O210" s="8" t="str">
        <f>PROPER(D210)</f>
        <v>Rose O'Brian</v>
      </c>
      <c r="P210" s="8" t="str">
        <f>LEFT(A210,2)</f>
        <v>AG</v>
      </c>
      <c r="Q210" s="8" t="str">
        <f>MID(A210,4,4)</f>
        <v>2012</v>
      </c>
      <c r="R210" s="8" t="str">
        <f>UPPER(M210)</f>
        <v>CRITICAL</v>
      </c>
      <c r="S210" s="8" t="str">
        <f>LOWER(G210)</f>
        <v>technology</v>
      </c>
      <c r="T210" s="18" t="str">
        <f>RIGHT(A210,5)</f>
        <v>40964</v>
      </c>
      <c r="U210" s="27" t="s">
        <v>2897</v>
      </c>
      <c r="V210" s="16" t="s">
        <v>2898</v>
      </c>
      <c r="W210" s="30">
        <v>2012</v>
      </c>
      <c r="X210" t="s">
        <v>2897</v>
      </c>
      <c r="Y210" s="28">
        <v>40964</v>
      </c>
      <c r="Z210" s="28" t="str">
        <f>TRIM(A210)</f>
        <v>AG-2012-RO97803-40964</v>
      </c>
      <c r="AA210">
        <f t="shared" si="15"/>
        <v>2012</v>
      </c>
      <c r="AB210">
        <f t="shared" si="16"/>
        <v>2</v>
      </c>
      <c r="AC210">
        <f t="shared" si="17"/>
        <v>7</v>
      </c>
      <c r="AD210">
        <f t="shared" si="18"/>
        <v>0</v>
      </c>
      <c r="AE210" s="62">
        <f>IF(I210="missing", IFERROR(INDEX([1]lookup!$I:$I, MATCH($A210, [1]lookup!$B:$B, 0)), 0), I210)</f>
        <v>613.26</v>
      </c>
      <c r="AF210" s="71" t="str">
        <f t="shared" si="19"/>
        <v>Aug</v>
      </c>
    </row>
    <row r="211" spans="1:32" ht="15.75">
      <c r="A211" s="19" t="s">
        <v>1269</v>
      </c>
      <c r="B211" s="67">
        <v>41361</v>
      </c>
      <c r="C211" s="9">
        <v>41366</v>
      </c>
      <c r="D211" s="10" t="s">
        <v>1264</v>
      </c>
      <c r="E211" s="10" t="s">
        <v>40</v>
      </c>
      <c r="F211" s="10" t="s">
        <v>245</v>
      </c>
      <c r="G211" s="10" t="s">
        <v>17</v>
      </c>
      <c r="H211" s="10" t="s">
        <v>26</v>
      </c>
      <c r="I211" s="11">
        <v>166.24</v>
      </c>
      <c r="J211" s="10">
        <v>1</v>
      </c>
      <c r="K211" s="20">
        <v>0</v>
      </c>
      <c r="L211" s="11">
        <v>24.936</v>
      </c>
      <c r="M211" s="10" t="s">
        <v>19</v>
      </c>
      <c r="N211" s="12" t="s">
        <v>2685</v>
      </c>
      <c r="O211" s="13" t="str">
        <f>PROPER(D211)</f>
        <v>Alan Barnes</v>
      </c>
      <c r="P211" s="13" t="str">
        <f>LEFT(A211,2)</f>
        <v>CA</v>
      </c>
      <c r="Q211" s="13" t="str">
        <f>MID(A211,4,4)</f>
        <v>2013</v>
      </c>
      <c r="R211" s="13" t="str">
        <f>UPPER(M211)</f>
        <v>MEDIUM</v>
      </c>
      <c r="S211" s="13" t="str">
        <f>LOWER(G211)</f>
        <v>technology</v>
      </c>
      <c r="T211" s="21" t="str">
        <f>RIGHT(A211,5)</f>
        <v>41361</v>
      </c>
      <c r="U211" s="27" t="s">
        <v>2899</v>
      </c>
      <c r="V211" s="19" t="s">
        <v>2690</v>
      </c>
      <c r="W211" s="30">
        <v>2013</v>
      </c>
      <c r="X211" t="s">
        <v>2899</v>
      </c>
      <c r="Y211" s="28">
        <v>41361</v>
      </c>
      <c r="Z211" s="28" t="str">
        <f>TRIM(A211)</f>
        <v>CA-2013-AB10165140-41361</v>
      </c>
      <c r="AA211">
        <f t="shared" si="15"/>
        <v>2013</v>
      </c>
      <c r="AB211">
        <f t="shared" si="16"/>
        <v>3</v>
      </c>
      <c r="AC211">
        <f t="shared" si="17"/>
        <v>5</v>
      </c>
      <c r="AD211">
        <f t="shared" si="18"/>
        <v>5</v>
      </c>
      <c r="AE211" s="62">
        <f>IF(I211="missing", IFERROR(INDEX([1]lookup!$I:$I, MATCH($A211, [1]lookup!$B:$B, 0)), 0), I211)</f>
        <v>166.24</v>
      </c>
      <c r="AF211" s="71" t="str">
        <f t="shared" si="19"/>
        <v>Sep</v>
      </c>
    </row>
    <row r="212" spans="1:32" ht="15.75">
      <c r="A212" s="16" t="s">
        <v>1270</v>
      </c>
      <c r="B212" s="66">
        <v>42263</v>
      </c>
      <c r="C212" s="4">
        <v>42267</v>
      </c>
      <c r="D212" s="5" t="s">
        <v>1271</v>
      </c>
      <c r="E212" s="5" t="s">
        <v>15</v>
      </c>
      <c r="F212" s="5" t="s">
        <v>16</v>
      </c>
      <c r="G212" s="5" t="s">
        <v>32</v>
      </c>
      <c r="H212" s="5" t="s">
        <v>127</v>
      </c>
      <c r="I212" s="6">
        <v>1837.5599999999899</v>
      </c>
      <c r="J212" s="5">
        <v>4</v>
      </c>
      <c r="K212" s="17">
        <v>0</v>
      </c>
      <c r="L212" s="6">
        <v>275.52</v>
      </c>
      <c r="M212" s="5" t="s">
        <v>19</v>
      </c>
      <c r="N212" s="7" t="s">
        <v>2685</v>
      </c>
      <c r="O212" s="8" t="str">
        <f>PROPER(D212)</f>
        <v>Mathew Reese</v>
      </c>
      <c r="P212" s="8" t="str">
        <f>LEFT(A212,2)</f>
        <v>IN</v>
      </c>
      <c r="Q212" s="8" t="str">
        <f>MID(A212,4,4)</f>
        <v>2015</v>
      </c>
      <c r="R212" s="8" t="str">
        <f>UPPER(M212)</f>
        <v>MEDIUM</v>
      </c>
      <c r="S212" s="8" t="str">
        <f>LOWER(G212)</f>
        <v>furniture</v>
      </c>
      <c r="T212" s="18" t="str">
        <f>RIGHT(A212,5)</f>
        <v>42263</v>
      </c>
      <c r="U212" s="27" t="s">
        <v>2900</v>
      </c>
      <c r="V212" s="16" t="s">
        <v>2687</v>
      </c>
      <c r="W212" s="30">
        <v>2015</v>
      </c>
      <c r="X212" t="s">
        <v>2900</v>
      </c>
      <c r="Y212" s="28">
        <v>42263</v>
      </c>
      <c r="Z212" s="28" t="str">
        <f>TRIM(A212)</f>
        <v>IN-2015-MR175457-42263</v>
      </c>
      <c r="AA212">
        <f t="shared" si="15"/>
        <v>2015</v>
      </c>
      <c r="AB212">
        <f t="shared" si="16"/>
        <v>9</v>
      </c>
      <c r="AC212">
        <f t="shared" si="17"/>
        <v>4</v>
      </c>
      <c r="AD212">
        <f t="shared" si="18"/>
        <v>4</v>
      </c>
      <c r="AE212" s="62">
        <f>IF(I212="missing", IFERROR(INDEX([1]lookup!$I:$I, MATCH($A212, [1]lookup!$B:$B, 0)), 0), I212)</f>
        <v>1837.5599999999899</v>
      </c>
      <c r="AF212" s="71" t="str">
        <f t="shared" si="19"/>
        <v>Nov</v>
      </c>
    </row>
    <row r="213" spans="1:32" ht="15.75">
      <c r="A213" s="19" t="s">
        <v>1275</v>
      </c>
      <c r="B213" s="67">
        <v>42004</v>
      </c>
      <c r="C213" s="9">
        <v>42005</v>
      </c>
      <c r="D213" s="10" t="s">
        <v>1276</v>
      </c>
      <c r="E213" s="10" t="s">
        <v>211</v>
      </c>
      <c r="F213" s="10" t="s">
        <v>98</v>
      </c>
      <c r="G213" s="10" t="s">
        <v>17</v>
      </c>
      <c r="H213" s="10" t="s">
        <v>73</v>
      </c>
      <c r="I213" s="11">
        <v>1198.2986000000001</v>
      </c>
      <c r="J213" s="10">
        <v>5</v>
      </c>
      <c r="K213" s="20">
        <v>2E-3</v>
      </c>
      <c r="L213" s="11">
        <v>165.5986</v>
      </c>
      <c r="M213" s="10" t="s">
        <v>37</v>
      </c>
      <c r="N213" s="12" t="s">
        <v>2685</v>
      </c>
      <c r="O213" s="13" t="str">
        <f>PROPER(D213)</f>
        <v>Amy Hunt</v>
      </c>
      <c r="P213" s="13" t="str">
        <f>LEFT(A213,2)</f>
        <v>MX</v>
      </c>
      <c r="Q213" s="13" t="str">
        <f>MID(A213,4,4)</f>
        <v>2014</v>
      </c>
      <c r="R213" s="13" t="str">
        <f>UPPER(M213)</f>
        <v>HIGH</v>
      </c>
      <c r="S213" s="13" t="str">
        <f>LOWER(G213)</f>
        <v>technology</v>
      </c>
      <c r="T213" s="21" t="str">
        <f>RIGHT(A213,5)</f>
        <v>42004</v>
      </c>
      <c r="U213" s="27" t="s">
        <v>2901</v>
      </c>
      <c r="V213" s="19" t="s">
        <v>2719</v>
      </c>
      <c r="W213" s="30">
        <v>2014</v>
      </c>
      <c r="X213" t="s">
        <v>2901</v>
      </c>
      <c r="Y213" s="28">
        <v>42004</v>
      </c>
      <c r="Z213" s="28" t="str">
        <f>TRIM(A213)</f>
        <v>MX-2014-AH1046593-42004</v>
      </c>
      <c r="AA213">
        <f t="shared" si="15"/>
        <v>2014</v>
      </c>
      <c r="AB213">
        <f t="shared" si="16"/>
        <v>12</v>
      </c>
      <c r="AC213">
        <f t="shared" si="17"/>
        <v>4</v>
      </c>
      <c r="AD213">
        <f t="shared" si="18"/>
        <v>1</v>
      </c>
      <c r="AE213" s="62">
        <f>IF(I213="missing", IFERROR(INDEX([1]lookup!$I:$I, MATCH($A213, [1]lookup!$B:$B, 0)), 0), I213)</f>
        <v>1198.2986000000001</v>
      </c>
      <c r="AF213" s="71" t="str">
        <f t="shared" si="19"/>
        <v>Oct</v>
      </c>
    </row>
    <row r="214" spans="1:32" ht="15.75">
      <c r="A214" s="16" t="s">
        <v>1289</v>
      </c>
      <c r="B214" s="66">
        <v>42105</v>
      </c>
      <c r="C214" s="4">
        <v>42111</v>
      </c>
      <c r="D214" s="5" t="s">
        <v>181</v>
      </c>
      <c r="E214" s="5" t="s">
        <v>1290</v>
      </c>
      <c r="F214" s="5" t="s">
        <v>56</v>
      </c>
      <c r="G214" s="5" t="s">
        <v>17</v>
      </c>
      <c r="H214" s="5" t="s">
        <v>26</v>
      </c>
      <c r="I214" s="6">
        <v>1302.78</v>
      </c>
      <c r="J214" s="5">
        <v>2</v>
      </c>
      <c r="K214" s="17">
        <v>0</v>
      </c>
      <c r="L214" s="6">
        <v>286.56</v>
      </c>
      <c r="M214" s="5" t="s">
        <v>74</v>
      </c>
      <c r="N214" s="7" t="s">
        <v>2685</v>
      </c>
      <c r="O214" s="8" t="str">
        <f>PROPER(D214)</f>
        <v>Mitch Webber</v>
      </c>
      <c r="P214" s="8" t="str">
        <f>LEFT(A214,2)</f>
        <v>SA</v>
      </c>
      <c r="Q214" s="8" t="str">
        <f>MID(A214,4,4)</f>
        <v>2015</v>
      </c>
      <c r="R214" s="8" t="str">
        <f>UPPER(M214)</f>
        <v>LOW</v>
      </c>
      <c r="S214" s="8" t="str">
        <f>LOWER(G214)</f>
        <v>technology</v>
      </c>
      <c r="T214" s="18" t="str">
        <f>RIGHT(A214,5)</f>
        <v>42105</v>
      </c>
      <c r="U214" s="27" t="s">
        <v>2902</v>
      </c>
      <c r="V214" s="16" t="s">
        <v>2903</v>
      </c>
      <c r="W214" s="30">
        <v>2015</v>
      </c>
      <c r="X214" t="s">
        <v>2902</v>
      </c>
      <c r="Y214" s="28">
        <v>42105</v>
      </c>
      <c r="Z214" s="28" t="str">
        <f>TRIM(A214)</f>
        <v>SA-2015-MW8220110-42105</v>
      </c>
      <c r="AA214">
        <f t="shared" si="15"/>
        <v>2015</v>
      </c>
      <c r="AB214">
        <f t="shared" si="16"/>
        <v>4</v>
      </c>
      <c r="AC214">
        <f t="shared" si="17"/>
        <v>7</v>
      </c>
      <c r="AD214">
        <f t="shared" si="18"/>
        <v>6</v>
      </c>
      <c r="AE214" s="62">
        <f>IF(I214="missing", IFERROR(INDEX([1]lookup!$I:$I, MATCH($A214, [1]lookup!$B:$B, 0)), 0), I214)</f>
        <v>1302.78</v>
      </c>
      <c r="AF214" s="71" t="str">
        <f t="shared" si="19"/>
        <v>Nov</v>
      </c>
    </row>
    <row r="215" spans="1:32" ht="15.75">
      <c r="A215" s="19" t="s">
        <v>1291</v>
      </c>
      <c r="B215" s="67">
        <v>41489</v>
      </c>
      <c r="C215" s="9">
        <v>41493</v>
      </c>
      <c r="D215" s="10" t="s">
        <v>1207</v>
      </c>
      <c r="E215" s="10" t="s">
        <v>488</v>
      </c>
      <c r="F215" s="10" t="s">
        <v>233</v>
      </c>
      <c r="G215" s="10" t="s">
        <v>165</v>
      </c>
      <c r="H215" s="10" t="s">
        <v>151</v>
      </c>
      <c r="I215" s="11">
        <v>2243.88</v>
      </c>
      <c r="J215" s="10">
        <v>4</v>
      </c>
      <c r="K215" s="20">
        <v>0</v>
      </c>
      <c r="L215" s="11">
        <v>246.719999999999</v>
      </c>
      <c r="M215" s="10" t="s">
        <v>19</v>
      </c>
      <c r="N215" s="12" t="s">
        <v>2685</v>
      </c>
      <c r="O215" s="13" t="str">
        <f>PROPER(D215)</f>
        <v>Alan Hwang</v>
      </c>
      <c r="P215" s="13" t="str">
        <f>LEFT(A215,2)</f>
        <v>EG</v>
      </c>
      <c r="Q215" s="13" t="str">
        <f>MID(A215,4,4)</f>
        <v>2013</v>
      </c>
      <c r="R215" s="13" t="str">
        <f>UPPER(M215)</f>
        <v>MEDIUM</v>
      </c>
      <c r="S215" s="13" t="str">
        <f>LOWER(G215)</f>
        <v>office_supplies</v>
      </c>
      <c r="T215" s="21" t="str">
        <f>RIGHT(A215,5)</f>
        <v>41489</v>
      </c>
      <c r="U215" s="27" t="s">
        <v>2904</v>
      </c>
      <c r="V215" s="19" t="s">
        <v>2905</v>
      </c>
      <c r="W215" s="30">
        <v>2013</v>
      </c>
      <c r="X215" t="s">
        <v>2904</v>
      </c>
      <c r="Y215" s="28">
        <v>41489</v>
      </c>
      <c r="Z215" s="28" t="str">
        <f>TRIM(A215)</f>
        <v>EG-2013-AH21038-41489</v>
      </c>
      <c r="AA215">
        <f t="shared" si="15"/>
        <v>2013</v>
      </c>
      <c r="AB215">
        <f t="shared" si="16"/>
        <v>8</v>
      </c>
      <c r="AC215">
        <f t="shared" si="17"/>
        <v>7</v>
      </c>
      <c r="AD215">
        <f t="shared" si="18"/>
        <v>4</v>
      </c>
      <c r="AE215" s="62">
        <f>IF(I215="missing", IFERROR(INDEX([1]lookup!$I:$I, MATCH($A215, [1]lookup!$B:$B, 0)), 0), I215)</f>
        <v>2243.88</v>
      </c>
      <c r="AF215" s="71" t="str">
        <f t="shared" si="19"/>
        <v>Sep</v>
      </c>
    </row>
    <row r="216" spans="1:32" ht="15.75">
      <c r="A216" s="16" t="s">
        <v>1294</v>
      </c>
      <c r="B216" s="66">
        <v>41255</v>
      </c>
      <c r="C216" s="4">
        <v>41259</v>
      </c>
      <c r="D216" s="5" t="s">
        <v>1078</v>
      </c>
      <c r="E216" s="5" t="s">
        <v>66</v>
      </c>
      <c r="F216" s="5" t="s">
        <v>90</v>
      </c>
      <c r="G216" s="5" t="s">
        <v>1107</v>
      </c>
      <c r="H216" s="5" t="s">
        <v>73</v>
      </c>
      <c r="I216" s="6">
        <v>1609.29</v>
      </c>
      <c r="J216" s="5">
        <v>3</v>
      </c>
      <c r="K216" s="17">
        <v>0</v>
      </c>
      <c r="L216" s="6">
        <v>241.38</v>
      </c>
      <c r="M216" s="5" t="s">
        <v>37</v>
      </c>
      <c r="N216" s="7" t="s">
        <v>2685</v>
      </c>
      <c r="O216" s="8" t="str">
        <f>PROPER(D216)</f>
        <v>Maris Laware</v>
      </c>
      <c r="P216" s="8" t="str">
        <f>LEFT(A216,2)</f>
        <v>IN</v>
      </c>
      <c r="Q216" s="8" t="str">
        <f>MID(A216,4,4)</f>
        <v>2012</v>
      </c>
      <c r="R216" s="8" t="str">
        <f>UPPER(M216)</f>
        <v>HIGH</v>
      </c>
      <c r="S216" s="8" t="str">
        <f>LOWER(G216)</f>
        <v xml:space="preserve"> office supplies </v>
      </c>
      <c r="T216" s="18" t="str">
        <f>RIGHT(A216,5)</f>
        <v>41255</v>
      </c>
      <c r="U216" s="27" t="s">
        <v>2906</v>
      </c>
      <c r="V216" s="16" t="s">
        <v>2687</v>
      </c>
      <c r="W216" s="30">
        <v>2012</v>
      </c>
      <c r="X216" t="s">
        <v>2906</v>
      </c>
      <c r="Y216" s="28">
        <v>41255</v>
      </c>
      <c r="Z216" s="28" t="str">
        <f>TRIM(A216)</f>
        <v>IN-2012-ML1741027-41255</v>
      </c>
      <c r="AA216">
        <f t="shared" si="15"/>
        <v>2012</v>
      </c>
      <c r="AB216">
        <f t="shared" si="16"/>
        <v>12</v>
      </c>
      <c r="AC216">
        <f t="shared" si="17"/>
        <v>4</v>
      </c>
      <c r="AD216">
        <f t="shared" si="18"/>
        <v>4</v>
      </c>
      <c r="AE216" s="62">
        <f>IF(I216="missing", IFERROR(INDEX([1]lookup!$I:$I, MATCH($A216, [1]lookup!$B:$B, 0)), 0), I216)</f>
        <v>1609.29</v>
      </c>
      <c r="AF216" s="71" t="str">
        <f t="shared" si="19"/>
        <v>Aug</v>
      </c>
    </row>
    <row r="217" spans="1:32" ht="15.75">
      <c r="A217" s="19" t="s">
        <v>1297</v>
      </c>
      <c r="B217" s="67">
        <v>42109</v>
      </c>
      <c r="C217" s="9">
        <v>42112</v>
      </c>
      <c r="D217" s="10" t="s">
        <v>1298</v>
      </c>
      <c r="E217" s="10" t="s">
        <v>40</v>
      </c>
      <c r="F217" s="10" t="s">
        <v>111</v>
      </c>
      <c r="G217" s="10" t="s">
        <v>45</v>
      </c>
      <c r="H217" s="10" t="s">
        <v>73</v>
      </c>
      <c r="I217" s="11">
        <v>89.855999999999995</v>
      </c>
      <c r="J217" s="10">
        <v>3</v>
      </c>
      <c r="K217" s="20">
        <v>0.2</v>
      </c>
      <c r="L217" s="11">
        <v>21.340800000000002</v>
      </c>
      <c r="M217" s="10" t="s">
        <v>19</v>
      </c>
      <c r="N217" s="12" t="s">
        <v>2685</v>
      </c>
      <c r="O217" s="13" t="str">
        <f>PROPER(D217)</f>
        <v>Alan Barnes#</v>
      </c>
      <c r="P217" s="13" t="str">
        <f>LEFT(A217,2)</f>
        <v>CA</v>
      </c>
      <c r="Q217" s="13" t="str">
        <f>MID(A217,4,4)</f>
        <v>2015</v>
      </c>
      <c r="R217" s="13" t="str">
        <f>UPPER(M217)</f>
        <v>MEDIUM</v>
      </c>
      <c r="S217" s="13" t="str">
        <f>LOWER(G217)</f>
        <v>office supplies</v>
      </c>
      <c r="T217" s="21" t="str">
        <f>RIGHT(A217,5)</f>
        <v>42109</v>
      </c>
      <c r="U217" s="27" t="s">
        <v>2899</v>
      </c>
      <c r="V217" s="19" t="s">
        <v>2690</v>
      </c>
      <c r="W217" s="30">
        <v>2015</v>
      </c>
      <c r="X217" t="s">
        <v>2899</v>
      </c>
      <c r="Y217" s="28">
        <v>42109</v>
      </c>
      <c r="Z217" s="28" t="str">
        <f>TRIM(A217)</f>
        <v>CA-2015-AB10165140-42109</v>
      </c>
      <c r="AA217">
        <f t="shared" si="15"/>
        <v>2015</v>
      </c>
      <c r="AB217">
        <f t="shared" si="16"/>
        <v>4</v>
      </c>
      <c r="AC217">
        <f t="shared" si="17"/>
        <v>4</v>
      </c>
      <c r="AD217">
        <f t="shared" si="18"/>
        <v>3</v>
      </c>
      <c r="AE217" s="62">
        <f>IF(I217="missing", IFERROR(INDEX([1]lookup!$I:$I, MATCH($A217, [1]lookup!$B:$B, 0)), 0), I217)</f>
        <v>89.855999999999995</v>
      </c>
      <c r="AF217" s="71" t="str">
        <f t="shared" si="19"/>
        <v>Nov</v>
      </c>
    </row>
    <row r="218" spans="1:32" ht="15.75">
      <c r="A218" s="16" t="s">
        <v>1273</v>
      </c>
      <c r="B218" s="66">
        <v>41450</v>
      </c>
      <c r="C218" s="4">
        <v>41456</v>
      </c>
      <c r="D218" s="5" t="s">
        <v>1264</v>
      </c>
      <c r="E218" s="5" t="s">
        <v>40</v>
      </c>
      <c r="F218" s="5" t="s">
        <v>43</v>
      </c>
      <c r="G218" s="5" t="s">
        <v>45</v>
      </c>
      <c r="H218" s="5" t="s">
        <v>44</v>
      </c>
      <c r="I218" s="6">
        <v>88.751999999999995</v>
      </c>
      <c r="J218" s="5">
        <v>3</v>
      </c>
      <c r="K218" s="17">
        <v>0.2</v>
      </c>
      <c r="L218" s="6">
        <v>27.7349999999999</v>
      </c>
      <c r="M218" s="5" t="s">
        <v>19</v>
      </c>
      <c r="N218" s="7" t="s">
        <v>2685</v>
      </c>
      <c r="O218" s="8" t="str">
        <f>PROPER(D218)</f>
        <v>Alan Barnes</v>
      </c>
      <c r="P218" s="8" t="str">
        <f>LEFT(A218,2)</f>
        <v>CA</v>
      </c>
      <c r="Q218" s="8" t="str">
        <f>MID(A218,4,4)</f>
        <v>2013</v>
      </c>
      <c r="R218" s="8" t="str">
        <f>UPPER(M218)</f>
        <v>MEDIUM</v>
      </c>
      <c r="S218" s="8" t="str">
        <f>LOWER(G218)</f>
        <v>office supplies</v>
      </c>
      <c r="T218" s="18" t="str">
        <f>RIGHT(A218,5)</f>
        <v>41450</v>
      </c>
      <c r="U218" s="27" t="s">
        <v>2899</v>
      </c>
      <c r="V218" s="16" t="s">
        <v>2690</v>
      </c>
      <c r="W218" s="30">
        <v>2013</v>
      </c>
      <c r="X218" t="s">
        <v>2899</v>
      </c>
      <c r="Y218" s="28">
        <v>41450</v>
      </c>
      <c r="Z218" s="28" t="str">
        <f>TRIM(A218)</f>
        <v>CA-2013-AB10165140-41450</v>
      </c>
      <c r="AA218">
        <f t="shared" si="15"/>
        <v>2013</v>
      </c>
      <c r="AB218">
        <f t="shared" si="16"/>
        <v>6</v>
      </c>
      <c r="AC218">
        <f t="shared" si="17"/>
        <v>3</v>
      </c>
      <c r="AD218">
        <f t="shared" si="18"/>
        <v>6</v>
      </c>
      <c r="AE218" s="62">
        <f>IF(I218="missing", IFERROR(INDEX([1]lookup!$I:$I, MATCH($A218, [1]lookup!$B:$B, 0)), 0), I218)</f>
        <v>88.751999999999995</v>
      </c>
      <c r="AF218" s="71" t="str">
        <f t="shared" si="19"/>
        <v>Sep</v>
      </c>
    </row>
    <row r="219" spans="1:32" ht="15.75">
      <c r="A219" s="19" t="s">
        <v>1306</v>
      </c>
      <c r="B219" s="67">
        <v>42326</v>
      </c>
      <c r="C219" s="9">
        <v>42329</v>
      </c>
      <c r="D219" s="10" t="s">
        <v>1307</v>
      </c>
      <c r="E219" s="10" t="s">
        <v>55</v>
      </c>
      <c r="F219" s="10" t="s">
        <v>56</v>
      </c>
      <c r="G219" s="10" t="s">
        <v>17</v>
      </c>
      <c r="H219" s="10" t="s">
        <v>44</v>
      </c>
      <c r="I219" s="11">
        <v>621</v>
      </c>
      <c r="J219" s="10">
        <v>2</v>
      </c>
      <c r="K219" s="20">
        <v>0</v>
      </c>
      <c r="L219" s="11">
        <v>180.06</v>
      </c>
      <c r="M219" s="10" t="s">
        <v>27</v>
      </c>
      <c r="N219" s="12" t="s">
        <v>2685</v>
      </c>
      <c r="O219" s="13" t="str">
        <f>PROPER(D219)</f>
        <v>Matt Collins</v>
      </c>
      <c r="P219" s="13" t="str">
        <f>LEFT(A219,2)</f>
        <v>SA</v>
      </c>
      <c r="Q219" s="13" t="str">
        <f>MID(A219,4,4)</f>
        <v>2015</v>
      </c>
      <c r="R219" s="13" t="str">
        <f>UPPER(M219)</f>
        <v>CRITICAL</v>
      </c>
      <c r="S219" s="13" t="str">
        <f>LOWER(G219)</f>
        <v>technology</v>
      </c>
      <c r="T219" s="21" t="str">
        <f>RIGHT(A219,5)</f>
        <v>42326</v>
      </c>
      <c r="U219" s="27" t="s">
        <v>2907</v>
      </c>
      <c r="V219" s="19" t="s">
        <v>2903</v>
      </c>
      <c r="W219" s="30">
        <v>2015</v>
      </c>
      <c r="X219" t="s">
        <v>2907</v>
      </c>
      <c r="Y219" s="28">
        <v>42326</v>
      </c>
      <c r="Z219" s="28" t="str">
        <f>TRIM(A219)</f>
        <v>SA-2015-MC7575110-42326</v>
      </c>
      <c r="AA219">
        <f t="shared" si="15"/>
        <v>2015</v>
      </c>
      <c r="AB219">
        <f t="shared" si="16"/>
        <v>11</v>
      </c>
      <c r="AC219">
        <f t="shared" si="17"/>
        <v>4</v>
      </c>
      <c r="AD219">
        <f t="shared" si="18"/>
        <v>3</v>
      </c>
      <c r="AE219" s="62">
        <f>IF(I219="missing", IFERROR(INDEX([1]lookup!$I:$I, MATCH($A219, [1]lookup!$B:$B, 0)), 0), I219)</f>
        <v>621</v>
      </c>
      <c r="AF219" s="71" t="str">
        <f t="shared" si="19"/>
        <v>Nov</v>
      </c>
    </row>
    <row r="220" spans="1:32" ht="15.75">
      <c r="A220" s="16" t="s">
        <v>1310</v>
      </c>
      <c r="B220" s="66">
        <v>42277</v>
      </c>
      <c r="C220" s="4">
        <v>42279</v>
      </c>
      <c r="D220" s="5" t="s">
        <v>159</v>
      </c>
      <c r="E220" s="5" t="s">
        <v>76</v>
      </c>
      <c r="F220" s="5" t="s">
        <v>77</v>
      </c>
      <c r="G220" s="5" t="s">
        <v>17</v>
      </c>
      <c r="H220" s="5" t="s">
        <v>33</v>
      </c>
      <c r="I220" s="6">
        <v>1145.232</v>
      </c>
      <c r="J220" s="5">
        <v>3</v>
      </c>
      <c r="K220" s="17">
        <v>0.4</v>
      </c>
      <c r="L220" s="6">
        <v>-706.24800000000005</v>
      </c>
      <c r="M220" s="5" t="s">
        <v>27</v>
      </c>
      <c r="N220" s="7" t="s">
        <v>2685</v>
      </c>
      <c r="O220" s="8" t="str">
        <f>PROPER(D220)</f>
        <v>Scott Williamson</v>
      </c>
      <c r="P220" s="8" t="str">
        <f>LEFT(A220,2)</f>
        <v>IT</v>
      </c>
      <c r="Q220" s="8" t="str">
        <f>MID(A220,4,4)</f>
        <v>2015</v>
      </c>
      <c r="R220" s="8" t="str">
        <f>UPPER(M220)</f>
        <v>CRITICAL</v>
      </c>
      <c r="S220" s="8" t="str">
        <f>LOWER(G220)</f>
        <v>technology</v>
      </c>
      <c r="T220" s="18" t="str">
        <f>RIGHT(A220,5)</f>
        <v>42277</v>
      </c>
      <c r="U220" s="27" t="s">
        <v>2908</v>
      </c>
      <c r="V220" s="16" t="s">
        <v>2711</v>
      </c>
      <c r="W220" s="30">
        <v>2015</v>
      </c>
      <c r="X220" t="s">
        <v>2908</v>
      </c>
      <c r="Y220" s="28">
        <v>42277</v>
      </c>
      <c r="Z220" s="28" t="str">
        <f>TRIM(A220)</f>
        <v>IT-2015-SW2027564-42277</v>
      </c>
      <c r="AA220">
        <f t="shared" si="15"/>
        <v>2015</v>
      </c>
      <c r="AB220">
        <f t="shared" si="16"/>
        <v>9</v>
      </c>
      <c r="AC220">
        <f t="shared" si="17"/>
        <v>4</v>
      </c>
      <c r="AD220">
        <f t="shared" si="18"/>
        <v>2</v>
      </c>
      <c r="AE220" s="62">
        <f>IF(I220="missing", IFERROR(INDEX([1]lookup!$I:$I, MATCH($A220, [1]lookup!$B:$B, 0)), 0), I220)</f>
        <v>1145.232</v>
      </c>
      <c r="AF220" s="71" t="str">
        <f t="shared" si="19"/>
        <v>Nov</v>
      </c>
    </row>
    <row r="221" spans="1:32" ht="15.75">
      <c r="A221" s="19" t="s">
        <v>1311</v>
      </c>
      <c r="B221" s="67">
        <v>42094</v>
      </c>
      <c r="C221" s="9">
        <v>42096</v>
      </c>
      <c r="D221" s="10" t="s">
        <v>1264</v>
      </c>
      <c r="E221" s="10" t="s">
        <v>40</v>
      </c>
      <c r="F221" s="10" t="s">
        <v>245</v>
      </c>
      <c r="G221" s="10" t="s">
        <v>32</v>
      </c>
      <c r="H221" s="10" t="s">
        <v>151</v>
      </c>
      <c r="I221" s="11">
        <v>94.2</v>
      </c>
      <c r="J221" s="10">
        <v>5</v>
      </c>
      <c r="K221" s="20">
        <v>0</v>
      </c>
      <c r="L221" s="11">
        <v>39.564</v>
      </c>
      <c r="M221" s="10" t="s">
        <v>19</v>
      </c>
      <c r="N221" s="12" t="s">
        <v>2685</v>
      </c>
      <c r="O221" s="13" t="str">
        <f>PROPER(D221)</f>
        <v>Alan Barnes</v>
      </c>
      <c r="P221" s="13" t="str">
        <f>LEFT(A221,2)</f>
        <v>CA</v>
      </c>
      <c r="Q221" s="13" t="str">
        <f>MID(A221,4,4)</f>
        <v>2015</v>
      </c>
      <c r="R221" s="13" t="str">
        <f>UPPER(M221)</f>
        <v>MEDIUM</v>
      </c>
      <c r="S221" s="13" t="str">
        <f>LOWER(G221)</f>
        <v>furniture</v>
      </c>
      <c r="T221" s="21" t="str">
        <f>RIGHT(A221,5)</f>
        <v>42094</v>
      </c>
      <c r="U221" s="27" t="s">
        <v>2899</v>
      </c>
      <c r="V221" s="19" t="s">
        <v>2690</v>
      </c>
      <c r="W221" s="30">
        <v>2015</v>
      </c>
      <c r="X221" t="s">
        <v>2899</v>
      </c>
      <c r="Y221" s="28">
        <v>42094</v>
      </c>
      <c r="Z221" s="28" t="str">
        <f>TRIM(A221)</f>
        <v>CA-2015-AB10165140-42094</v>
      </c>
      <c r="AA221">
        <f t="shared" si="15"/>
        <v>2015</v>
      </c>
      <c r="AB221">
        <f t="shared" si="16"/>
        <v>3</v>
      </c>
      <c r="AC221">
        <f t="shared" si="17"/>
        <v>3</v>
      </c>
      <c r="AD221">
        <f t="shared" si="18"/>
        <v>2</v>
      </c>
      <c r="AE221" s="62">
        <f>IF(I221="missing", IFERROR(INDEX([1]lookup!$I:$I, MATCH($A221, [1]lookup!$B:$B, 0)), 0), I221)</f>
        <v>94.2</v>
      </c>
      <c r="AF221" s="71" t="str">
        <f t="shared" si="19"/>
        <v>Nov</v>
      </c>
    </row>
    <row r="222" spans="1:32" ht="15.75">
      <c r="A222" s="16" t="s">
        <v>1317</v>
      </c>
      <c r="B222" s="66">
        <v>40967</v>
      </c>
      <c r="C222" s="4">
        <v>40970</v>
      </c>
      <c r="D222" s="5" t="s">
        <v>881</v>
      </c>
      <c r="E222" s="5" t="s">
        <v>1318</v>
      </c>
      <c r="F222" s="5" t="s">
        <v>90</v>
      </c>
      <c r="G222" s="5" t="s">
        <v>45</v>
      </c>
      <c r="H222" s="5" t="s">
        <v>23</v>
      </c>
      <c r="I222" s="6">
        <v>810.72</v>
      </c>
      <c r="J222" s="5">
        <v>3</v>
      </c>
      <c r="K222" s="17">
        <v>0.5</v>
      </c>
      <c r="L222" s="6">
        <v>-599.94000000000005</v>
      </c>
      <c r="M222" s="5" t="s">
        <v>27</v>
      </c>
      <c r="N222" s="7" t="s">
        <v>2685</v>
      </c>
      <c r="O222" s="8" t="str">
        <f>PROPER(D222)</f>
        <v>Paul Stevenson</v>
      </c>
      <c r="P222" s="8" t="str">
        <f>LEFT(A222,2)</f>
        <v>ID</v>
      </c>
      <c r="Q222" s="8" t="str">
        <f>MID(A222,4,4)</f>
        <v>2012</v>
      </c>
      <c r="R222" s="8" t="str">
        <f>UPPER(M222)</f>
        <v>CRITICAL</v>
      </c>
      <c r="S222" s="8" t="str">
        <f>LOWER(G222)</f>
        <v>office supplies</v>
      </c>
      <c r="T222" s="18" t="str">
        <f>RIGHT(A222,5)</f>
        <v>40967</v>
      </c>
      <c r="U222" s="27" t="s">
        <v>2909</v>
      </c>
      <c r="V222" s="16" t="s">
        <v>2739</v>
      </c>
      <c r="W222" s="30">
        <v>2012</v>
      </c>
      <c r="X222" t="s">
        <v>2909</v>
      </c>
      <c r="Y222" s="28">
        <v>40967</v>
      </c>
      <c r="Z222" s="28" t="str">
        <f>TRIM(A222)</f>
        <v>ID-2012-PS18970118-40967</v>
      </c>
      <c r="AA222">
        <f t="shared" si="15"/>
        <v>2012</v>
      </c>
      <c r="AB222">
        <f t="shared" si="16"/>
        <v>2</v>
      </c>
      <c r="AC222">
        <f t="shared" si="17"/>
        <v>3</v>
      </c>
      <c r="AD222">
        <f t="shared" si="18"/>
        <v>3</v>
      </c>
      <c r="AE222" s="62">
        <f>IF(I222="missing", IFERROR(INDEX([1]lookup!$I:$I, MATCH($A222, [1]lookup!$B:$B, 0)), 0), I222)</f>
        <v>810.72</v>
      </c>
      <c r="AF222" s="71" t="str">
        <f t="shared" si="19"/>
        <v>Aug</v>
      </c>
    </row>
    <row r="223" spans="1:32" ht="15.75">
      <c r="A223" s="19" t="s">
        <v>1321</v>
      </c>
      <c r="B223" s="67">
        <v>41793</v>
      </c>
      <c r="C223" s="9">
        <v>41796</v>
      </c>
      <c r="D223" s="10" t="s">
        <v>1083</v>
      </c>
      <c r="E223" s="10" t="s">
        <v>76</v>
      </c>
      <c r="F223" s="10" t="s">
        <v>77</v>
      </c>
      <c r="G223" s="10" t="s">
        <v>45</v>
      </c>
      <c r="H223" s="10" t="s">
        <v>73</v>
      </c>
      <c r="I223" s="11">
        <v>2593.8000000000002</v>
      </c>
      <c r="J223" s="10">
        <v>5</v>
      </c>
      <c r="K223" s="20">
        <v>0</v>
      </c>
      <c r="L223" s="11">
        <v>1141.2</v>
      </c>
      <c r="M223" s="10" t="s">
        <v>37</v>
      </c>
      <c r="N223" s="12" t="s">
        <v>2685</v>
      </c>
      <c r="O223" s="13" t="str">
        <f>PROPER(D223)</f>
        <v>Quincy Jones</v>
      </c>
      <c r="P223" s="13" t="str">
        <f>LEFT(A223,2)</f>
        <v xml:space="preserve"> E</v>
      </c>
      <c r="Q223" s="13" t="str">
        <f>MID(A223,4,4)</f>
        <v>-201</v>
      </c>
      <c r="R223" s="13" t="str">
        <f>UPPER(M223)</f>
        <v>HIGH</v>
      </c>
      <c r="S223" s="13" t="str">
        <f>LOWER(G223)</f>
        <v>office supplies</v>
      </c>
      <c r="T223" s="21" t="str">
        <f>RIGHT(A223,5)</f>
        <v xml:space="preserve">1793 </v>
      </c>
      <c r="U223" s="27" t="s">
        <v>2910</v>
      </c>
      <c r="V223" s="19" t="s">
        <v>2911</v>
      </c>
      <c r="W223" s="30">
        <v>2014</v>
      </c>
      <c r="X223" t="s">
        <v>2910</v>
      </c>
      <c r="Y223" s="28">
        <v>41793</v>
      </c>
      <c r="Z223" s="28" t="str">
        <f>TRIM(A223)</f>
        <v>ES-2014-QJ1925564-41793</v>
      </c>
      <c r="AA223">
        <f t="shared" si="15"/>
        <v>2014</v>
      </c>
      <c r="AB223">
        <f t="shared" si="16"/>
        <v>6</v>
      </c>
      <c r="AC223">
        <f t="shared" si="17"/>
        <v>3</v>
      </c>
      <c r="AD223">
        <f t="shared" si="18"/>
        <v>3</v>
      </c>
      <c r="AE223" s="62">
        <f>IF(I223="missing", IFERROR(INDEX([1]lookup!$I:$I, MATCH($A223, [1]lookup!$B:$B, 0)), 0), I223)</f>
        <v>2593.8000000000002</v>
      </c>
      <c r="AF223" s="71" t="str">
        <f t="shared" si="19"/>
        <v>Oct</v>
      </c>
    </row>
    <row r="224" spans="1:32" ht="15.75">
      <c r="A224" s="16" t="s">
        <v>746</v>
      </c>
      <c r="B224" s="66">
        <v>42292</v>
      </c>
      <c r="C224" s="4">
        <v>42294</v>
      </c>
      <c r="D224" s="5" t="s">
        <v>747</v>
      </c>
      <c r="E224" s="5" t="s">
        <v>256</v>
      </c>
      <c r="F224" s="5" t="s">
        <v>71</v>
      </c>
      <c r="G224" s="5" t="s">
        <v>17</v>
      </c>
      <c r="H224" s="5" t="s">
        <v>73</v>
      </c>
      <c r="I224" s="6" t="s">
        <v>163</v>
      </c>
      <c r="J224" s="5">
        <v>5</v>
      </c>
      <c r="K224" s="17">
        <v>0</v>
      </c>
      <c r="L224" s="6">
        <v>567</v>
      </c>
      <c r="M224" s="5" t="s">
        <v>27</v>
      </c>
      <c r="N224" s="7" t="s">
        <v>2685</v>
      </c>
      <c r="O224" s="8" t="str">
        <f>PROPER(D224)</f>
        <v>Cari Schnelling</v>
      </c>
      <c r="P224" s="8" t="str">
        <f>LEFT(A224,2)</f>
        <v>ES</v>
      </c>
      <c r="Q224" s="8" t="str">
        <f>MID(A224,4,4)</f>
        <v>2015</v>
      </c>
      <c r="R224" s="8" t="str">
        <f>UPPER(M224)</f>
        <v>CRITICAL</v>
      </c>
      <c r="S224" s="8" t="str">
        <f>LOWER(G224)</f>
        <v>technology</v>
      </c>
      <c r="T224" s="18" t="str">
        <f>RIGHT(A224,5)</f>
        <v>42292</v>
      </c>
      <c r="U224" s="27" t="s">
        <v>2912</v>
      </c>
      <c r="V224" s="16" t="s">
        <v>2744</v>
      </c>
      <c r="W224" s="30">
        <v>2015</v>
      </c>
      <c r="X224" t="s">
        <v>2912</v>
      </c>
      <c r="Y224" s="28">
        <v>42292</v>
      </c>
      <c r="Z224" s="28" t="str">
        <f>TRIM(A224)</f>
        <v>ES-2015-CS118608-42292</v>
      </c>
      <c r="AA224">
        <f t="shared" si="15"/>
        <v>2015</v>
      </c>
      <c r="AB224">
        <f t="shared" si="16"/>
        <v>10</v>
      </c>
      <c r="AC224">
        <f t="shared" si="17"/>
        <v>5</v>
      </c>
      <c r="AD224">
        <f t="shared" si="18"/>
        <v>2</v>
      </c>
      <c r="AE224" s="62">
        <f>IF(I224="missing", IFERROR(INDEX([1]lookup!$I:$I, MATCH($A224, [1]lookup!$B:$B, 0)), 0), I224)</f>
        <v>0</v>
      </c>
      <c r="AF224" s="71" t="str">
        <f t="shared" si="19"/>
        <v>Nov</v>
      </c>
    </row>
    <row r="225" spans="1:32" ht="15.75">
      <c r="A225" s="19" t="s">
        <v>1330</v>
      </c>
      <c r="B225" s="67">
        <v>42176</v>
      </c>
      <c r="C225" s="9">
        <v>42177</v>
      </c>
      <c r="D225" s="10" t="s">
        <v>513</v>
      </c>
      <c r="E225" s="10" t="s">
        <v>70</v>
      </c>
      <c r="F225" s="10" t="s">
        <v>71</v>
      </c>
      <c r="G225" s="10" t="s">
        <v>32</v>
      </c>
      <c r="H225" s="10" t="s">
        <v>26</v>
      </c>
      <c r="I225" s="11">
        <v>656.85599999999999</v>
      </c>
      <c r="J225" s="10">
        <v>2</v>
      </c>
      <c r="K225" s="20">
        <v>0.1</v>
      </c>
      <c r="L225" s="11">
        <v>94.835999999999899</v>
      </c>
      <c r="M225" s="10" t="s">
        <v>27</v>
      </c>
      <c r="N225" s="12" t="s">
        <v>2685</v>
      </c>
      <c r="O225" s="13" t="str">
        <f>PROPER(D225)</f>
        <v>Michelle Tran</v>
      </c>
      <c r="P225" s="13" t="str">
        <f>LEFT(A225,2)</f>
        <v>ES</v>
      </c>
      <c r="Q225" s="13" t="str">
        <f>MID(A225,4,4)</f>
        <v>2015</v>
      </c>
      <c r="R225" s="13" t="str">
        <f>UPPER(M225)</f>
        <v>CRITICAL</v>
      </c>
      <c r="S225" s="13" t="str">
        <f>LOWER(G225)</f>
        <v>furniture</v>
      </c>
      <c r="T225" s="21" t="str">
        <f>RIGHT(A225,5)</f>
        <v>42176</v>
      </c>
      <c r="U225" s="27" t="s">
        <v>2913</v>
      </c>
      <c r="V225" s="19" t="s">
        <v>2744</v>
      </c>
      <c r="W225" s="30">
        <v>2015</v>
      </c>
      <c r="X225" t="s">
        <v>2913</v>
      </c>
      <c r="Y225" s="28">
        <v>42176</v>
      </c>
      <c r="Z225" s="28" t="str">
        <f>TRIM(A225)</f>
        <v>ES-2015-MT1807045-42176</v>
      </c>
      <c r="AA225">
        <f t="shared" si="15"/>
        <v>2015</v>
      </c>
      <c r="AB225">
        <f t="shared" si="16"/>
        <v>6</v>
      </c>
      <c r="AC225">
        <f t="shared" si="17"/>
        <v>1</v>
      </c>
      <c r="AD225">
        <f t="shared" si="18"/>
        <v>1</v>
      </c>
      <c r="AE225" s="62">
        <f>IF(I225="missing", IFERROR(INDEX([1]lookup!$I:$I, MATCH($A225, [1]lookup!$B:$B, 0)), 0), I225)</f>
        <v>656.85599999999999</v>
      </c>
      <c r="AF225" s="71" t="str">
        <f t="shared" si="19"/>
        <v>Nov</v>
      </c>
    </row>
    <row r="226" spans="1:32" ht="15.75">
      <c r="A226" s="16" t="s">
        <v>1336</v>
      </c>
      <c r="B226" s="66">
        <v>40932</v>
      </c>
      <c r="C226" s="4">
        <v>40932</v>
      </c>
      <c r="D226" s="5" t="s">
        <v>86</v>
      </c>
      <c r="E226" s="5" t="s">
        <v>1337</v>
      </c>
      <c r="F226" s="5" t="s">
        <v>94</v>
      </c>
      <c r="G226" s="5" t="s">
        <v>17</v>
      </c>
      <c r="H226" s="5" t="s">
        <v>23</v>
      </c>
      <c r="I226" s="6">
        <v>1302.78</v>
      </c>
      <c r="J226" s="5">
        <v>2</v>
      </c>
      <c r="K226" s="17">
        <v>0</v>
      </c>
      <c r="L226" s="6">
        <v>286.56</v>
      </c>
      <c r="M226" s="5" t="s">
        <v>19</v>
      </c>
      <c r="N226" s="7" t="s">
        <v>2685</v>
      </c>
      <c r="O226" s="8" t="str">
        <f>PROPER(D226)</f>
        <v>Ann Blume</v>
      </c>
      <c r="P226" s="8" t="str">
        <f>LEFT(A226,2)</f>
        <v>EN</v>
      </c>
      <c r="Q226" s="8" t="str">
        <f>MID(A226,4,4)</f>
        <v>2012</v>
      </c>
      <c r="R226" s="8" t="str">
        <f>UPPER(M226)</f>
        <v>MEDIUM</v>
      </c>
      <c r="S226" s="8" t="str">
        <f>LOWER(G226)</f>
        <v>technology</v>
      </c>
      <c r="T226" s="18" t="str">
        <f>RIGHT(A226,5)</f>
        <v>40932</v>
      </c>
      <c r="U226" s="27" t="s">
        <v>2914</v>
      </c>
      <c r="V226" s="16" t="s">
        <v>2915</v>
      </c>
      <c r="W226" s="30">
        <v>2012</v>
      </c>
      <c r="X226" t="s">
        <v>2914</v>
      </c>
      <c r="Y226" s="28">
        <v>40932</v>
      </c>
      <c r="Z226" s="28" t="str">
        <f>TRIM(A226)</f>
        <v>EN-2012-AB60042-40932</v>
      </c>
      <c r="AA226">
        <f t="shared" si="15"/>
        <v>2012</v>
      </c>
      <c r="AB226">
        <f t="shared" si="16"/>
        <v>1</v>
      </c>
      <c r="AC226">
        <f t="shared" si="17"/>
        <v>3</v>
      </c>
      <c r="AD226">
        <f t="shared" si="18"/>
        <v>0</v>
      </c>
      <c r="AE226" s="62">
        <f>IF(I226="missing", IFERROR(INDEX([1]lookup!$I:$I, MATCH($A226, [1]lookup!$B:$B, 0)), 0), I226)</f>
        <v>1302.78</v>
      </c>
      <c r="AF226" s="71" t="str">
        <f t="shared" si="19"/>
        <v>Aug</v>
      </c>
    </row>
    <row r="227" spans="1:32" ht="15.75">
      <c r="A227" s="19" t="s">
        <v>1338</v>
      </c>
      <c r="B227" s="67">
        <v>42342</v>
      </c>
      <c r="C227" s="9">
        <v>42346</v>
      </c>
      <c r="D227" s="10" t="s">
        <v>881</v>
      </c>
      <c r="E227" s="10" t="s">
        <v>15</v>
      </c>
      <c r="F227" s="10" t="s">
        <v>16</v>
      </c>
      <c r="G227" s="10" t="s">
        <v>32</v>
      </c>
      <c r="H227" s="10" t="s">
        <v>18</v>
      </c>
      <c r="I227" s="11">
        <v>2125.3199999999902</v>
      </c>
      <c r="J227" s="10">
        <v>4</v>
      </c>
      <c r="K227" s="20">
        <v>0</v>
      </c>
      <c r="L227" s="11">
        <v>148.68</v>
      </c>
      <c r="M227" s="10" t="s">
        <v>19</v>
      </c>
      <c r="N227" s="12" t="s">
        <v>2685</v>
      </c>
      <c r="O227" s="13" t="str">
        <f>PROPER(D227)</f>
        <v>Paul Stevenson</v>
      </c>
      <c r="P227" s="13" t="str">
        <f>LEFT(A227,2)</f>
        <v>IN</v>
      </c>
      <c r="Q227" s="13" t="str">
        <f>MID(A227,4,4)</f>
        <v>2015</v>
      </c>
      <c r="R227" s="13" t="str">
        <f>UPPER(M227)</f>
        <v>MEDIUM</v>
      </c>
      <c r="S227" s="13" t="str">
        <f>LOWER(G227)</f>
        <v>furniture</v>
      </c>
      <c r="T227" s="21" t="str">
        <f>RIGHT(A227,5)</f>
        <v>42342</v>
      </c>
      <c r="U227" s="27" t="s">
        <v>2916</v>
      </c>
      <c r="V227" s="19" t="s">
        <v>2687</v>
      </c>
      <c r="W227" s="30">
        <v>2015</v>
      </c>
      <c r="X227" t="s">
        <v>2916</v>
      </c>
      <c r="Y227" s="28">
        <v>42342</v>
      </c>
      <c r="Z227" s="28" t="str">
        <f>TRIM(A227)</f>
        <v>IN-2015-PS189707-42342</v>
      </c>
      <c r="AA227">
        <f t="shared" si="15"/>
        <v>2015</v>
      </c>
      <c r="AB227">
        <f t="shared" si="16"/>
        <v>12</v>
      </c>
      <c r="AC227">
        <f t="shared" si="17"/>
        <v>6</v>
      </c>
      <c r="AD227">
        <f t="shared" si="18"/>
        <v>4</v>
      </c>
      <c r="AE227" s="62">
        <f>IF(I227="missing", IFERROR(INDEX([1]lookup!$I:$I, MATCH($A227, [1]lookup!$B:$B, 0)), 0), I227)</f>
        <v>2125.3199999999902</v>
      </c>
      <c r="AF227" s="71" t="str">
        <f t="shared" si="19"/>
        <v>Nov</v>
      </c>
    </row>
    <row r="228" spans="1:32" ht="15.75">
      <c r="A228" s="16" t="s">
        <v>1339</v>
      </c>
      <c r="B228" s="66">
        <v>41818</v>
      </c>
      <c r="C228" s="4">
        <v>41824</v>
      </c>
      <c r="D228" s="5" t="s">
        <v>1189</v>
      </c>
      <c r="E228" s="5" t="s">
        <v>93</v>
      </c>
      <c r="F228" s="5" t="s">
        <v>94</v>
      </c>
      <c r="G228" s="5" t="s">
        <v>17</v>
      </c>
      <c r="H228" s="5" t="s">
        <v>26</v>
      </c>
      <c r="I228" s="6">
        <v>1954.44</v>
      </c>
      <c r="J228" s="5">
        <v>3</v>
      </c>
      <c r="K228" s="17">
        <v>0</v>
      </c>
      <c r="L228" s="6">
        <v>781.74</v>
      </c>
      <c r="M228" s="5" t="s">
        <v>74</v>
      </c>
      <c r="N228" s="7" t="s">
        <v>2685</v>
      </c>
      <c r="O228" s="8" t="str">
        <f>PROPER(D228)</f>
        <v>Erica Bern</v>
      </c>
      <c r="P228" s="8" t="str">
        <f>LEFT(A228,2)</f>
        <v>ES</v>
      </c>
      <c r="Q228" s="8" t="str">
        <f>MID(A228,4,4)</f>
        <v>2014</v>
      </c>
      <c r="R228" s="8" t="str">
        <f>UPPER(M228)</f>
        <v>LOW</v>
      </c>
      <c r="S228" s="8" t="str">
        <f>LOWER(G228)</f>
        <v>technology</v>
      </c>
      <c r="T228" s="18" t="str">
        <f>RIGHT(A228,5)</f>
        <v>41818</v>
      </c>
      <c r="U228" s="27" t="s">
        <v>2917</v>
      </c>
      <c r="V228" s="16" t="s">
        <v>2744</v>
      </c>
      <c r="W228" s="30">
        <v>2014</v>
      </c>
      <c r="X228" t="s">
        <v>2917</v>
      </c>
      <c r="Y228" s="28">
        <v>41818</v>
      </c>
      <c r="Z228" s="28" t="str">
        <f>TRIM(A228)</f>
        <v>ES-2014-EB13975139-41818</v>
      </c>
      <c r="AA228">
        <f t="shared" si="15"/>
        <v>2014</v>
      </c>
      <c r="AB228">
        <f t="shared" si="16"/>
        <v>6</v>
      </c>
      <c r="AC228">
        <f t="shared" si="17"/>
        <v>7</v>
      </c>
      <c r="AD228">
        <f t="shared" si="18"/>
        <v>6</v>
      </c>
      <c r="AE228" s="62">
        <f>IF(I228="missing", IFERROR(INDEX([1]lookup!$I:$I, MATCH($A228, [1]lookup!$B:$B, 0)), 0), I228)</f>
        <v>1954.44</v>
      </c>
      <c r="AF228" s="71" t="str">
        <f t="shared" si="19"/>
        <v>Oct</v>
      </c>
    </row>
    <row r="229" spans="1:32" ht="15.75">
      <c r="A229" s="19" t="s">
        <v>1340</v>
      </c>
      <c r="B229" s="67">
        <v>41418</v>
      </c>
      <c r="C229" s="9">
        <v>41420</v>
      </c>
      <c r="D229" s="10" t="s">
        <v>1238</v>
      </c>
      <c r="E229" s="10" t="s">
        <v>60</v>
      </c>
      <c r="F229" s="10" t="s">
        <v>1341</v>
      </c>
      <c r="G229" s="10" t="s">
        <v>17</v>
      </c>
      <c r="H229" s="10" t="s">
        <v>44</v>
      </c>
      <c r="I229" s="11">
        <v>856.92</v>
      </c>
      <c r="J229" s="10">
        <v>2</v>
      </c>
      <c r="K229" s="20">
        <v>0</v>
      </c>
      <c r="L229" s="11">
        <v>222.76</v>
      </c>
      <c r="M229" s="10" t="s">
        <v>27</v>
      </c>
      <c r="N229" s="12" t="s">
        <v>2685</v>
      </c>
      <c r="O229" s="13" t="str">
        <f>PROPER(D229)</f>
        <v>Art Ferguson</v>
      </c>
      <c r="P229" s="13" t="str">
        <f>LEFT(A229,2)</f>
        <v>MX</v>
      </c>
      <c r="Q229" s="13" t="str">
        <f>MID(A229,4,4)</f>
        <v>2013</v>
      </c>
      <c r="R229" s="13" t="str">
        <f>UPPER(M229)</f>
        <v>CRITICAL</v>
      </c>
      <c r="S229" s="13" t="str">
        <f>LOWER(G229)</f>
        <v>technology</v>
      </c>
      <c r="T229" s="21" t="str">
        <f>RIGHT(A229,5)</f>
        <v>41418</v>
      </c>
      <c r="U229" s="27" t="s">
        <v>2918</v>
      </c>
      <c r="V229" s="19" t="s">
        <v>2719</v>
      </c>
      <c r="W229" s="30">
        <v>2013</v>
      </c>
      <c r="X229" t="s">
        <v>2918</v>
      </c>
      <c r="Y229" s="28">
        <v>41418</v>
      </c>
      <c r="Z229" s="28" t="str">
        <f>TRIM(A229)</f>
        <v>MX-2013-AF1087018-41418</v>
      </c>
      <c r="AA229">
        <f t="shared" si="15"/>
        <v>2013</v>
      </c>
      <c r="AB229">
        <f t="shared" si="16"/>
        <v>5</v>
      </c>
      <c r="AC229">
        <f t="shared" si="17"/>
        <v>6</v>
      </c>
      <c r="AD229">
        <f t="shared" si="18"/>
        <v>2</v>
      </c>
      <c r="AE229" s="62">
        <f>IF(I229="missing", IFERROR(INDEX([1]lookup!$I:$I, MATCH($A229, [1]lookup!$B:$B, 0)), 0), I229)</f>
        <v>856.92</v>
      </c>
      <c r="AF229" s="71" t="str">
        <f t="shared" si="19"/>
        <v>Sep</v>
      </c>
    </row>
    <row r="230" spans="1:32" ht="15.75">
      <c r="A230" s="16" t="s">
        <v>1346</v>
      </c>
      <c r="B230" s="66">
        <v>41619</v>
      </c>
      <c r="C230" s="4">
        <v>41623</v>
      </c>
      <c r="D230" s="5" t="s">
        <v>1347</v>
      </c>
      <c r="E230" s="5" t="s">
        <v>1348</v>
      </c>
      <c r="F230" s="5" t="s">
        <v>115</v>
      </c>
      <c r="G230" s="5" t="s">
        <v>17</v>
      </c>
      <c r="H230" s="5" t="s">
        <v>26</v>
      </c>
      <c r="I230" s="6">
        <v>1302.96</v>
      </c>
      <c r="J230" s="5">
        <v>2</v>
      </c>
      <c r="K230" s="17">
        <v>0</v>
      </c>
      <c r="L230" s="6">
        <v>182.39999999999901</v>
      </c>
      <c r="M230" s="5" t="s">
        <v>37</v>
      </c>
      <c r="N230" s="7" t="s">
        <v>2685</v>
      </c>
      <c r="O230" s="8" t="str">
        <f>PROPER(D230)</f>
        <v>Craig Carroll</v>
      </c>
      <c r="P230" s="8" t="str">
        <f>LEFT(A230,2)</f>
        <v>IN</v>
      </c>
      <c r="Q230" s="8" t="str">
        <f>MID(A230,4,4)</f>
        <v>2013</v>
      </c>
      <c r="R230" s="8" t="str">
        <f>UPPER(M230)</f>
        <v>HIGH</v>
      </c>
      <c r="S230" s="8" t="str">
        <f>LOWER(G230)</f>
        <v>technology</v>
      </c>
      <c r="T230" s="18" t="str">
        <f>RIGHT(A230,5)</f>
        <v>41619</v>
      </c>
      <c r="U230" s="27" t="s">
        <v>2919</v>
      </c>
      <c r="V230" s="16" t="s">
        <v>2687</v>
      </c>
      <c r="W230" s="30">
        <v>2013</v>
      </c>
      <c r="X230" t="s">
        <v>2919</v>
      </c>
      <c r="Y230" s="28">
        <v>41619</v>
      </c>
      <c r="Z230" s="28" t="str">
        <f>TRIM(A230)</f>
        <v>IN-2013-CC1268558-41619</v>
      </c>
      <c r="AA230">
        <f t="shared" si="15"/>
        <v>2013</v>
      </c>
      <c r="AB230">
        <f t="shared" si="16"/>
        <v>12</v>
      </c>
      <c r="AC230">
        <f t="shared" si="17"/>
        <v>4</v>
      </c>
      <c r="AD230">
        <f t="shared" si="18"/>
        <v>4</v>
      </c>
      <c r="AE230" s="62">
        <f>IF(I230="missing", IFERROR(INDEX([1]lookup!$I:$I, MATCH($A230, [1]lookup!$B:$B, 0)), 0), I230)</f>
        <v>1302.96</v>
      </c>
      <c r="AF230" s="71" t="str">
        <f t="shared" si="19"/>
        <v>Sep</v>
      </c>
    </row>
    <row r="231" spans="1:32" ht="15.75">
      <c r="A231" s="19" t="s">
        <v>1360</v>
      </c>
      <c r="B231" s="67">
        <v>42344</v>
      </c>
      <c r="C231" s="9">
        <v>42348</v>
      </c>
      <c r="D231" s="10" t="s">
        <v>1264</v>
      </c>
      <c r="E231" s="10" t="s">
        <v>334</v>
      </c>
      <c r="F231" s="10" t="s">
        <v>43</v>
      </c>
      <c r="G231" s="10" t="s">
        <v>1107</v>
      </c>
      <c r="H231" s="10" t="s">
        <v>73</v>
      </c>
      <c r="I231" s="11">
        <v>24.815999999999999</v>
      </c>
      <c r="J231" s="10">
        <v>3</v>
      </c>
      <c r="K231" s="20">
        <v>0.2</v>
      </c>
      <c r="L231" s="11">
        <v>8.3753999999999902</v>
      </c>
      <c r="M231" s="10" t="s">
        <v>19</v>
      </c>
      <c r="N231" s="12" t="s">
        <v>2685</v>
      </c>
      <c r="O231" s="13" t="str">
        <f>PROPER(D231)</f>
        <v>Alan Barnes</v>
      </c>
      <c r="P231" s="13" t="str">
        <f>LEFT(A231,2)</f>
        <v>CA</v>
      </c>
      <c r="Q231" s="13" t="str">
        <f>MID(A231,4,4)</f>
        <v>2015</v>
      </c>
      <c r="R231" s="13" t="str">
        <f>UPPER(M231)</f>
        <v>MEDIUM</v>
      </c>
      <c r="S231" s="13" t="str">
        <f>LOWER(G231)</f>
        <v xml:space="preserve"> office supplies </v>
      </c>
      <c r="T231" s="21" t="str">
        <f>RIGHT(A231,5)</f>
        <v>42344</v>
      </c>
      <c r="U231" s="27" t="s">
        <v>2899</v>
      </c>
      <c r="V231" s="19" t="s">
        <v>2690</v>
      </c>
      <c r="W231" s="30">
        <v>2015</v>
      </c>
      <c r="X231" t="s">
        <v>2899</v>
      </c>
      <c r="Y231" s="28">
        <v>42344</v>
      </c>
      <c r="Z231" s="28" t="str">
        <f>TRIM(A231)</f>
        <v>CA-2015-AB10165140-42344</v>
      </c>
      <c r="AA231">
        <f t="shared" si="15"/>
        <v>2015</v>
      </c>
      <c r="AB231">
        <f t="shared" si="16"/>
        <v>12</v>
      </c>
      <c r="AC231">
        <f t="shared" si="17"/>
        <v>1</v>
      </c>
      <c r="AD231">
        <f t="shared" si="18"/>
        <v>4</v>
      </c>
      <c r="AE231" s="62">
        <f>IF(I231="missing", IFERROR(INDEX([1]lookup!$I:$I, MATCH($A231, [1]lookup!$B:$B, 0)), 0), I231)</f>
        <v>24.815999999999999</v>
      </c>
      <c r="AF231" s="71" t="str">
        <f t="shared" si="19"/>
        <v>Nov</v>
      </c>
    </row>
    <row r="232" spans="1:32" ht="15.75">
      <c r="A232" s="16" t="s">
        <v>1273</v>
      </c>
      <c r="B232" s="66">
        <v>41450</v>
      </c>
      <c r="C232" s="4">
        <v>41456</v>
      </c>
      <c r="D232" s="5" t="s">
        <v>1264</v>
      </c>
      <c r="E232" s="5" t="s">
        <v>40</v>
      </c>
      <c r="F232" s="5" t="s">
        <v>43</v>
      </c>
      <c r="G232" s="5" t="s">
        <v>45</v>
      </c>
      <c r="H232" s="5" t="s">
        <v>127</v>
      </c>
      <c r="I232" s="6">
        <v>20.96</v>
      </c>
      <c r="J232" s="5">
        <v>2</v>
      </c>
      <c r="K232" s="17">
        <v>0</v>
      </c>
      <c r="L232" s="6">
        <v>5.24</v>
      </c>
      <c r="M232" s="5" t="s">
        <v>19</v>
      </c>
      <c r="N232" s="7" t="s">
        <v>2685</v>
      </c>
      <c r="O232" s="8" t="str">
        <f>PROPER(D232)</f>
        <v>Alan Barnes</v>
      </c>
      <c r="P232" s="8" t="str">
        <f>LEFT(A232,2)</f>
        <v>CA</v>
      </c>
      <c r="Q232" s="8" t="str">
        <f>MID(A232,4,4)</f>
        <v>2013</v>
      </c>
      <c r="R232" s="8" t="str">
        <f>UPPER(M232)</f>
        <v>MEDIUM</v>
      </c>
      <c r="S232" s="8" t="str">
        <f>LOWER(G232)</f>
        <v>office supplies</v>
      </c>
      <c r="T232" s="18" t="str">
        <f>RIGHT(A232,5)</f>
        <v>41450</v>
      </c>
      <c r="U232" s="27" t="s">
        <v>2899</v>
      </c>
      <c r="V232" s="16" t="s">
        <v>2690</v>
      </c>
      <c r="W232" s="30">
        <v>2013</v>
      </c>
      <c r="X232" t="s">
        <v>2899</v>
      </c>
      <c r="Y232" s="28">
        <v>41450</v>
      </c>
      <c r="Z232" s="28" t="str">
        <f>TRIM(A232)</f>
        <v>CA-2013-AB10165140-41450</v>
      </c>
      <c r="AA232">
        <f t="shared" si="15"/>
        <v>2013</v>
      </c>
      <c r="AB232">
        <f t="shared" si="16"/>
        <v>6</v>
      </c>
      <c r="AC232">
        <f t="shared" si="17"/>
        <v>3</v>
      </c>
      <c r="AD232">
        <f t="shared" si="18"/>
        <v>6</v>
      </c>
      <c r="AE232" s="62">
        <f>IF(I232="missing", IFERROR(INDEX([1]lookup!$I:$I, MATCH($A232, [1]lookup!$B:$B, 0)), 0), I232)</f>
        <v>20.96</v>
      </c>
      <c r="AF232" s="71" t="str">
        <f t="shared" si="19"/>
        <v>Sep</v>
      </c>
    </row>
    <row r="233" spans="1:32" ht="15.75">
      <c r="A233" s="19" t="s">
        <v>1361</v>
      </c>
      <c r="B233" s="67">
        <v>42329</v>
      </c>
      <c r="C233" s="9">
        <v>42330</v>
      </c>
      <c r="D233" s="10" t="s">
        <v>289</v>
      </c>
      <c r="E233" s="10" t="s">
        <v>97</v>
      </c>
      <c r="F233" s="10" t="s">
        <v>98</v>
      </c>
      <c r="G233" s="10" t="s">
        <v>32</v>
      </c>
      <c r="H233" s="10" t="s">
        <v>299</v>
      </c>
      <c r="I233" s="11">
        <v>775.53599999999994</v>
      </c>
      <c r="J233" s="10">
        <v>3</v>
      </c>
      <c r="K233" s="20">
        <v>0.2</v>
      </c>
      <c r="L233" s="11">
        <v>213.21599999999901</v>
      </c>
      <c r="M233" s="10" t="s">
        <v>37</v>
      </c>
      <c r="N233" s="12" t="s">
        <v>2685</v>
      </c>
      <c r="O233" s="13" t="str">
        <f>PROPER(D233)</f>
        <v>Lena Creighton</v>
      </c>
      <c r="P233" s="13" t="str">
        <f>LEFT(A233,2)</f>
        <v>MX</v>
      </c>
      <c r="Q233" s="13" t="str">
        <f>MID(A233,4,4)</f>
        <v>2015</v>
      </c>
      <c r="R233" s="13" t="str">
        <f>UPPER(M233)</f>
        <v>HIGH</v>
      </c>
      <c r="S233" s="13" t="str">
        <f>LOWER(G233)</f>
        <v>furniture</v>
      </c>
      <c r="T233" s="21" t="str">
        <f>RIGHT(A233,5)</f>
        <v>42329</v>
      </c>
      <c r="U233" s="27" t="s">
        <v>2920</v>
      </c>
      <c r="V233" s="19" t="s">
        <v>2719</v>
      </c>
      <c r="W233" s="30">
        <v>2015</v>
      </c>
      <c r="X233" t="s">
        <v>2920</v>
      </c>
      <c r="Y233" s="28">
        <v>42329</v>
      </c>
      <c r="Z233" s="28" t="str">
        <f>TRIM(A233)</f>
        <v>MX-2015-LC1688582-42329</v>
      </c>
      <c r="AA233">
        <f t="shared" si="15"/>
        <v>2015</v>
      </c>
      <c r="AB233">
        <f t="shared" si="16"/>
        <v>11</v>
      </c>
      <c r="AC233">
        <f t="shared" si="17"/>
        <v>7</v>
      </c>
      <c r="AD233">
        <f t="shared" si="18"/>
        <v>1</v>
      </c>
      <c r="AE233" s="62">
        <f>IF(I233="missing", IFERROR(INDEX([1]lookup!$I:$I, MATCH($A233, [1]lookup!$B:$B, 0)), 0), I233)</f>
        <v>775.53599999999994</v>
      </c>
      <c r="AF233" s="71" t="str">
        <f t="shared" si="19"/>
        <v>Nov</v>
      </c>
    </row>
    <row r="234" spans="1:32" ht="15.75">
      <c r="A234" s="16" t="s">
        <v>1365</v>
      </c>
      <c r="B234" s="66" t="s">
        <v>1366</v>
      </c>
      <c r="C234" s="4">
        <v>41072</v>
      </c>
      <c r="D234" s="5" t="s">
        <v>1367</v>
      </c>
      <c r="E234" s="5" t="s">
        <v>141</v>
      </c>
      <c r="F234" s="5" t="s">
        <v>142</v>
      </c>
      <c r="G234" s="5" t="s">
        <v>17</v>
      </c>
      <c r="H234" s="5" t="s">
        <v>44</v>
      </c>
      <c r="I234" s="6">
        <v>2166.8975999999998</v>
      </c>
      <c r="J234" s="5">
        <v>4</v>
      </c>
      <c r="K234" s="17">
        <v>0.17</v>
      </c>
      <c r="L234" s="6">
        <v>391.49759999999901</v>
      </c>
      <c r="M234" s="5" t="s">
        <v>19</v>
      </c>
      <c r="N234" s="7" t="s">
        <v>2685</v>
      </c>
      <c r="O234" s="8" t="str">
        <f>PROPER(D234)</f>
        <v>Sean Wendt</v>
      </c>
      <c r="P234" s="8" t="str">
        <f>LEFT(A234,2)</f>
        <v>IN</v>
      </c>
      <c r="Q234" s="8" t="str">
        <f>MID(A234,4,4)</f>
        <v>2012</v>
      </c>
      <c r="R234" s="8" t="str">
        <f>UPPER(M234)</f>
        <v>MEDIUM</v>
      </c>
      <c r="S234" s="8" t="str">
        <f>LOWER(G234)</f>
        <v>technology</v>
      </c>
      <c r="T234" s="18" t="str">
        <f>RIGHT(A234,5)</f>
        <v>41067</v>
      </c>
      <c r="U234" s="27" t="s">
        <v>2921</v>
      </c>
      <c r="V234" s="16" t="s">
        <v>2687</v>
      </c>
      <c r="W234" s="30">
        <v>2012</v>
      </c>
      <c r="X234" t="s">
        <v>2921</v>
      </c>
      <c r="Y234" s="28">
        <v>41067</v>
      </c>
      <c r="Z234" s="28" t="str">
        <f>TRIM(A234)</f>
        <v>IN-2012-SW2035059-41067</v>
      </c>
      <c r="AA234">
        <f t="shared" si="15"/>
        <v>0</v>
      </c>
      <c r="AB234">
        <f t="shared" si="16"/>
        <v>0</v>
      </c>
      <c r="AC234">
        <f t="shared" si="17"/>
        <v>0</v>
      </c>
      <c r="AD234">
        <f t="shared" si="18"/>
        <v>0</v>
      </c>
      <c r="AE234" s="62">
        <f>IF(I234="missing", IFERROR(INDEX([1]lookup!$I:$I, MATCH($A234, [1]lookup!$B:$B, 0)), 0), I234)</f>
        <v>2166.8975999999998</v>
      </c>
      <c r="AF234" s="71" t="str">
        <f t="shared" si="19"/>
        <v>Dec</v>
      </c>
    </row>
    <row r="235" spans="1:32" ht="15.75">
      <c r="A235" s="19" t="s">
        <v>1370</v>
      </c>
      <c r="B235" s="67">
        <v>41517</v>
      </c>
      <c r="C235" s="9">
        <v>41519</v>
      </c>
      <c r="D235" s="10" t="s">
        <v>199</v>
      </c>
      <c r="E235" s="10" t="s">
        <v>820</v>
      </c>
      <c r="F235" s="10" t="s">
        <v>90</v>
      </c>
      <c r="G235" s="10" t="s">
        <v>17</v>
      </c>
      <c r="H235" s="10" t="s">
        <v>33</v>
      </c>
      <c r="I235" s="11">
        <v>1285.56</v>
      </c>
      <c r="J235" s="10">
        <v>2</v>
      </c>
      <c r="K235" s="20">
        <v>0</v>
      </c>
      <c r="L235" s="11">
        <v>51.42</v>
      </c>
      <c r="M235" s="10" t="s">
        <v>27</v>
      </c>
      <c r="N235" s="12" t="s">
        <v>2685</v>
      </c>
      <c r="O235" s="13" t="str">
        <f>PROPER(D235)</f>
        <v>Cari Sayre</v>
      </c>
      <c r="P235" s="13" t="str">
        <f>LEFT(A235,2)</f>
        <v>IN</v>
      </c>
      <c r="Q235" s="13" t="str">
        <f>MID(A235,4,4)</f>
        <v>2013</v>
      </c>
      <c r="R235" s="13" t="str">
        <f>UPPER(M235)</f>
        <v>CRITICAL</v>
      </c>
      <c r="S235" s="13" t="str">
        <f>LOWER(G235)</f>
        <v>technology</v>
      </c>
      <c r="T235" s="21" t="str">
        <f>RIGHT(A235,5)</f>
        <v>41517</v>
      </c>
      <c r="U235" s="27" t="s">
        <v>2922</v>
      </c>
      <c r="V235" s="19" t="s">
        <v>2687</v>
      </c>
      <c r="W235" s="30">
        <v>2013</v>
      </c>
      <c r="X235" t="s">
        <v>2922</v>
      </c>
      <c r="Y235" s="28">
        <v>41517</v>
      </c>
      <c r="Z235" s="28" t="str">
        <f>TRIM(A235)</f>
        <v>IN-2013-CS1184527-41517</v>
      </c>
      <c r="AA235">
        <f t="shared" si="15"/>
        <v>2013</v>
      </c>
      <c r="AB235">
        <f t="shared" si="16"/>
        <v>8</v>
      </c>
      <c r="AC235">
        <f t="shared" si="17"/>
        <v>7</v>
      </c>
      <c r="AD235">
        <f t="shared" si="18"/>
        <v>2</v>
      </c>
      <c r="AE235" s="62">
        <f>IF(I235="missing", IFERROR(INDEX([1]lookup!$I:$I, MATCH($A235, [1]lookup!$B:$B, 0)), 0), I235)</f>
        <v>1285.56</v>
      </c>
      <c r="AF235" s="71" t="str">
        <f t="shared" si="19"/>
        <v>Sep</v>
      </c>
    </row>
    <row r="236" spans="1:32" ht="15.75">
      <c r="A236" s="16" t="s">
        <v>1374</v>
      </c>
      <c r="B236" s="66">
        <v>41993</v>
      </c>
      <c r="C236" s="4">
        <v>41995</v>
      </c>
      <c r="D236" s="5" t="s">
        <v>14</v>
      </c>
      <c r="E236" s="5" t="s">
        <v>60</v>
      </c>
      <c r="F236" s="5" t="s">
        <v>61</v>
      </c>
      <c r="G236" s="5" t="s">
        <v>32</v>
      </c>
      <c r="H236" s="5" t="s">
        <v>26</v>
      </c>
      <c r="I236" s="6">
        <v>740.18399999999997</v>
      </c>
      <c r="J236" s="5">
        <v>3</v>
      </c>
      <c r="K236" s="17">
        <v>0.6</v>
      </c>
      <c r="L236" s="6">
        <v>-407.135999999999</v>
      </c>
      <c r="M236" s="5" t="s">
        <v>27</v>
      </c>
      <c r="N236" s="7" t="s">
        <v>2685</v>
      </c>
      <c r="O236" s="8" t="str">
        <f>PROPER(D236)</f>
        <v>Craig Reiter</v>
      </c>
      <c r="P236" s="8" t="str">
        <f>LEFT(A236,2)</f>
        <v>US</v>
      </c>
      <c r="Q236" s="8" t="str">
        <f>MID(A236,4,4)</f>
        <v>2014</v>
      </c>
      <c r="R236" s="8" t="str">
        <f>UPPER(M236)</f>
        <v>CRITICAL</v>
      </c>
      <c r="S236" s="8" t="str">
        <f>LOWER(G236)</f>
        <v>furniture</v>
      </c>
      <c r="T236" s="18" t="str">
        <f>RIGHT(A236,5)</f>
        <v>41993</v>
      </c>
      <c r="U236" s="27" t="s">
        <v>2923</v>
      </c>
      <c r="V236" s="16" t="s">
        <v>2695</v>
      </c>
      <c r="W236" s="30">
        <v>2014</v>
      </c>
      <c r="X236" t="s">
        <v>2923</v>
      </c>
      <c r="Y236" s="28">
        <v>41993</v>
      </c>
      <c r="Z236" s="28" t="str">
        <f>TRIM(A236)</f>
        <v>US-2014-CR1273018-41993</v>
      </c>
      <c r="AA236">
        <f t="shared" si="15"/>
        <v>2014</v>
      </c>
      <c r="AB236">
        <f t="shared" si="16"/>
        <v>12</v>
      </c>
      <c r="AC236">
        <f t="shared" si="17"/>
        <v>7</v>
      </c>
      <c r="AD236">
        <f t="shared" si="18"/>
        <v>2</v>
      </c>
      <c r="AE236" s="62">
        <f>IF(I236="missing", IFERROR(INDEX([1]lookup!$I:$I, MATCH($A236, [1]lookup!$B:$B, 0)), 0), I236)</f>
        <v>740.18399999999997</v>
      </c>
      <c r="AF236" s="71" t="str">
        <f t="shared" si="19"/>
        <v>Oct</v>
      </c>
    </row>
    <row r="237" spans="1:32" ht="15.75">
      <c r="A237" s="19" t="s">
        <v>1378</v>
      </c>
      <c r="B237" s="67">
        <v>41502</v>
      </c>
      <c r="C237" s="9">
        <v>41506</v>
      </c>
      <c r="D237" s="10" t="s">
        <v>1017</v>
      </c>
      <c r="E237" s="10" t="s">
        <v>1379</v>
      </c>
      <c r="F237" s="10" t="s">
        <v>16</v>
      </c>
      <c r="G237" s="10" t="s">
        <v>17</v>
      </c>
      <c r="H237" s="10" t="s">
        <v>127</v>
      </c>
      <c r="I237" s="11">
        <v>2897.91</v>
      </c>
      <c r="J237" s="10">
        <v>5</v>
      </c>
      <c r="K237" s="20">
        <v>0.1</v>
      </c>
      <c r="L237" s="11">
        <v>901.56</v>
      </c>
      <c r="M237" s="10" t="s">
        <v>19</v>
      </c>
      <c r="N237" s="12" t="s">
        <v>2685</v>
      </c>
      <c r="O237" s="13" t="str">
        <f>PROPER(D237)</f>
        <v>Steven Ward</v>
      </c>
      <c r="P237" s="13" t="str">
        <f>LEFT(A237,2)</f>
        <v>IN</v>
      </c>
      <c r="Q237" s="13" t="str">
        <f>MID(A237,4,4)</f>
        <v>2013</v>
      </c>
      <c r="R237" s="13" t="str">
        <f>UPPER(M237)</f>
        <v>MEDIUM</v>
      </c>
      <c r="S237" s="13" t="str">
        <f>LOWER(G237)</f>
        <v>technology</v>
      </c>
      <c r="T237" s="21" t="str">
        <f>RIGHT(A237,5)</f>
        <v>41502</v>
      </c>
      <c r="U237" s="27" t="s">
        <v>2924</v>
      </c>
      <c r="V237" s="19" t="s">
        <v>2687</v>
      </c>
      <c r="W237" s="30">
        <v>2013</v>
      </c>
      <c r="X237" t="s">
        <v>2924</v>
      </c>
      <c r="Y237" s="28">
        <v>41502</v>
      </c>
      <c r="Z237" s="28" t="str">
        <f>TRIM(A237)</f>
        <v>IN-2013-SW207557-41502</v>
      </c>
      <c r="AA237">
        <f t="shared" si="15"/>
        <v>2013</v>
      </c>
      <c r="AB237">
        <f t="shared" si="16"/>
        <v>8</v>
      </c>
      <c r="AC237">
        <f t="shared" si="17"/>
        <v>6</v>
      </c>
      <c r="AD237">
        <f t="shared" si="18"/>
        <v>4</v>
      </c>
      <c r="AE237" s="62">
        <f>IF(I237="missing", IFERROR(INDEX([1]lookup!$I:$I, MATCH($A237, [1]lookup!$B:$B, 0)), 0), I237)</f>
        <v>2897.91</v>
      </c>
      <c r="AF237" s="71" t="str">
        <f t="shared" si="19"/>
        <v>Sep</v>
      </c>
    </row>
    <row r="238" spans="1:32" ht="15.75">
      <c r="A238" s="16" t="s">
        <v>1297</v>
      </c>
      <c r="B238" s="66">
        <v>42109</v>
      </c>
      <c r="C238" s="14">
        <v>55261</v>
      </c>
      <c r="D238" s="5" t="s">
        <v>1264</v>
      </c>
      <c r="E238" s="5" t="s">
        <v>40</v>
      </c>
      <c r="F238" s="5" t="s">
        <v>111</v>
      </c>
      <c r="G238" s="5" t="s">
        <v>1389</v>
      </c>
      <c r="H238" s="5" t="s">
        <v>44</v>
      </c>
      <c r="I238" s="6">
        <v>13.872</v>
      </c>
      <c r="J238" s="5">
        <v>3</v>
      </c>
      <c r="K238" s="17">
        <v>1.5857943638652301</v>
      </c>
      <c r="L238" s="6">
        <v>5.0286</v>
      </c>
      <c r="M238" s="5" t="s">
        <v>19</v>
      </c>
      <c r="N238" s="7" t="s">
        <v>2685</v>
      </c>
      <c r="O238" s="8" t="str">
        <f>PROPER(D238)</f>
        <v>Alan Barnes</v>
      </c>
      <c r="P238" s="8" t="str">
        <f>LEFT(A238,2)</f>
        <v>CA</v>
      </c>
      <c r="Q238" s="8" t="str">
        <f>MID(A238,4,4)</f>
        <v>2015</v>
      </c>
      <c r="R238" s="8" t="str">
        <f>UPPER(M238)</f>
        <v>MEDIUM</v>
      </c>
      <c r="S238" s="8" t="str">
        <f>LOWER(G238)</f>
        <v>offcie supplies</v>
      </c>
      <c r="T238" s="18" t="str">
        <f>RIGHT(A238,5)</f>
        <v>42109</v>
      </c>
      <c r="U238" s="27" t="s">
        <v>2899</v>
      </c>
      <c r="V238" s="16" t="s">
        <v>2690</v>
      </c>
      <c r="W238" s="30">
        <v>2015</v>
      </c>
      <c r="X238" t="s">
        <v>2899</v>
      </c>
      <c r="Y238" s="28">
        <v>42109</v>
      </c>
      <c r="Z238" s="28" t="str">
        <f>TRIM(A238)</f>
        <v>CA-2015-AB10165140-42109</v>
      </c>
      <c r="AA238">
        <f t="shared" si="15"/>
        <v>2015</v>
      </c>
      <c r="AB238">
        <f t="shared" si="16"/>
        <v>4</v>
      </c>
      <c r="AC238">
        <f t="shared" si="17"/>
        <v>4</v>
      </c>
      <c r="AD238">
        <f t="shared" si="18"/>
        <v>13152</v>
      </c>
      <c r="AE238" s="62">
        <f>IF(I238="missing", IFERROR(INDEX([1]lookup!$I:$I, MATCH($A238, [1]lookup!$B:$B, 0)), 0), I238)</f>
        <v>13.872</v>
      </c>
      <c r="AF238" s="71" t="str">
        <f t="shared" si="19"/>
        <v>Nov</v>
      </c>
    </row>
    <row r="239" spans="1:32" ht="15.75">
      <c r="A239" s="19" t="s">
        <v>1397</v>
      </c>
      <c r="B239" s="67">
        <v>42218</v>
      </c>
      <c r="C239" s="9">
        <v>42224</v>
      </c>
      <c r="D239" s="10" t="s">
        <v>1398</v>
      </c>
      <c r="E239" s="10" t="s">
        <v>130</v>
      </c>
      <c r="F239" s="10" t="s">
        <v>131</v>
      </c>
      <c r="G239" s="10" t="s">
        <v>32</v>
      </c>
      <c r="H239" s="10" t="s">
        <v>44</v>
      </c>
      <c r="I239" s="11">
        <v>1752.6</v>
      </c>
      <c r="J239" s="10">
        <v>4</v>
      </c>
      <c r="K239" s="20">
        <v>0</v>
      </c>
      <c r="L239" s="11">
        <v>455.64</v>
      </c>
      <c r="M239" s="10" t="s">
        <v>74</v>
      </c>
      <c r="N239" s="12" t="s">
        <v>2685</v>
      </c>
      <c r="O239" s="13" t="str">
        <f>PROPER(D239)</f>
        <v>Mark Haberlin</v>
      </c>
      <c r="P239" s="13" t="str">
        <f>LEFT(A239,2)</f>
        <v>CG</v>
      </c>
      <c r="Q239" s="13" t="str">
        <f>MID(A239,4,4)</f>
        <v>2015</v>
      </c>
      <c r="R239" s="13" t="str">
        <f>UPPER(M239)</f>
        <v>LOW</v>
      </c>
      <c r="S239" s="13" t="str">
        <f>LOWER(G239)</f>
        <v>furniture</v>
      </c>
      <c r="T239" s="21" t="str">
        <f>RIGHT(A239,5)</f>
        <v>42218</v>
      </c>
      <c r="U239" s="27" t="s">
        <v>2925</v>
      </c>
      <c r="V239" s="19" t="s">
        <v>2871</v>
      </c>
      <c r="W239" s="30">
        <v>2015</v>
      </c>
      <c r="X239" t="s">
        <v>2925</v>
      </c>
      <c r="Y239" s="28">
        <v>42218</v>
      </c>
      <c r="Z239" s="28" t="str">
        <f>TRIM(A239)</f>
        <v>CG-2015-MH744033-42218</v>
      </c>
      <c r="AA239">
        <f t="shared" si="15"/>
        <v>2015</v>
      </c>
      <c r="AB239">
        <f t="shared" si="16"/>
        <v>8</v>
      </c>
      <c r="AC239">
        <f t="shared" si="17"/>
        <v>1</v>
      </c>
      <c r="AD239">
        <f t="shared" si="18"/>
        <v>6</v>
      </c>
      <c r="AE239" s="62">
        <f>IF(I239="missing", IFERROR(INDEX([1]lookup!$I:$I, MATCH($A239, [1]lookup!$B:$B, 0)), 0), I239)</f>
        <v>1752.6</v>
      </c>
      <c r="AF239" s="71" t="str">
        <f t="shared" si="19"/>
        <v>Nov</v>
      </c>
    </row>
    <row r="240" spans="1:32" ht="15.75">
      <c r="A240" s="16" t="s">
        <v>1399</v>
      </c>
      <c r="B240" s="66">
        <v>41971</v>
      </c>
      <c r="C240" s="4">
        <v>41973</v>
      </c>
      <c r="D240" s="5" t="s">
        <v>1400</v>
      </c>
      <c r="E240" s="5" t="s">
        <v>114</v>
      </c>
      <c r="F240" s="5" t="s">
        <v>115</v>
      </c>
      <c r="G240" s="5" t="s">
        <v>32</v>
      </c>
      <c r="H240" s="5" t="s">
        <v>151</v>
      </c>
      <c r="I240" s="6">
        <v>1850.45999999999</v>
      </c>
      <c r="J240" s="5">
        <v>2</v>
      </c>
      <c r="K240" s="17">
        <v>0</v>
      </c>
      <c r="L240" s="6">
        <v>259.02</v>
      </c>
      <c r="M240" s="5" t="s">
        <v>1401</v>
      </c>
      <c r="N240" s="7" t="s">
        <v>2685</v>
      </c>
      <c r="O240" s="8" t="str">
        <f>PROPER(D240)</f>
        <v>Michael Chen</v>
      </c>
      <c r="P240" s="8" t="str">
        <f>LEFT(A240,2)</f>
        <v>IN</v>
      </c>
      <c r="Q240" s="8" t="str">
        <f>MID(A240,4,4)</f>
        <v>2014</v>
      </c>
      <c r="R240" s="8" t="str">
        <f>UPPER(M240)</f>
        <v>IHGH</v>
      </c>
      <c r="S240" s="8" t="str">
        <f>LOWER(G240)</f>
        <v>furniture</v>
      </c>
      <c r="T240" s="18" t="str">
        <f>RIGHT(A240,5)</f>
        <v>41971</v>
      </c>
      <c r="U240" s="27" t="s">
        <v>2926</v>
      </c>
      <c r="V240" s="16" t="s">
        <v>2687</v>
      </c>
      <c r="W240" s="30">
        <v>2014</v>
      </c>
      <c r="X240" t="s">
        <v>2926</v>
      </c>
      <c r="Y240" s="28">
        <v>41971</v>
      </c>
      <c r="Z240" s="28" t="str">
        <f>TRIM(A240)</f>
        <v>IN-2014-MC1784558-41971</v>
      </c>
      <c r="AA240">
        <f t="shared" si="15"/>
        <v>2014</v>
      </c>
      <c r="AB240">
        <f t="shared" si="16"/>
        <v>11</v>
      </c>
      <c r="AC240">
        <f t="shared" si="17"/>
        <v>6</v>
      </c>
      <c r="AD240">
        <f t="shared" si="18"/>
        <v>2</v>
      </c>
      <c r="AE240" s="62">
        <f>IF(I240="missing", IFERROR(INDEX([1]lookup!$I:$I, MATCH($A240, [1]lookup!$B:$B, 0)), 0), I240)</f>
        <v>1850.45999999999</v>
      </c>
      <c r="AF240" s="71" t="str">
        <f t="shared" si="19"/>
        <v>Oct</v>
      </c>
    </row>
    <row r="241" spans="1:32" ht="15.75">
      <c r="A241" s="19" t="s">
        <v>1402</v>
      </c>
      <c r="B241" s="67">
        <v>41139</v>
      </c>
      <c r="C241" s="9">
        <v>41143</v>
      </c>
      <c r="D241" s="10" t="s">
        <v>199</v>
      </c>
      <c r="E241" s="10" t="s">
        <v>66</v>
      </c>
      <c r="F241" s="10" t="s">
        <v>90</v>
      </c>
      <c r="G241" s="10" t="s">
        <v>32</v>
      </c>
      <c r="H241" s="10" t="s">
        <v>151</v>
      </c>
      <c r="I241" s="11">
        <v>2337.1499999999901</v>
      </c>
      <c r="J241" s="10">
        <v>5</v>
      </c>
      <c r="K241" s="20">
        <v>0</v>
      </c>
      <c r="L241" s="11">
        <v>1098.45</v>
      </c>
      <c r="M241" s="10" t="s">
        <v>19</v>
      </c>
      <c r="N241" s="12" t="s">
        <v>2685</v>
      </c>
      <c r="O241" s="13" t="str">
        <f>PROPER(D241)</f>
        <v>Cari Sayre</v>
      </c>
      <c r="P241" s="13" t="str">
        <f>LEFT(A241,2)</f>
        <v>IN</v>
      </c>
      <c r="Q241" s="13" t="str">
        <f>MID(A241,4,4)</f>
        <v>2012</v>
      </c>
      <c r="R241" s="13" t="str">
        <f>UPPER(M241)</f>
        <v>MEDIUM</v>
      </c>
      <c r="S241" s="13" t="str">
        <f>LOWER(G241)</f>
        <v>furniture</v>
      </c>
      <c r="T241" s="21" t="str">
        <f>RIGHT(A241,5)</f>
        <v>41139</v>
      </c>
      <c r="U241" s="27" t="s">
        <v>2922</v>
      </c>
      <c r="V241" s="19" t="s">
        <v>2687</v>
      </c>
      <c r="W241" s="30">
        <v>2012</v>
      </c>
      <c r="X241" t="s">
        <v>2922</v>
      </c>
      <c r="Y241" s="28">
        <v>41139</v>
      </c>
      <c r="Z241" s="28" t="str">
        <f>TRIM(A241)</f>
        <v>IN-2012-CS1184527-41139</v>
      </c>
      <c r="AA241">
        <f t="shared" si="15"/>
        <v>2012</v>
      </c>
      <c r="AB241">
        <f t="shared" si="16"/>
        <v>8</v>
      </c>
      <c r="AC241">
        <f t="shared" si="17"/>
        <v>7</v>
      </c>
      <c r="AD241">
        <f t="shared" si="18"/>
        <v>4</v>
      </c>
      <c r="AE241" s="62">
        <f>IF(I241="missing", IFERROR(INDEX([1]lookup!$I:$I, MATCH($A241, [1]lookup!$B:$B, 0)), 0), I241)</f>
        <v>2337.1499999999901</v>
      </c>
      <c r="AF241" s="71" t="str">
        <f t="shared" si="19"/>
        <v>Aug</v>
      </c>
    </row>
    <row r="242" spans="1:32" ht="15.75">
      <c r="A242" s="16" t="s">
        <v>1403</v>
      </c>
      <c r="B242" s="66">
        <v>42076</v>
      </c>
      <c r="C242" s="4">
        <v>42076</v>
      </c>
      <c r="D242" s="5" t="s">
        <v>1404</v>
      </c>
      <c r="E242" s="5" t="s">
        <v>93</v>
      </c>
      <c r="F242" s="5" t="s">
        <v>94</v>
      </c>
      <c r="G242" s="5" t="s">
        <v>32</v>
      </c>
      <c r="H242" s="5" t="s">
        <v>44</v>
      </c>
      <c r="I242" s="6">
        <v>788.4</v>
      </c>
      <c r="J242" s="5">
        <v>4</v>
      </c>
      <c r="K242" s="17">
        <v>0</v>
      </c>
      <c r="L242" s="6">
        <v>291.60000000000002</v>
      </c>
      <c r="M242" s="5" t="s">
        <v>19</v>
      </c>
      <c r="N242" s="7" t="s">
        <v>2685</v>
      </c>
      <c r="O242" s="8" t="str">
        <f>PROPER(D242)</f>
        <v>Pauline Webber</v>
      </c>
      <c r="P242" s="8" t="str">
        <f>LEFT(A242,2)</f>
        <v>ES</v>
      </c>
      <c r="Q242" s="8" t="str">
        <f>MID(A242,4,4)</f>
        <v>2015</v>
      </c>
      <c r="R242" s="8" t="str">
        <f>UPPER(M242)</f>
        <v>MEDIUM</v>
      </c>
      <c r="S242" s="8" t="str">
        <f>LOWER(G242)</f>
        <v>furniture</v>
      </c>
      <c r="T242" s="18" t="str">
        <f>RIGHT(A242,5)</f>
        <v>42076</v>
      </c>
      <c r="U242" s="27" t="s">
        <v>2927</v>
      </c>
      <c r="V242" s="16" t="s">
        <v>2744</v>
      </c>
      <c r="W242" s="30">
        <v>2015</v>
      </c>
      <c r="X242" t="s">
        <v>2927</v>
      </c>
      <c r="Y242" s="28">
        <v>42076</v>
      </c>
      <c r="Z242" s="28" t="str">
        <f>TRIM(A242)</f>
        <v>ES-2015-PW19030139-42076</v>
      </c>
      <c r="AA242">
        <f t="shared" si="15"/>
        <v>2015</v>
      </c>
      <c r="AB242">
        <f t="shared" si="16"/>
        <v>3</v>
      </c>
      <c r="AC242">
        <f t="shared" si="17"/>
        <v>6</v>
      </c>
      <c r="AD242">
        <f t="shared" si="18"/>
        <v>0</v>
      </c>
      <c r="AE242" s="62">
        <f>IF(I242="missing", IFERROR(INDEX([1]lookup!$I:$I, MATCH($A242, [1]lookup!$B:$B, 0)), 0), I242)</f>
        <v>788.4</v>
      </c>
      <c r="AF242" s="71" t="str">
        <f t="shared" si="19"/>
        <v>Nov</v>
      </c>
    </row>
    <row r="243" spans="1:32" ht="15.75">
      <c r="A243" s="19" t="s">
        <v>1406</v>
      </c>
      <c r="B243" s="67">
        <v>42027</v>
      </c>
      <c r="C243" s="9">
        <v>42032</v>
      </c>
      <c r="D243" s="10" t="s">
        <v>373</v>
      </c>
      <c r="E243" s="10" t="s">
        <v>40</v>
      </c>
      <c r="F243" s="10" t="s">
        <v>1407</v>
      </c>
      <c r="G243" s="10" t="s">
        <v>17</v>
      </c>
      <c r="H243" s="10" t="s">
        <v>151</v>
      </c>
      <c r="I243" s="11">
        <v>2999.95</v>
      </c>
      <c r="J243" s="10">
        <v>5</v>
      </c>
      <c r="K243" s="20">
        <v>0</v>
      </c>
      <c r="L243" s="11">
        <v>1379.9769999999901</v>
      </c>
      <c r="M243" s="10" t="s">
        <v>19</v>
      </c>
      <c r="N243" s="12" t="s">
        <v>2685</v>
      </c>
      <c r="O243" s="13" t="str">
        <f>PROPER(D243)</f>
        <v>Alan Dominguez</v>
      </c>
      <c r="P243" s="13" t="str">
        <f>LEFT(A243,2)</f>
        <v>CA</v>
      </c>
      <c r="Q243" s="13" t="str">
        <f>MID(A243,4,4)</f>
        <v>2015</v>
      </c>
      <c r="R243" s="13" t="str">
        <f>UPPER(M243)</f>
        <v>MEDIUM</v>
      </c>
      <c r="S243" s="13" t="str">
        <f>LOWER(G243)</f>
        <v>technology</v>
      </c>
      <c r="T243" s="21" t="str">
        <f>RIGHT(A243,5)</f>
        <v>42027</v>
      </c>
      <c r="U243" s="27" t="s">
        <v>2928</v>
      </c>
      <c r="V243" s="19" t="s">
        <v>2690</v>
      </c>
      <c r="W243" s="30">
        <v>2015</v>
      </c>
      <c r="X243" t="s">
        <v>2928</v>
      </c>
      <c r="Y243" s="28">
        <v>42027</v>
      </c>
      <c r="Z243" s="28" t="str">
        <f>TRIM(A243)</f>
        <v>CA-2015-AD10180140-42027</v>
      </c>
      <c r="AA243">
        <f t="shared" si="15"/>
        <v>2015</v>
      </c>
      <c r="AB243">
        <f t="shared" si="16"/>
        <v>1</v>
      </c>
      <c r="AC243">
        <f t="shared" si="17"/>
        <v>6</v>
      </c>
      <c r="AD243">
        <f t="shared" si="18"/>
        <v>5</v>
      </c>
      <c r="AE243" s="62">
        <f>IF(I243="missing", IFERROR(INDEX([1]lookup!$I:$I, MATCH($A243, [1]lookup!$B:$B, 0)), 0), I243)</f>
        <v>2999.95</v>
      </c>
      <c r="AF243" s="71" t="str">
        <f t="shared" si="19"/>
        <v>Nov</v>
      </c>
    </row>
    <row r="244" spans="1:32" ht="15.75">
      <c r="A244" s="16" t="s">
        <v>1414</v>
      </c>
      <c r="B244" s="66">
        <v>41552</v>
      </c>
      <c r="C244" s="4">
        <v>41556</v>
      </c>
      <c r="D244" s="5" t="s">
        <v>1415</v>
      </c>
      <c r="E244" s="5" t="s">
        <v>114</v>
      </c>
      <c r="F244" s="5" t="s">
        <v>115</v>
      </c>
      <c r="G244" s="5" t="s">
        <v>17</v>
      </c>
      <c r="H244" s="5" t="s">
        <v>44</v>
      </c>
      <c r="I244" s="6">
        <v>2544.6</v>
      </c>
      <c r="J244" s="5">
        <v>4</v>
      </c>
      <c r="K244" s="17">
        <v>0</v>
      </c>
      <c r="L244" s="6">
        <v>865.08</v>
      </c>
      <c r="M244" s="5" t="s">
        <v>19</v>
      </c>
      <c r="N244" s="7" t="s">
        <v>2685</v>
      </c>
      <c r="O244" s="8" t="str">
        <f>PROPER(D244)</f>
        <v>Thomas Brumley</v>
      </c>
      <c r="P244" s="8" t="str">
        <f>LEFT(A244,2)</f>
        <v>IN</v>
      </c>
      <c r="Q244" s="8" t="str">
        <f>MID(A244,4,4)</f>
        <v>2013</v>
      </c>
      <c r="R244" s="8" t="str">
        <f>UPPER(M244)</f>
        <v>MEDIUM</v>
      </c>
      <c r="S244" s="8" t="str">
        <f>LOWER(G244)</f>
        <v>technology</v>
      </c>
      <c r="T244" s="18" t="str">
        <f>RIGHT(A244,5)</f>
        <v>41552</v>
      </c>
      <c r="U244" s="27" t="s">
        <v>2929</v>
      </c>
      <c r="V244" s="16" t="s">
        <v>2687</v>
      </c>
      <c r="W244" s="30">
        <v>2013</v>
      </c>
      <c r="X244" t="s">
        <v>2929</v>
      </c>
      <c r="Y244" s="28">
        <v>41552</v>
      </c>
      <c r="Z244" s="28" t="str">
        <f>TRIM(A244)</f>
        <v>IN-2013-TB2119058-41552</v>
      </c>
      <c r="AA244">
        <f t="shared" si="15"/>
        <v>2013</v>
      </c>
      <c r="AB244">
        <f t="shared" si="16"/>
        <v>10</v>
      </c>
      <c r="AC244">
        <f t="shared" si="17"/>
        <v>7</v>
      </c>
      <c r="AD244">
        <f t="shared" si="18"/>
        <v>4</v>
      </c>
      <c r="AE244" s="62">
        <f>IF(I244="missing", IFERROR(INDEX([1]lookup!$I:$I, MATCH($A244, [1]lookup!$B:$B, 0)), 0), I244)</f>
        <v>2544.6</v>
      </c>
      <c r="AF244" s="71" t="str">
        <f t="shared" si="19"/>
        <v>Sep</v>
      </c>
    </row>
    <row r="245" spans="1:32" ht="15.75">
      <c r="A245" s="19" t="s">
        <v>1416</v>
      </c>
      <c r="B245" s="67">
        <v>42306</v>
      </c>
      <c r="C245" s="9">
        <v>42308</v>
      </c>
      <c r="D245" s="10" t="s">
        <v>544</v>
      </c>
      <c r="E245" s="10" t="s">
        <v>141</v>
      </c>
      <c r="F245" s="10" t="s">
        <v>142</v>
      </c>
      <c r="G245" s="10" t="s">
        <v>17</v>
      </c>
      <c r="H245" s="10" t="s">
        <v>151</v>
      </c>
      <c r="I245" s="11">
        <v>886.14120000000003</v>
      </c>
      <c r="J245" s="10">
        <v>4</v>
      </c>
      <c r="K245" s="20">
        <v>0.17</v>
      </c>
      <c r="L245" s="11">
        <v>106.741199999999</v>
      </c>
      <c r="M245" s="10" t="s">
        <v>37</v>
      </c>
      <c r="N245" s="12" t="s">
        <v>2685</v>
      </c>
      <c r="O245" s="13" t="str">
        <f>PROPER(D245)</f>
        <v>Karen Daniels</v>
      </c>
      <c r="P245" s="13" t="str">
        <f>LEFT(A245,2)</f>
        <v>ID</v>
      </c>
      <c r="Q245" s="13" t="str">
        <f>MID(A245,4,4)</f>
        <v>2015</v>
      </c>
      <c r="R245" s="13" t="str">
        <f>UPPER(M245)</f>
        <v>HIGH</v>
      </c>
      <c r="S245" s="13" t="str">
        <f>LOWER(G245)</f>
        <v>technology</v>
      </c>
      <c r="T245" s="21" t="str">
        <f>RIGHT(A245,5)</f>
        <v>42306</v>
      </c>
      <c r="U245" s="27" t="s">
        <v>2930</v>
      </c>
      <c r="V245" s="19" t="s">
        <v>2739</v>
      </c>
      <c r="W245" s="30">
        <v>2015</v>
      </c>
      <c r="X245" t="s">
        <v>2930</v>
      </c>
      <c r="Y245" s="28">
        <v>42306</v>
      </c>
      <c r="Z245" s="28" t="str">
        <f>TRIM(A245)</f>
        <v>ID-2015-KD1627059-42306</v>
      </c>
      <c r="AA245">
        <f t="shared" si="15"/>
        <v>2015</v>
      </c>
      <c r="AB245">
        <f t="shared" si="16"/>
        <v>10</v>
      </c>
      <c r="AC245">
        <f t="shared" si="17"/>
        <v>5</v>
      </c>
      <c r="AD245">
        <f t="shared" si="18"/>
        <v>2</v>
      </c>
      <c r="AE245" s="62">
        <f>IF(I245="missing", IFERROR(INDEX([1]lookup!$I:$I, MATCH($A245, [1]lookup!$B:$B, 0)), 0), I245)</f>
        <v>886.14120000000003</v>
      </c>
      <c r="AF245" s="71" t="str">
        <f t="shared" si="19"/>
        <v>Nov</v>
      </c>
    </row>
    <row r="246" spans="1:32" ht="15.75">
      <c r="A246" s="16" t="s">
        <v>1420</v>
      </c>
      <c r="B246" s="66">
        <v>41251</v>
      </c>
      <c r="C246" s="4">
        <v>41252</v>
      </c>
      <c r="D246" s="5" t="s">
        <v>110</v>
      </c>
      <c r="E246" s="5" t="s">
        <v>97</v>
      </c>
      <c r="F246" s="5" t="s">
        <v>98</v>
      </c>
      <c r="G246" s="5" t="s">
        <v>32</v>
      </c>
      <c r="H246" s="5" t="s">
        <v>127</v>
      </c>
      <c r="I246" s="6">
        <v>780.60799999999995</v>
      </c>
      <c r="J246" s="5">
        <v>4</v>
      </c>
      <c r="K246" s="17">
        <v>0.2</v>
      </c>
      <c r="L246" s="6">
        <v>-3.20000000000163E-2</v>
      </c>
      <c r="M246" s="5" t="s">
        <v>37</v>
      </c>
      <c r="N246" s="7" t="s">
        <v>2685</v>
      </c>
      <c r="O246" s="8" t="str">
        <f>PROPER(D246)</f>
        <v>Aaron Hawkins</v>
      </c>
      <c r="P246" s="8" t="str">
        <f>LEFT(A246,2)</f>
        <v>MX</v>
      </c>
      <c r="Q246" s="8" t="str">
        <f>MID(A246,4,4)</f>
        <v>2012</v>
      </c>
      <c r="R246" s="8" t="str">
        <f>UPPER(M246)</f>
        <v>HIGH</v>
      </c>
      <c r="S246" s="8" t="str">
        <f>LOWER(G246)</f>
        <v>furniture</v>
      </c>
      <c r="T246" s="18" t="str">
        <f>RIGHT(A246,5)</f>
        <v>41251</v>
      </c>
      <c r="U246" s="27" t="s">
        <v>2931</v>
      </c>
      <c r="V246" s="16" t="s">
        <v>2719</v>
      </c>
      <c r="W246" s="30">
        <v>2012</v>
      </c>
      <c r="X246" t="s">
        <v>2931</v>
      </c>
      <c r="Y246" s="28">
        <v>41251</v>
      </c>
      <c r="Z246" s="28" t="str">
        <f>TRIM(A246)</f>
        <v>MX-2012-AH1003082-41251</v>
      </c>
      <c r="AA246">
        <f t="shared" si="15"/>
        <v>2012</v>
      </c>
      <c r="AB246">
        <f t="shared" si="16"/>
        <v>12</v>
      </c>
      <c r="AC246">
        <f t="shared" si="17"/>
        <v>7</v>
      </c>
      <c r="AD246">
        <f t="shared" si="18"/>
        <v>1</v>
      </c>
      <c r="AE246" s="62">
        <f>IF(I246="missing", IFERROR(INDEX([1]lookup!$I:$I, MATCH($A246, [1]lookup!$B:$B, 0)), 0), I246)</f>
        <v>780.60799999999995</v>
      </c>
      <c r="AF246" s="71" t="str">
        <f t="shared" si="19"/>
        <v>Aug</v>
      </c>
    </row>
    <row r="247" spans="1:32" ht="15.75">
      <c r="A247" s="19" t="s">
        <v>1421</v>
      </c>
      <c r="B247" s="67">
        <v>41990</v>
      </c>
      <c r="C247" s="9">
        <v>41990</v>
      </c>
      <c r="D247" s="10" t="s">
        <v>1422</v>
      </c>
      <c r="E247" s="10" t="s">
        <v>197</v>
      </c>
      <c r="F247" s="10" t="s">
        <v>77</v>
      </c>
      <c r="G247" s="10" t="s">
        <v>45</v>
      </c>
      <c r="H247" s="10" t="s">
        <v>151</v>
      </c>
      <c r="I247" s="11">
        <v>2711.7</v>
      </c>
      <c r="J247" s="10">
        <v>5</v>
      </c>
      <c r="K247" s="20">
        <v>0</v>
      </c>
      <c r="L247" s="11">
        <v>1220.25</v>
      </c>
      <c r="M247" s="10" t="s">
        <v>37</v>
      </c>
      <c r="N247" s="12" t="s">
        <v>2685</v>
      </c>
      <c r="O247" s="13" t="str">
        <f>PROPER(D247)</f>
        <v>Victoria Pisteka</v>
      </c>
      <c r="P247" s="13" t="str">
        <f>LEFT(A247,2)</f>
        <v>ES</v>
      </c>
      <c r="Q247" s="13" t="str">
        <f>MID(A247,4,4)</f>
        <v>2014</v>
      </c>
      <c r="R247" s="13" t="str">
        <f>UPPER(M247)</f>
        <v>HIGH</v>
      </c>
      <c r="S247" s="13" t="str">
        <f>LOWER(G247)</f>
        <v>office supplies</v>
      </c>
      <c r="T247" s="21" t="str">
        <f>RIGHT(A247,5)</f>
        <v>41990</v>
      </c>
      <c r="U247" s="27" t="s">
        <v>2932</v>
      </c>
      <c r="V247" s="19" t="s">
        <v>2744</v>
      </c>
      <c r="W247" s="30">
        <v>2014</v>
      </c>
      <c r="X247" t="s">
        <v>2932</v>
      </c>
      <c r="Y247" s="28">
        <v>41990</v>
      </c>
      <c r="Z247" s="28" t="str">
        <f>TRIM(A247)</f>
        <v>ES-2014-VP21760120-41990</v>
      </c>
      <c r="AA247">
        <f t="shared" si="15"/>
        <v>2014</v>
      </c>
      <c r="AB247">
        <f t="shared" si="16"/>
        <v>12</v>
      </c>
      <c r="AC247">
        <f t="shared" si="17"/>
        <v>4</v>
      </c>
      <c r="AD247">
        <f t="shared" si="18"/>
        <v>0</v>
      </c>
      <c r="AE247" s="62">
        <f>IF(I247="missing", IFERROR(INDEX([1]lookup!$I:$I, MATCH($A247, [1]lookup!$B:$B, 0)), 0), I247)</f>
        <v>2711.7</v>
      </c>
      <c r="AF247" s="71" t="str">
        <f t="shared" si="19"/>
        <v>Oct</v>
      </c>
    </row>
    <row r="248" spans="1:32" ht="15.75">
      <c r="A248" s="16" t="s">
        <v>1425</v>
      </c>
      <c r="B248" s="66">
        <v>41899</v>
      </c>
      <c r="C248" s="4">
        <v>41902</v>
      </c>
      <c r="D248" s="5" t="s">
        <v>1426</v>
      </c>
      <c r="E248" s="5" t="s">
        <v>114</v>
      </c>
      <c r="F248" s="5" t="s">
        <v>115</v>
      </c>
      <c r="G248" s="5" t="s">
        <v>17</v>
      </c>
      <c r="H248" s="5" t="s">
        <v>73</v>
      </c>
      <c r="I248" s="6">
        <v>1908.45</v>
      </c>
      <c r="J248" s="5">
        <v>3</v>
      </c>
      <c r="K248" s="17">
        <v>0</v>
      </c>
      <c r="L248" s="6">
        <v>534.32999999999902</v>
      </c>
      <c r="M248" s="5" t="s">
        <v>37</v>
      </c>
      <c r="N248" s="7" t="s">
        <v>2685</v>
      </c>
      <c r="O248" s="8" t="str">
        <f>PROPER(D248)</f>
        <v>Lena Radford</v>
      </c>
      <c r="P248" s="8" t="str">
        <f>LEFT(A248,2)</f>
        <v>IN</v>
      </c>
      <c r="Q248" s="8" t="str">
        <f>MID(A248,4,4)</f>
        <v>2014</v>
      </c>
      <c r="R248" s="8" t="str">
        <f>UPPER(M248)</f>
        <v>HIGH</v>
      </c>
      <c r="S248" s="8" t="str">
        <f>LOWER(G248)</f>
        <v>technology</v>
      </c>
      <c r="T248" s="18" t="str">
        <f>RIGHT(A248,5)</f>
        <v>41899</v>
      </c>
      <c r="U248" s="27" t="s">
        <v>2933</v>
      </c>
      <c r="V248" s="16" t="s">
        <v>2687</v>
      </c>
      <c r="W248" s="30">
        <v>2014</v>
      </c>
      <c r="X248" t="s">
        <v>2933</v>
      </c>
      <c r="Y248" s="28">
        <v>41899</v>
      </c>
      <c r="Z248" s="28" t="str">
        <f>TRIM(A248)</f>
        <v>IN-2014-LR1691558-41899</v>
      </c>
      <c r="AA248">
        <f t="shared" si="15"/>
        <v>2014</v>
      </c>
      <c r="AB248">
        <f t="shared" si="16"/>
        <v>9</v>
      </c>
      <c r="AC248">
        <f t="shared" si="17"/>
        <v>4</v>
      </c>
      <c r="AD248">
        <f t="shared" si="18"/>
        <v>3</v>
      </c>
      <c r="AE248" s="62">
        <f>IF(I248="missing", IFERROR(INDEX([1]lookup!$I:$I, MATCH($A248, [1]lookup!$B:$B, 0)), 0), I248)</f>
        <v>1908.45</v>
      </c>
      <c r="AF248" s="71" t="str">
        <f t="shared" si="19"/>
        <v>Oct</v>
      </c>
    </row>
    <row r="249" spans="1:32" ht="15.75">
      <c r="A249" s="19" t="s">
        <v>1433</v>
      </c>
      <c r="B249" s="67">
        <v>41923</v>
      </c>
      <c r="C249" s="9">
        <v>41926</v>
      </c>
      <c r="D249" s="10" t="s">
        <v>1304</v>
      </c>
      <c r="E249" s="10" t="s">
        <v>66</v>
      </c>
      <c r="F249" s="10" t="s">
        <v>90</v>
      </c>
      <c r="G249" s="10" t="s">
        <v>17</v>
      </c>
      <c r="H249" s="10" t="s">
        <v>299</v>
      </c>
      <c r="I249" s="11">
        <v>924.66</v>
      </c>
      <c r="J249" s="10">
        <v>3</v>
      </c>
      <c r="K249" s="20">
        <v>0</v>
      </c>
      <c r="L249" s="11">
        <v>397.53</v>
      </c>
      <c r="M249" s="10" t="s">
        <v>27</v>
      </c>
      <c r="N249" s="12" t="s">
        <v>2685</v>
      </c>
      <c r="O249" s="13" t="str">
        <f>PROPER(D249)</f>
        <v>Harold Dahlen</v>
      </c>
      <c r="P249" s="13" t="str">
        <f>LEFT(A249,2)</f>
        <v>IN</v>
      </c>
      <c r="Q249" s="13" t="str">
        <f>MID(A249,4,4)</f>
        <v>2014</v>
      </c>
      <c r="R249" s="13" t="str">
        <f>UPPER(M249)</f>
        <v>CRITICAL</v>
      </c>
      <c r="S249" s="13" t="str">
        <f>LOWER(G249)</f>
        <v>technology</v>
      </c>
      <c r="T249" s="21" t="str">
        <f>RIGHT(A249,5)</f>
        <v>41923</v>
      </c>
      <c r="U249" s="27" t="s">
        <v>2934</v>
      </c>
      <c r="V249" s="19" t="s">
        <v>2687</v>
      </c>
      <c r="W249" s="30">
        <v>2014</v>
      </c>
      <c r="X249" t="s">
        <v>2934</v>
      </c>
      <c r="Y249" s="28">
        <v>41923</v>
      </c>
      <c r="Z249" s="28" t="str">
        <f>TRIM(A249)</f>
        <v>IN-2014-HD1478527-41923</v>
      </c>
      <c r="AA249">
        <f t="shared" si="15"/>
        <v>2014</v>
      </c>
      <c r="AB249">
        <f t="shared" si="16"/>
        <v>10</v>
      </c>
      <c r="AC249">
        <f t="shared" si="17"/>
        <v>7</v>
      </c>
      <c r="AD249">
        <f t="shared" si="18"/>
        <v>3</v>
      </c>
      <c r="AE249" s="62">
        <f>IF(I249="missing", IFERROR(INDEX([1]lookup!$I:$I, MATCH($A249, [1]lookup!$B:$B, 0)), 0), I249)</f>
        <v>924.66</v>
      </c>
      <c r="AF249" s="71" t="str">
        <f t="shared" si="19"/>
        <v>Oct</v>
      </c>
    </row>
    <row r="250" spans="1:32" ht="15.75">
      <c r="A250" s="16" t="s">
        <v>1434</v>
      </c>
      <c r="B250" s="66">
        <v>41389</v>
      </c>
      <c r="C250" s="4">
        <v>41391</v>
      </c>
      <c r="D250" s="5" t="s">
        <v>1435</v>
      </c>
      <c r="E250" s="5" t="s">
        <v>66</v>
      </c>
      <c r="F250" s="5" t="s">
        <v>90</v>
      </c>
      <c r="G250" s="5" t="s">
        <v>32</v>
      </c>
      <c r="H250" s="5" t="s">
        <v>44</v>
      </c>
      <c r="I250" s="6">
        <v>1760.43</v>
      </c>
      <c r="J250" s="5">
        <v>5</v>
      </c>
      <c r="K250" s="17">
        <v>2.7619086270447899</v>
      </c>
      <c r="L250" s="6">
        <v>-326.97000000000003</v>
      </c>
      <c r="M250" s="5" t="s">
        <v>37</v>
      </c>
      <c r="N250" s="7" t="s">
        <v>2685</v>
      </c>
      <c r="O250" s="8" t="str">
        <f>PROPER(D250)</f>
        <v>Theone Pippenger</v>
      </c>
      <c r="P250" s="8" t="str">
        <f>LEFT(A250,2)</f>
        <v>ID</v>
      </c>
      <c r="Q250" s="8" t="str">
        <f>MID(A250,4,4)</f>
        <v>2013</v>
      </c>
      <c r="R250" s="8" t="str">
        <f>UPPER(M250)</f>
        <v>HIGH</v>
      </c>
      <c r="S250" s="8" t="str">
        <f>LOWER(G250)</f>
        <v>furniture</v>
      </c>
      <c r="T250" s="18" t="str">
        <f>RIGHT(A250,5)</f>
        <v>41389</v>
      </c>
      <c r="U250" s="27" t="s">
        <v>2935</v>
      </c>
      <c r="V250" s="16" t="s">
        <v>2739</v>
      </c>
      <c r="W250" s="30">
        <v>2013</v>
      </c>
      <c r="X250" t="s">
        <v>2935</v>
      </c>
      <c r="Y250" s="28">
        <v>41389</v>
      </c>
      <c r="Z250" s="28" t="str">
        <f>TRIM(A250)</f>
        <v>ID-2013-TP2113027-41389</v>
      </c>
      <c r="AA250">
        <f t="shared" si="15"/>
        <v>2013</v>
      </c>
      <c r="AB250">
        <f t="shared" si="16"/>
        <v>4</v>
      </c>
      <c r="AC250">
        <f t="shared" si="17"/>
        <v>5</v>
      </c>
      <c r="AD250">
        <f t="shared" si="18"/>
        <v>2</v>
      </c>
      <c r="AE250" s="62">
        <f>IF(I250="missing", IFERROR(INDEX([1]lookup!$I:$I, MATCH($A250, [1]lookup!$B:$B, 0)), 0), I250)</f>
        <v>1760.43</v>
      </c>
      <c r="AF250" s="71" t="str">
        <f t="shared" si="19"/>
        <v>Sep</v>
      </c>
    </row>
    <row r="251" spans="1:32" ht="15.75">
      <c r="A251" s="19" t="s">
        <v>1437</v>
      </c>
      <c r="B251" s="67">
        <v>41606</v>
      </c>
      <c r="C251" s="9">
        <v>41611</v>
      </c>
      <c r="D251" s="10" t="s">
        <v>1438</v>
      </c>
      <c r="E251" s="10" t="s">
        <v>119</v>
      </c>
      <c r="F251" s="10" t="s">
        <v>120</v>
      </c>
      <c r="G251" s="10" t="s">
        <v>45</v>
      </c>
      <c r="H251" s="10" t="s">
        <v>44</v>
      </c>
      <c r="I251" s="11">
        <v>1510.96</v>
      </c>
      <c r="J251" s="10">
        <v>5</v>
      </c>
      <c r="K251" s="20">
        <v>0.2</v>
      </c>
      <c r="L251" s="11">
        <v>509.86</v>
      </c>
      <c r="M251" s="10" t="s">
        <v>37</v>
      </c>
      <c r="N251" s="12" t="s">
        <v>2685</v>
      </c>
      <c r="O251" s="13" t="str">
        <f>PROPER(D251)</f>
        <v>Janet Lee</v>
      </c>
      <c r="P251" s="13" t="str">
        <f>LEFT(A251,2)</f>
        <v>MX</v>
      </c>
      <c r="Q251" s="13" t="str">
        <f>MID(A251,4,4)</f>
        <v>2013</v>
      </c>
      <c r="R251" s="13" t="str">
        <f>UPPER(M251)</f>
        <v>HIGH</v>
      </c>
      <c r="S251" s="13" t="str">
        <f>LOWER(G251)</f>
        <v>office supplies</v>
      </c>
      <c r="T251" s="21" t="str">
        <f>RIGHT(A251,5)</f>
        <v>41606</v>
      </c>
      <c r="U251" s="27" t="s">
        <v>2936</v>
      </c>
      <c r="V251" s="19" t="s">
        <v>2719</v>
      </c>
      <c r="W251" s="30">
        <v>2013</v>
      </c>
      <c r="X251" t="s">
        <v>2936</v>
      </c>
      <c r="Y251" s="28">
        <v>41606</v>
      </c>
      <c r="Z251" s="28" t="str">
        <f>TRIM(A251)</f>
        <v>MX-2013-JL1523536-41606</v>
      </c>
      <c r="AA251">
        <f t="shared" si="15"/>
        <v>2013</v>
      </c>
      <c r="AB251">
        <f t="shared" si="16"/>
        <v>11</v>
      </c>
      <c r="AC251">
        <f t="shared" si="17"/>
        <v>5</v>
      </c>
      <c r="AD251">
        <f t="shared" si="18"/>
        <v>5</v>
      </c>
      <c r="AE251" s="62">
        <f>IF(I251="missing", IFERROR(INDEX([1]lookup!$I:$I, MATCH($A251, [1]lookup!$B:$B, 0)), 0), I251)</f>
        <v>1510.96</v>
      </c>
      <c r="AF251" s="71" t="str">
        <f t="shared" si="19"/>
        <v>Sep</v>
      </c>
    </row>
    <row r="252" spans="1:32" ht="15.75">
      <c r="A252" s="16" t="s">
        <v>1440</v>
      </c>
      <c r="B252" s="66">
        <v>42181</v>
      </c>
      <c r="C252" s="4">
        <v>42183</v>
      </c>
      <c r="D252" s="5" t="s">
        <v>1441</v>
      </c>
      <c r="E252" s="5" t="s">
        <v>60</v>
      </c>
      <c r="F252" s="5" t="s">
        <v>61</v>
      </c>
      <c r="G252" s="5" t="s">
        <v>32</v>
      </c>
      <c r="H252" s="5" t="s">
        <v>73</v>
      </c>
      <c r="I252" s="6">
        <v>1938.23999999999</v>
      </c>
      <c r="J252" s="5">
        <v>4</v>
      </c>
      <c r="K252" s="17">
        <v>0.2</v>
      </c>
      <c r="L252" s="6">
        <v>-96.959999999999894</v>
      </c>
      <c r="M252" s="5" t="s">
        <v>19</v>
      </c>
      <c r="N252" s="7" t="s">
        <v>2685</v>
      </c>
      <c r="O252" s="8" t="str">
        <f>PROPER(D252)</f>
        <v>Ralph Kennedy</v>
      </c>
      <c r="P252" s="8" t="str">
        <f>LEFT(A252,2)</f>
        <v>MX</v>
      </c>
      <c r="Q252" s="8" t="str">
        <f>MID(A252,4,4)</f>
        <v>2015</v>
      </c>
      <c r="R252" s="8" t="str">
        <f>UPPER(M252)</f>
        <v>MEDIUM</v>
      </c>
      <c r="S252" s="8" t="str">
        <f>LOWER(G252)</f>
        <v>furniture</v>
      </c>
      <c r="T252" s="18" t="str">
        <f>RIGHT(A252,5)</f>
        <v>42181</v>
      </c>
      <c r="U252" s="27" t="s">
        <v>2937</v>
      </c>
      <c r="V252" s="16" t="s">
        <v>2719</v>
      </c>
      <c r="W252" s="30">
        <v>2015</v>
      </c>
      <c r="X252" t="s">
        <v>2937</v>
      </c>
      <c r="Y252" s="28">
        <v>42181</v>
      </c>
      <c r="Z252" s="28" t="str">
        <f>TRIM(A252)</f>
        <v>MX-2015-RK1930018-42181</v>
      </c>
      <c r="AA252">
        <f t="shared" si="15"/>
        <v>2015</v>
      </c>
      <c r="AB252">
        <f t="shared" si="16"/>
        <v>6</v>
      </c>
      <c r="AC252">
        <f t="shared" si="17"/>
        <v>6</v>
      </c>
      <c r="AD252">
        <f t="shared" si="18"/>
        <v>2</v>
      </c>
      <c r="AE252" s="62">
        <f>IF(I252="missing", IFERROR(INDEX([1]lookup!$I:$I, MATCH($A252, [1]lookup!$B:$B, 0)), 0), I252)</f>
        <v>1938.23999999999</v>
      </c>
      <c r="AF252" s="71" t="str">
        <f t="shared" si="19"/>
        <v>Nov</v>
      </c>
    </row>
    <row r="253" spans="1:32" ht="15.75">
      <c r="A253" s="19" t="s">
        <v>1442</v>
      </c>
      <c r="B253" s="67">
        <v>41534</v>
      </c>
      <c r="C253" s="9">
        <v>41536</v>
      </c>
      <c r="D253" s="10" t="s">
        <v>1443</v>
      </c>
      <c r="E253" s="10" t="s">
        <v>76</v>
      </c>
      <c r="F253" s="10" t="s">
        <v>77</v>
      </c>
      <c r="G253" s="10" t="s">
        <v>17</v>
      </c>
      <c r="H253" s="10" t="s">
        <v>33</v>
      </c>
      <c r="I253" s="11">
        <v>803.52</v>
      </c>
      <c r="J253" s="10">
        <v>5</v>
      </c>
      <c r="K253" s="20">
        <v>0.4</v>
      </c>
      <c r="L253" s="11">
        <v>-495.63</v>
      </c>
      <c r="M253" s="10" t="s">
        <v>37</v>
      </c>
      <c r="N253" s="12" t="s">
        <v>2685</v>
      </c>
      <c r="O253" s="13" t="str">
        <f>PROPER(D253)</f>
        <v>Craig Carreira</v>
      </c>
      <c r="P253" s="13" t="str">
        <f>LEFT(A253,2)</f>
        <v>ES</v>
      </c>
      <c r="Q253" s="13" t="str">
        <f>MID(A253,4,4)</f>
        <v>2013</v>
      </c>
      <c r="R253" s="13" t="str">
        <f>UPPER(M253)</f>
        <v>HIGH</v>
      </c>
      <c r="S253" s="13" t="str">
        <f>LOWER(G253)</f>
        <v>technology</v>
      </c>
      <c r="T253" s="21" t="str">
        <f>RIGHT(A253,5)</f>
        <v>41534</v>
      </c>
      <c r="U253" s="27" t="s">
        <v>2938</v>
      </c>
      <c r="V253" s="19" t="s">
        <v>2744</v>
      </c>
      <c r="W253" s="30">
        <v>2013</v>
      </c>
      <c r="X253" t="s">
        <v>2938</v>
      </c>
      <c r="Y253" s="28">
        <v>41534</v>
      </c>
      <c r="Z253" s="28" t="str">
        <f>TRIM(A253)</f>
        <v>ES-2013-CC1267064-41534</v>
      </c>
      <c r="AA253">
        <f t="shared" si="15"/>
        <v>2013</v>
      </c>
      <c r="AB253">
        <f t="shared" si="16"/>
        <v>9</v>
      </c>
      <c r="AC253">
        <f t="shared" si="17"/>
        <v>3</v>
      </c>
      <c r="AD253">
        <f t="shared" si="18"/>
        <v>2</v>
      </c>
      <c r="AE253" s="62">
        <f>IF(I253="missing", IFERROR(INDEX([1]lookup!$I:$I, MATCH($A253, [1]lookup!$B:$B, 0)), 0), I253)</f>
        <v>803.52</v>
      </c>
      <c r="AF253" s="71" t="str">
        <f t="shared" si="19"/>
        <v>Sep</v>
      </c>
    </row>
    <row r="254" spans="1:32" ht="15.75">
      <c r="A254" s="16" t="s">
        <v>1445</v>
      </c>
      <c r="B254" s="66">
        <v>42322</v>
      </c>
      <c r="C254" s="4">
        <v>42327</v>
      </c>
      <c r="D254" s="5" t="s">
        <v>373</v>
      </c>
      <c r="E254" s="5" t="s">
        <v>40</v>
      </c>
      <c r="F254" s="5" t="s">
        <v>111</v>
      </c>
      <c r="G254" s="5" t="s">
        <v>17</v>
      </c>
      <c r="H254" s="5" t="s">
        <v>127</v>
      </c>
      <c r="I254" s="6">
        <v>163.96</v>
      </c>
      <c r="J254" s="5">
        <v>4</v>
      </c>
      <c r="K254" s="17">
        <v>0</v>
      </c>
      <c r="L254" s="6">
        <v>70.502799999999993</v>
      </c>
      <c r="M254" s="5" t="s">
        <v>19</v>
      </c>
      <c r="N254" s="7" t="s">
        <v>2685</v>
      </c>
      <c r="O254" s="8" t="str">
        <f>PROPER(D254)</f>
        <v>Alan Dominguez</v>
      </c>
      <c r="P254" s="8" t="str">
        <f>LEFT(A254,2)</f>
        <v xml:space="preserve"> C</v>
      </c>
      <c r="Q254" s="8" t="str">
        <f>MID(A254,4,4)</f>
        <v>-201</v>
      </c>
      <c r="R254" s="8" t="str">
        <f>UPPER(M254)</f>
        <v>MEDIUM</v>
      </c>
      <c r="S254" s="8" t="str">
        <f>LOWER(G254)</f>
        <v>technology</v>
      </c>
      <c r="T254" s="18" t="str">
        <f>RIGHT(A254,5)</f>
        <v xml:space="preserve">2322 </v>
      </c>
      <c r="U254" s="27" t="s">
        <v>2928</v>
      </c>
      <c r="V254" s="16" t="s">
        <v>2939</v>
      </c>
      <c r="W254" s="30">
        <v>2015</v>
      </c>
      <c r="X254" t="s">
        <v>2928</v>
      </c>
      <c r="Y254" s="28">
        <v>42322</v>
      </c>
      <c r="Z254" s="28" t="str">
        <f>TRIM(A254)</f>
        <v>CA-2015-AD10180140-42322</v>
      </c>
      <c r="AA254">
        <f t="shared" si="15"/>
        <v>2015</v>
      </c>
      <c r="AB254">
        <f t="shared" si="16"/>
        <v>11</v>
      </c>
      <c r="AC254">
        <f t="shared" si="17"/>
        <v>7</v>
      </c>
      <c r="AD254">
        <f t="shared" si="18"/>
        <v>5</v>
      </c>
      <c r="AE254" s="62">
        <f>IF(I254="missing", IFERROR(INDEX([1]lookup!$I:$I, MATCH($A254, [1]lookup!$B:$B, 0)), 0), I254)</f>
        <v>163.96</v>
      </c>
      <c r="AF254" s="71" t="str">
        <f t="shared" si="19"/>
        <v>Nov</v>
      </c>
    </row>
    <row r="255" spans="1:32" ht="15.75">
      <c r="A255" s="19" t="s">
        <v>1406</v>
      </c>
      <c r="B255" s="67">
        <v>42027</v>
      </c>
      <c r="C255" s="9">
        <v>42032</v>
      </c>
      <c r="D255" s="10" t="s">
        <v>373</v>
      </c>
      <c r="E255" s="10" t="s">
        <v>40</v>
      </c>
      <c r="F255" s="10" t="s">
        <v>43</v>
      </c>
      <c r="G255" s="10" t="s">
        <v>45</v>
      </c>
      <c r="H255" s="10" t="s">
        <v>151</v>
      </c>
      <c r="I255" s="11">
        <v>51.449999999999903</v>
      </c>
      <c r="J255" s="10">
        <v>3</v>
      </c>
      <c r="K255" s="20">
        <v>0</v>
      </c>
      <c r="L255" s="11">
        <v>13.891499999999899</v>
      </c>
      <c r="M255" s="10" t="s">
        <v>19</v>
      </c>
      <c r="N255" s="12" t="s">
        <v>2685</v>
      </c>
      <c r="O255" s="13" t="str">
        <f>PROPER(D255)</f>
        <v>Alan Dominguez</v>
      </c>
      <c r="P255" s="13" t="str">
        <f>LEFT(A255,2)</f>
        <v>CA</v>
      </c>
      <c r="Q255" s="13" t="str">
        <f>MID(A255,4,4)</f>
        <v>2015</v>
      </c>
      <c r="R255" s="13" t="str">
        <f>UPPER(M255)</f>
        <v>MEDIUM</v>
      </c>
      <c r="S255" s="13" t="str">
        <f>LOWER(G255)</f>
        <v>office supplies</v>
      </c>
      <c r="T255" s="21" t="str">
        <f>RIGHT(A255,5)</f>
        <v>42027</v>
      </c>
      <c r="U255" s="27" t="s">
        <v>2928</v>
      </c>
      <c r="V255" s="19" t="s">
        <v>2690</v>
      </c>
      <c r="W255" s="30">
        <v>2015</v>
      </c>
      <c r="X255" t="s">
        <v>2928</v>
      </c>
      <c r="Y255" s="28">
        <v>42027</v>
      </c>
      <c r="Z255" s="28" t="str">
        <f>TRIM(A255)</f>
        <v>CA-2015-AD10180140-42027</v>
      </c>
      <c r="AA255">
        <f t="shared" si="15"/>
        <v>2015</v>
      </c>
      <c r="AB255">
        <f t="shared" si="16"/>
        <v>1</v>
      </c>
      <c r="AC255">
        <f t="shared" si="17"/>
        <v>6</v>
      </c>
      <c r="AD255">
        <f t="shared" si="18"/>
        <v>5</v>
      </c>
      <c r="AE255" s="62">
        <f>IF(I255="missing", IFERROR(INDEX([1]lookup!$I:$I, MATCH($A255, [1]lookup!$B:$B, 0)), 0), I255)</f>
        <v>51.449999999999903</v>
      </c>
      <c r="AF255" s="71" t="str">
        <f t="shared" si="19"/>
        <v>Nov</v>
      </c>
    </row>
    <row r="256" spans="1:32" ht="15.75">
      <c r="A256" s="16" t="s">
        <v>1451</v>
      </c>
      <c r="B256" s="66">
        <v>42340</v>
      </c>
      <c r="C256" s="4">
        <v>42345</v>
      </c>
      <c r="D256" s="5" t="s">
        <v>373</v>
      </c>
      <c r="E256" s="5" t="s">
        <v>40</v>
      </c>
      <c r="F256" s="5" t="s">
        <v>111</v>
      </c>
      <c r="G256" s="5" t="s">
        <v>45</v>
      </c>
      <c r="H256" s="5" t="s">
        <v>18</v>
      </c>
      <c r="I256" s="6">
        <v>19.440000000000001</v>
      </c>
      <c r="J256" s="5">
        <v>3</v>
      </c>
      <c r="K256" s="17">
        <v>0</v>
      </c>
      <c r="L256" s="6">
        <v>9.3312000000000008</v>
      </c>
      <c r="M256" s="5" t="s">
        <v>19</v>
      </c>
      <c r="N256" s="7" t="s">
        <v>2685</v>
      </c>
      <c r="O256" s="8" t="str">
        <f>PROPER(D256)</f>
        <v>Alan Dominguez</v>
      </c>
      <c r="P256" s="8" t="str">
        <f>LEFT(A256,2)</f>
        <v>CA</v>
      </c>
      <c r="Q256" s="8" t="str">
        <f>MID(A256,4,4)</f>
        <v>2015</v>
      </c>
      <c r="R256" s="8" t="str">
        <f>UPPER(M256)</f>
        <v>MEDIUM</v>
      </c>
      <c r="S256" s="8" t="str">
        <f>LOWER(G256)</f>
        <v>office supplies</v>
      </c>
      <c r="T256" s="18" t="str">
        <f>RIGHT(A256,5)</f>
        <v>42340</v>
      </c>
      <c r="U256" s="27" t="s">
        <v>2928</v>
      </c>
      <c r="V256" s="16" t="s">
        <v>2690</v>
      </c>
      <c r="W256" s="30">
        <v>2015</v>
      </c>
      <c r="X256" t="s">
        <v>2928</v>
      </c>
      <c r="Y256" s="28">
        <v>42340</v>
      </c>
      <c r="Z256" s="28" t="str">
        <f>TRIM(A256)</f>
        <v>CA-2015-AD10180140-42340</v>
      </c>
      <c r="AA256">
        <f t="shared" si="15"/>
        <v>2015</v>
      </c>
      <c r="AB256">
        <f t="shared" si="16"/>
        <v>12</v>
      </c>
      <c r="AC256">
        <f t="shared" si="17"/>
        <v>4</v>
      </c>
      <c r="AD256">
        <f t="shared" si="18"/>
        <v>5</v>
      </c>
      <c r="AE256" s="62">
        <f>IF(I256="missing", IFERROR(INDEX([1]lookup!$I:$I, MATCH($A256, [1]lookup!$B:$B, 0)), 0), I256)</f>
        <v>19.440000000000001</v>
      </c>
      <c r="AF256" s="71" t="str">
        <f t="shared" si="19"/>
        <v>Nov</v>
      </c>
    </row>
    <row r="257" spans="1:32" ht="15.75">
      <c r="A257" s="19" t="s">
        <v>1460</v>
      </c>
      <c r="B257" s="67">
        <v>42335</v>
      </c>
      <c r="C257" s="9">
        <v>42339</v>
      </c>
      <c r="D257" s="10" t="s">
        <v>814</v>
      </c>
      <c r="E257" s="10" t="s">
        <v>60</v>
      </c>
      <c r="F257" s="10" t="s">
        <v>61</v>
      </c>
      <c r="G257" s="10" t="s">
        <v>17</v>
      </c>
      <c r="H257" s="10" t="s">
        <v>26</v>
      </c>
      <c r="I257" s="11">
        <v>2124.5</v>
      </c>
      <c r="J257" s="10">
        <v>5</v>
      </c>
      <c r="K257" s="20">
        <v>0</v>
      </c>
      <c r="L257" s="11">
        <v>488.6</v>
      </c>
      <c r="M257" s="10" t="s">
        <v>37</v>
      </c>
      <c r="N257" s="12" t="s">
        <v>2685</v>
      </c>
      <c r="O257" s="13" t="str">
        <f>PROPER(D257)</f>
        <v>Penelope Sewall</v>
      </c>
      <c r="P257" s="13" t="str">
        <f>LEFT(A257,2)</f>
        <v>MX</v>
      </c>
      <c r="Q257" s="13" t="str">
        <f>MID(A257,4,4)</f>
        <v>2015</v>
      </c>
      <c r="R257" s="13" t="str">
        <f>UPPER(M257)</f>
        <v>HIGH</v>
      </c>
      <c r="S257" s="13" t="str">
        <f>LOWER(G257)</f>
        <v>technology</v>
      </c>
      <c r="T257" s="21" t="str">
        <f>RIGHT(A257,5)</f>
        <v>42335</v>
      </c>
      <c r="U257" s="27" t="s">
        <v>2940</v>
      </c>
      <c r="V257" s="19" t="s">
        <v>2719</v>
      </c>
      <c r="W257" s="30">
        <v>2015</v>
      </c>
      <c r="X257" t="s">
        <v>2940</v>
      </c>
      <c r="Y257" s="28">
        <v>42335</v>
      </c>
      <c r="Z257" s="28" t="str">
        <f>TRIM(A257)</f>
        <v>MX-2015-PS1904518-42335</v>
      </c>
      <c r="AA257">
        <f t="shared" si="15"/>
        <v>2015</v>
      </c>
      <c r="AB257">
        <f t="shared" si="16"/>
        <v>11</v>
      </c>
      <c r="AC257">
        <f t="shared" si="17"/>
        <v>6</v>
      </c>
      <c r="AD257">
        <f t="shared" si="18"/>
        <v>4</v>
      </c>
      <c r="AE257" s="62">
        <f>IF(I257="missing", IFERROR(INDEX([1]lookup!$I:$I, MATCH($A257, [1]lookup!$B:$B, 0)), 0), I257)</f>
        <v>2124.5</v>
      </c>
      <c r="AF257" s="71" t="str">
        <f t="shared" si="19"/>
        <v>Nov</v>
      </c>
    </row>
    <row r="258" spans="1:32" ht="15.75">
      <c r="A258" s="16" t="s">
        <v>1462</v>
      </c>
      <c r="B258" s="66">
        <v>41231</v>
      </c>
      <c r="C258" s="4">
        <v>41234</v>
      </c>
      <c r="D258" s="5" t="s">
        <v>373</v>
      </c>
      <c r="E258" s="5" t="s">
        <v>40</v>
      </c>
      <c r="F258" s="5" t="s">
        <v>111</v>
      </c>
      <c r="G258" s="5" t="s">
        <v>45</v>
      </c>
      <c r="H258" s="5" t="s">
        <v>26</v>
      </c>
      <c r="I258" s="6">
        <v>5.88</v>
      </c>
      <c r="J258" s="5">
        <v>1</v>
      </c>
      <c r="K258" s="17">
        <v>0.2</v>
      </c>
      <c r="L258" s="6">
        <v>1.9844999999999899</v>
      </c>
      <c r="M258" s="5" t="s">
        <v>19</v>
      </c>
      <c r="N258" s="7" t="s">
        <v>2685</v>
      </c>
      <c r="O258" s="8" t="str">
        <f>PROPER(D258)</f>
        <v>Alan Dominguez</v>
      </c>
      <c r="P258" s="8" t="str">
        <f>LEFT(A258,2)</f>
        <v xml:space="preserve"> C</v>
      </c>
      <c r="Q258" s="8" t="str">
        <f>MID(A258,4,4)</f>
        <v>-201</v>
      </c>
      <c r="R258" s="8" t="str">
        <f>UPPER(M258)</f>
        <v>MEDIUM</v>
      </c>
      <c r="S258" s="8" t="str">
        <f>LOWER(G258)</f>
        <v>office supplies</v>
      </c>
      <c r="T258" s="18" t="str">
        <f>RIGHT(A258,5)</f>
        <v xml:space="preserve">1231 </v>
      </c>
      <c r="U258" s="27" t="s">
        <v>2928</v>
      </c>
      <c r="V258" s="16" t="s">
        <v>2939</v>
      </c>
      <c r="W258" s="30">
        <v>2012</v>
      </c>
      <c r="X258" t="s">
        <v>2928</v>
      </c>
      <c r="Y258" s="28">
        <v>41231</v>
      </c>
      <c r="Z258" s="28" t="str">
        <f>TRIM(A258)</f>
        <v>CA-2012-AD10180140-41231</v>
      </c>
      <c r="AA258">
        <f t="shared" ref="AA258:AA321" si="20">IFERROR(YEAR(B258), 0)</f>
        <v>2012</v>
      </c>
      <c r="AB258">
        <f t="shared" ref="AB258:AB321" si="21">IFERROR(MONTH(B258), 0)</f>
        <v>11</v>
      </c>
      <c r="AC258">
        <f t="shared" ref="AC258:AC321" si="22">IFERROR(WEEKDAY(B258), 0)</f>
        <v>1</v>
      </c>
      <c r="AD258">
        <f t="shared" ref="AD258:AD321" si="23">IFERROR(C258 - B258, 0)</f>
        <v>3</v>
      </c>
      <c r="AE258" s="62">
        <f>IF(I258="missing", IFERROR(INDEX([1]lookup!$I:$I, MATCH($A258, [1]lookup!$B:$B, 0)), 0), I258)</f>
        <v>5.88</v>
      </c>
      <c r="AF258" s="71" t="str">
        <f t="shared" ref="AF258:AF321" si="24">TEXT(DATE(2024, AA258, 1), "mmm")</f>
        <v>Aug</v>
      </c>
    </row>
    <row r="259" spans="1:32" ht="15.75">
      <c r="A259" s="19" t="s">
        <v>1463</v>
      </c>
      <c r="B259" s="67">
        <v>41625</v>
      </c>
      <c r="C259" s="9">
        <v>41629</v>
      </c>
      <c r="D259" s="10" t="s">
        <v>1464</v>
      </c>
      <c r="E259" s="10" t="s">
        <v>93</v>
      </c>
      <c r="F259" s="10" t="s">
        <v>94</v>
      </c>
      <c r="G259" s="10" t="s">
        <v>17</v>
      </c>
      <c r="H259" s="10" t="s">
        <v>299</v>
      </c>
      <c r="I259" s="11">
        <v>1248.8399999999999</v>
      </c>
      <c r="J259" s="10">
        <v>4</v>
      </c>
      <c r="K259" s="20">
        <v>0</v>
      </c>
      <c r="L259" s="11">
        <v>249.719999999999</v>
      </c>
      <c r="M259" s="10" t="s">
        <v>37</v>
      </c>
      <c r="N259" s="12" t="s">
        <v>2685</v>
      </c>
      <c r="O259" s="13" t="str">
        <f>PROPER(D259)</f>
        <v>Bill Tyler</v>
      </c>
      <c r="P259" s="13" t="str">
        <f>LEFT(A259,2)</f>
        <v>ES</v>
      </c>
      <c r="Q259" s="13" t="str">
        <f>MID(A259,4,4)</f>
        <v>2013</v>
      </c>
      <c r="R259" s="13" t="str">
        <f>UPPER(M259)</f>
        <v>HIGH</v>
      </c>
      <c r="S259" s="13" t="str">
        <f>LOWER(G259)</f>
        <v>technology</v>
      </c>
      <c r="T259" s="21" t="str">
        <f>RIGHT(A259,5)</f>
        <v>41625</v>
      </c>
      <c r="U259" s="27" t="s">
        <v>2941</v>
      </c>
      <c r="V259" s="19" t="s">
        <v>2744</v>
      </c>
      <c r="W259" s="30">
        <v>2013</v>
      </c>
      <c r="X259" t="s">
        <v>2941</v>
      </c>
      <c r="Y259" s="28">
        <v>41625</v>
      </c>
      <c r="Z259" s="28" t="str">
        <f>TRIM(A259)</f>
        <v>ES-2013-BT11391539-41625</v>
      </c>
      <c r="AA259">
        <f t="shared" si="20"/>
        <v>2013</v>
      </c>
      <c r="AB259">
        <f t="shared" si="21"/>
        <v>12</v>
      </c>
      <c r="AC259">
        <f t="shared" si="22"/>
        <v>3</v>
      </c>
      <c r="AD259">
        <f t="shared" si="23"/>
        <v>4</v>
      </c>
      <c r="AE259" s="62">
        <f>IF(I259="missing", IFERROR(INDEX([1]lookup!$I:$I, MATCH($A259, [1]lookup!$B:$B, 0)), 0), I259)</f>
        <v>1248.8399999999999</v>
      </c>
      <c r="AF259" s="71" t="str">
        <f t="shared" si="24"/>
        <v>Sep</v>
      </c>
    </row>
    <row r="260" spans="1:32" ht="15.75">
      <c r="A260" s="16" t="s">
        <v>1468</v>
      </c>
      <c r="B260" s="66">
        <v>42140</v>
      </c>
      <c r="C260" s="4">
        <v>42140</v>
      </c>
      <c r="D260" s="5" t="s">
        <v>792</v>
      </c>
      <c r="E260" s="5" t="s">
        <v>60</v>
      </c>
      <c r="F260" s="5" t="s">
        <v>61</v>
      </c>
      <c r="G260" s="5" t="s">
        <v>32</v>
      </c>
      <c r="H260" s="5" t="s">
        <v>151</v>
      </c>
      <c r="I260" s="6">
        <v>875.22</v>
      </c>
      <c r="J260" s="5">
        <v>3</v>
      </c>
      <c r="K260" s="17">
        <v>0</v>
      </c>
      <c r="L260" s="6">
        <v>139.97999999999999</v>
      </c>
      <c r="M260" s="5" t="s">
        <v>37</v>
      </c>
      <c r="N260" s="7" t="s">
        <v>2685</v>
      </c>
      <c r="O260" s="8" t="str">
        <f>PROPER(D260)</f>
        <v>Mitch Gastineau</v>
      </c>
      <c r="P260" s="8" t="str">
        <f>LEFT(A260,2)</f>
        <v>MX</v>
      </c>
      <c r="Q260" s="8" t="str">
        <f>MID(A260,4,4)</f>
        <v>2015</v>
      </c>
      <c r="R260" s="8" t="str">
        <f>UPPER(M260)</f>
        <v>HIGH</v>
      </c>
      <c r="S260" s="8" t="str">
        <f>LOWER(G260)</f>
        <v>furniture</v>
      </c>
      <c r="T260" s="18" t="str">
        <f>RIGHT(A260,5)</f>
        <v>42140</v>
      </c>
      <c r="U260" s="27" t="s">
        <v>2942</v>
      </c>
      <c r="V260" s="16" t="s">
        <v>2719</v>
      </c>
      <c r="W260" s="30">
        <v>2015</v>
      </c>
      <c r="X260" t="s">
        <v>2942</v>
      </c>
      <c r="Y260" s="28">
        <v>42140</v>
      </c>
      <c r="Z260" s="28" t="str">
        <f>TRIM(A260)</f>
        <v>MX-2015-MG1820518-42140</v>
      </c>
      <c r="AA260">
        <f t="shared" si="20"/>
        <v>2015</v>
      </c>
      <c r="AB260">
        <f t="shared" si="21"/>
        <v>5</v>
      </c>
      <c r="AC260">
        <f t="shared" si="22"/>
        <v>7</v>
      </c>
      <c r="AD260">
        <f t="shared" si="23"/>
        <v>0</v>
      </c>
      <c r="AE260" s="62">
        <f>IF(I260="missing", IFERROR(INDEX([1]lookup!$I:$I, MATCH($A260, [1]lookup!$B:$B, 0)), 0), I260)</f>
        <v>875.22</v>
      </c>
      <c r="AF260" s="71" t="str">
        <f t="shared" si="24"/>
        <v>Nov</v>
      </c>
    </row>
    <row r="261" spans="1:32" ht="15.75">
      <c r="A261" s="19" t="s">
        <v>1480</v>
      </c>
      <c r="B261" s="67">
        <v>41459</v>
      </c>
      <c r="C261" s="9">
        <v>41463</v>
      </c>
      <c r="D261" s="10" t="s">
        <v>373</v>
      </c>
      <c r="E261" s="10" t="s">
        <v>40</v>
      </c>
      <c r="F261" s="10" t="s">
        <v>111</v>
      </c>
      <c r="G261" s="10" t="s">
        <v>45</v>
      </c>
      <c r="H261" s="10" t="s">
        <v>151</v>
      </c>
      <c r="I261" s="11">
        <v>15.48</v>
      </c>
      <c r="J261" s="10">
        <v>3</v>
      </c>
      <c r="K261" s="20">
        <v>0</v>
      </c>
      <c r="L261" s="11">
        <v>4.4891999999999896</v>
      </c>
      <c r="M261" s="10" t="s">
        <v>19</v>
      </c>
      <c r="N261" s="12" t="s">
        <v>2685</v>
      </c>
      <c r="O261" s="13" t="str">
        <f>PROPER(D261)</f>
        <v>Alan Dominguez</v>
      </c>
      <c r="P261" s="13" t="str">
        <f>LEFT(A261,2)</f>
        <v>CA</v>
      </c>
      <c r="Q261" s="13" t="str">
        <f>MID(A261,4,4)</f>
        <v>2013</v>
      </c>
      <c r="R261" s="13" t="str">
        <f>UPPER(M261)</f>
        <v>MEDIUM</v>
      </c>
      <c r="S261" s="13" t="str">
        <f>LOWER(G261)</f>
        <v>office supplies</v>
      </c>
      <c r="T261" s="21" t="str">
        <f>RIGHT(A261,5)</f>
        <v>41459</v>
      </c>
      <c r="U261" s="27" t="s">
        <v>2928</v>
      </c>
      <c r="V261" s="19" t="s">
        <v>2690</v>
      </c>
      <c r="W261" s="30">
        <v>2013</v>
      </c>
      <c r="X261" t="s">
        <v>2928</v>
      </c>
      <c r="Y261" s="28">
        <v>41459</v>
      </c>
      <c r="Z261" s="28" t="str">
        <f>TRIM(A261)</f>
        <v>CA-2013-AD10180140-41459</v>
      </c>
      <c r="AA261">
        <f t="shared" si="20"/>
        <v>2013</v>
      </c>
      <c r="AB261">
        <f t="shared" si="21"/>
        <v>7</v>
      </c>
      <c r="AC261">
        <f t="shared" si="22"/>
        <v>5</v>
      </c>
      <c r="AD261">
        <f t="shared" si="23"/>
        <v>4</v>
      </c>
      <c r="AE261" s="62">
        <f>IF(I261="missing", IFERROR(INDEX([1]lookup!$I:$I, MATCH($A261, [1]lookup!$B:$B, 0)), 0), I261)</f>
        <v>15.48</v>
      </c>
      <c r="AF261" s="71" t="str">
        <f t="shared" si="24"/>
        <v>Sep</v>
      </c>
    </row>
    <row r="262" spans="1:32" ht="15.75">
      <c r="A262" s="16" t="s">
        <v>1481</v>
      </c>
      <c r="B262" s="66">
        <v>41584</v>
      </c>
      <c r="C262" s="4">
        <v>41586</v>
      </c>
      <c r="D262" s="5" t="s">
        <v>1482</v>
      </c>
      <c r="E262" s="5" t="s">
        <v>97</v>
      </c>
      <c r="F262" s="5" t="s">
        <v>98</v>
      </c>
      <c r="G262" s="5" t="s">
        <v>17</v>
      </c>
      <c r="H262" s="5" t="s">
        <v>33</v>
      </c>
      <c r="I262" s="6">
        <v>1003.34928</v>
      </c>
      <c r="J262" s="5">
        <v>4</v>
      </c>
      <c r="K262" s="17">
        <v>2E-3</v>
      </c>
      <c r="L262" s="6">
        <v>178.94927999999999</v>
      </c>
      <c r="M262" s="5" t="s">
        <v>220</v>
      </c>
      <c r="N262" s="7" t="s">
        <v>2685</v>
      </c>
      <c r="O262" s="8" t="str">
        <f>PROPER(D262)</f>
        <v>Natalie Webber</v>
      </c>
      <c r="P262" s="8" t="str">
        <f>LEFT(A262,2)</f>
        <v>MX</v>
      </c>
      <c r="Q262" s="8" t="str">
        <f>MID(A262,4,4)</f>
        <v>2013</v>
      </c>
      <c r="R262" s="8" t="str">
        <f>UPPER(M262)</f>
        <v>CRITIACL</v>
      </c>
      <c r="S262" s="8" t="str">
        <f>LOWER(G262)</f>
        <v>technology</v>
      </c>
      <c r="T262" s="18" t="str">
        <f>RIGHT(A262,5)</f>
        <v>41584</v>
      </c>
      <c r="U262" s="27" t="s">
        <v>2943</v>
      </c>
      <c r="V262" s="16" t="s">
        <v>2719</v>
      </c>
      <c r="W262" s="30">
        <v>2013</v>
      </c>
      <c r="X262" t="s">
        <v>2943</v>
      </c>
      <c r="Y262" s="28">
        <v>41584</v>
      </c>
      <c r="Z262" s="28" t="str">
        <f>TRIM(A262)</f>
        <v>MX-2013-NW1840082-41584</v>
      </c>
      <c r="AA262">
        <f t="shared" si="20"/>
        <v>2013</v>
      </c>
      <c r="AB262">
        <f t="shared" si="21"/>
        <v>11</v>
      </c>
      <c r="AC262">
        <f t="shared" si="22"/>
        <v>4</v>
      </c>
      <c r="AD262">
        <f t="shared" si="23"/>
        <v>2</v>
      </c>
      <c r="AE262" s="62">
        <f>IF(I262="missing", IFERROR(INDEX([1]lookup!$I:$I, MATCH($A262, [1]lookup!$B:$B, 0)), 0), I262)</f>
        <v>1003.34928</v>
      </c>
      <c r="AF262" s="71" t="str">
        <f t="shared" si="24"/>
        <v>Sep</v>
      </c>
    </row>
    <row r="263" spans="1:32" ht="15.75">
      <c r="A263" s="19" t="s">
        <v>1487</v>
      </c>
      <c r="B263" s="67">
        <v>41992</v>
      </c>
      <c r="C263" s="9">
        <v>41994</v>
      </c>
      <c r="D263" s="10" t="s">
        <v>1488</v>
      </c>
      <c r="E263" s="10" t="s">
        <v>40</v>
      </c>
      <c r="F263" s="10" t="s">
        <v>153</v>
      </c>
      <c r="G263" s="10" t="s">
        <v>45</v>
      </c>
      <c r="H263" s="10" t="s">
        <v>299</v>
      </c>
      <c r="I263" s="11">
        <v>961.48</v>
      </c>
      <c r="J263" s="10">
        <v>5</v>
      </c>
      <c r="K263" s="20">
        <v>0.2</v>
      </c>
      <c r="L263" s="11">
        <v>-204.31449999999899</v>
      </c>
      <c r="M263" s="10" t="s">
        <v>19</v>
      </c>
      <c r="N263" s="12" t="s">
        <v>2685</v>
      </c>
      <c r="O263" s="13" t="str">
        <f>PROPER(D263)</f>
        <v>Alan Haines</v>
      </c>
      <c r="P263" s="13" t="str">
        <f>LEFT(A263,2)</f>
        <v>CA</v>
      </c>
      <c r="Q263" s="13" t="str">
        <f>MID(A263,4,4)</f>
        <v>2014</v>
      </c>
      <c r="R263" s="13" t="str">
        <f>UPPER(M263)</f>
        <v>MEDIUM</v>
      </c>
      <c r="S263" s="13" t="str">
        <f>LOWER(G263)</f>
        <v>office supplies</v>
      </c>
      <c r="T263" s="21" t="str">
        <f>RIGHT(A263,5)</f>
        <v>41992</v>
      </c>
      <c r="U263" s="27" t="s">
        <v>2944</v>
      </c>
      <c r="V263" s="19" t="s">
        <v>2690</v>
      </c>
      <c r="W263" s="30">
        <v>2014</v>
      </c>
      <c r="X263" t="s">
        <v>2944</v>
      </c>
      <c r="Y263" s="28">
        <v>41992</v>
      </c>
      <c r="Z263" s="28" t="str">
        <f>TRIM(A263)</f>
        <v>CA-2014-AH10195140-41992</v>
      </c>
      <c r="AA263">
        <f t="shared" si="20"/>
        <v>2014</v>
      </c>
      <c r="AB263">
        <f t="shared" si="21"/>
        <v>12</v>
      </c>
      <c r="AC263">
        <f t="shared" si="22"/>
        <v>6</v>
      </c>
      <c r="AD263">
        <f t="shared" si="23"/>
        <v>2</v>
      </c>
      <c r="AE263" s="62">
        <f>IF(I263="missing", IFERROR(INDEX([1]lookup!$I:$I, MATCH($A263, [1]lookup!$B:$B, 0)), 0), I263)</f>
        <v>961.48</v>
      </c>
      <c r="AF263" s="71" t="str">
        <f t="shared" si="24"/>
        <v>Oct</v>
      </c>
    </row>
    <row r="264" spans="1:32" ht="15.75">
      <c r="A264" s="16" t="s">
        <v>1489</v>
      </c>
      <c r="B264" s="66">
        <v>42249</v>
      </c>
      <c r="C264" s="4">
        <v>42251</v>
      </c>
      <c r="D264" s="5" t="s">
        <v>1490</v>
      </c>
      <c r="E264" s="5" t="s">
        <v>1491</v>
      </c>
      <c r="F264" s="5" t="s">
        <v>87</v>
      </c>
      <c r="G264" s="5" t="s">
        <v>32</v>
      </c>
      <c r="H264" s="5" t="s">
        <v>33</v>
      </c>
      <c r="I264" s="6">
        <v>457.13999999999902</v>
      </c>
      <c r="J264" s="5">
        <v>1</v>
      </c>
      <c r="K264" s="17">
        <v>0</v>
      </c>
      <c r="L264" s="6">
        <v>169.14</v>
      </c>
      <c r="M264" s="5" t="s">
        <v>27</v>
      </c>
      <c r="N264" s="7" t="s">
        <v>2685</v>
      </c>
      <c r="O264" s="8" t="str">
        <f>PROPER(D264)</f>
        <v>Alejandro Grove#</v>
      </c>
      <c r="P264" s="8" t="str">
        <f>LEFT(A264,2)</f>
        <v>EZ</v>
      </c>
      <c r="Q264" s="8" t="str">
        <f>MID(A264,4,4)</f>
        <v>2015</v>
      </c>
      <c r="R264" s="8" t="str">
        <f>UPPER(M264)</f>
        <v>CRITICAL</v>
      </c>
      <c r="S264" s="8" t="str">
        <f>LOWER(G264)</f>
        <v>furniture</v>
      </c>
      <c r="T264" s="18" t="str">
        <f>RIGHT(A264,5)</f>
        <v>42249</v>
      </c>
      <c r="U264" s="27" t="s">
        <v>2945</v>
      </c>
      <c r="V264" s="16" t="s">
        <v>2946</v>
      </c>
      <c r="W264" s="30">
        <v>2015</v>
      </c>
      <c r="X264" t="s">
        <v>2945</v>
      </c>
      <c r="Y264" s="28">
        <v>42249</v>
      </c>
      <c r="Z264" s="28" t="str">
        <f>TRIM(A264)</f>
        <v>EZ-2015-AG27032-42249</v>
      </c>
      <c r="AA264">
        <f t="shared" si="20"/>
        <v>2015</v>
      </c>
      <c r="AB264">
        <f t="shared" si="21"/>
        <v>9</v>
      </c>
      <c r="AC264">
        <f t="shared" si="22"/>
        <v>4</v>
      </c>
      <c r="AD264">
        <f t="shared" si="23"/>
        <v>2</v>
      </c>
      <c r="AE264" s="62">
        <f>IF(I264="missing", IFERROR(INDEX([1]lookup!$I:$I, MATCH($A264, [1]lookup!$B:$B, 0)), 0), I264)</f>
        <v>457.13999999999902</v>
      </c>
      <c r="AF264" s="71" t="str">
        <f t="shared" si="24"/>
        <v>Nov</v>
      </c>
    </row>
    <row r="265" spans="1:32" ht="15.75">
      <c r="A265" s="19" t="s">
        <v>1495</v>
      </c>
      <c r="B265" s="67">
        <v>42271</v>
      </c>
      <c r="C265" s="9">
        <v>42273</v>
      </c>
      <c r="D265" s="10" t="s">
        <v>630</v>
      </c>
      <c r="E265" s="10" t="s">
        <v>1496</v>
      </c>
      <c r="F265" s="10" t="s">
        <v>71</v>
      </c>
      <c r="G265" s="10" t="s">
        <v>45</v>
      </c>
      <c r="H265" s="10" t="s">
        <v>127</v>
      </c>
      <c r="I265" s="11">
        <v>1355.13</v>
      </c>
      <c r="J265" s="10">
        <v>5</v>
      </c>
      <c r="K265" s="20">
        <v>0.1</v>
      </c>
      <c r="L265" s="11">
        <v>-60.269999999999897</v>
      </c>
      <c r="M265" s="10" t="s">
        <v>37</v>
      </c>
      <c r="N265" s="12" t="s">
        <v>2685</v>
      </c>
      <c r="O265" s="13" t="str">
        <f>PROPER(D265)</f>
        <v>Filia Mcadams</v>
      </c>
      <c r="P265" s="13" t="str">
        <f>LEFT(A265,2)</f>
        <v>IT</v>
      </c>
      <c r="Q265" s="13" t="str">
        <f>MID(A265,4,4)</f>
        <v>2015</v>
      </c>
      <c r="R265" s="13" t="str">
        <f>UPPER(M265)</f>
        <v>HIGH</v>
      </c>
      <c r="S265" s="13" t="str">
        <f>LOWER(G265)</f>
        <v>office supplies</v>
      </c>
      <c r="T265" s="21" t="str">
        <f>RIGHT(A265,5)</f>
        <v>42271</v>
      </c>
      <c r="U265" s="27" t="s">
        <v>2947</v>
      </c>
      <c r="V265" s="19" t="s">
        <v>2711</v>
      </c>
      <c r="W265" s="30">
        <v>2015</v>
      </c>
      <c r="X265" t="s">
        <v>2947</v>
      </c>
      <c r="Y265" s="28">
        <v>42271</v>
      </c>
      <c r="Z265" s="28" t="str">
        <f>TRIM(A265)</f>
        <v>IT-2015-FM1421545-42271</v>
      </c>
      <c r="AA265">
        <f t="shared" si="20"/>
        <v>2015</v>
      </c>
      <c r="AB265">
        <f t="shared" si="21"/>
        <v>9</v>
      </c>
      <c r="AC265">
        <f t="shared" si="22"/>
        <v>5</v>
      </c>
      <c r="AD265">
        <f t="shared" si="23"/>
        <v>2</v>
      </c>
      <c r="AE265" s="62">
        <f>IF(I265="missing", IFERROR(INDEX([1]lookup!$I:$I, MATCH($A265, [1]lookup!$B:$B, 0)), 0), I265)</f>
        <v>1355.13</v>
      </c>
      <c r="AF265" s="71" t="str">
        <f t="shared" si="24"/>
        <v>Nov</v>
      </c>
    </row>
    <row r="266" spans="1:32" ht="15.75">
      <c r="A266" s="16" t="s">
        <v>1487</v>
      </c>
      <c r="B266" s="66">
        <v>41992</v>
      </c>
      <c r="C266" s="4">
        <v>41994</v>
      </c>
      <c r="D266" s="5" t="s">
        <v>1488</v>
      </c>
      <c r="E266" s="5" t="s">
        <v>40</v>
      </c>
      <c r="F266" s="5" t="s">
        <v>153</v>
      </c>
      <c r="G266" s="5" t="s">
        <v>45</v>
      </c>
      <c r="H266" s="5" t="s">
        <v>73</v>
      </c>
      <c r="I266" s="6">
        <v>194.52799999999999</v>
      </c>
      <c r="J266" s="5">
        <v>2</v>
      </c>
      <c r="K266" s="17">
        <v>0.2</v>
      </c>
      <c r="L266" s="6">
        <v>24.315999999999899</v>
      </c>
      <c r="M266" s="5" t="s">
        <v>19</v>
      </c>
      <c r="N266" s="7" t="s">
        <v>2685</v>
      </c>
      <c r="O266" s="8" t="str">
        <f>PROPER(D266)</f>
        <v>Alan Haines</v>
      </c>
      <c r="P266" s="8" t="str">
        <f>LEFT(A266,2)</f>
        <v>CA</v>
      </c>
      <c r="Q266" s="8" t="str">
        <f>MID(A266,4,4)</f>
        <v>2014</v>
      </c>
      <c r="R266" s="8" t="str">
        <f>UPPER(M266)</f>
        <v>MEDIUM</v>
      </c>
      <c r="S266" s="8" t="str">
        <f>LOWER(G266)</f>
        <v>office supplies</v>
      </c>
      <c r="T266" s="18" t="str">
        <f>RIGHT(A266,5)</f>
        <v>41992</v>
      </c>
      <c r="U266" s="27" t="s">
        <v>2944</v>
      </c>
      <c r="V266" s="16" t="s">
        <v>2690</v>
      </c>
      <c r="W266" s="30">
        <v>2014</v>
      </c>
      <c r="X266" t="s">
        <v>2944</v>
      </c>
      <c r="Y266" s="28">
        <v>41992</v>
      </c>
      <c r="Z266" s="28" t="str">
        <f>TRIM(A266)</f>
        <v>CA-2014-AH10195140-41992</v>
      </c>
      <c r="AA266">
        <f t="shared" si="20"/>
        <v>2014</v>
      </c>
      <c r="AB266">
        <f t="shared" si="21"/>
        <v>12</v>
      </c>
      <c r="AC266">
        <f t="shared" si="22"/>
        <v>6</v>
      </c>
      <c r="AD266">
        <f t="shared" si="23"/>
        <v>2</v>
      </c>
      <c r="AE266" s="62">
        <f>IF(I266="missing", IFERROR(INDEX([1]lookup!$I:$I, MATCH($A266, [1]lookup!$B:$B, 0)), 0), I266)</f>
        <v>194.52799999999999</v>
      </c>
      <c r="AF266" s="71" t="str">
        <f t="shared" si="24"/>
        <v>Oct</v>
      </c>
    </row>
    <row r="267" spans="1:32" ht="15.75">
      <c r="A267" s="19" t="s">
        <v>1500</v>
      </c>
      <c r="B267" s="67" t="s">
        <v>125</v>
      </c>
      <c r="C267" s="9">
        <v>41593</v>
      </c>
      <c r="D267" s="10" t="s">
        <v>637</v>
      </c>
      <c r="E267" s="10" t="s">
        <v>66</v>
      </c>
      <c r="F267" s="10" t="s">
        <v>90</v>
      </c>
      <c r="G267" s="10" t="s">
        <v>17</v>
      </c>
      <c r="H267" s="10" t="s">
        <v>26</v>
      </c>
      <c r="I267" s="11">
        <v>2571.12</v>
      </c>
      <c r="J267" s="10">
        <v>4</v>
      </c>
      <c r="K267" s="20">
        <v>0</v>
      </c>
      <c r="L267" s="11">
        <v>102.84</v>
      </c>
      <c r="M267" s="10" t="s">
        <v>74</v>
      </c>
      <c r="N267" s="12" t="s">
        <v>2685</v>
      </c>
      <c r="O267" s="13" t="str">
        <f>PROPER(D267)</f>
        <v>Nancy Lomonaco</v>
      </c>
      <c r="P267" s="13" t="str">
        <f>LEFT(A267,2)</f>
        <v>IN</v>
      </c>
      <c r="Q267" s="13" t="str">
        <f>MID(A267,4,4)</f>
        <v>2013</v>
      </c>
      <c r="R267" s="13" t="str">
        <f>UPPER(M267)</f>
        <v>LOW</v>
      </c>
      <c r="S267" s="13" t="str">
        <f>LOWER(G267)</f>
        <v>technology</v>
      </c>
      <c r="T267" s="21" t="str">
        <f>RIGHT(A267,5)</f>
        <v>41586</v>
      </c>
      <c r="U267" s="27" t="s">
        <v>2948</v>
      </c>
      <c r="V267" s="19" t="s">
        <v>2687</v>
      </c>
      <c r="W267" s="30">
        <v>2013</v>
      </c>
      <c r="X267" t="s">
        <v>2948</v>
      </c>
      <c r="Y267" s="28">
        <v>41586</v>
      </c>
      <c r="Z267" s="28" t="str">
        <f>TRIM(A267)</f>
        <v>IN-2013-NL1831027-41586</v>
      </c>
      <c r="AA267">
        <f t="shared" si="20"/>
        <v>0</v>
      </c>
      <c r="AB267">
        <f t="shared" si="21"/>
        <v>0</v>
      </c>
      <c r="AC267">
        <f t="shared" si="22"/>
        <v>0</v>
      </c>
      <c r="AD267">
        <f t="shared" si="23"/>
        <v>0</v>
      </c>
      <c r="AE267" s="62">
        <f>IF(I267="missing", IFERROR(INDEX([1]lookup!$I:$I, MATCH($A267, [1]lookup!$B:$B, 0)), 0), I267)</f>
        <v>2571.12</v>
      </c>
      <c r="AF267" s="71" t="str">
        <f t="shared" si="24"/>
        <v>Dec</v>
      </c>
    </row>
    <row r="268" spans="1:32" ht="15.75">
      <c r="A268" s="16" t="s">
        <v>1498</v>
      </c>
      <c r="B268" s="66">
        <v>41338</v>
      </c>
      <c r="C268" s="4">
        <v>41340</v>
      </c>
      <c r="D268" s="5" t="s">
        <v>1488</v>
      </c>
      <c r="E268" s="5" t="s">
        <v>40</v>
      </c>
      <c r="F268" s="5" t="s">
        <v>111</v>
      </c>
      <c r="G268" s="5" t="s">
        <v>32</v>
      </c>
      <c r="H268" s="5" t="s">
        <v>26</v>
      </c>
      <c r="I268" s="6">
        <v>33.567999999999998</v>
      </c>
      <c r="J268" s="5">
        <v>2</v>
      </c>
      <c r="K268" s="17">
        <v>0.2</v>
      </c>
      <c r="L268" s="6">
        <v>-5.4547999999999996</v>
      </c>
      <c r="M268" s="5" t="s">
        <v>37</v>
      </c>
      <c r="N268" s="7" t="s">
        <v>2685</v>
      </c>
      <c r="O268" s="8" t="str">
        <f>PROPER(D268)</f>
        <v>Alan Haines</v>
      </c>
      <c r="P268" s="8" t="str">
        <f>LEFT(A268,2)</f>
        <v>CA</v>
      </c>
      <c r="Q268" s="8" t="str">
        <f>MID(A268,4,4)</f>
        <v>2013</v>
      </c>
      <c r="R268" s="8" t="str">
        <f>UPPER(M268)</f>
        <v>HIGH</v>
      </c>
      <c r="S268" s="8" t="str">
        <f>LOWER(G268)</f>
        <v>furniture</v>
      </c>
      <c r="T268" s="18" t="str">
        <f>RIGHT(A268,5)</f>
        <v>41338</v>
      </c>
      <c r="U268" s="27" t="s">
        <v>2944</v>
      </c>
      <c r="V268" s="16" t="s">
        <v>2690</v>
      </c>
      <c r="W268" s="30">
        <v>2013</v>
      </c>
      <c r="X268" t="s">
        <v>2944</v>
      </c>
      <c r="Y268" s="28">
        <v>41338</v>
      </c>
      <c r="Z268" s="28" t="str">
        <f>TRIM(A268)</f>
        <v>CA-2013-AH10195140-41338</v>
      </c>
      <c r="AA268">
        <f t="shared" si="20"/>
        <v>2013</v>
      </c>
      <c r="AB268">
        <f t="shared" si="21"/>
        <v>3</v>
      </c>
      <c r="AC268">
        <f t="shared" si="22"/>
        <v>3</v>
      </c>
      <c r="AD268">
        <f t="shared" si="23"/>
        <v>2</v>
      </c>
      <c r="AE268" s="62">
        <f>IF(I268="missing", IFERROR(INDEX([1]lookup!$I:$I, MATCH($A268, [1]lookup!$B:$B, 0)), 0), I268)</f>
        <v>33.567999999999998</v>
      </c>
      <c r="AF268" s="71" t="str">
        <f t="shared" si="24"/>
        <v>Sep</v>
      </c>
    </row>
    <row r="269" spans="1:32" ht="15.75">
      <c r="A269" s="19" t="s">
        <v>1511</v>
      </c>
      <c r="B269" s="67">
        <v>42314</v>
      </c>
      <c r="C269" s="9">
        <v>42316</v>
      </c>
      <c r="D269" s="10" t="s">
        <v>1488</v>
      </c>
      <c r="E269" s="10" t="s">
        <v>40</v>
      </c>
      <c r="F269" s="10" t="s">
        <v>41</v>
      </c>
      <c r="G269" s="10" t="s">
        <v>45</v>
      </c>
      <c r="H269" s="10" t="s">
        <v>151</v>
      </c>
      <c r="I269" s="11">
        <v>16.029999999999902</v>
      </c>
      <c r="J269" s="10">
        <v>5</v>
      </c>
      <c r="K269" s="20">
        <v>0.8</v>
      </c>
      <c r="L269" s="11">
        <v>-25.648</v>
      </c>
      <c r="M269" s="10" t="s">
        <v>27</v>
      </c>
      <c r="N269" s="12" t="s">
        <v>2685</v>
      </c>
      <c r="O269" s="13" t="str">
        <f>PROPER(D269)</f>
        <v>Alan Haines</v>
      </c>
      <c r="P269" s="13" t="str">
        <f>LEFT(A269,2)</f>
        <v>CA</v>
      </c>
      <c r="Q269" s="13" t="str">
        <f>MID(A269,4,4)</f>
        <v>2015</v>
      </c>
      <c r="R269" s="13" t="str">
        <f>UPPER(M269)</f>
        <v>CRITICAL</v>
      </c>
      <c r="S269" s="13" t="str">
        <f>LOWER(G269)</f>
        <v>office supplies</v>
      </c>
      <c r="T269" s="21" t="str">
        <f>RIGHT(A269,5)</f>
        <v>42314</v>
      </c>
      <c r="U269" s="27" t="s">
        <v>2944</v>
      </c>
      <c r="V269" s="19" t="s">
        <v>2690</v>
      </c>
      <c r="W269" s="30">
        <v>2015</v>
      </c>
      <c r="X269" t="s">
        <v>2944</v>
      </c>
      <c r="Y269" s="28">
        <v>42314</v>
      </c>
      <c r="Z269" s="28" t="str">
        <f>TRIM(A269)</f>
        <v>CA-2015-AH10195140-42314</v>
      </c>
      <c r="AA269">
        <f t="shared" si="20"/>
        <v>2015</v>
      </c>
      <c r="AB269">
        <f t="shared" si="21"/>
        <v>11</v>
      </c>
      <c r="AC269">
        <f t="shared" si="22"/>
        <v>6</v>
      </c>
      <c r="AD269">
        <f t="shared" si="23"/>
        <v>2</v>
      </c>
      <c r="AE269" s="62">
        <f>IF(I269="missing", IFERROR(INDEX([1]lookup!$I:$I, MATCH($A269, [1]lookup!$B:$B, 0)), 0), I269)</f>
        <v>16.029999999999902</v>
      </c>
      <c r="AF269" s="71" t="str">
        <f t="shared" si="24"/>
        <v>Nov</v>
      </c>
    </row>
    <row r="270" spans="1:32" ht="15.75">
      <c r="A270" s="16" t="s">
        <v>1515</v>
      </c>
      <c r="B270" s="66">
        <v>42251</v>
      </c>
      <c r="C270" s="4">
        <v>42107</v>
      </c>
      <c r="D270" s="5" t="s">
        <v>1516</v>
      </c>
      <c r="E270" s="5" t="s">
        <v>15</v>
      </c>
      <c r="F270" s="5" t="s">
        <v>16</v>
      </c>
      <c r="G270" s="5" t="s">
        <v>32</v>
      </c>
      <c r="H270" s="5" t="s">
        <v>23</v>
      </c>
      <c r="I270" s="6">
        <v>1656.71999999999</v>
      </c>
      <c r="J270" s="5">
        <v>4</v>
      </c>
      <c r="K270" s="17">
        <v>0.1</v>
      </c>
      <c r="L270" s="6">
        <v>-110.519999999999</v>
      </c>
      <c r="M270" s="5" t="s">
        <v>37</v>
      </c>
      <c r="N270" s="7" t="s">
        <v>2685</v>
      </c>
      <c r="O270" s="8" t="str">
        <f>PROPER(D270)</f>
        <v>Brian Dahlen</v>
      </c>
      <c r="P270" s="8" t="str">
        <f>LEFT(A270,2)</f>
        <v>ID</v>
      </c>
      <c r="Q270" s="8" t="str">
        <f>MID(A270,4,4)</f>
        <v>2015</v>
      </c>
      <c r="R270" s="8" t="str">
        <f>UPPER(M270)</f>
        <v>HIGH</v>
      </c>
      <c r="S270" s="8" t="str">
        <f>LOWER(G270)</f>
        <v>furniture</v>
      </c>
      <c r="T270" s="18" t="str">
        <f>RIGHT(A270,5)</f>
        <v>42103</v>
      </c>
      <c r="U270" s="27" t="s">
        <v>2949</v>
      </c>
      <c r="V270" s="16" t="s">
        <v>2739</v>
      </c>
      <c r="W270" s="30">
        <v>2015</v>
      </c>
      <c r="X270" t="s">
        <v>2949</v>
      </c>
      <c r="Y270" s="28">
        <v>42103</v>
      </c>
      <c r="Z270" s="28" t="str">
        <f>TRIM(A270)</f>
        <v>ID-2015-BD116057-42103</v>
      </c>
      <c r="AA270">
        <f t="shared" si="20"/>
        <v>2015</v>
      </c>
      <c r="AB270">
        <f t="shared" si="21"/>
        <v>9</v>
      </c>
      <c r="AC270">
        <f t="shared" si="22"/>
        <v>6</v>
      </c>
      <c r="AD270">
        <f t="shared" si="23"/>
        <v>-144</v>
      </c>
      <c r="AE270" s="62">
        <f>IF(I270="missing", IFERROR(INDEX([1]lookup!$I:$I, MATCH($A270, [1]lookup!$B:$B, 0)), 0), I270)</f>
        <v>1656.71999999999</v>
      </c>
      <c r="AF270" s="71" t="str">
        <f t="shared" si="24"/>
        <v>Nov</v>
      </c>
    </row>
    <row r="271" spans="1:32" ht="15.75">
      <c r="A271" s="19" t="s">
        <v>1524</v>
      </c>
      <c r="B271" s="67">
        <v>42342</v>
      </c>
      <c r="C271" s="9">
        <v>42345</v>
      </c>
      <c r="D271" s="10" t="s">
        <v>1525</v>
      </c>
      <c r="E271" s="10" t="s">
        <v>97</v>
      </c>
      <c r="F271" s="10" t="s">
        <v>98</v>
      </c>
      <c r="G271" s="10" t="s">
        <v>32</v>
      </c>
      <c r="H271" s="10" t="s">
        <v>127</v>
      </c>
      <c r="I271" s="11">
        <v>1410.3999999999901</v>
      </c>
      <c r="J271" s="10">
        <v>5</v>
      </c>
      <c r="K271" s="20">
        <v>0.2</v>
      </c>
      <c r="L271" s="11">
        <v>-88.199999999999903</v>
      </c>
      <c r="M271" s="10" t="s">
        <v>27</v>
      </c>
      <c r="N271" s="12" t="s">
        <v>2685</v>
      </c>
      <c r="O271" s="13" t="str">
        <f>PROPER(D271)</f>
        <v>Sonia Cooley</v>
      </c>
      <c r="P271" s="13" t="str">
        <f>LEFT(A271,2)</f>
        <v>US</v>
      </c>
      <c r="Q271" s="13" t="str">
        <f>MID(A271,4,4)</f>
        <v>2015</v>
      </c>
      <c r="R271" s="13" t="str">
        <f>UPPER(M271)</f>
        <v>CRITICAL</v>
      </c>
      <c r="S271" s="13" t="str">
        <f>LOWER(G271)</f>
        <v>furniture</v>
      </c>
      <c r="T271" s="21" t="str">
        <f>RIGHT(A271,5)</f>
        <v>42342</v>
      </c>
      <c r="U271" s="27" t="s">
        <v>2950</v>
      </c>
      <c r="V271" s="19" t="s">
        <v>2695</v>
      </c>
      <c r="W271" s="30">
        <v>2015</v>
      </c>
      <c r="X271" t="s">
        <v>2950</v>
      </c>
      <c r="Y271" s="28">
        <v>42342</v>
      </c>
      <c r="Z271" s="28" t="str">
        <f>TRIM(A271)</f>
        <v>US-2015-SC2057582-42342</v>
      </c>
      <c r="AA271">
        <f t="shared" si="20"/>
        <v>2015</v>
      </c>
      <c r="AB271">
        <f t="shared" si="21"/>
        <v>12</v>
      </c>
      <c r="AC271">
        <f t="shared" si="22"/>
        <v>6</v>
      </c>
      <c r="AD271">
        <f t="shared" si="23"/>
        <v>3</v>
      </c>
      <c r="AE271" s="62">
        <f>IF(I271="missing", IFERROR(INDEX([1]lookup!$I:$I, MATCH($A271, [1]lookup!$B:$B, 0)), 0), I271)</f>
        <v>1410.3999999999901</v>
      </c>
      <c r="AF271" s="71" t="str">
        <f t="shared" si="24"/>
        <v>Nov</v>
      </c>
    </row>
    <row r="272" spans="1:32" ht="15.75">
      <c r="A272" s="16" t="s">
        <v>1539</v>
      </c>
      <c r="B272" s="66">
        <v>42250</v>
      </c>
      <c r="C272" s="4">
        <v>42254</v>
      </c>
      <c r="D272" s="5" t="s">
        <v>1207</v>
      </c>
      <c r="E272" s="5" t="s">
        <v>40</v>
      </c>
      <c r="F272" s="5" t="s">
        <v>153</v>
      </c>
      <c r="G272" s="5" t="s">
        <v>45</v>
      </c>
      <c r="H272" s="5" t="s">
        <v>151</v>
      </c>
      <c r="I272" s="6">
        <v>1577.94</v>
      </c>
      <c r="J272" s="5">
        <v>3</v>
      </c>
      <c r="K272" s="17">
        <v>0</v>
      </c>
      <c r="L272" s="6">
        <v>757.41120000000001</v>
      </c>
      <c r="M272" s="5" t="s">
        <v>19</v>
      </c>
      <c r="N272" s="7" t="s">
        <v>2685</v>
      </c>
      <c r="O272" s="8" t="str">
        <f>PROPER(D272)</f>
        <v>Alan Hwang</v>
      </c>
      <c r="P272" s="8" t="str">
        <f>LEFT(A272,2)</f>
        <v>CA</v>
      </c>
      <c r="Q272" s="8" t="str">
        <f>MID(A272,4,4)</f>
        <v>2015</v>
      </c>
      <c r="R272" s="8" t="str">
        <f>UPPER(M272)</f>
        <v>MEDIUM</v>
      </c>
      <c r="S272" s="8" t="str">
        <f>LOWER(G272)</f>
        <v>office supplies</v>
      </c>
      <c r="T272" s="18" t="str">
        <f>RIGHT(A272,5)</f>
        <v>42250</v>
      </c>
      <c r="U272" s="27" t="s">
        <v>2951</v>
      </c>
      <c r="V272" s="16" t="s">
        <v>2690</v>
      </c>
      <c r="W272" s="30">
        <v>2015</v>
      </c>
      <c r="X272" t="s">
        <v>2951</v>
      </c>
      <c r="Y272" s="28">
        <v>42250</v>
      </c>
      <c r="Z272" s="28" t="str">
        <f>TRIM(A272)</f>
        <v>CA-2015-AH10210140-42250</v>
      </c>
      <c r="AA272">
        <f t="shared" si="20"/>
        <v>2015</v>
      </c>
      <c r="AB272">
        <f t="shared" si="21"/>
        <v>9</v>
      </c>
      <c r="AC272">
        <f t="shared" si="22"/>
        <v>5</v>
      </c>
      <c r="AD272">
        <f t="shared" si="23"/>
        <v>4</v>
      </c>
      <c r="AE272" s="62">
        <f>IF(I272="missing", IFERROR(INDEX([1]lookup!$I:$I, MATCH($A272, [1]lookup!$B:$B, 0)), 0), I272)</f>
        <v>1577.94</v>
      </c>
      <c r="AF272" s="71" t="str">
        <f t="shared" si="24"/>
        <v>Nov</v>
      </c>
    </row>
    <row r="273" spans="1:32" ht="15.75">
      <c r="A273" s="19" t="s">
        <v>1542</v>
      </c>
      <c r="B273" s="67">
        <v>42199</v>
      </c>
      <c r="C273" s="9">
        <v>42201</v>
      </c>
      <c r="D273" s="10" t="s">
        <v>122</v>
      </c>
      <c r="E273" s="10" t="s">
        <v>60</v>
      </c>
      <c r="F273" s="10" t="s">
        <v>61</v>
      </c>
      <c r="G273" s="10" t="s">
        <v>17</v>
      </c>
      <c r="H273" s="10" t="s">
        <v>73</v>
      </c>
      <c r="I273" s="11">
        <v>997.80039999999894</v>
      </c>
      <c r="J273" s="10">
        <v>5</v>
      </c>
      <c r="K273" s="20">
        <v>2E-3</v>
      </c>
      <c r="L273" s="11">
        <v>327.90039999999999</v>
      </c>
      <c r="M273" s="10" t="s">
        <v>37</v>
      </c>
      <c r="N273" s="12" t="s">
        <v>2685</v>
      </c>
      <c r="O273" s="13" t="str">
        <f>PROPER(D273)</f>
        <v>Bill Shonely</v>
      </c>
      <c r="P273" s="13" t="str">
        <f>LEFT(A273,2)</f>
        <v>MX</v>
      </c>
      <c r="Q273" s="13" t="str">
        <f>MID(A273,4,4)</f>
        <v>2015</v>
      </c>
      <c r="R273" s="13" t="str">
        <f>UPPER(M273)</f>
        <v>HIGH</v>
      </c>
      <c r="S273" s="13" t="str">
        <f>LOWER(G273)</f>
        <v>technology</v>
      </c>
      <c r="T273" s="21" t="str">
        <f>RIGHT(A273,5)</f>
        <v>42199</v>
      </c>
      <c r="U273" s="27" t="s">
        <v>2952</v>
      </c>
      <c r="V273" s="19" t="s">
        <v>2719</v>
      </c>
      <c r="W273" s="30">
        <v>2015</v>
      </c>
      <c r="X273" t="s">
        <v>2952</v>
      </c>
      <c r="Y273" s="28">
        <v>42199</v>
      </c>
      <c r="Z273" s="28" t="str">
        <f>TRIM(A273)</f>
        <v>MX-2015-BS1136518-42199</v>
      </c>
      <c r="AA273">
        <f t="shared" si="20"/>
        <v>2015</v>
      </c>
      <c r="AB273">
        <f t="shared" si="21"/>
        <v>7</v>
      </c>
      <c r="AC273">
        <f t="shared" si="22"/>
        <v>3</v>
      </c>
      <c r="AD273">
        <f t="shared" si="23"/>
        <v>2</v>
      </c>
      <c r="AE273" s="62">
        <f>IF(I273="missing", IFERROR(INDEX([1]lookup!$I:$I, MATCH($A273, [1]lookup!$B:$B, 0)), 0), I273)</f>
        <v>997.80039999999894</v>
      </c>
      <c r="AF273" s="71" t="str">
        <f t="shared" si="24"/>
        <v>Nov</v>
      </c>
    </row>
    <row r="274" spans="1:32" ht="15.75">
      <c r="A274" s="16" t="s">
        <v>1544</v>
      </c>
      <c r="B274" s="66">
        <v>41389</v>
      </c>
      <c r="C274" s="4">
        <v>41389</v>
      </c>
      <c r="D274" s="5" t="s">
        <v>844</v>
      </c>
      <c r="E274" s="5" t="s">
        <v>168</v>
      </c>
      <c r="F274" s="5" t="s">
        <v>115</v>
      </c>
      <c r="G274" s="5" t="s">
        <v>32</v>
      </c>
      <c r="H274" s="5" t="s">
        <v>33</v>
      </c>
      <c r="I274" s="6">
        <v>1647</v>
      </c>
      <c r="J274" s="5">
        <v>4</v>
      </c>
      <c r="K274" s="17">
        <v>0</v>
      </c>
      <c r="L274" s="6">
        <v>625.79999999999995</v>
      </c>
      <c r="M274" s="5" t="s">
        <v>37</v>
      </c>
      <c r="N274" s="7" t="s">
        <v>2685</v>
      </c>
      <c r="O274" s="8" t="str">
        <f>PROPER(D274)</f>
        <v>Kunst Miller</v>
      </c>
      <c r="P274" s="8" t="str">
        <f>LEFT(A274,2)</f>
        <v>IR</v>
      </c>
      <c r="Q274" s="8" t="str">
        <f>MID(A274,4,4)</f>
        <v>2013</v>
      </c>
      <c r="R274" s="8" t="str">
        <f>UPPER(M274)</f>
        <v>HIGH</v>
      </c>
      <c r="S274" s="8" t="str">
        <f>LOWER(G274)</f>
        <v>furniture</v>
      </c>
      <c r="T274" s="18" t="str">
        <f>RIGHT(A274,5)</f>
        <v>41389</v>
      </c>
      <c r="U274" s="27" t="s">
        <v>2953</v>
      </c>
      <c r="V274" s="16" t="s">
        <v>2815</v>
      </c>
      <c r="W274" s="30">
        <v>2013</v>
      </c>
      <c r="X274" t="s">
        <v>2953</v>
      </c>
      <c r="Y274" s="28">
        <v>41389</v>
      </c>
      <c r="Z274" s="28" t="str">
        <f>TRIM(A274)</f>
        <v>IR-2013-KM672060-41389</v>
      </c>
      <c r="AA274">
        <f t="shared" si="20"/>
        <v>2013</v>
      </c>
      <c r="AB274">
        <f t="shared" si="21"/>
        <v>4</v>
      </c>
      <c r="AC274">
        <f t="shared" si="22"/>
        <v>5</v>
      </c>
      <c r="AD274">
        <f t="shared" si="23"/>
        <v>0</v>
      </c>
      <c r="AE274" s="62">
        <f>IF(I274="missing", IFERROR(INDEX([1]lookup!$I:$I, MATCH($A274, [1]lookup!$B:$B, 0)), 0), I274)</f>
        <v>1647</v>
      </c>
      <c r="AF274" s="71" t="str">
        <f t="shared" si="24"/>
        <v>Sep</v>
      </c>
    </row>
    <row r="275" spans="1:32" ht="15.75">
      <c r="A275" s="19" t="s">
        <v>1547</v>
      </c>
      <c r="B275" s="67">
        <v>41128</v>
      </c>
      <c r="C275" s="9">
        <v>41128</v>
      </c>
      <c r="D275" s="10" t="s">
        <v>864</v>
      </c>
      <c r="E275" s="10" t="s">
        <v>66</v>
      </c>
      <c r="F275" s="10" t="s">
        <v>90</v>
      </c>
      <c r="G275" s="10" t="s">
        <v>17</v>
      </c>
      <c r="H275" s="10" t="s">
        <v>33</v>
      </c>
      <c r="I275" s="11">
        <v>1273.56</v>
      </c>
      <c r="J275" s="10">
        <v>4</v>
      </c>
      <c r="K275" s="20">
        <v>0</v>
      </c>
      <c r="L275" s="11">
        <v>573</v>
      </c>
      <c r="M275" s="10" t="s">
        <v>19</v>
      </c>
      <c r="N275" s="12" t="s">
        <v>2685</v>
      </c>
      <c r="O275" s="13" t="str">
        <f>PROPER(D275)</f>
        <v>Barbara Fisher</v>
      </c>
      <c r="P275" s="13" t="str">
        <f>LEFT(A275,2)</f>
        <v>IN</v>
      </c>
      <c r="Q275" s="13" t="str">
        <f>MID(A275,4,4)</f>
        <v>2012</v>
      </c>
      <c r="R275" s="13" t="str">
        <f>UPPER(M275)</f>
        <v>MEDIUM</v>
      </c>
      <c r="S275" s="13" t="str">
        <f>LOWER(G275)</f>
        <v>technology</v>
      </c>
      <c r="T275" s="21" t="str">
        <f>RIGHT(A275,5)</f>
        <v>41128</v>
      </c>
      <c r="U275" s="27" t="s">
        <v>2954</v>
      </c>
      <c r="V275" s="19" t="s">
        <v>2687</v>
      </c>
      <c r="W275" s="30">
        <v>2012</v>
      </c>
      <c r="X275" t="s">
        <v>2954</v>
      </c>
      <c r="Y275" s="28">
        <v>41128</v>
      </c>
      <c r="Z275" s="28" t="str">
        <f>TRIM(A275)</f>
        <v>IN-2012-BF1097527-41128</v>
      </c>
      <c r="AA275">
        <f t="shared" si="20"/>
        <v>2012</v>
      </c>
      <c r="AB275">
        <f t="shared" si="21"/>
        <v>8</v>
      </c>
      <c r="AC275">
        <f t="shared" si="22"/>
        <v>3</v>
      </c>
      <c r="AD275">
        <f t="shared" si="23"/>
        <v>0</v>
      </c>
      <c r="AE275" s="62">
        <f>IF(I275="missing", IFERROR(INDEX([1]lookup!$I:$I, MATCH($A275, [1]lookup!$B:$B, 0)), 0), I275)</f>
        <v>1273.56</v>
      </c>
      <c r="AF275" s="71" t="str">
        <f t="shared" si="24"/>
        <v>Aug</v>
      </c>
    </row>
    <row r="276" spans="1:32" ht="15.75">
      <c r="A276" s="16" t="s">
        <v>1548</v>
      </c>
      <c r="B276" s="66">
        <v>41259</v>
      </c>
      <c r="C276" s="4">
        <v>41263</v>
      </c>
      <c r="D276" s="5" t="s">
        <v>1549</v>
      </c>
      <c r="E276" s="5" t="s">
        <v>22</v>
      </c>
      <c r="F276" s="5" t="s">
        <v>71</v>
      </c>
      <c r="G276" s="5" t="s">
        <v>17</v>
      </c>
      <c r="H276" s="5" t="s">
        <v>151</v>
      </c>
      <c r="I276" s="6">
        <v>1908.18</v>
      </c>
      <c r="J276" s="5">
        <v>3</v>
      </c>
      <c r="K276" s="17">
        <v>0</v>
      </c>
      <c r="L276" s="6">
        <v>820.44</v>
      </c>
      <c r="M276" s="5" t="s">
        <v>19</v>
      </c>
      <c r="N276" s="7" t="s">
        <v>2685</v>
      </c>
      <c r="O276" s="8" t="str">
        <f>PROPER(D276)</f>
        <v>Michelle Moray</v>
      </c>
      <c r="P276" s="8" t="str">
        <f>LEFT(A276,2)</f>
        <v>ES</v>
      </c>
      <c r="Q276" s="8" t="str">
        <f>MID(A276,4,4)</f>
        <v>2012</v>
      </c>
      <c r="R276" s="8" t="str">
        <f>UPPER(M276)</f>
        <v>MEDIUM</v>
      </c>
      <c r="S276" s="8" t="str">
        <f>LOWER(G276)</f>
        <v>technology</v>
      </c>
      <c r="T276" s="18" t="str">
        <f>RIGHT(A276,5)</f>
        <v>41259</v>
      </c>
      <c r="U276" s="27" t="s">
        <v>2955</v>
      </c>
      <c r="V276" s="16" t="s">
        <v>2744</v>
      </c>
      <c r="W276" s="30">
        <v>2012</v>
      </c>
      <c r="X276" t="s">
        <v>2955</v>
      </c>
      <c r="Y276" s="28">
        <v>41259</v>
      </c>
      <c r="Z276" s="28" t="str">
        <f>TRIM(A276)</f>
        <v>ES-2012-MM1805548-41259</v>
      </c>
      <c r="AA276">
        <f t="shared" si="20"/>
        <v>2012</v>
      </c>
      <c r="AB276">
        <f t="shared" si="21"/>
        <v>12</v>
      </c>
      <c r="AC276">
        <f t="shared" si="22"/>
        <v>1</v>
      </c>
      <c r="AD276">
        <f t="shared" si="23"/>
        <v>4</v>
      </c>
      <c r="AE276" s="62">
        <f>IF(I276="missing", IFERROR(INDEX([1]lookup!$I:$I, MATCH($A276, [1]lookup!$B:$B, 0)), 0), I276)</f>
        <v>1908.18</v>
      </c>
      <c r="AF276" s="71" t="str">
        <f t="shared" si="24"/>
        <v>Aug</v>
      </c>
    </row>
    <row r="277" spans="1:32" ht="15.75">
      <c r="A277" s="19" t="s">
        <v>1553</v>
      </c>
      <c r="B277" s="67">
        <v>41583</v>
      </c>
      <c r="C277" s="9">
        <v>41586</v>
      </c>
      <c r="D277" s="10" t="s">
        <v>1554</v>
      </c>
      <c r="E277" s="10" t="s">
        <v>204</v>
      </c>
      <c r="F277" s="10" t="s">
        <v>87</v>
      </c>
      <c r="G277" s="10" t="s">
        <v>624</v>
      </c>
      <c r="H277" s="10" t="s">
        <v>44</v>
      </c>
      <c r="I277" s="11">
        <v>680.28</v>
      </c>
      <c r="J277" s="10">
        <v>4</v>
      </c>
      <c r="K277" s="20">
        <v>0</v>
      </c>
      <c r="L277" s="11">
        <v>231.24</v>
      </c>
      <c r="M277" s="10" t="s">
        <v>27</v>
      </c>
      <c r="N277" s="12" t="s">
        <v>2685</v>
      </c>
      <c r="O277" s="13" t="str">
        <f>PROPER(D277)</f>
        <v>Nathan Cano</v>
      </c>
      <c r="P277" s="13" t="str">
        <f>LEFT(A277,2)</f>
        <v>UP</v>
      </c>
      <c r="Q277" s="13" t="str">
        <f>MID(A277,4,4)</f>
        <v>2013</v>
      </c>
      <c r="R277" s="13" t="str">
        <f>UPPER(M277)</f>
        <v>CRITICAL</v>
      </c>
      <c r="S277" s="13" t="str">
        <f>LOWER(G277)</f>
        <v xml:space="preserve"> technology </v>
      </c>
      <c r="T277" s="21" t="str">
        <f>RIGHT(A277,5)</f>
        <v>41583</v>
      </c>
      <c r="U277" s="27" t="s">
        <v>2956</v>
      </c>
      <c r="V277" s="19" t="s">
        <v>2796</v>
      </c>
      <c r="W277" s="30">
        <v>2013</v>
      </c>
      <c r="X277" t="s">
        <v>2956</v>
      </c>
      <c r="Y277" s="28">
        <v>41583</v>
      </c>
      <c r="Z277" s="28" t="str">
        <f>TRIM(A277)</f>
        <v>UP-2013-NC8415137-41583</v>
      </c>
      <c r="AA277">
        <f t="shared" si="20"/>
        <v>2013</v>
      </c>
      <c r="AB277">
        <f t="shared" si="21"/>
        <v>11</v>
      </c>
      <c r="AC277">
        <f t="shared" si="22"/>
        <v>3</v>
      </c>
      <c r="AD277">
        <f t="shared" si="23"/>
        <v>3</v>
      </c>
      <c r="AE277" s="62">
        <f>IF(I277="missing", IFERROR(INDEX([1]lookup!$I:$I, MATCH($A277, [1]lookup!$B:$B, 0)), 0), I277)</f>
        <v>680.28</v>
      </c>
      <c r="AF277" s="71" t="str">
        <f t="shared" si="24"/>
        <v>Sep</v>
      </c>
    </row>
    <row r="278" spans="1:32" ht="15.75">
      <c r="A278" s="16" t="s">
        <v>1555</v>
      </c>
      <c r="B278" s="66">
        <v>41280</v>
      </c>
      <c r="C278" s="4">
        <v>41283</v>
      </c>
      <c r="D278" s="5" t="s">
        <v>557</v>
      </c>
      <c r="E278" s="5" t="s">
        <v>1248</v>
      </c>
      <c r="F278" s="5" t="s">
        <v>94</v>
      </c>
      <c r="G278" s="5" t="s">
        <v>17</v>
      </c>
      <c r="H278" s="5" t="s">
        <v>151</v>
      </c>
      <c r="I278" s="6">
        <v>964.07999999999902</v>
      </c>
      <c r="J278" s="5">
        <v>3</v>
      </c>
      <c r="K278" s="17">
        <v>0</v>
      </c>
      <c r="L278" s="6">
        <v>337.409999999999</v>
      </c>
      <c r="M278" s="5" t="s">
        <v>19</v>
      </c>
      <c r="N278" s="7" t="s">
        <v>2685</v>
      </c>
      <c r="O278" s="8" t="str">
        <f>PROPER(D278)</f>
        <v>Georgia Rosenberg</v>
      </c>
      <c r="P278" s="8" t="str">
        <f>LEFT(A278,2)</f>
        <v>ES</v>
      </c>
      <c r="Q278" s="8" t="str">
        <f>MID(A278,4,4)</f>
        <v>2013</v>
      </c>
      <c r="R278" s="8" t="str">
        <f>UPPER(M278)</f>
        <v>MEDIUM</v>
      </c>
      <c r="S278" s="8" t="str">
        <f>LOWER(G278)</f>
        <v>technology</v>
      </c>
      <c r="T278" s="18" t="str">
        <f>RIGHT(A278,5)</f>
        <v>41280</v>
      </c>
      <c r="U278" s="27" t="s">
        <v>2957</v>
      </c>
      <c r="V278" s="16" t="s">
        <v>2744</v>
      </c>
      <c r="W278" s="30">
        <v>2013</v>
      </c>
      <c r="X278" t="s">
        <v>2957</v>
      </c>
      <c r="Y278" s="28">
        <v>41280</v>
      </c>
      <c r="Z278" s="28" t="str">
        <f>TRIM(A278)</f>
        <v>ES-2013-GR1456096-41280</v>
      </c>
      <c r="AA278">
        <f t="shared" si="20"/>
        <v>2013</v>
      </c>
      <c r="AB278">
        <f t="shared" si="21"/>
        <v>1</v>
      </c>
      <c r="AC278">
        <f t="shared" si="22"/>
        <v>1</v>
      </c>
      <c r="AD278">
        <f t="shared" si="23"/>
        <v>3</v>
      </c>
      <c r="AE278" s="62">
        <f>IF(I278="missing", IFERROR(INDEX([1]lookup!$I:$I, MATCH($A278, [1]lookup!$B:$B, 0)), 0), I278)</f>
        <v>964.07999999999902</v>
      </c>
      <c r="AF278" s="71" t="str">
        <f t="shared" si="24"/>
        <v>Sep</v>
      </c>
    </row>
    <row r="279" spans="1:32" ht="15.75">
      <c r="A279" s="19" t="s">
        <v>1561</v>
      </c>
      <c r="B279" s="67">
        <v>42072</v>
      </c>
      <c r="C279" s="9">
        <v>42079</v>
      </c>
      <c r="D279" s="10" t="s">
        <v>1207</v>
      </c>
      <c r="E279" s="10" t="s">
        <v>40</v>
      </c>
      <c r="F279" s="10" t="s">
        <v>43</v>
      </c>
      <c r="G279" s="10" t="s">
        <v>45</v>
      </c>
      <c r="H279" s="10" t="s">
        <v>33</v>
      </c>
      <c r="I279" s="11">
        <v>171.2</v>
      </c>
      <c r="J279" s="10">
        <v>5</v>
      </c>
      <c r="K279" s="20">
        <v>0.2</v>
      </c>
      <c r="L279" s="11">
        <v>64.199999999999903</v>
      </c>
      <c r="M279" s="10" t="s">
        <v>19</v>
      </c>
      <c r="N279" s="12" t="s">
        <v>2685</v>
      </c>
      <c r="O279" s="13" t="str">
        <f>PROPER(D279)</f>
        <v>Alan Hwang</v>
      </c>
      <c r="P279" s="13" t="str">
        <f>LEFT(A279,2)</f>
        <v>CA</v>
      </c>
      <c r="Q279" s="13" t="str">
        <f>MID(A279,4,4)</f>
        <v>2015</v>
      </c>
      <c r="R279" s="13" t="str">
        <f>UPPER(M279)</f>
        <v>MEDIUM</v>
      </c>
      <c r="S279" s="13" t="str">
        <f>LOWER(G279)</f>
        <v>office supplies</v>
      </c>
      <c r="T279" s="21" t="str">
        <f>RIGHT(A279,5)</f>
        <v>42072</v>
      </c>
      <c r="U279" s="27" t="s">
        <v>2951</v>
      </c>
      <c r="V279" s="19" t="s">
        <v>2690</v>
      </c>
      <c r="W279" s="30">
        <v>2015</v>
      </c>
      <c r="X279" t="s">
        <v>2951</v>
      </c>
      <c r="Y279" s="28">
        <v>42072</v>
      </c>
      <c r="Z279" s="28" t="str">
        <f>TRIM(A279)</f>
        <v>CA-2015-AH10210140-42072</v>
      </c>
      <c r="AA279">
        <f t="shared" si="20"/>
        <v>2015</v>
      </c>
      <c r="AB279">
        <f t="shared" si="21"/>
        <v>3</v>
      </c>
      <c r="AC279">
        <f t="shared" si="22"/>
        <v>2</v>
      </c>
      <c r="AD279">
        <f t="shared" si="23"/>
        <v>7</v>
      </c>
      <c r="AE279" s="62">
        <f>IF(I279="missing", IFERROR(INDEX([1]lookup!$I:$I, MATCH($A279, [1]lookup!$B:$B, 0)), 0), I279)</f>
        <v>171.2</v>
      </c>
      <c r="AF279" s="71" t="str">
        <f t="shared" si="24"/>
        <v>Nov</v>
      </c>
    </row>
    <row r="280" spans="1:32" ht="15.75">
      <c r="A280" s="16" t="s">
        <v>1562</v>
      </c>
      <c r="B280" s="66">
        <v>41588</v>
      </c>
      <c r="C280" s="4">
        <v>41593</v>
      </c>
      <c r="D280" s="5" t="s">
        <v>1207</v>
      </c>
      <c r="E280" s="5" t="s">
        <v>40</v>
      </c>
      <c r="F280" s="5" t="s">
        <v>43</v>
      </c>
      <c r="G280" s="5" t="s">
        <v>17</v>
      </c>
      <c r="H280" s="5" t="s">
        <v>44</v>
      </c>
      <c r="I280" s="6">
        <v>79.900000000000006</v>
      </c>
      <c r="J280" s="5">
        <v>2</v>
      </c>
      <c r="K280" s="17">
        <v>0</v>
      </c>
      <c r="L280" s="6">
        <v>35.155999999999999</v>
      </c>
      <c r="M280" s="5" t="s">
        <v>19</v>
      </c>
      <c r="N280" s="7" t="s">
        <v>2685</v>
      </c>
      <c r="O280" s="8" t="str">
        <f>PROPER(D280)</f>
        <v>Alan Hwang</v>
      </c>
      <c r="P280" s="8" t="str">
        <f>LEFT(A280,2)</f>
        <v>CA</v>
      </c>
      <c r="Q280" s="8" t="str">
        <f>MID(A280,4,4)</f>
        <v>2013</v>
      </c>
      <c r="R280" s="8" t="str">
        <f>UPPER(M280)</f>
        <v>MEDIUM</v>
      </c>
      <c r="S280" s="8" t="str">
        <f>LOWER(G280)</f>
        <v>technology</v>
      </c>
      <c r="T280" s="18" t="str">
        <f>RIGHT(A280,5)</f>
        <v>41588</v>
      </c>
      <c r="U280" s="27" t="s">
        <v>2951</v>
      </c>
      <c r="V280" s="16" t="s">
        <v>2690</v>
      </c>
      <c r="W280" s="30">
        <v>2013</v>
      </c>
      <c r="X280" t="s">
        <v>2951</v>
      </c>
      <c r="Y280" s="28">
        <v>41588</v>
      </c>
      <c r="Z280" s="28" t="str">
        <f>TRIM(A280)</f>
        <v>CA-2013-AH10210140-41588</v>
      </c>
      <c r="AA280">
        <f t="shared" si="20"/>
        <v>2013</v>
      </c>
      <c r="AB280">
        <f t="shared" si="21"/>
        <v>11</v>
      </c>
      <c r="AC280">
        <f t="shared" si="22"/>
        <v>1</v>
      </c>
      <c r="AD280">
        <f t="shared" si="23"/>
        <v>5</v>
      </c>
      <c r="AE280" s="62">
        <f>IF(I280="missing", IFERROR(INDEX([1]lookup!$I:$I, MATCH($A280, [1]lookup!$B:$B, 0)), 0), I280)</f>
        <v>79.900000000000006</v>
      </c>
      <c r="AF280" s="71" t="str">
        <f t="shared" si="24"/>
        <v>Sep</v>
      </c>
    </row>
    <row r="281" spans="1:32" ht="15.75">
      <c r="A281" s="19" t="s">
        <v>1565</v>
      </c>
      <c r="B281" s="67">
        <v>41430</v>
      </c>
      <c r="C281" s="9">
        <v>41436</v>
      </c>
      <c r="D281" s="10" t="s">
        <v>1566</v>
      </c>
      <c r="E281" s="10" t="s">
        <v>93</v>
      </c>
      <c r="F281" s="10" t="s">
        <v>94</v>
      </c>
      <c r="G281" s="10" t="s">
        <v>17</v>
      </c>
      <c r="H281" s="10" t="s">
        <v>33</v>
      </c>
      <c r="I281" s="11">
        <v>1891.5</v>
      </c>
      <c r="J281" s="10">
        <v>5</v>
      </c>
      <c r="K281" s="20">
        <v>0</v>
      </c>
      <c r="L281" s="11">
        <v>832.2</v>
      </c>
      <c r="M281" s="10" t="s">
        <v>19</v>
      </c>
      <c r="N281" s="12" t="s">
        <v>2685</v>
      </c>
      <c r="O281" s="13" t="str">
        <f>PROPER(D281)</f>
        <v>Andy Yotov</v>
      </c>
      <c r="P281" s="13" t="str">
        <f>LEFT(A281,2)</f>
        <v>ES</v>
      </c>
      <c r="Q281" s="13" t="str">
        <f>MID(A281,4,4)</f>
        <v>2013</v>
      </c>
      <c r="R281" s="13" t="str">
        <f>UPPER(M281)</f>
        <v>MEDIUM</v>
      </c>
      <c r="S281" s="13" t="str">
        <f>LOWER(G281)</f>
        <v>technology</v>
      </c>
      <c r="T281" s="21" t="str">
        <f>RIGHT(A281,5)</f>
        <v>41430</v>
      </c>
      <c r="U281" s="27" t="s">
        <v>2958</v>
      </c>
      <c r="V281" s="19" t="s">
        <v>2744</v>
      </c>
      <c r="W281" s="30">
        <v>2013</v>
      </c>
      <c r="X281" t="s">
        <v>2958</v>
      </c>
      <c r="Y281" s="28">
        <v>41430</v>
      </c>
      <c r="Z281" s="28" t="str">
        <f>TRIM(A281)</f>
        <v>ES-2013-AY10555139-41430</v>
      </c>
      <c r="AA281">
        <f t="shared" si="20"/>
        <v>2013</v>
      </c>
      <c r="AB281">
        <f t="shared" si="21"/>
        <v>6</v>
      </c>
      <c r="AC281">
        <f t="shared" si="22"/>
        <v>4</v>
      </c>
      <c r="AD281">
        <f t="shared" si="23"/>
        <v>6</v>
      </c>
      <c r="AE281" s="62">
        <f>IF(I281="missing", IFERROR(INDEX([1]lookup!$I:$I, MATCH($A281, [1]lookup!$B:$B, 0)), 0), I281)</f>
        <v>1891.5</v>
      </c>
      <c r="AF281" s="71" t="str">
        <f t="shared" si="24"/>
        <v>Sep</v>
      </c>
    </row>
    <row r="282" spans="1:32" ht="15.75">
      <c r="A282" s="16" t="s">
        <v>1567</v>
      </c>
      <c r="B282" s="66">
        <v>41762</v>
      </c>
      <c r="C282" s="4">
        <v>41763</v>
      </c>
      <c r="D282" s="5" t="s">
        <v>403</v>
      </c>
      <c r="E282" s="5" t="s">
        <v>119</v>
      </c>
      <c r="F282" s="5" t="s">
        <v>120</v>
      </c>
      <c r="G282" s="5" t="s">
        <v>45</v>
      </c>
      <c r="H282" s="5" t="s">
        <v>33</v>
      </c>
      <c r="I282" s="6">
        <v>912.24</v>
      </c>
      <c r="J282" s="5">
        <v>3</v>
      </c>
      <c r="K282" s="17">
        <v>0.2</v>
      </c>
      <c r="L282" s="6">
        <v>68.400000000000006</v>
      </c>
      <c r="M282" s="5" t="s">
        <v>37</v>
      </c>
      <c r="N282" s="7" t="s">
        <v>2685</v>
      </c>
      <c r="O282" s="8" t="str">
        <f>PROPER(D282)</f>
        <v>Christine Phan</v>
      </c>
      <c r="P282" s="8" t="str">
        <f>LEFT(A282,2)</f>
        <v>MX</v>
      </c>
      <c r="Q282" s="8" t="str">
        <f>MID(A282,4,4)</f>
        <v>2014</v>
      </c>
      <c r="R282" s="8" t="str">
        <f>UPPER(M282)</f>
        <v>HIGH</v>
      </c>
      <c r="S282" s="8" t="str">
        <f>LOWER(G282)</f>
        <v>office supplies</v>
      </c>
      <c r="T282" s="18" t="str">
        <f>RIGHT(A282,5)</f>
        <v>41762</v>
      </c>
      <c r="U282" s="27" t="s">
        <v>2959</v>
      </c>
      <c r="V282" s="16" t="s">
        <v>2719</v>
      </c>
      <c r="W282" s="30">
        <v>2014</v>
      </c>
      <c r="X282" t="s">
        <v>2959</v>
      </c>
      <c r="Y282" s="28">
        <v>41762</v>
      </c>
      <c r="Z282" s="28" t="str">
        <f>TRIM(A282)</f>
        <v>MX-2014-CP1234036-41762</v>
      </c>
      <c r="AA282">
        <f t="shared" si="20"/>
        <v>2014</v>
      </c>
      <c r="AB282">
        <f t="shared" si="21"/>
        <v>5</v>
      </c>
      <c r="AC282">
        <f t="shared" si="22"/>
        <v>7</v>
      </c>
      <c r="AD282">
        <f t="shared" si="23"/>
        <v>1</v>
      </c>
      <c r="AE282" s="62">
        <f>IF(I282="missing", IFERROR(INDEX([1]lookup!$I:$I, MATCH($A282, [1]lookup!$B:$B, 0)), 0), I282)</f>
        <v>912.24</v>
      </c>
      <c r="AF282" s="71" t="str">
        <f t="shared" si="24"/>
        <v>Oct</v>
      </c>
    </row>
    <row r="283" spans="1:32" ht="15.75">
      <c r="A283" s="19" t="s">
        <v>1568</v>
      </c>
      <c r="B283" s="67">
        <v>41914</v>
      </c>
      <c r="C283" s="9">
        <v>41917</v>
      </c>
      <c r="D283" s="10" t="s">
        <v>1569</v>
      </c>
      <c r="E283" s="10" t="s">
        <v>211</v>
      </c>
      <c r="F283" s="10" t="s">
        <v>98</v>
      </c>
      <c r="G283" s="10" t="s">
        <v>17</v>
      </c>
      <c r="H283" s="10" t="s">
        <v>33</v>
      </c>
      <c r="I283" s="11">
        <v>947.22176000000002</v>
      </c>
      <c r="J283" s="10">
        <v>4</v>
      </c>
      <c r="K283" s="20">
        <v>2E-3</v>
      </c>
      <c r="L283" s="11">
        <v>377.70175999999998</v>
      </c>
      <c r="M283" s="10" t="s">
        <v>37</v>
      </c>
      <c r="N283" s="12" t="s">
        <v>2685</v>
      </c>
      <c r="O283" s="13" t="str">
        <f>PROPER(D283)</f>
        <v>Mark Packer</v>
      </c>
      <c r="P283" s="13" t="str">
        <f>LEFT(A283,2)</f>
        <v>MX</v>
      </c>
      <c r="Q283" s="13" t="str">
        <f>MID(A283,4,4)</f>
        <v>2014</v>
      </c>
      <c r="R283" s="13" t="str">
        <f>UPPER(M283)</f>
        <v>HIGH</v>
      </c>
      <c r="S283" s="13" t="str">
        <f>LOWER(G283)</f>
        <v>technology</v>
      </c>
      <c r="T283" s="21" t="str">
        <f>RIGHT(A283,5)</f>
        <v>41914</v>
      </c>
      <c r="U283" s="27" t="s">
        <v>2960</v>
      </c>
      <c r="V283" s="19" t="s">
        <v>2719</v>
      </c>
      <c r="W283" s="30">
        <v>2014</v>
      </c>
      <c r="X283" t="s">
        <v>2960</v>
      </c>
      <c r="Y283" s="28">
        <v>41914</v>
      </c>
      <c r="Z283" s="28" t="str">
        <f>TRIM(A283)</f>
        <v>MX-2014-MP1747093-41914</v>
      </c>
      <c r="AA283">
        <f t="shared" si="20"/>
        <v>2014</v>
      </c>
      <c r="AB283">
        <f t="shared" si="21"/>
        <v>10</v>
      </c>
      <c r="AC283">
        <f t="shared" si="22"/>
        <v>5</v>
      </c>
      <c r="AD283">
        <f t="shared" si="23"/>
        <v>3</v>
      </c>
      <c r="AE283" s="62">
        <f>IF(I283="missing", IFERROR(INDEX([1]lookup!$I:$I, MATCH($A283, [1]lookup!$B:$B, 0)), 0), I283)</f>
        <v>947.22176000000002</v>
      </c>
      <c r="AF283" s="71" t="str">
        <f t="shared" si="24"/>
        <v>Oct</v>
      </c>
    </row>
    <row r="284" spans="1:32" ht="15.75">
      <c r="A284" s="16" t="s">
        <v>1570</v>
      </c>
      <c r="B284" s="66" t="s">
        <v>125</v>
      </c>
      <c r="C284" s="4">
        <v>41261</v>
      </c>
      <c r="D284" s="5" t="s">
        <v>1571</v>
      </c>
      <c r="E284" s="5" t="s">
        <v>93</v>
      </c>
      <c r="F284" s="5" t="s">
        <v>94</v>
      </c>
      <c r="G284" s="5" t="s">
        <v>32</v>
      </c>
      <c r="H284" s="5" t="s">
        <v>73</v>
      </c>
      <c r="I284" s="6">
        <v>1983.0149999999901</v>
      </c>
      <c r="J284" s="5">
        <v>5</v>
      </c>
      <c r="K284" s="17">
        <v>0.1</v>
      </c>
      <c r="L284" s="6">
        <v>616.81500000000005</v>
      </c>
      <c r="M284" s="5" t="s">
        <v>37</v>
      </c>
      <c r="N284" s="7" t="s">
        <v>2685</v>
      </c>
      <c r="O284" s="8" t="str">
        <f>PROPER(D284)</f>
        <v>Pauline Johnson</v>
      </c>
      <c r="P284" s="8" t="str">
        <f>LEFT(A284,2)</f>
        <v>ES</v>
      </c>
      <c r="Q284" s="8" t="str">
        <f>MID(A284,4,4)</f>
        <v>2012</v>
      </c>
      <c r="R284" s="8" t="str">
        <f>UPPER(M284)</f>
        <v>HIGH</v>
      </c>
      <c r="S284" s="8" t="str">
        <f>LOWER(G284)</f>
        <v>furniture</v>
      </c>
      <c r="T284" s="18" t="str">
        <f>RIGHT(A284,5)</f>
        <v>41257</v>
      </c>
      <c r="U284" s="27" t="s">
        <v>2961</v>
      </c>
      <c r="V284" s="16" t="s">
        <v>2744</v>
      </c>
      <c r="W284" s="30">
        <v>2012</v>
      </c>
      <c r="X284" t="s">
        <v>2961</v>
      </c>
      <c r="Y284" s="28">
        <v>41257</v>
      </c>
      <c r="Z284" s="28" t="str">
        <f>TRIM(A284)</f>
        <v>ES-2012-PJ19015139-41257</v>
      </c>
      <c r="AA284">
        <f t="shared" si="20"/>
        <v>0</v>
      </c>
      <c r="AB284">
        <f t="shared" si="21"/>
        <v>0</v>
      </c>
      <c r="AC284">
        <f t="shared" si="22"/>
        <v>0</v>
      </c>
      <c r="AD284">
        <f t="shared" si="23"/>
        <v>0</v>
      </c>
      <c r="AE284" s="62">
        <f>IF(I284="missing", IFERROR(INDEX([1]lookup!$I:$I, MATCH($A284, [1]lookup!$B:$B, 0)), 0), I284)</f>
        <v>1983.0149999999901</v>
      </c>
      <c r="AF284" s="71" t="str">
        <f t="shared" si="24"/>
        <v>Dec</v>
      </c>
    </row>
    <row r="285" spans="1:32" ht="15.75">
      <c r="A285" s="19" t="s">
        <v>1572</v>
      </c>
      <c r="B285" s="67">
        <v>41572</v>
      </c>
      <c r="C285" s="9">
        <v>41576</v>
      </c>
      <c r="D285" s="10" t="s">
        <v>1554</v>
      </c>
      <c r="E285" s="10" t="s">
        <v>211</v>
      </c>
      <c r="F285" s="10" t="s">
        <v>98</v>
      </c>
      <c r="G285" s="10" t="s">
        <v>17</v>
      </c>
      <c r="H285" s="10" t="s">
        <v>33</v>
      </c>
      <c r="I285" s="11">
        <v>2146.6</v>
      </c>
      <c r="J285" s="10">
        <v>5</v>
      </c>
      <c r="K285" s="20">
        <v>0</v>
      </c>
      <c r="L285" s="11">
        <v>429.3</v>
      </c>
      <c r="M285" s="10" t="s">
        <v>19</v>
      </c>
      <c r="N285" s="12" t="s">
        <v>2685</v>
      </c>
      <c r="O285" s="13" t="str">
        <f>PROPER(D285)</f>
        <v>Nathan Cano</v>
      </c>
      <c r="P285" s="13" t="str">
        <f>LEFT(A285,2)</f>
        <v>MX</v>
      </c>
      <c r="Q285" s="13" t="str">
        <f>MID(A285,4,4)</f>
        <v>2013</v>
      </c>
      <c r="R285" s="13" t="str">
        <f>UPPER(M285)</f>
        <v>MEDIUM</v>
      </c>
      <c r="S285" s="13" t="str">
        <f>LOWER(G285)</f>
        <v>technology</v>
      </c>
      <c r="T285" s="21" t="str">
        <f>RIGHT(A285,5)</f>
        <v>41572</v>
      </c>
      <c r="U285" s="27" t="s">
        <v>2962</v>
      </c>
      <c r="V285" s="19" t="s">
        <v>2719</v>
      </c>
      <c r="W285" s="30">
        <v>2013</v>
      </c>
      <c r="X285" t="s">
        <v>2962</v>
      </c>
      <c r="Y285" s="28">
        <v>41572</v>
      </c>
      <c r="Z285" s="28" t="str">
        <f>TRIM(A285)</f>
        <v>MX-2013-NC1841593-41572</v>
      </c>
      <c r="AA285">
        <f t="shared" si="20"/>
        <v>2013</v>
      </c>
      <c r="AB285">
        <f t="shared" si="21"/>
        <v>10</v>
      </c>
      <c r="AC285">
        <f t="shared" si="22"/>
        <v>6</v>
      </c>
      <c r="AD285">
        <f t="shared" si="23"/>
        <v>4</v>
      </c>
      <c r="AE285" s="62">
        <f>IF(I285="missing", IFERROR(INDEX([1]lookup!$I:$I, MATCH($A285, [1]lookup!$B:$B, 0)), 0), I285)</f>
        <v>2146.6</v>
      </c>
      <c r="AF285" s="71" t="str">
        <f t="shared" si="24"/>
        <v>Sep</v>
      </c>
    </row>
    <row r="286" spans="1:32" ht="15.75">
      <c r="A286" s="16" t="s">
        <v>1575</v>
      </c>
      <c r="B286" s="66">
        <v>42258</v>
      </c>
      <c r="C286" s="4">
        <v>42259</v>
      </c>
      <c r="D286" s="5" t="s">
        <v>1058</v>
      </c>
      <c r="E286" s="5" t="s">
        <v>70</v>
      </c>
      <c r="F286" s="5" t="s">
        <v>71</v>
      </c>
      <c r="G286" s="5" t="s">
        <v>32</v>
      </c>
      <c r="H286" s="5" t="s">
        <v>26</v>
      </c>
      <c r="I286" s="6">
        <v>1622.01</v>
      </c>
      <c r="J286" s="5">
        <v>5</v>
      </c>
      <c r="K286" s="17">
        <v>0.35</v>
      </c>
      <c r="L286" s="6">
        <v>-623.94000000000005</v>
      </c>
      <c r="M286" s="5" t="s">
        <v>37</v>
      </c>
      <c r="N286" s="7" t="s">
        <v>2685</v>
      </c>
      <c r="O286" s="8" t="str">
        <f>PROPER(D286)</f>
        <v>Laurel Workman</v>
      </c>
      <c r="P286" s="8" t="str">
        <f>LEFT(A286,2)</f>
        <v>ES</v>
      </c>
      <c r="Q286" s="8" t="str">
        <f>MID(A286,4,4)</f>
        <v>2015</v>
      </c>
      <c r="R286" s="8" t="str">
        <f>UPPER(M286)</f>
        <v>HIGH</v>
      </c>
      <c r="S286" s="8" t="str">
        <f>LOWER(G286)</f>
        <v>furniture</v>
      </c>
      <c r="T286" s="18" t="str">
        <f>RIGHT(A286,5)</f>
        <v>42258</v>
      </c>
      <c r="U286" s="27" t="s">
        <v>2963</v>
      </c>
      <c r="V286" s="16" t="s">
        <v>2744</v>
      </c>
      <c r="W286" s="30">
        <v>2015</v>
      </c>
      <c r="X286" t="s">
        <v>2963</v>
      </c>
      <c r="Y286" s="28">
        <v>42258</v>
      </c>
      <c r="Z286" s="28" t="str">
        <f>TRIM(A286)</f>
        <v>ES-2015-LW1682545-42258</v>
      </c>
      <c r="AA286">
        <f t="shared" si="20"/>
        <v>2015</v>
      </c>
      <c r="AB286">
        <f t="shared" si="21"/>
        <v>9</v>
      </c>
      <c r="AC286">
        <f t="shared" si="22"/>
        <v>6</v>
      </c>
      <c r="AD286">
        <f t="shared" si="23"/>
        <v>1</v>
      </c>
      <c r="AE286" s="62">
        <f>IF(I286="missing", IFERROR(INDEX([1]lookup!$I:$I, MATCH($A286, [1]lookup!$B:$B, 0)), 0), I286)</f>
        <v>1622.01</v>
      </c>
      <c r="AF286" s="71" t="str">
        <f t="shared" si="24"/>
        <v>Nov</v>
      </c>
    </row>
    <row r="287" spans="1:32" ht="15.75">
      <c r="A287" s="19" t="s">
        <v>1529</v>
      </c>
      <c r="B287" s="67">
        <v>41615</v>
      </c>
      <c r="C287" s="9">
        <v>41617</v>
      </c>
      <c r="D287" s="10" t="s">
        <v>1207</v>
      </c>
      <c r="E287" s="10" t="s">
        <v>40</v>
      </c>
      <c r="F287" s="10" t="s">
        <v>111</v>
      </c>
      <c r="G287" s="10" t="s">
        <v>45</v>
      </c>
      <c r="H287" s="10" t="s">
        <v>44</v>
      </c>
      <c r="I287" s="11">
        <v>21.36</v>
      </c>
      <c r="J287" s="10">
        <v>5</v>
      </c>
      <c r="K287" s="20">
        <v>0.2</v>
      </c>
      <c r="L287" s="11">
        <v>7.2089999999999996</v>
      </c>
      <c r="M287" s="10" t="s">
        <v>19</v>
      </c>
      <c r="N287" s="12" t="s">
        <v>2685</v>
      </c>
      <c r="O287" s="13" t="str">
        <f>PROPER(D287)</f>
        <v>Alan Hwang</v>
      </c>
      <c r="P287" s="13" t="str">
        <f>LEFT(A287,2)</f>
        <v>CA</v>
      </c>
      <c r="Q287" s="13" t="str">
        <f>MID(A287,4,4)</f>
        <v>2013</v>
      </c>
      <c r="R287" s="13" t="str">
        <f>UPPER(M287)</f>
        <v>MEDIUM</v>
      </c>
      <c r="S287" s="13" t="str">
        <f>LOWER(G287)</f>
        <v>office supplies</v>
      </c>
      <c r="T287" s="21" t="str">
        <f>RIGHT(A287,5)</f>
        <v>41615</v>
      </c>
      <c r="U287" s="27" t="s">
        <v>2951</v>
      </c>
      <c r="V287" s="19" t="s">
        <v>2690</v>
      </c>
      <c r="W287" s="30">
        <v>2013</v>
      </c>
      <c r="X287" t="s">
        <v>2951</v>
      </c>
      <c r="Y287" s="28">
        <v>41615</v>
      </c>
      <c r="Z287" s="28" t="str">
        <f>TRIM(A287)</f>
        <v>CA-2013-AH10210140-41615</v>
      </c>
      <c r="AA287">
        <f t="shared" si="20"/>
        <v>2013</v>
      </c>
      <c r="AB287">
        <f t="shared" si="21"/>
        <v>12</v>
      </c>
      <c r="AC287">
        <f t="shared" si="22"/>
        <v>7</v>
      </c>
      <c r="AD287">
        <f t="shared" si="23"/>
        <v>2</v>
      </c>
      <c r="AE287" s="62">
        <f>IF(I287="missing", IFERROR(INDEX([1]lookup!$I:$I, MATCH($A287, [1]lookup!$B:$B, 0)), 0), I287)</f>
        <v>21.36</v>
      </c>
      <c r="AF287" s="71" t="str">
        <f t="shared" si="24"/>
        <v>Sep</v>
      </c>
    </row>
    <row r="288" spans="1:32" ht="15.75">
      <c r="A288" s="16" t="s">
        <v>1579</v>
      </c>
      <c r="B288" s="66">
        <v>41216</v>
      </c>
      <c r="C288" s="4">
        <v>41218</v>
      </c>
      <c r="D288" s="5" t="s">
        <v>199</v>
      </c>
      <c r="E288" s="5" t="s">
        <v>1580</v>
      </c>
      <c r="F288" s="5" t="s">
        <v>61</v>
      </c>
      <c r="G288" s="5" t="s">
        <v>45</v>
      </c>
      <c r="H288" s="5" t="s">
        <v>44</v>
      </c>
      <c r="I288" s="6">
        <v>1401.84</v>
      </c>
      <c r="J288" s="5">
        <v>4</v>
      </c>
      <c r="K288" s="17">
        <v>0</v>
      </c>
      <c r="L288" s="6">
        <v>126.16</v>
      </c>
      <c r="M288" s="5" t="s">
        <v>37</v>
      </c>
      <c r="N288" s="7" t="s">
        <v>2685</v>
      </c>
      <c r="O288" s="8" t="str">
        <f>PROPER(D288)</f>
        <v>Cari Sayre</v>
      </c>
      <c r="P288" s="8" t="str">
        <f>LEFT(A288,2)</f>
        <v>MX</v>
      </c>
      <c r="Q288" s="8" t="str">
        <f>MID(A288,4,4)</f>
        <v>2012</v>
      </c>
      <c r="R288" s="8" t="str">
        <f>UPPER(M288)</f>
        <v>HIGH</v>
      </c>
      <c r="S288" s="8" t="str">
        <f>LOWER(G288)</f>
        <v>office supplies</v>
      </c>
      <c r="T288" s="18" t="str">
        <f>RIGHT(A288,5)</f>
        <v>41216</v>
      </c>
      <c r="U288" s="27" t="s">
        <v>2964</v>
      </c>
      <c r="V288" s="16" t="s">
        <v>2719</v>
      </c>
      <c r="W288" s="30">
        <v>2012</v>
      </c>
      <c r="X288" t="s">
        <v>2964</v>
      </c>
      <c r="Y288" s="28">
        <v>41216</v>
      </c>
      <c r="Z288" s="28" t="str">
        <f>TRIM(A288)</f>
        <v>MX-2012-CS1184516-41216</v>
      </c>
      <c r="AA288">
        <f t="shared" si="20"/>
        <v>2012</v>
      </c>
      <c r="AB288">
        <f t="shared" si="21"/>
        <v>11</v>
      </c>
      <c r="AC288">
        <f t="shared" si="22"/>
        <v>7</v>
      </c>
      <c r="AD288">
        <f t="shared" si="23"/>
        <v>2</v>
      </c>
      <c r="AE288" s="62">
        <f>IF(I288="missing", IFERROR(INDEX([1]lookup!$I:$I, MATCH($A288, [1]lookup!$B:$B, 0)), 0), I288)</f>
        <v>1401.84</v>
      </c>
      <c r="AF288" s="71" t="str">
        <f t="shared" si="24"/>
        <v>Aug</v>
      </c>
    </row>
    <row r="289" spans="1:32" ht="15.75">
      <c r="A289" s="19" t="s">
        <v>189</v>
      </c>
      <c r="B289" s="67">
        <v>41882</v>
      </c>
      <c r="C289" s="9">
        <v>41885</v>
      </c>
      <c r="D289" s="10" t="s">
        <v>190</v>
      </c>
      <c r="E289" s="10" t="s">
        <v>22</v>
      </c>
      <c r="F289" s="10" t="s">
        <v>71</v>
      </c>
      <c r="G289" s="10" t="s">
        <v>17</v>
      </c>
      <c r="H289" s="10" t="s">
        <v>299</v>
      </c>
      <c r="I289" s="11">
        <v>794.7</v>
      </c>
      <c r="J289" s="10">
        <v>3</v>
      </c>
      <c r="K289" s="20">
        <v>0</v>
      </c>
      <c r="L289" s="11">
        <v>174.78</v>
      </c>
      <c r="M289" s="10" t="s">
        <v>27</v>
      </c>
      <c r="N289" s="12" t="s">
        <v>2685</v>
      </c>
      <c r="O289" s="13" t="str">
        <f>PROPER(D289)</f>
        <v>Kimberly Carter</v>
      </c>
      <c r="P289" s="13" t="str">
        <f>LEFT(A289,2)</f>
        <v>IT</v>
      </c>
      <c r="Q289" s="13" t="str">
        <f>MID(A289,4,4)</f>
        <v>2014</v>
      </c>
      <c r="R289" s="13" t="str">
        <f>UPPER(M289)</f>
        <v>CRITICAL</v>
      </c>
      <c r="S289" s="13" t="str">
        <f>LOWER(G289)</f>
        <v>technology</v>
      </c>
      <c r="T289" s="21" t="str">
        <f>RIGHT(A289,5)</f>
        <v>41882</v>
      </c>
      <c r="U289" s="27" t="s">
        <v>2965</v>
      </c>
      <c r="V289" s="19" t="s">
        <v>2711</v>
      </c>
      <c r="W289" s="30">
        <v>2014</v>
      </c>
      <c r="X289" t="s">
        <v>2965</v>
      </c>
      <c r="Y289" s="28">
        <v>41882</v>
      </c>
      <c r="Z289" s="28" t="str">
        <f>TRIM(A289)</f>
        <v>IT-2014-KC1667548-41882</v>
      </c>
      <c r="AA289">
        <f t="shared" si="20"/>
        <v>2014</v>
      </c>
      <c r="AB289">
        <f t="shared" si="21"/>
        <v>8</v>
      </c>
      <c r="AC289">
        <f t="shared" si="22"/>
        <v>1</v>
      </c>
      <c r="AD289">
        <f t="shared" si="23"/>
        <v>3</v>
      </c>
      <c r="AE289" s="62">
        <f>IF(I289="missing", IFERROR(INDEX([1]lookup!$I:$I, MATCH($A289, [1]lookup!$B:$B, 0)), 0), I289)</f>
        <v>794.7</v>
      </c>
      <c r="AF289" s="71" t="str">
        <f t="shared" si="24"/>
        <v>Oct</v>
      </c>
    </row>
    <row r="290" spans="1:32" ht="15.75">
      <c r="A290" s="16" t="s">
        <v>1556</v>
      </c>
      <c r="B290" s="66">
        <v>41241</v>
      </c>
      <c r="C290" s="4">
        <v>41248</v>
      </c>
      <c r="D290" s="5" t="s">
        <v>1207</v>
      </c>
      <c r="E290" s="5" t="s">
        <v>40</v>
      </c>
      <c r="F290" s="5" t="s">
        <v>43</v>
      </c>
      <c r="G290" s="5" t="s">
        <v>45</v>
      </c>
      <c r="H290" s="5" t="s">
        <v>151</v>
      </c>
      <c r="I290" s="6">
        <v>30.4</v>
      </c>
      <c r="J290" s="5">
        <v>5</v>
      </c>
      <c r="K290" s="17">
        <v>0</v>
      </c>
      <c r="L290" s="6">
        <v>15.2</v>
      </c>
      <c r="M290" s="5" t="s">
        <v>19</v>
      </c>
      <c r="N290" s="7" t="s">
        <v>2685</v>
      </c>
      <c r="O290" s="8" t="str">
        <f>PROPER(D290)</f>
        <v>Alan Hwang</v>
      </c>
      <c r="P290" s="8" t="str">
        <f>LEFT(A290,2)</f>
        <v>CA</v>
      </c>
      <c r="Q290" s="8" t="str">
        <f>MID(A290,4,4)</f>
        <v>2012</v>
      </c>
      <c r="R290" s="8" t="str">
        <f>UPPER(M290)</f>
        <v>MEDIUM</v>
      </c>
      <c r="S290" s="8" t="str">
        <f>LOWER(G290)</f>
        <v>office supplies</v>
      </c>
      <c r="T290" s="18" t="str">
        <f>RIGHT(A290,5)</f>
        <v>41241</v>
      </c>
      <c r="U290" s="27" t="s">
        <v>2951</v>
      </c>
      <c r="V290" s="16" t="s">
        <v>2690</v>
      </c>
      <c r="W290" s="30">
        <v>2012</v>
      </c>
      <c r="X290" t="s">
        <v>2951</v>
      </c>
      <c r="Y290" s="28">
        <v>41241</v>
      </c>
      <c r="Z290" s="28" t="str">
        <f>TRIM(A290)</f>
        <v>CA-2012-AH10210140-41241</v>
      </c>
      <c r="AA290">
        <f t="shared" si="20"/>
        <v>2012</v>
      </c>
      <c r="AB290">
        <f t="shared" si="21"/>
        <v>11</v>
      </c>
      <c r="AC290">
        <f t="shared" si="22"/>
        <v>4</v>
      </c>
      <c r="AD290">
        <f t="shared" si="23"/>
        <v>7</v>
      </c>
      <c r="AE290" s="62">
        <f>IF(I290="missing", IFERROR(INDEX([1]lookup!$I:$I, MATCH($A290, [1]lookup!$B:$B, 0)), 0), I290)</f>
        <v>30.4</v>
      </c>
      <c r="AF290" s="71" t="str">
        <f t="shared" si="24"/>
        <v>Aug</v>
      </c>
    </row>
    <row r="291" spans="1:32" ht="15.75">
      <c r="A291" s="19" t="s">
        <v>1590</v>
      </c>
      <c r="B291" s="67">
        <v>41527</v>
      </c>
      <c r="C291" s="9">
        <v>41529</v>
      </c>
      <c r="D291" s="10" t="s">
        <v>1591</v>
      </c>
      <c r="E291" s="10" t="s">
        <v>66</v>
      </c>
      <c r="F291" s="10" t="s">
        <v>90</v>
      </c>
      <c r="G291" s="10" t="s">
        <v>32</v>
      </c>
      <c r="H291" s="10" t="s">
        <v>46</v>
      </c>
      <c r="I291" s="11">
        <v>1859.99999999999</v>
      </c>
      <c r="J291" s="10">
        <v>4</v>
      </c>
      <c r="K291" s="20">
        <v>0</v>
      </c>
      <c r="L291" s="11">
        <v>316.2</v>
      </c>
      <c r="M291" s="10" t="s">
        <v>37</v>
      </c>
      <c r="N291" s="12" t="s">
        <v>2685</v>
      </c>
      <c r="O291" s="13" t="str">
        <f>PROPER(D291)</f>
        <v>Parhena Norris</v>
      </c>
      <c r="P291" s="13" t="str">
        <f>LEFT(A291,2)</f>
        <v>IN</v>
      </c>
      <c r="Q291" s="13" t="str">
        <f>MID(A291,4,4)</f>
        <v>2013</v>
      </c>
      <c r="R291" s="13" t="str">
        <f>UPPER(M291)</f>
        <v>HIGH</v>
      </c>
      <c r="S291" s="13" t="str">
        <f>LOWER(G291)</f>
        <v>furniture</v>
      </c>
      <c r="T291" s="21" t="str">
        <f>RIGHT(A291,5)</f>
        <v>41527</v>
      </c>
      <c r="U291" s="27" t="s">
        <v>2966</v>
      </c>
      <c r="V291" s="19" t="s">
        <v>2687</v>
      </c>
      <c r="W291" s="30">
        <v>2013</v>
      </c>
      <c r="X291" t="s">
        <v>2966</v>
      </c>
      <c r="Y291" s="28">
        <v>41527</v>
      </c>
      <c r="Z291" s="28" t="str">
        <f>TRIM(A291)</f>
        <v>IN-2013-PN1877527-41527</v>
      </c>
      <c r="AA291">
        <f t="shared" si="20"/>
        <v>2013</v>
      </c>
      <c r="AB291">
        <f t="shared" si="21"/>
        <v>9</v>
      </c>
      <c r="AC291">
        <f t="shared" si="22"/>
        <v>3</v>
      </c>
      <c r="AD291">
        <f t="shared" si="23"/>
        <v>2</v>
      </c>
      <c r="AE291" s="62">
        <f>IF(I291="missing", IFERROR(INDEX([1]lookup!$I:$I, MATCH($A291, [1]lookup!$B:$B, 0)), 0), I291)</f>
        <v>1859.99999999999</v>
      </c>
      <c r="AF291" s="71" t="str">
        <f t="shared" si="24"/>
        <v>Sep</v>
      </c>
    </row>
    <row r="292" spans="1:32" ht="15.75">
      <c r="A292" s="16" t="s">
        <v>1593</v>
      </c>
      <c r="B292" s="66">
        <v>41936</v>
      </c>
      <c r="C292" s="4">
        <v>41936</v>
      </c>
      <c r="D292" s="5" t="s">
        <v>405</v>
      </c>
      <c r="E292" s="5" t="s">
        <v>689</v>
      </c>
      <c r="F292" s="5" t="s">
        <v>142</v>
      </c>
      <c r="G292" s="5" t="s">
        <v>17</v>
      </c>
      <c r="H292" s="5" t="s">
        <v>23</v>
      </c>
      <c r="I292" s="6">
        <v>881.1</v>
      </c>
      <c r="J292" s="5">
        <v>5</v>
      </c>
      <c r="K292" s="17">
        <v>0</v>
      </c>
      <c r="L292" s="6">
        <v>184.95</v>
      </c>
      <c r="M292" s="5" t="s">
        <v>37</v>
      </c>
      <c r="N292" s="7" t="s">
        <v>2685</v>
      </c>
      <c r="O292" s="8" t="str">
        <f>PROPER(D292)</f>
        <v>Eugene Hildebrand</v>
      </c>
      <c r="P292" s="8" t="str">
        <f>LEFT(A292,2)</f>
        <v>IN</v>
      </c>
      <c r="Q292" s="8" t="str">
        <f>MID(A292,4,4)</f>
        <v>2014</v>
      </c>
      <c r="R292" s="8" t="str">
        <f>UPPER(M292)</f>
        <v>HIGH</v>
      </c>
      <c r="S292" s="8" t="str">
        <f>LOWER(G292)</f>
        <v>technology</v>
      </c>
      <c r="T292" s="18" t="str">
        <f>RIGHT(A292,5)</f>
        <v>41936</v>
      </c>
      <c r="U292" s="27" t="s">
        <v>2967</v>
      </c>
      <c r="V292" s="16" t="s">
        <v>2687</v>
      </c>
      <c r="W292" s="30">
        <v>2014</v>
      </c>
      <c r="X292" t="s">
        <v>2967</v>
      </c>
      <c r="Y292" s="28">
        <v>41936</v>
      </c>
      <c r="Z292" s="28" t="str">
        <f>TRIM(A292)</f>
        <v>IN-2014-EH1412578-41936</v>
      </c>
      <c r="AA292">
        <f t="shared" si="20"/>
        <v>2014</v>
      </c>
      <c r="AB292">
        <f t="shared" si="21"/>
        <v>10</v>
      </c>
      <c r="AC292">
        <f t="shared" si="22"/>
        <v>6</v>
      </c>
      <c r="AD292">
        <f t="shared" si="23"/>
        <v>0</v>
      </c>
      <c r="AE292" s="62">
        <f>IF(I292="missing", IFERROR(INDEX([1]lookup!$I:$I, MATCH($A292, [1]lookup!$B:$B, 0)), 0), I292)</f>
        <v>881.1</v>
      </c>
      <c r="AF292" s="71" t="str">
        <f t="shared" si="24"/>
        <v>Oct</v>
      </c>
    </row>
    <row r="293" spans="1:32" ht="15.75">
      <c r="A293" s="19" t="s">
        <v>1594</v>
      </c>
      <c r="B293" s="67">
        <v>41801</v>
      </c>
      <c r="C293" s="9">
        <v>41805</v>
      </c>
      <c r="D293" s="10" t="s">
        <v>1023</v>
      </c>
      <c r="E293" s="10" t="s">
        <v>70</v>
      </c>
      <c r="F293" s="10" t="s">
        <v>107</v>
      </c>
      <c r="G293" s="10" t="s">
        <v>17</v>
      </c>
      <c r="H293" s="10" t="s">
        <v>26</v>
      </c>
      <c r="I293" s="11">
        <v>1622.1824999999999</v>
      </c>
      <c r="J293" s="10">
        <v>3</v>
      </c>
      <c r="K293" s="20">
        <v>0.15</v>
      </c>
      <c r="L293" s="11">
        <v>324.38249999999903</v>
      </c>
      <c r="M293" s="10" t="s">
        <v>37</v>
      </c>
      <c r="N293" s="12" t="s">
        <v>2685</v>
      </c>
      <c r="O293" s="13" t="str">
        <f>PROPER(D293)</f>
        <v>Arthur Gainer</v>
      </c>
      <c r="P293" s="13" t="str">
        <f>LEFT(A293,2)</f>
        <v xml:space="preserve"> E</v>
      </c>
      <c r="Q293" s="13" t="str">
        <f>MID(A293,4,4)</f>
        <v>-201</v>
      </c>
      <c r="R293" s="13" t="str">
        <f>UPPER(M293)</f>
        <v>HIGH</v>
      </c>
      <c r="S293" s="13" t="str">
        <f>LOWER(G293)</f>
        <v>technology</v>
      </c>
      <c r="T293" s="21" t="str">
        <f>RIGHT(A293,5)</f>
        <v xml:space="preserve">1801 </v>
      </c>
      <c r="U293" s="27" t="s">
        <v>2968</v>
      </c>
      <c r="V293" s="19" t="s">
        <v>2911</v>
      </c>
      <c r="W293" s="30">
        <v>2014</v>
      </c>
      <c r="X293" t="s">
        <v>2968</v>
      </c>
      <c r="Y293" s="28">
        <v>41801</v>
      </c>
      <c r="Z293" s="28" t="str">
        <f>TRIM(A293)</f>
        <v>ES-2014-AG1090045-41801</v>
      </c>
      <c r="AA293">
        <f t="shared" si="20"/>
        <v>2014</v>
      </c>
      <c r="AB293">
        <f t="shared" si="21"/>
        <v>6</v>
      </c>
      <c r="AC293">
        <f t="shared" si="22"/>
        <v>4</v>
      </c>
      <c r="AD293">
        <f t="shared" si="23"/>
        <v>4</v>
      </c>
      <c r="AE293" s="62">
        <f>IF(I293="missing", IFERROR(INDEX([1]lookup!$I:$I, MATCH($A293, [1]lookup!$B:$B, 0)), 0), I293)</f>
        <v>1622.1824999999999</v>
      </c>
      <c r="AF293" s="71" t="str">
        <f t="shared" si="24"/>
        <v>Oct</v>
      </c>
    </row>
    <row r="294" spans="1:32" ht="15.75">
      <c r="A294" s="16" t="s">
        <v>1598</v>
      </c>
      <c r="B294" s="66">
        <v>41690</v>
      </c>
      <c r="C294" s="4">
        <v>41697</v>
      </c>
      <c r="D294" s="5" t="s">
        <v>1207</v>
      </c>
      <c r="E294" s="5" t="s">
        <v>40</v>
      </c>
      <c r="F294" s="5" t="s">
        <v>153</v>
      </c>
      <c r="G294" s="5" t="s">
        <v>45</v>
      </c>
      <c r="H294" s="5" t="s">
        <v>127</v>
      </c>
      <c r="I294" s="6">
        <v>16.495999999999999</v>
      </c>
      <c r="J294" s="5">
        <v>2</v>
      </c>
      <c r="K294" s="17">
        <v>0.2</v>
      </c>
      <c r="L294" s="6">
        <v>5.5673999999999904</v>
      </c>
      <c r="M294" s="5" t="s">
        <v>19</v>
      </c>
      <c r="N294" s="7" t="s">
        <v>2685</v>
      </c>
      <c r="O294" s="8" t="str">
        <f>PROPER(D294)</f>
        <v>Alan Hwang</v>
      </c>
      <c r="P294" s="8" t="str">
        <f>LEFT(A294,2)</f>
        <v>CA</v>
      </c>
      <c r="Q294" s="8" t="str">
        <f>MID(A294,4,4)</f>
        <v>2014</v>
      </c>
      <c r="R294" s="8" t="str">
        <f>UPPER(M294)</f>
        <v>MEDIUM</v>
      </c>
      <c r="S294" s="8" t="str">
        <f>LOWER(G294)</f>
        <v>office supplies</v>
      </c>
      <c r="T294" s="18" t="str">
        <f>RIGHT(A294,5)</f>
        <v>41690</v>
      </c>
      <c r="U294" s="27" t="s">
        <v>2951</v>
      </c>
      <c r="V294" s="16" t="s">
        <v>2690</v>
      </c>
      <c r="W294" s="30">
        <v>2014</v>
      </c>
      <c r="X294" t="s">
        <v>2951</v>
      </c>
      <c r="Y294" s="28">
        <v>41690</v>
      </c>
      <c r="Z294" s="28" t="str">
        <f>TRIM(A294)</f>
        <v>CA-2014-AH10210140-41690</v>
      </c>
      <c r="AA294">
        <f t="shared" si="20"/>
        <v>2014</v>
      </c>
      <c r="AB294">
        <f t="shared" si="21"/>
        <v>2</v>
      </c>
      <c r="AC294">
        <f t="shared" si="22"/>
        <v>5</v>
      </c>
      <c r="AD294">
        <f t="shared" si="23"/>
        <v>7</v>
      </c>
      <c r="AE294" s="62">
        <f>IF(I294="missing", IFERROR(INDEX([1]lookup!$I:$I, MATCH($A294, [1]lookup!$B:$B, 0)), 0), I294)</f>
        <v>16.495999999999999</v>
      </c>
      <c r="AF294" s="71" t="str">
        <f t="shared" si="24"/>
        <v>Oct</v>
      </c>
    </row>
    <row r="295" spans="1:32" ht="15.75">
      <c r="A295" s="19" t="s">
        <v>1600</v>
      </c>
      <c r="B295" s="67">
        <v>41930</v>
      </c>
      <c r="C295" s="9">
        <v>41934</v>
      </c>
      <c r="D295" s="10" t="s">
        <v>539</v>
      </c>
      <c r="E295" s="10" t="s">
        <v>101</v>
      </c>
      <c r="F295" s="10" t="s">
        <v>98</v>
      </c>
      <c r="G295" s="10" t="s">
        <v>17</v>
      </c>
      <c r="H295" s="10" t="s">
        <v>127</v>
      </c>
      <c r="I295" s="11">
        <v>2120.8000000000002</v>
      </c>
      <c r="J295" s="10">
        <v>5</v>
      </c>
      <c r="K295" s="20">
        <v>0</v>
      </c>
      <c r="L295" s="11">
        <v>275.7</v>
      </c>
      <c r="M295" s="10" t="s">
        <v>37</v>
      </c>
      <c r="N295" s="12" t="s">
        <v>2685</v>
      </c>
      <c r="O295" s="13" t="str">
        <f>PROPER(D295)</f>
        <v>Brosina Hoffman</v>
      </c>
      <c r="P295" s="13" t="str">
        <f>LEFT(A295,2)</f>
        <v>MX</v>
      </c>
      <c r="Q295" s="13" t="str">
        <f>MID(A295,4,4)</f>
        <v>2014</v>
      </c>
      <c r="R295" s="13" t="str">
        <f>UPPER(M295)</f>
        <v>HIGH</v>
      </c>
      <c r="S295" s="13" t="str">
        <f>LOWER(G295)</f>
        <v>technology</v>
      </c>
      <c r="T295" s="21" t="str">
        <f>RIGHT(A295,5)</f>
        <v>41930</v>
      </c>
      <c r="U295" s="27" t="s">
        <v>2969</v>
      </c>
      <c r="V295" s="19" t="s">
        <v>2719</v>
      </c>
      <c r="W295" s="30">
        <v>2014</v>
      </c>
      <c r="X295" t="s">
        <v>2969</v>
      </c>
      <c r="Y295" s="28">
        <v>41930</v>
      </c>
      <c r="Z295" s="28" t="str">
        <f>TRIM(A295)</f>
        <v>MX-2014-BH1171039-41930</v>
      </c>
      <c r="AA295">
        <f t="shared" si="20"/>
        <v>2014</v>
      </c>
      <c r="AB295">
        <f t="shared" si="21"/>
        <v>10</v>
      </c>
      <c r="AC295">
        <f t="shared" si="22"/>
        <v>7</v>
      </c>
      <c r="AD295">
        <f t="shared" si="23"/>
        <v>4</v>
      </c>
      <c r="AE295" s="62">
        <f>IF(I295="missing", IFERROR(INDEX([1]lookup!$I:$I, MATCH($A295, [1]lookup!$B:$B, 0)), 0), I295)</f>
        <v>2120.8000000000002</v>
      </c>
      <c r="AF295" s="71" t="str">
        <f t="shared" si="24"/>
        <v>Oct</v>
      </c>
    </row>
    <row r="296" spans="1:32" ht="15.75">
      <c r="A296" s="16" t="s">
        <v>1604</v>
      </c>
      <c r="B296" s="66">
        <v>41310</v>
      </c>
      <c r="C296" s="4">
        <v>41315</v>
      </c>
      <c r="D296" s="5" t="s">
        <v>1605</v>
      </c>
      <c r="E296" s="5" t="s">
        <v>114</v>
      </c>
      <c r="F296" s="5" t="s">
        <v>115</v>
      </c>
      <c r="G296" s="5" t="s">
        <v>32</v>
      </c>
      <c r="H296" s="5" t="s">
        <v>26</v>
      </c>
      <c r="I296" s="6">
        <v>1236.33</v>
      </c>
      <c r="J296" s="5">
        <v>3</v>
      </c>
      <c r="K296" s="17">
        <v>0</v>
      </c>
      <c r="L296" s="6">
        <v>519.21</v>
      </c>
      <c r="M296" s="5" t="s">
        <v>37</v>
      </c>
      <c r="N296" s="7" t="s">
        <v>2685</v>
      </c>
      <c r="O296" s="8" t="str">
        <f>PROPER(D296)</f>
        <v>Stuart Calhoun</v>
      </c>
      <c r="P296" s="8" t="str">
        <f>LEFT(A296,2)</f>
        <v>IN</v>
      </c>
      <c r="Q296" s="8" t="str">
        <f>MID(A296,4,4)</f>
        <v>2013</v>
      </c>
      <c r="R296" s="8" t="str">
        <f>UPPER(M296)</f>
        <v>HIGH</v>
      </c>
      <c r="S296" s="8" t="str">
        <f>LOWER(G296)</f>
        <v>furniture</v>
      </c>
      <c r="T296" s="18" t="str">
        <f>RIGHT(A296,5)</f>
        <v>41310</v>
      </c>
      <c r="U296" s="27" t="s">
        <v>2970</v>
      </c>
      <c r="V296" s="16" t="s">
        <v>2687</v>
      </c>
      <c r="W296" s="30">
        <v>2013</v>
      </c>
      <c r="X296" t="s">
        <v>2970</v>
      </c>
      <c r="Y296" s="28">
        <v>41310</v>
      </c>
      <c r="Z296" s="28" t="str">
        <f>TRIM(A296)</f>
        <v>IN-2013-SC2080058-41310</v>
      </c>
      <c r="AA296">
        <f t="shared" si="20"/>
        <v>2013</v>
      </c>
      <c r="AB296">
        <f t="shared" si="21"/>
        <v>2</v>
      </c>
      <c r="AC296">
        <f t="shared" si="22"/>
        <v>3</v>
      </c>
      <c r="AD296">
        <f t="shared" si="23"/>
        <v>5</v>
      </c>
      <c r="AE296" s="62">
        <f>IF(I296="missing", IFERROR(INDEX([1]lookup!$I:$I, MATCH($A296, [1]lookup!$B:$B, 0)), 0), I296)</f>
        <v>1236.33</v>
      </c>
      <c r="AF296" s="71" t="str">
        <f t="shared" si="24"/>
        <v>Sep</v>
      </c>
    </row>
    <row r="297" spans="1:32" ht="15.75">
      <c r="A297" s="19" t="s">
        <v>1529</v>
      </c>
      <c r="B297" s="67">
        <v>41615</v>
      </c>
      <c r="C297" s="9">
        <v>41617</v>
      </c>
      <c r="D297" s="10" t="s">
        <v>1207</v>
      </c>
      <c r="E297" s="10" t="s">
        <v>40</v>
      </c>
      <c r="F297" s="10" t="s">
        <v>111</v>
      </c>
      <c r="G297" s="10" t="s">
        <v>45</v>
      </c>
      <c r="H297" s="10" t="s">
        <v>33</v>
      </c>
      <c r="I297" s="11">
        <v>6.6879999999999997</v>
      </c>
      <c r="J297" s="10">
        <v>2</v>
      </c>
      <c r="K297" s="20">
        <v>0.2</v>
      </c>
      <c r="L297" s="11">
        <v>2.34079999999999</v>
      </c>
      <c r="M297" s="10" t="s">
        <v>19</v>
      </c>
      <c r="N297" s="12" t="s">
        <v>2685</v>
      </c>
      <c r="O297" s="13" t="str">
        <f>PROPER(D297)</f>
        <v>Alan Hwang</v>
      </c>
      <c r="P297" s="13" t="str">
        <f>LEFT(A297,2)</f>
        <v>CA</v>
      </c>
      <c r="Q297" s="13" t="str">
        <f>MID(A297,4,4)</f>
        <v>2013</v>
      </c>
      <c r="R297" s="13" t="str">
        <f>UPPER(M297)</f>
        <v>MEDIUM</v>
      </c>
      <c r="S297" s="13" t="str">
        <f>LOWER(G297)</f>
        <v>office supplies</v>
      </c>
      <c r="T297" s="21" t="str">
        <f>RIGHT(A297,5)</f>
        <v>41615</v>
      </c>
      <c r="U297" s="27" t="s">
        <v>2951</v>
      </c>
      <c r="V297" s="19" t="s">
        <v>2690</v>
      </c>
      <c r="W297" s="30">
        <v>2013</v>
      </c>
      <c r="X297" t="s">
        <v>2951</v>
      </c>
      <c r="Y297" s="28">
        <v>41615</v>
      </c>
      <c r="Z297" s="28" t="str">
        <f>TRIM(A297)</f>
        <v>CA-2013-AH10210140-41615</v>
      </c>
      <c r="AA297">
        <f t="shared" si="20"/>
        <v>2013</v>
      </c>
      <c r="AB297">
        <f t="shared" si="21"/>
        <v>12</v>
      </c>
      <c r="AC297">
        <f t="shared" si="22"/>
        <v>7</v>
      </c>
      <c r="AD297">
        <f t="shared" si="23"/>
        <v>2</v>
      </c>
      <c r="AE297" s="62">
        <f>IF(I297="missing", IFERROR(INDEX([1]lookup!$I:$I, MATCH($A297, [1]lookup!$B:$B, 0)), 0), I297)</f>
        <v>6.6879999999999997</v>
      </c>
      <c r="AF297" s="71" t="str">
        <f t="shared" si="24"/>
        <v>Sep</v>
      </c>
    </row>
    <row r="298" spans="1:32" ht="15.75">
      <c r="A298" s="16" t="s">
        <v>156</v>
      </c>
      <c r="B298" s="66">
        <v>42244</v>
      </c>
      <c r="C298" s="4">
        <v>42245</v>
      </c>
      <c r="D298" s="5" t="s">
        <v>157</v>
      </c>
      <c r="E298" s="5" t="s">
        <v>66</v>
      </c>
      <c r="F298" s="5" t="s">
        <v>67</v>
      </c>
      <c r="G298" s="5" t="s">
        <v>17</v>
      </c>
      <c r="H298" s="5" t="s">
        <v>151</v>
      </c>
      <c r="I298" s="6">
        <v>759.66</v>
      </c>
      <c r="J298" s="5">
        <v>2</v>
      </c>
      <c r="K298" s="17">
        <v>0</v>
      </c>
      <c r="L298" s="6">
        <v>311.45999999999998</v>
      </c>
      <c r="M298" s="5" t="s">
        <v>37</v>
      </c>
      <c r="N298" s="7" t="s">
        <v>2685</v>
      </c>
      <c r="O298" s="8" t="str">
        <f>PROPER(D298)</f>
        <v>Arthur Prichep</v>
      </c>
      <c r="P298" s="8" t="str">
        <f>LEFT(A298,2)</f>
        <v>IN</v>
      </c>
      <c r="Q298" s="8" t="str">
        <f>MID(A298,4,4)</f>
        <v>2015</v>
      </c>
      <c r="R298" s="8" t="str">
        <f>UPPER(M298)</f>
        <v>HIGH</v>
      </c>
      <c r="S298" s="8" t="str">
        <f>LOWER(G298)</f>
        <v>technology</v>
      </c>
      <c r="T298" s="18" t="str">
        <f>RIGHT(A298,5)</f>
        <v>42244</v>
      </c>
      <c r="U298" s="27" t="s">
        <v>2971</v>
      </c>
      <c r="V298" s="16" t="s">
        <v>2687</v>
      </c>
      <c r="W298" s="30">
        <v>2015</v>
      </c>
      <c r="X298" t="s">
        <v>2971</v>
      </c>
      <c r="Y298" s="28">
        <v>42244</v>
      </c>
      <c r="Z298" s="28" t="str">
        <f>TRIM(A298)</f>
        <v>IN-2015-AP1091527-42244</v>
      </c>
      <c r="AA298">
        <f t="shared" si="20"/>
        <v>2015</v>
      </c>
      <c r="AB298">
        <f t="shared" si="21"/>
        <v>8</v>
      </c>
      <c r="AC298">
        <f t="shared" si="22"/>
        <v>6</v>
      </c>
      <c r="AD298">
        <f t="shared" si="23"/>
        <v>1</v>
      </c>
      <c r="AE298" s="62">
        <f>IF(I298="missing", IFERROR(INDEX([1]lookup!$I:$I, MATCH($A298, [1]lookup!$B:$B, 0)), 0), I298)</f>
        <v>759.66</v>
      </c>
      <c r="AF298" s="71" t="str">
        <f t="shared" si="24"/>
        <v>Nov</v>
      </c>
    </row>
    <row r="299" spans="1:32" ht="15.75">
      <c r="A299" s="19" t="s">
        <v>1561</v>
      </c>
      <c r="B299" s="67">
        <v>42072</v>
      </c>
      <c r="C299" s="9">
        <v>42079</v>
      </c>
      <c r="D299" s="10" t="s">
        <v>1207</v>
      </c>
      <c r="E299" s="10" t="s">
        <v>40</v>
      </c>
      <c r="F299" s="10" t="s">
        <v>43</v>
      </c>
      <c r="G299" s="10" t="s">
        <v>45</v>
      </c>
      <c r="H299" s="10" t="s">
        <v>33</v>
      </c>
      <c r="I299" s="11">
        <v>3.36</v>
      </c>
      <c r="J299" s="10">
        <v>2</v>
      </c>
      <c r="K299" s="20">
        <v>0</v>
      </c>
      <c r="L299" s="11">
        <v>0.87360000000000004</v>
      </c>
      <c r="M299" s="10" t="s">
        <v>19</v>
      </c>
      <c r="N299" s="12" t="s">
        <v>2685</v>
      </c>
      <c r="O299" s="13" t="str">
        <f>PROPER(D299)</f>
        <v>Alan Hwang</v>
      </c>
      <c r="P299" s="13" t="str">
        <f>LEFT(A299,2)</f>
        <v>CA</v>
      </c>
      <c r="Q299" s="13" t="str">
        <f>MID(A299,4,4)</f>
        <v>2015</v>
      </c>
      <c r="R299" s="13" t="str">
        <f>UPPER(M299)</f>
        <v>MEDIUM</v>
      </c>
      <c r="S299" s="13" t="str">
        <f>LOWER(G299)</f>
        <v>office supplies</v>
      </c>
      <c r="T299" s="21" t="str">
        <f>RIGHT(A299,5)</f>
        <v>42072</v>
      </c>
      <c r="U299" s="27" t="s">
        <v>2951</v>
      </c>
      <c r="V299" s="19" t="s">
        <v>2690</v>
      </c>
      <c r="W299" s="30">
        <v>2015</v>
      </c>
      <c r="X299" t="s">
        <v>2951</v>
      </c>
      <c r="Y299" s="28">
        <v>42072</v>
      </c>
      <c r="Z299" s="28" t="str">
        <f>TRIM(A299)</f>
        <v>CA-2015-AH10210140-42072</v>
      </c>
      <c r="AA299">
        <f t="shared" si="20"/>
        <v>2015</v>
      </c>
      <c r="AB299">
        <f t="shared" si="21"/>
        <v>3</v>
      </c>
      <c r="AC299">
        <f t="shared" si="22"/>
        <v>2</v>
      </c>
      <c r="AD299">
        <f t="shared" si="23"/>
        <v>7</v>
      </c>
      <c r="AE299" s="62">
        <f>IF(I299="missing", IFERROR(INDEX([1]lookup!$I:$I, MATCH($A299, [1]lookup!$B:$B, 0)), 0), I299)</f>
        <v>3.36</v>
      </c>
      <c r="AF299" s="71" t="str">
        <f t="shared" si="24"/>
        <v>Nov</v>
      </c>
    </row>
    <row r="300" spans="1:32" ht="15.75">
      <c r="A300" s="16" t="s">
        <v>1607</v>
      </c>
      <c r="B300" s="66">
        <v>41040</v>
      </c>
      <c r="C300" s="4">
        <v>41042</v>
      </c>
      <c r="D300" s="5" t="s">
        <v>338</v>
      </c>
      <c r="E300" s="5" t="s">
        <v>70</v>
      </c>
      <c r="F300" s="5" t="s">
        <v>71</v>
      </c>
      <c r="G300" s="5" t="s">
        <v>32</v>
      </c>
      <c r="H300" s="5" t="s">
        <v>44</v>
      </c>
      <c r="I300" s="6">
        <v>627.27599999999995</v>
      </c>
      <c r="J300" s="5">
        <v>2</v>
      </c>
      <c r="K300" s="17">
        <v>0.35</v>
      </c>
      <c r="L300" s="6">
        <v>-135.14399999999901</v>
      </c>
      <c r="M300" s="5" t="s">
        <v>27</v>
      </c>
      <c r="N300" s="7" t="s">
        <v>2685</v>
      </c>
      <c r="O300" s="8" t="str">
        <f>PROPER(D300)</f>
        <v>Mike Pelletier</v>
      </c>
      <c r="P300" s="8" t="str">
        <f>LEFT(A300,2)</f>
        <v>IT</v>
      </c>
      <c r="Q300" s="8" t="str">
        <f>MID(A300,4,4)</f>
        <v>2012</v>
      </c>
      <c r="R300" s="8" t="str">
        <f>UPPER(M300)</f>
        <v>CRITICAL</v>
      </c>
      <c r="S300" s="8" t="str">
        <f>LOWER(G300)</f>
        <v>furniture</v>
      </c>
      <c r="T300" s="18" t="str">
        <f>RIGHT(A300,5)</f>
        <v>41040</v>
      </c>
      <c r="U300" s="27" t="s">
        <v>2972</v>
      </c>
      <c r="V300" s="16" t="s">
        <v>2711</v>
      </c>
      <c r="W300" s="30">
        <v>2012</v>
      </c>
      <c r="X300" t="s">
        <v>2972</v>
      </c>
      <c r="Y300" s="28">
        <v>41040</v>
      </c>
      <c r="Z300" s="28" t="str">
        <f>TRIM(A300)</f>
        <v>IT-2012-MP1817545-41040</v>
      </c>
      <c r="AA300">
        <f t="shared" si="20"/>
        <v>2012</v>
      </c>
      <c r="AB300">
        <f t="shared" si="21"/>
        <v>5</v>
      </c>
      <c r="AC300">
        <f t="shared" si="22"/>
        <v>6</v>
      </c>
      <c r="AD300">
        <f t="shared" si="23"/>
        <v>2</v>
      </c>
      <c r="AE300" s="62">
        <f>IF(I300="missing", IFERROR(INDEX([1]lookup!$I:$I, MATCH($A300, [1]lookup!$B:$B, 0)), 0), I300)</f>
        <v>627.27599999999995</v>
      </c>
      <c r="AF300" s="71" t="str">
        <f t="shared" si="24"/>
        <v>Aug</v>
      </c>
    </row>
    <row r="301" spans="1:32" ht="15.75">
      <c r="A301" s="19" t="s">
        <v>1610</v>
      </c>
      <c r="B301" s="67">
        <v>41863</v>
      </c>
      <c r="C301" s="9">
        <v>41865</v>
      </c>
      <c r="D301" s="10" t="s">
        <v>1611</v>
      </c>
      <c r="E301" s="10" t="s">
        <v>905</v>
      </c>
      <c r="F301" s="10" t="s">
        <v>77</v>
      </c>
      <c r="G301" s="10" t="s">
        <v>17</v>
      </c>
      <c r="H301" s="10" t="s">
        <v>44</v>
      </c>
      <c r="I301" s="11">
        <v>553.91999999999996</v>
      </c>
      <c r="J301" s="10">
        <v>4</v>
      </c>
      <c r="K301" s="20">
        <v>0</v>
      </c>
      <c r="L301" s="11">
        <v>22.08</v>
      </c>
      <c r="M301" s="10" t="s">
        <v>27</v>
      </c>
      <c r="N301" s="12" t="s">
        <v>2685</v>
      </c>
      <c r="O301" s="13" t="str">
        <f>PROPER(D301)</f>
        <v>Tonja Turnell</v>
      </c>
      <c r="P301" s="13" t="str">
        <f>LEFT(A301,2)</f>
        <v>AL</v>
      </c>
      <c r="Q301" s="13" t="str">
        <f>MID(A301,4,4)</f>
        <v>2014</v>
      </c>
      <c r="R301" s="13" t="str">
        <f>UPPER(M301)</f>
        <v>CRITICAL</v>
      </c>
      <c r="S301" s="13" t="str">
        <f>LOWER(G301)</f>
        <v>technology</v>
      </c>
      <c r="T301" s="21" t="str">
        <f>RIGHT(A301,5)</f>
        <v>41863</v>
      </c>
      <c r="U301" s="27" t="s">
        <v>2973</v>
      </c>
      <c r="V301" s="19" t="s">
        <v>2974</v>
      </c>
      <c r="W301" s="30">
        <v>2014</v>
      </c>
      <c r="X301" t="s">
        <v>2973</v>
      </c>
      <c r="Y301" s="28">
        <v>41863</v>
      </c>
      <c r="Z301" s="28" t="str">
        <f>TRIM(A301)</f>
        <v>AL-2014-TT114602-41863</v>
      </c>
      <c r="AA301">
        <f t="shared" si="20"/>
        <v>2014</v>
      </c>
      <c r="AB301">
        <f t="shared" si="21"/>
        <v>8</v>
      </c>
      <c r="AC301">
        <f t="shared" si="22"/>
        <v>3</v>
      </c>
      <c r="AD301">
        <f t="shared" si="23"/>
        <v>2</v>
      </c>
      <c r="AE301" s="62">
        <f>IF(I301="missing", IFERROR(INDEX([1]lookup!$I:$I, MATCH($A301, [1]lookup!$B:$B, 0)), 0), I301)</f>
        <v>553.91999999999996</v>
      </c>
      <c r="AF301" s="71" t="str">
        <f t="shared" si="24"/>
        <v>Oct</v>
      </c>
    </row>
    <row r="302" spans="1:32" ht="15.75">
      <c r="A302" s="16" t="s">
        <v>1614</v>
      </c>
      <c r="B302" s="66">
        <v>42035</v>
      </c>
      <c r="C302" s="4">
        <v>42036</v>
      </c>
      <c r="D302" s="5" t="s">
        <v>118</v>
      </c>
      <c r="E302" s="5" t="s">
        <v>66</v>
      </c>
      <c r="F302" s="5" t="s">
        <v>90</v>
      </c>
      <c r="G302" s="5" t="s">
        <v>17</v>
      </c>
      <c r="H302" s="5" t="s">
        <v>26</v>
      </c>
      <c r="I302" s="6">
        <v>791.19</v>
      </c>
      <c r="J302" s="5">
        <v>3</v>
      </c>
      <c r="K302" s="17">
        <v>0</v>
      </c>
      <c r="L302" s="6">
        <v>126.539999999999</v>
      </c>
      <c r="M302" s="5" t="s">
        <v>27</v>
      </c>
      <c r="N302" s="7" t="s">
        <v>2685</v>
      </c>
      <c r="O302" s="8" t="str">
        <f>PROPER(D302)</f>
        <v>Rick Reed</v>
      </c>
      <c r="P302" s="8" t="str">
        <f>LEFT(A302,2)</f>
        <v>IN</v>
      </c>
      <c r="Q302" s="8" t="str">
        <f>MID(A302,4,4)</f>
        <v>2015</v>
      </c>
      <c r="R302" s="8" t="str">
        <f>UPPER(M302)</f>
        <v>CRITICAL</v>
      </c>
      <c r="S302" s="8" t="str">
        <f>LOWER(G302)</f>
        <v>technology</v>
      </c>
      <c r="T302" s="18" t="str">
        <f>RIGHT(A302,5)</f>
        <v>42035</v>
      </c>
      <c r="U302" s="27" t="s">
        <v>2975</v>
      </c>
      <c r="V302" s="16" t="s">
        <v>2687</v>
      </c>
      <c r="W302" s="30">
        <v>2015</v>
      </c>
      <c r="X302" t="s">
        <v>2975</v>
      </c>
      <c r="Y302" s="28">
        <v>42035</v>
      </c>
      <c r="Z302" s="28" t="str">
        <f>TRIM(A302)</f>
        <v>IN-2015-RR1952527-42035</v>
      </c>
      <c r="AA302">
        <f t="shared" si="20"/>
        <v>2015</v>
      </c>
      <c r="AB302">
        <f t="shared" si="21"/>
        <v>1</v>
      </c>
      <c r="AC302">
        <f t="shared" si="22"/>
        <v>7</v>
      </c>
      <c r="AD302">
        <f t="shared" si="23"/>
        <v>1</v>
      </c>
      <c r="AE302" s="62">
        <f>IF(I302="missing", IFERROR(INDEX([1]lookup!$I:$I, MATCH($A302, [1]lookup!$B:$B, 0)), 0), I302)</f>
        <v>791.19</v>
      </c>
      <c r="AF302" s="71" t="str">
        <f t="shared" si="24"/>
        <v>Nov</v>
      </c>
    </row>
    <row r="303" spans="1:32" ht="15.75">
      <c r="A303" s="19" t="s">
        <v>1623</v>
      </c>
      <c r="B303" s="67">
        <v>41031</v>
      </c>
      <c r="C303" s="9">
        <v>41033</v>
      </c>
      <c r="D303" s="10" t="s">
        <v>1624</v>
      </c>
      <c r="E303" s="10" t="s">
        <v>83</v>
      </c>
      <c r="F303" s="10" t="s">
        <v>84</v>
      </c>
      <c r="G303" s="10" t="s">
        <v>17</v>
      </c>
      <c r="H303" s="10" t="s">
        <v>73</v>
      </c>
      <c r="I303" s="11">
        <v>642.719999999999</v>
      </c>
      <c r="J303" s="10">
        <v>2</v>
      </c>
      <c r="K303" s="20">
        <v>0</v>
      </c>
      <c r="L303" s="11">
        <v>224.94</v>
      </c>
      <c r="M303" s="10" t="s">
        <v>27</v>
      </c>
      <c r="N303" s="12" t="s">
        <v>2685</v>
      </c>
      <c r="O303" s="13" t="str">
        <f>PROPER(D303)</f>
        <v>Toby Ritter</v>
      </c>
      <c r="P303" s="13" t="str">
        <f>LEFT(A303,2)</f>
        <v>TZ</v>
      </c>
      <c r="Q303" s="13" t="str">
        <f>MID(A303,4,4)</f>
        <v>2012</v>
      </c>
      <c r="R303" s="13" t="str">
        <f>UPPER(M303)</f>
        <v>CRITICAL</v>
      </c>
      <c r="S303" s="13" t="str">
        <f>LOWER(G303)</f>
        <v>technology</v>
      </c>
      <c r="T303" s="21" t="str">
        <f>RIGHT(A303,5)</f>
        <v>41031</v>
      </c>
      <c r="U303" s="27" t="s">
        <v>2976</v>
      </c>
      <c r="V303" s="19" t="s">
        <v>2977</v>
      </c>
      <c r="W303" s="30">
        <v>2012</v>
      </c>
      <c r="X303" t="s">
        <v>2976</v>
      </c>
      <c r="Y303" s="28">
        <v>41031</v>
      </c>
      <c r="Z303" s="28" t="str">
        <f>TRIM(A303)</f>
        <v>TZ-2012-TR11325129-41031</v>
      </c>
      <c r="AA303">
        <f t="shared" si="20"/>
        <v>2012</v>
      </c>
      <c r="AB303">
        <f t="shared" si="21"/>
        <v>5</v>
      </c>
      <c r="AC303">
        <f t="shared" si="22"/>
        <v>4</v>
      </c>
      <c r="AD303">
        <f t="shared" si="23"/>
        <v>2</v>
      </c>
      <c r="AE303" s="62">
        <f>IF(I303="missing", IFERROR(INDEX([1]lookup!$I:$I, MATCH($A303, [1]lookup!$B:$B, 0)), 0), I303)</f>
        <v>642.719999999999</v>
      </c>
      <c r="AF303" s="71" t="str">
        <f t="shared" si="24"/>
        <v>Aug</v>
      </c>
    </row>
    <row r="304" spans="1:32" ht="15.75">
      <c r="A304" s="16" t="s">
        <v>1625</v>
      </c>
      <c r="B304" s="66">
        <v>41877</v>
      </c>
      <c r="C304" s="4">
        <v>41878</v>
      </c>
      <c r="D304" s="5" t="s">
        <v>1626</v>
      </c>
      <c r="E304" s="5" t="s">
        <v>97</v>
      </c>
      <c r="F304" s="5" t="s">
        <v>98</v>
      </c>
      <c r="G304" s="5" t="s">
        <v>17</v>
      </c>
      <c r="H304" s="5" t="s">
        <v>33</v>
      </c>
      <c r="I304" s="6">
        <v>1308.48</v>
      </c>
      <c r="J304" s="5">
        <v>3</v>
      </c>
      <c r="K304" s="17">
        <v>0</v>
      </c>
      <c r="L304" s="6">
        <v>13.08</v>
      </c>
      <c r="M304" s="5" t="s">
        <v>785</v>
      </c>
      <c r="N304" s="7" t="s">
        <v>2685</v>
      </c>
      <c r="O304" s="8" t="str">
        <f>PROPER(D304)</f>
        <v>Shaun Chance</v>
      </c>
      <c r="P304" s="8" t="str">
        <f>LEFT(A304,2)</f>
        <v>MX</v>
      </c>
      <c r="Q304" s="8" t="str">
        <f>MID(A304,4,4)</f>
        <v>2014</v>
      </c>
      <c r="R304" s="8" t="str">
        <f>UPPER(M304)</f>
        <v xml:space="preserve"> HIGH </v>
      </c>
      <c r="S304" s="8" t="str">
        <f>LOWER(G304)</f>
        <v>technology</v>
      </c>
      <c r="T304" s="18" t="str">
        <f>RIGHT(A304,5)</f>
        <v>41877</v>
      </c>
      <c r="U304" s="27" t="s">
        <v>2978</v>
      </c>
      <c r="V304" s="16" t="s">
        <v>2719</v>
      </c>
      <c r="W304" s="30">
        <v>2014</v>
      </c>
      <c r="X304" t="s">
        <v>2978</v>
      </c>
      <c r="Y304" s="28">
        <v>41877</v>
      </c>
      <c r="Z304" s="28" t="str">
        <f>TRIM(A304)</f>
        <v>MX-2014-SC2044082-41877</v>
      </c>
      <c r="AA304">
        <f t="shared" si="20"/>
        <v>2014</v>
      </c>
      <c r="AB304">
        <f t="shared" si="21"/>
        <v>8</v>
      </c>
      <c r="AC304">
        <f t="shared" si="22"/>
        <v>3</v>
      </c>
      <c r="AD304">
        <f t="shared" si="23"/>
        <v>1</v>
      </c>
      <c r="AE304" s="62">
        <f>IF(I304="missing", IFERROR(INDEX([1]lookup!$I:$I, MATCH($A304, [1]lookup!$B:$B, 0)), 0), I304)</f>
        <v>1308.48</v>
      </c>
      <c r="AF304" s="71" t="str">
        <f t="shared" si="24"/>
        <v>Oct</v>
      </c>
    </row>
    <row r="305" spans="1:32" ht="15.75">
      <c r="A305" s="19" t="s">
        <v>1640</v>
      </c>
      <c r="B305" s="67">
        <v>41340</v>
      </c>
      <c r="C305" s="9">
        <v>41345</v>
      </c>
      <c r="D305" s="10" t="s">
        <v>361</v>
      </c>
      <c r="E305" s="10" t="s">
        <v>93</v>
      </c>
      <c r="F305" s="10" t="s">
        <v>94</v>
      </c>
      <c r="G305" s="10" t="s">
        <v>17</v>
      </c>
      <c r="H305" s="10" t="s">
        <v>73</v>
      </c>
      <c r="I305" s="11">
        <v>1893.3</v>
      </c>
      <c r="J305" s="10">
        <v>5</v>
      </c>
      <c r="K305" s="20">
        <v>0</v>
      </c>
      <c r="L305" s="11">
        <v>927.6</v>
      </c>
      <c r="M305" s="10" t="s">
        <v>19</v>
      </c>
      <c r="N305" s="12" t="s">
        <v>2685</v>
      </c>
      <c r="O305" s="13" t="str">
        <f>PROPER(D305)</f>
        <v>Bill Eplett</v>
      </c>
      <c r="P305" s="13" t="str">
        <f>LEFT(A305,2)</f>
        <v>ES</v>
      </c>
      <c r="Q305" s="13" t="str">
        <f>MID(A305,4,4)</f>
        <v>2013</v>
      </c>
      <c r="R305" s="13" t="str">
        <f>UPPER(M305)</f>
        <v>MEDIUM</v>
      </c>
      <c r="S305" s="13" t="str">
        <f>LOWER(G305)</f>
        <v>technology</v>
      </c>
      <c r="T305" s="21" t="str">
        <f>RIGHT(A305,5)</f>
        <v>41340</v>
      </c>
      <c r="U305" s="27" t="s">
        <v>2979</v>
      </c>
      <c r="V305" s="19" t="s">
        <v>2744</v>
      </c>
      <c r="W305" s="30">
        <v>2013</v>
      </c>
      <c r="X305" t="s">
        <v>2979</v>
      </c>
      <c r="Y305" s="28">
        <v>41340</v>
      </c>
      <c r="Z305" s="28" t="str">
        <f>TRIM(A305)</f>
        <v>ES-2013-BE11335139-41340</v>
      </c>
      <c r="AA305">
        <f t="shared" si="20"/>
        <v>2013</v>
      </c>
      <c r="AB305">
        <f t="shared" si="21"/>
        <v>3</v>
      </c>
      <c r="AC305">
        <f t="shared" si="22"/>
        <v>5</v>
      </c>
      <c r="AD305">
        <f t="shared" si="23"/>
        <v>5</v>
      </c>
      <c r="AE305" s="62">
        <f>IF(I305="missing", IFERROR(INDEX([1]lookup!$I:$I, MATCH($A305, [1]lookup!$B:$B, 0)), 0), I305)</f>
        <v>1893.3</v>
      </c>
      <c r="AF305" s="71" t="str">
        <f t="shared" si="24"/>
        <v>Sep</v>
      </c>
    </row>
    <row r="306" spans="1:32" ht="15.75">
      <c r="A306" s="16" t="s">
        <v>1643</v>
      </c>
      <c r="B306" s="66">
        <v>41789</v>
      </c>
      <c r="C306" s="4">
        <v>41794</v>
      </c>
      <c r="D306" s="5" t="s">
        <v>1644</v>
      </c>
      <c r="E306" s="5" t="s">
        <v>22</v>
      </c>
      <c r="F306" s="5" t="s">
        <v>71</v>
      </c>
      <c r="G306" s="5" t="s">
        <v>17</v>
      </c>
      <c r="H306" s="5" t="s">
        <v>299</v>
      </c>
      <c r="I306" s="6">
        <v>2570.7599999999902</v>
      </c>
      <c r="J306" s="5">
        <v>4</v>
      </c>
      <c r="K306" s="17">
        <v>0</v>
      </c>
      <c r="L306" s="6">
        <v>976.8</v>
      </c>
      <c r="M306" s="5" t="s">
        <v>19</v>
      </c>
      <c r="N306" s="7" t="s">
        <v>2685</v>
      </c>
      <c r="O306" s="8" t="str">
        <f>PROPER(D306)</f>
        <v>Joni Blumstein</v>
      </c>
      <c r="P306" s="8" t="str">
        <f>LEFT(A306,2)</f>
        <v>IT</v>
      </c>
      <c r="Q306" s="8" t="str">
        <f>MID(A306,4,4)</f>
        <v>2014</v>
      </c>
      <c r="R306" s="8" t="str">
        <f>UPPER(M306)</f>
        <v>MEDIUM</v>
      </c>
      <c r="S306" s="8" t="str">
        <f>LOWER(G306)</f>
        <v>technology</v>
      </c>
      <c r="T306" s="18" t="str">
        <f>RIGHT(A306,5)</f>
        <v>-1789</v>
      </c>
      <c r="U306" s="27" t="s">
        <v>2980</v>
      </c>
      <c r="V306" s="16" t="s">
        <v>2711</v>
      </c>
      <c r="W306" s="30">
        <v>2014</v>
      </c>
      <c r="X306" t="s">
        <v>2980</v>
      </c>
      <c r="Y306" s="28">
        <v>1789</v>
      </c>
      <c r="Z306" s="28" t="str">
        <f>TRIM(A306)</f>
        <v>IT-2014-JB15925484-1789</v>
      </c>
      <c r="AA306">
        <f t="shared" si="20"/>
        <v>2014</v>
      </c>
      <c r="AB306">
        <f t="shared" si="21"/>
        <v>5</v>
      </c>
      <c r="AC306">
        <f t="shared" si="22"/>
        <v>6</v>
      </c>
      <c r="AD306">
        <f t="shared" si="23"/>
        <v>5</v>
      </c>
      <c r="AE306" s="62">
        <f>IF(I306="missing", IFERROR(INDEX([1]lookup!$I:$I, MATCH($A306, [1]lookup!$B:$B, 0)), 0), I306)</f>
        <v>2570.7599999999902</v>
      </c>
      <c r="AF306" s="71" t="str">
        <f t="shared" si="24"/>
        <v>Oct</v>
      </c>
    </row>
    <row r="307" spans="1:32" ht="15.75">
      <c r="A307" s="19" t="s">
        <v>1645</v>
      </c>
      <c r="B307" s="67">
        <v>41807</v>
      </c>
      <c r="C307" s="9">
        <v>41810</v>
      </c>
      <c r="D307" s="10" t="s">
        <v>477</v>
      </c>
      <c r="E307" s="10" t="s">
        <v>93</v>
      </c>
      <c r="F307" s="10" t="s">
        <v>94</v>
      </c>
      <c r="G307" s="10" t="s">
        <v>17</v>
      </c>
      <c r="H307" s="10" t="s">
        <v>26</v>
      </c>
      <c r="I307" s="11">
        <v>1199.76</v>
      </c>
      <c r="J307" s="10">
        <v>4</v>
      </c>
      <c r="K307" s="20">
        <v>0</v>
      </c>
      <c r="L307" s="11">
        <v>479.88</v>
      </c>
      <c r="M307" s="10" t="s">
        <v>19</v>
      </c>
      <c r="N307" s="12" t="s">
        <v>2685</v>
      </c>
      <c r="O307" s="13" t="str">
        <f>PROPER(D307)</f>
        <v>Tamara Willingham</v>
      </c>
      <c r="P307" s="13" t="str">
        <f>LEFT(A307,2)</f>
        <v>ES</v>
      </c>
      <c r="Q307" s="13" t="str">
        <f>MID(A307,4,4)</f>
        <v>2014</v>
      </c>
      <c r="R307" s="13" t="str">
        <f>UPPER(M307)</f>
        <v>MEDIUM</v>
      </c>
      <c r="S307" s="13" t="str">
        <f>LOWER(G307)</f>
        <v>technology</v>
      </c>
      <c r="T307" s="21" t="str">
        <f>RIGHT(A307,5)</f>
        <v>41807</v>
      </c>
      <c r="U307" s="27" t="s">
        <v>2981</v>
      </c>
      <c r="V307" s="19" t="s">
        <v>2744</v>
      </c>
      <c r="W307" s="30">
        <v>2014</v>
      </c>
      <c r="X307" t="s">
        <v>2981</v>
      </c>
      <c r="Y307" s="28">
        <v>41807</v>
      </c>
      <c r="Z307" s="28" t="str">
        <f>TRIM(A307)</f>
        <v>ES-2014-TW21025139-41807</v>
      </c>
      <c r="AA307">
        <f t="shared" si="20"/>
        <v>2014</v>
      </c>
      <c r="AB307">
        <f t="shared" si="21"/>
        <v>6</v>
      </c>
      <c r="AC307">
        <f t="shared" si="22"/>
        <v>3</v>
      </c>
      <c r="AD307">
        <f t="shared" si="23"/>
        <v>3</v>
      </c>
      <c r="AE307" s="62">
        <f>IF(I307="missing", IFERROR(INDEX([1]lookup!$I:$I, MATCH($A307, [1]lookup!$B:$B, 0)), 0), I307)</f>
        <v>1199.76</v>
      </c>
      <c r="AF307" s="71" t="str">
        <f t="shared" si="24"/>
        <v>Oct</v>
      </c>
    </row>
    <row r="308" spans="1:32" ht="15.75">
      <c r="A308" s="16" t="s">
        <v>1648</v>
      </c>
      <c r="B308" s="66">
        <v>41537</v>
      </c>
      <c r="C308" s="4">
        <v>41542</v>
      </c>
      <c r="D308" s="5" t="s">
        <v>1426</v>
      </c>
      <c r="E308" s="5" t="s">
        <v>719</v>
      </c>
      <c r="F308" s="5" t="s">
        <v>416</v>
      </c>
      <c r="G308" s="5" t="s">
        <v>45</v>
      </c>
      <c r="H308" s="5" t="s">
        <v>33</v>
      </c>
      <c r="I308" s="6">
        <v>2145.7199999999998</v>
      </c>
      <c r="J308" s="5">
        <v>4</v>
      </c>
      <c r="K308" s="17">
        <v>0</v>
      </c>
      <c r="L308" s="6">
        <v>364.68</v>
      </c>
      <c r="M308" s="5" t="s">
        <v>19</v>
      </c>
      <c r="N308" s="7" t="s">
        <v>2685</v>
      </c>
      <c r="O308" s="8" t="str">
        <f>PROPER(D308)</f>
        <v>Lena Radford</v>
      </c>
      <c r="P308" s="8" t="str">
        <f>LEFT(A308,2)</f>
        <v>ES</v>
      </c>
      <c r="Q308" s="8" t="str">
        <f>MID(A308,4,4)</f>
        <v>2013</v>
      </c>
      <c r="R308" s="8" t="str">
        <f>UPPER(M308)</f>
        <v>MEDIUM</v>
      </c>
      <c r="S308" s="8" t="str">
        <f>LOWER(G308)</f>
        <v>office supplies</v>
      </c>
      <c r="T308" s="18" t="str">
        <f>RIGHT(A308,5)</f>
        <v>41537</v>
      </c>
      <c r="U308" s="27" t="s">
        <v>2982</v>
      </c>
      <c r="V308" s="16" t="s">
        <v>2744</v>
      </c>
      <c r="W308" s="30">
        <v>2013</v>
      </c>
      <c r="X308" t="s">
        <v>2982</v>
      </c>
      <c r="Y308" s="28">
        <v>41537</v>
      </c>
      <c r="Z308" s="28" t="str">
        <f>TRIM(A308)</f>
        <v>ES-2013-LR1691544-41537</v>
      </c>
      <c r="AA308">
        <f t="shared" si="20"/>
        <v>2013</v>
      </c>
      <c r="AB308">
        <f t="shared" si="21"/>
        <v>9</v>
      </c>
      <c r="AC308">
        <f t="shared" si="22"/>
        <v>6</v>
      </c>
      <c r="AD308">
        <f t="shared" si="23"/>
        <v>5</v>
      </c>
      <c r="AE308" s="62">
        <f>IF(I308="missing", IFERROR(INDEX([1]lookup!$I:$I, MATCH($A308, [1]lookup!$B:$B, 0)), 0), I308)</f>
        <v>2145.7199999999998</v>
      </c>
      <c r="AF308" s="71" t="str">
        <f t="shared" si="24"/>
        <v>Sep</v>
      </c>
    </row>
    <row r="309" spans="1:32" ht="15.75">
      <c r="A309" s="19" t="s">
        <v>1630</v>
      </c>
      <c r="B309" s="67">
        <v>42265</v>
      </c>
      <c r="C309" s="9">
        <v>42269</v>
      </c>
      <c r="D309" s="10" t="s">
        <v>207</v>
      </c>
      <c r="E309" s="10" t="s">
        <v>40</v>
      </c>
      <c r="F309" s="10" t="s">
        <v>43</v>
      </c>
      <c r="G309" s="10" t="s">
        <v>45</v>
      </c>
      <c r="H309" s="10" t="s">
        <v>46</v>
      </c>
      <c r="I309" s="11">
        <v>164.88</v>
      </c>
      <c r="J309" s="10">
        <v>3</v>
      </c>
      <c r="K309" s="20">
        <v>0</v>
      </c>
      <c r="L309" s="11">
        <v>446.49793718379902</v>
      </c>
      <c r="M309" s="10" t="s">
        <v>19</v>
      </c>
      <c r="N309" s="12" t="s">
        <v>2685</v>
      </c>
      <c r="O309" s="13" t="str">
        <f>PROPER(D309)</f>
        <v>Alan Schoenberger</v>
      </c>
      <c r="P309" s="13" t="str">
        <f>LEFT(A309,2)</f>
        <v>CA</v>
      </c>
      <c r="Q309" s="13" t="str">
        <f>MID(A309,4,4)</f>
        <v>2015</v>
      </c>
      <c r="R309" s="13" t="str">
        <f>UPPER(M309)</f>
        <v>MEDIUM</v>
      </c>
      <c r="S309" s="13" t="str">
        <f>LOWER(G309)</f>
        <v>office supplies</v>
      </c>
      <c r="T309" s="21" t="str">
        <f>RIGHT(A309,5)</f>
        <v>42265</v>
      </c>
      <c r="U309" s="27" t="s">
        <v>2983</v>
      </c>
      <c r="V309" s="19" t="s">
        <v>2690</v>
      </c>
      <c r="W309" s="30">
        <v>2015</v>
      </c>
      <c r="X309" t="s">
        <v>2983</v>
      </c>
      <c r="Y309" s="28">
        <v>42265</v>
      </c>
      <c r="Z309" s="28" t="str">
        <f>TRIM(A309)</f>
        <v>CA-2015-AS10225140-42265</v>
      </c>
      <c r="AA309">
        <f t="shared" si="20"/>
        <v>2015</v>
      </c>
      <c r="AB309">
        <f t="shared" si="21"/>
        <v>9</v>
      </c>
      <c r="AC309">
        <f t="shared" si="22"/>
        <v>6</v>
      </c>
      <c r="AD309">
        <f t="shared" si="23"/>
        <v>4</v>
      </c>
      <c r="AE309" s="62">
        <f>IF(I309="missing", IFERROR(INDEX([1]lookup!$I:$I, MATCH($A309, [1]lookup!$B:$B, 0)), 0), I309)</f>
        <v>164.88</v>
      </c>
      <c r="AF309" s="71" t="str">
        <f t="shared" si="24"/>
        <v>Nov</v>
      </c>
    </row>
    <row r="310" spans="1:32" ht="15.75">
      <c r="A310" s="16" t="s">
        <v>1650</v>
      </c>
      <c r="B310" s="66">
        <v>41141</v>
      </c>
      <c r="C310" s="4">
        <v>41141</v>
      </c>
      <c r="D310" s="5" t="s">
        <v>1651</v>
      </c>
      <c r="E310" s="5" t="s">
        <v>70</v>
      </c>
      <c r="F310" s="5" t="s">
        <v>71</v>
      </c>
      <c r="G310" s="5" t="s">
        <v>45</v>
      </c>
      <c r="H310" s="5" t="s">
        <v>23</v>
      </c>
      <c r="I310" s="6">
        <v>895.05</v>
      </c>
      <c r="J310" s="5">
        <v>5</v>
      </c>
      <c r="K310" s="17">
        <v>0.1</v>
      </c>
      <c r="L310" s="6">
        <v>178.95</v>
      </c>
      <c r="M310" s="5" t="s">
        <v>37</v>
      </c>
      <c r="N310" s="7" t="s">
        <v>2685</v>
      </c>
      <c r="O310" s="8" t="str">
        <f>PROPER(D310)</f>
        <v>Frank Olsen</v>
      </c>
      <c r="P310" s="8" t="str">
        <f>LEFT(A310,2)</f>
        <v>ES</v>
      </c>
      <c r="Q310" s="8" t="str">
        <f>MID(A310,4,4)</f>
        <v>2012</v>
      </c>
      <c r="R310" s="8" t="str">
        <f>UPPER(M310)</f>
        <v>HIGH</v>
      </c>
      <c r="S310" s="8" t="str">
        <f>LOWER(G310)</f>
        <v>office supplies</v>
      </c>
      <c r="T310" s="18" t="str">
        <f>RIGHT(A310,5)</f>
        <v>41141</v>
      </c>
      <c r="U310" s="27" t="s">
        <v>2984</v>
      </c>
      <c r="V310" s="16" t="s">
        <v>2744</v>
      </c>
      <c r="W310" s="30">
        <v>2012</v>
      </c>
      <c r="X310" t="s">
        <v>2984</v>
      </c>
      <c r="Y310" s="28">
        <v>41141</v>
      </c>
      <c r="Z310" s="28" t="str">
        <f>TRIM(A310)</f>
        <v>ES-2012-FO1430545-41141</v>
      </c>
      <c r="AA310">
        <f t="shared" si="20"/>
        <v>2012</v>
      </c>
      <c r="AB310">
        <f t="shared" si="21"/>
        <v>8</v>
      </c>
      <c r="AC310">
        <f t="shared" si="22"/>
        <v>2</v>
      </c>
      <c r="AD310">
        <f t="shared" si="23"/>
        <v>0</v>
      </c>
      <c r="AE310" s="62">
        <f>IF(I310="missing", IFERROR(INDEX([1]lookup!$I:$I, MATCH($A310, [1]lookup!$B:$B, 0)), 0), I310)</f>
        <v>895.05</v>
      </c>
      <c r="AF310" s="71" t="str">
        <f t="shared" si="24"/>
        <v>Aug</v>
      </c>
    </row>
    <row r="311" spans="1:32" ht="15.75">
      <c r="A311" s="19" t="s">
        <v>1130</v>
      </c>
      <c r="B311" s="67">
        <v>41929</v>
      </c>
      <c r="C311" s="9">
        <v>41931</v>
      </c>
      <c r="D311" s="10" t="s">
        <v>1131</v>
      </c>
      <c r="E311" s="10" t="s">
        <v>31</v>
      </c>
      <c r="F311" s="10" t="s">
        <v>16</v>
      </c>
      <c r="G311" s="10" t="s">
        <v>17</v>
      </c>
      <c r="H311" s="10" t="s">
        <v>44</v>
      </c>
      <c r="I311" s="11">
        <v>636.78</v>
      </c>
      <c r="J311" s="10">
        <v>2</v>
      </c>
      <c r="K311" s="20">
        <v>0</v>
      </c>
      <c r="L311" s="11">
        <v>286.5</v>
      </c>
      <c r="M311" s="10" t="s">
        <v>27</v>
      </c>
      <c r="N311" s="12" t="s">
        <v>2685</v>
      </c>
      <c r="O311" s="13" t="str">
        <f>PROPER(D311)</f>
        <v>Clytie Kelty</v>
      </c>
      <c r="P311" s="13" t="str">
        <f>LEFT(A311,2)</f>
        <v>IN</v>
      </c>
      <c r="Q311" s="13" t="str">
        <f>MID(A311,4,4)</f>
        <v>2014</v>
      </c>
      <c r="R311" s="13" t="str">
        <f>UPPER(M311)</f>
        <v>CRITICAL</v>
      </c>
      <c r="S311" s="13" t="str">
        <f>LOWER(G311)</f>
        <v>technology</v>
      </c>
      <c r="T311" s="21" t="str">
        <f>RIGHT(A311,5)</f>
        <v>41929</v>
      </c>
      <c r="U311" s="27" t="s">
        <v>2865</v>
      </c>
      <c r="V311" s="19" t="s">
        <v>2687</v>
      </c>
      <c r="W311" s="30">
        <v>2014</v>
      </c>
      <c r="X311" t="s">
        <v>2865</v>
      </c>
      <c r="Y311" s="28">
        <v>41929</v>
      </c>
      <c r="Z311" s="28" t="str">
        <f>TRIM(A311)</f>
        <v>IN-2014-CK1259592-41929</v>
      </c>
      <c r="AA311">
        <f t="shared" si="20"/>
        <v>2014</v>
      </c>
      <c r="AB311">
        <f t="shared" si="21"/>
        <v>10</v>
      </c>
      <c r="AC311">
        <f t="shared" si="22"/>
        <v>6</v>
      </c>
      <c r="AD311">
        <f t="shared" si="23"/>
        <v>2</v>
      </c>
      <c r="AE311" s="62">
        <f>IF(I311="missing", IFERROR(INDEX([1]lookup!$I:$I, MATCH($A311, [1]lookup!$B:$B, 0)), 0), I311)</f>
        <v>636.78</v>
      </c>
      <c r="AF311" s="71" t="str">
        <f t="shared" si="24"/>
        <v>Oct</v>
      </c>
    </row>
    <row r="312" spans="1:32" ht="15.75">
      <c r="A312" s="16" t="s">
        <v>1661</v>
      </c>
      <c r="B312" s="66">
        <v>42348</v>
      </c>
      <c r="C312" s="4">
        <v>42352</v>
      </c>
      <c r="D312" s="5" t="s">
        <v>1230</v>
      </c>
      <c r="E312" s="5" t="s">
        <v>322</v>
      </c>
      <c r="F312" s="5" t="s">
        <v>142</v>
      </c>
      <c r="G312" s="5" t="s">
        <v>17</v>
      </c>
      <c r="H312" s="5" t="s">
        <v>33</v>
      </c>
      <c r="I312" s="6">
        <v>1587.0014999999901</v>
      </c>
      <c r="J312" s="5">
        <v>3</v>
      </c>
      <c r="K312" s="17">
        <v>0.17</v>
      </c>
      <c r="L312" s="6">
        <v>-76.558499999999896</v>
      </c>
      <c r="M312" s="5" t="s">
        <v>19</v>
      </c>
      <c r="N312" s="7" t="s">
        <v>2685</v>
      </c>
      <c r="O312" s="8" t="str">
        <f>PROPER(D312)</f>
        <v>Roy Phan</v>
      </c>
      <c r="P312" s="8" t="str">
        <f>LEFT(A312,2)</f>
        <v>ID</v>
      </c>
      <c r="Q312" s="8" t="str">
        <f>MID(A312,4,4)</f>
        <v>2015</v>
      </c>
      <c r="R312" s="8" t="str">
        <f>UPPER(M312)</f>
        <v>MEDIUM</v>
      </c>
      <c r="S312" s="8" t="str">
        <f>LOWER(G312)</f>
        <v>technology</v>
      </c>
      <c r="T312" s="18" t="str">
        <f>RIGHT(A312,5)</f>
        <v>42348</v>
      </c>
      <c r="U312" s="27" t="s">
        <v>2985</v>
      </c>
      <c r="V312" s="16" t="s">
        <v>2739</v>
      </c>
      <c r="W312" s="30">
        <v>2015</v>
      </c>
      <c r="X312" t="s">
        <v>2985</v>
      </c>
      <c r="Y312" s="28">
        <v>42348</v>
      </c>
      <c r="Z312" s="28" t="str">
        <f>TRIM(A312)</f>
        <v>ID-2015-RP19855130-42348</v>
      </c>
      <c r="AA312">
        <f t="shared" si="20"/>
        <v>2015</v>
      </c>
      <c r="AB312">
        <f t="shared" si="21"/>
        <v>12</v>
      </c>
      <c r="AC312">
        <f t="shared" si="22"/>
        <v>5</v>
      </c>
      <c r="AD312">
        <f t="shared" si="23"/>
        <v>4</v>
      </c>
      <c r="AE312" s="62">
        <f>IF(I312="missing", IFERROR(INDEX([1]lookup!$I:$I, MATCH($A312, [1]lookup!$B:$B, 0)), 0), I312)</f>
        <v>1587.0014999999901</v>
      </c>
      <c r="AF312" s="71" t="str">
        <f t="shared" si="24"/>
        <v>Nov</v>
      </c>
    </row>
    <row r="313" spans="1:32" ht="15.75">
      <c r="A313" s="19" t="s">
        <v>13</v>
      </c>
      <c r="B313" s="67">
        <v>41929</v>
      </c>
      <c r="C313" s="9">
        <v>41930</v>
      </c>
      <c r="D313" s="10" t="s">
        <v>14</v>
      </c>
      <c r="E313" s="10" t="s">
        <v>15</v>
      </c>
      <c r="F313" s="10" t="s">
        <v>16</v>
      </c>
      <c r="G313" s="10" t="s">
        <v>17</v>
      </c>
      <c r="H313" s="10" t="s">
        <v>18</v>
      </c>
      <c r="I313" s="11">
        <v>5175.1710000000003</v>
      </c>
      <c r="J313" s="10">
        <v>9</v>
      </c>
      <c r="K313" s="20">
        <v>0.1</v>
      </c>
      <c r="L313" s="11">
        <v>919.97099999999898</v>
      </c>
      <c r="M313" s="10" t="s">
        <v>19</v>
      </c>
      <c r="N313" s="12" t="e" cm="1" vm="1">
        <f t="array" aca="1" ref="N313" ca="1">IF(J312:J878&gt;5,"Bulk Order","Normal Order")</f>
        <v>#VALUE!</v>
      </c>
      <c r="O313" s="13" t="str">
        <f>PROPER(D313)</f>
        <v>Craig Reiter</v>
      </c>
      <c r="P313" s="13" t="str">
        <f>LEFT(A313,2)</f>
        <v>IN</v>
      </c>
      <c r="Q313" s="13" t="str">
        <f>MID(A313,4,4)</f>
        <v>2014</v>
      </c>
      <c r="R313" s="13" t="str">
        <f>UPPER(M313)</f>
        <v>MEDIUM</v>
      </c>
      <c r="S313" s="13" t="str">
        <f>LOWER(G313)</f>
        <v>technology</v>
      </c>
      <c r="T313" s="21" t="str">
        <f>RIGHT(A313,5)</f>
        <v>41929</v>
      </c>
      <c r="U313" s="27" t="s">
        <v>2986</v>
      </c>
      <c r="V313" s="19" t="s">
        <v>2687</v>
      </c>
      <c r="W313" s="30">
        <v>2014</v>
      </c>
      <c r="X313" t="s">
        <v>2986</v>
      </c>
      <c r="Y313" s="28">
        <v>41929</v>
      </c>
      <c r="Z313" s="28" t="str">
        <f>TRIM(A313)</f>
        <v>IN-2014-CR127307-41929</v>
      </c>
      <c r="AA313">
        <f t="shared" si="20"/>
        <v>2014</v>
      </c>
      <c r="AB313">
        <f t="shared" si="21"/>
        <v>10</v>
      </c>
      <c r="AC313">
        <f t="shared" si="22"/>
        <v>6</v>
      </c>
      <c r="AD313">
        <f t="shared" si="23"/>
        <v>1</v>
      </c>
      <c r="AE313" s="62">
        <f>IF(I313="missing", IFERROR(INDEX([1]lookup!$I:$I, MATCH($A313, [1]lookup!$B:$B, 0)), 0), I313)</f>
        <v>5175.1710000000003</v>
      </c>
      <c r="AF313" s="71" t="str">
        <f t="shared" si="24"/>
        <v>Oct</v>
      </c>
    </row>
    <row r="314" spans="1:32" ht="15.75">
      <c r="A314" s="16" t="s">
        <v>64</v>
      </c>
      <c r="B314" s="66">
        <v>41796</v>
      </c>
      <c r="C314" s="4">
        <v>41798</v>
      </c>
      <c r="D314" s="5" t="s">
        <v>65</v>
      </c>
      <c r="E314" s="5" t="s">
        <v>66</v>
      </c>
      <c r="F314" s="5" t="s">
        <v>67</v>
      </c>
      <c r="G314" s="5" t="s">
        <v>45</v>
      </c>
      <c r="H314" s="5" t="s">
        <v>26</v>
      </c>
      <c r="I314" s="6">
        <v>3701.51999999999</v>
      </c>
      <c r="J314" s="5">
        <v>12</v>
      </c>
      <c r="K314" s="17">
        <v>0</v>
      </c>
      <c r="L314" s="6">
        <v>1036.08</v>
      </c>
      <c r="M314" s="5" t="s">
        <v>27</v>
      </c>
      <c r="N314" s="7"/>
      <c r="O314" s="8" t="str">
        <f>PROPER(D314)</f>
        <v>Peter Fuller</v>
      </c>
      <c r="P314" s="8" t="str">
        <f>LEFT(A314,2)</f>
        <v>IN</v>
      </c>
      <c r="Q314" s="8" t="str">
        <f>MID(A314,4,4)</f>
        <v>2014</v>
      </c>
      <c r="R314" s="8" t="str">
        <f>UPPER(M314)</f>
        <v>CRITICAL</v>
      </c>
      <c r="S314" s="8" t="str">
        <f>LOWER(G314)</f>
        <v>office supplies</v>
      </c>
      <c r="T314" s="18" t="str">
        <f>RIGHT(A314,5)</f>
        <v>41796</v>
      </c>
      <c r="U314" s="27" t="s">
        <v>2987</v>
      </c>
      <c r="V314" s="16" t="s">
        <v>2687</v>
      </c>
      <c r="W314" s="30">
        <v>2014</v>
      </c>
      <c r="X314" t="s">
        <v>2987</v>
      </c>
      <c r="Y314" s="28">
        <v>41796</v>
      </c>
      <c r="Z314" s="28" t="str">
        <f>TRIM(A314)</f>
        <v>IN-2014-PF1912027-41796</v>
      </c>
      <c r="AA314">
        <f t="shared" si="20"/>
        <v>2014</v>
      </c>
      <c r="AB314">
        <f t="shared" si="21"/>
        <v>6</v>
      </c>
      <c r="AC314">
        <f t="shared" si="22"/>
        <v>6</v>
      </c>
      <c r="AD314">
        <f t="shared" si="23"/>
        <v>2</v>
      </c>
      <c r="AE314" s="62">
        <f>IF(I314="missing", IFERROR(INDEX([1]lookup!$I:$I, MATCH($A314, [1]lookup!$B:$B, 0)), 0), I314)</f>
        <v>3701.51999999999</v>
      </c>
      <c r="AF314" s="71" t="str">
        <f t="shared" si="24"/>
        <v>Oct</v>
      </c>
    </row>
    <row r="315" spans="1:32" ht="15.75">
      <c r="A315" s="19" t="s">
        <v>81</v>
      </c>
      <c r="B315" s="67">
        <v>42343</v>
      </c>
      <c r="C315" s="9">
        <v>42345</v>
      </c>
      <c r="D315" s="10" t="s">
        <v>82</v>
      </c>
      <c r="E315" s="10" t="s">
        <v>83</v>
      </c>
      <c r="F315" s="10" t="s">
        <v>84</v>
      </c>
      <c r="G315" s="10" t="s">
        <v>45</v>
      </c>
      <c r="H315" s="10" t="s">
        <v>73</v>
      </c>
      <c r="I315" s="11">
        <v>3409.74</v>
      </c>
      <c r="J315" s="10">
        <v>6</v>
      </c>
      <c r="K315" s="20">
        <v>0</v>
      </c>
      <c r="L315" s="11">
        <v>818.28</v>
      </c>
      <c r="M315" s="10" t="s">
        <v>37</v>
      </c>
      <c r="N315" s="12"/>
      <c r="O315" s="13" t="str">
        <f>PROPER(D315)</f>
        <v>Ritsa Hightower</v>
      </c>
      <c r="P315" s="13" t="str">
        <f>LEFT(A315,2)</f>
        <v>TZ</v>
      </c>
      <c r="Q315" s="13" t="str">
        <f>MID(A315,4,4)</f>
        <v>2015</v>
      </c>
      <c r="R315" s="13" t="str">
        <f>UPPER(M315)</f>
        <v>HIGH</v>
      </c>
      <c r="S315" s="13" t="str">
        <f>LOWER(G315)</f>
        <v>office supplies</v>
      </c>
      <c r="T315" s="21" t="str">
        <f>RIGHT(A315,5)</f>
        <v>42343</v>
      </c>
      <c r="U315" s="27" t="s">
        <v>2988</v>
      </c>
      <c r="V315" s="19" t="s">
        <v>2977</v>
      </c>
      <c r="W315" s="30">
        <v>2015</v>
      </c>
      <c r="X315" t="s">
        <v>2988</v>
      </c>
      <c r="Y315" s="28">
        <v>42343</v>
      </c>
      <c r="Z315" s="28" t="str">
        <f>TRIM(A315)</f>
        <v>TZ-2015-RH9555129-42343</v>
      </c>
      <c r="AA315">
        <f t="shared" si="20"/>
        <v>2015</v>
      </c>
      <c r="AB315">
        <f t="shared" si="21"/>
        <v>12</v>
      </c>
      <c r="AC315">
        <f t="shared" si="22"/>
        <v>7</v>
      </c>
      <c r="AD315">
        <f t="shared" si="23"/>
        <v>2</v>
      </c>
      <c r="AE315" s="62">
        <f>IF(I315="missing", IFERROR(INDEX([1]lookup!$I:$I, MATCH($A315, [1]lookup!$B:$B, 0)), 0), I315)</f>
        <v>3409.74</v>
      </c>
      <c r="AF315" s="71" t="str">
        <f t="shared" si="24"/>
        <v>Nov</v>
      </c>
    </row>
    <row r="316" spans="1:32" ht="15.75">
      <c r="A316" s="16" t="s">
        <v>88</v>
      </c>
      <c r="B316" s="66">
        <v>41030</v>
      </c>
      <c r="C316" s="4">
        <v>41031</v>
      </c>
      <c r="D316" s="5" t="s">
        <v>89</v>
      </c>
      <c r="E316" s="5" t="s">
        <v>66</v>
      </c>
      <c r="F316" s="5" t="s">
        <v>90</v>
      </c>
      <c r="G316" s="5" t="s">
        <v>32</v>
      </c>
      <c r="H316" s="5" t="s">
        <v>44</v>
      </c>
      <c r="I316" s="6">
        <v>2753.99999999999</v>
      </c>
      <c r="J316" s="5">
        <v>6</v>
      </c>
      <c r="K316" s="17">
        <v>0</v>
      </c>
      <c r="L316" s="6">
        <v>358.02</v>
      </c>
      <c r="M316" s="5" t="s">
        <v>27</v>
      </c>
      <c r="N316" s="7"/>
      <c r="O316" s="8" t="str">
        <f>PROPER(D316)</f>
        <v>Jason Klamczynski</v>
      </c>
      <c r="P316" s="8" t="str">
        <f>LEFT(A316,2)</f>
        <v>IN</v>
      </c>
      <c r="Q316" s="8" t="str">
        <f>MID(A316,4,4)</f>
        <v>2012</v>
      </c>
      <c r="R316" s="8" t="str">
        <f>UPPER(M316)</f>
        <v>CRITICAL</v>
      </c>
      <c r="S316" s="8" t="str">
        <f>LOWER(G316)</f>
        <v>furniture</v>
      </c>
      <c r="T316" s="18" t="str">
        <f>RIGHT(A316,5)</f>
        <v>41030</v>
      </c>
      <c r="U316" s="27" t="s">
        <v>2989</v>
      </c>
      <c r="V316" s="16" t="s">
        <v>2687</v>
      </c>
      <c r="W316" s="30">
        <v>2012</v>
      </c>
      <c r="X316" t="s">
        <v>2989</v>
      </c>
      <c r="Y316" s="28">
        <v>41030</v>
      </c>
      <c r="Z316" s="28" t="str">
        <f>TRIM(A316)</f>
        <v>IN-2012-JK1532527-41030</v>
      </c>
      <c r="AA316">
        <f t="shared" si="20"/>
        <v>2012</v>
      </c>
      <c r="AB316">
        <f t="shared" si="21"/>
        <v>5</v>
      </c>
      <c r="AC316">
        <f t="shared" si="22"/>
        <v>3</v>
      </c>
      <c r="AD316">
        <f t="shared" si="23"/>
        <v>1</v>
      </c>
      <c r="AE316" s="62">
        <f>IF(I316="missing", IFERROR(INDEX([1]lookup!$I:$I, MATCH($A316, [1]lookup!$B:$B, 0)), 0), I316)</f>
        <v>2753.99999999999</v>
      </c>
      <c r="AF316" s="71" t="str">
        <f t="shared" si="24"/>
        <v>Aug</v>
      </c>
    </row>
    <row r="317" spans="1:32" ht="15.75">
      <c r="A317" s="19" t="s">
        <v>99</v>
      </c>
      <c r="B317" s="67">
        <v>42252</v>
      </c>
      <c r="C317" s="9">
        <v>42255</v>
      </c>
      <c r="D317" s="10" t="s">
        <v>100</v>
      </c>
      <c r="E317" s="10" t="s">
        <v>101</v>
      </c>
      <c r="F317" s="10" t="s">
        <v>98</v>
      </c>
      <c r="G317" s="10" t="s">
        <v>32</v>
      </c>
      <c r="H317" s="10" t="s">
        <v>73</v>
      </c>
      <c r="I317" s="11">
        <v>2106.4960000000001</v>
      </c>
      <c r="J317" s="10">
        <v>8</v>
      </c>
      <c r="K317" s="20">
        <v>0.2</v>
      </c>
      <c r="L317" s="11">
        <v>526.49599999999998</v>
      </c>
      <c r="M317" s="10" t="s">
        <v>27</v>
      </c>
      <c r="N317" s="12"/>
      <c r="O317" s="13" t="str">
        <f>PROPER(D317)</f>
        <v>Valerie Dominguez</v>
      </c>
      <c r="P317" s="13" t="str">
        <f>LEFT(A317,2)</f>
        <v>MX</v>
      </c>
      <c r="Q317" s="13" t="str">
        <f>MID(A317,4,4)</f>
        <v>2015</v>
      </c>
      <c r="R317" s="13" t="str">
        <f>UPPER(M317)</f>
        <v>CRITICAL</v>
      </c>
      <c r="S317" s="13" t="str">
        <f>LOWER(G317)</f>
        <v>furniture</v>
      </c>
      <c r="T317" s="21" t="str">
        <f>RIGHT(A317,5)</f>
        <v>42252</v>
      </c>
      <c r="U317" s="27" t="s">
        <v>2990</v>
      </c>
      <c r="V317" s="19" t="s">
        <v>2719</v>
      </c>
      <c r="W317" s="30">
        <v>2015</v>
      </c>
      <c r="X317" t="s">
        <v>2990</v>
      </c>
      <c r="Y317" s="28">
        <v>42252</v>
      </c>
      <c r="Z317" s="28" t="str">
        <f>TRIM(A317)</f>
        <v>MX-2015-VD2167039-42252</v>
      </c>
      <c r="AA317">
        <f t="shared" si="20"/>
        <v>2015</v>
      </c>
      <c r="AB317">
        <f t="shared" si="21"/>
        <v>9</v>
      </c>
      <c r="AC317">
        <f t="shared" si="22"/>
        <v>7</v>
      </c>
      <c r="AD317">
        <f t="shared" si="23"/>
        <v>3</v>
      </c>
      <c r="AE317" s="62">
        <f>IF(I317="missing", IFERROR(INDEX([1]lookup!$I:$I, MATCH($A317, [1]lookup!$B:$B, 0)), 0), I317)</f>
        <v>2106.4960000000001</v>
      </c>
      <c r="AF317" s="71" t="str">
        <f t="shared" si="24"/>
        <v>Nov</v>
      </c>
    </row>
    <row r="318" spans="1:32" ht="15.75">
      <c r="A318" s="16" t="s">
        <v>109</v>
      </c>
      <c r="B318" s="66">
        <v>41020</v>
      </c>
      <c r="C318" s="4">
        <v>41022</v>
      </c>
      <c r="D318" s="5" t="s">
        <v>110</v>
      </c>
      <c r="E318" s="5" t="s">
        <v>40</v>
      </c>
      <c r="F318" s="5" t="s">
        <v>111</v>
      </c>
      <c r="G318" s="5" t="s">
        <v>45</v>
      </c>
      <c r="H318" s="5" t="s">
        <v>44</v>
      </c>
      <c r="I318" s="6">
        <v>247.84</v>
      </c>
      <c r="J318" s="5">
        <v>8</v>
      </c>
      <c r="K318" s="17">
        <v>0</v>
      </c>
      <c r="L318" s="6">
        <v>121.44159999999999</v>
      </c>
      <c r="M318" s="5" t="s">
        <v>27</v>
      </c>
      <c r="N318" s="7"/>
      <c r="O318" s="8" t="str">
        <f>PROPER(D318)</f>
        <v>Aaron Hawkins</v>
      </c>
      <c r="P318" s="8" t="str">
        <f>LEFT(A318,2)</f>
        <v>CA</v>
      </c>
      <c r="Q318" s="8" t="str">
        <f>MID(A318,4,4)</f>
        <v>2012</v>
      </c>
      <c r="R318" s="8" t="str">
        <f>UPPER(M318)</f>
        <v>CRITICAL</v>
      </c>
      <c r="S318" s="8" t="str">
        <f>LOWER(G318)</f>
        <v>office supplies</v>
      </c>
      <c r="T318" s="18" t="str">
        <f>RIGHT(A318,5)</f>
        <v>41020</v>
      </c>
      <c r="U318" s="27" t="s">
        <v>2703</v>
      </c>
      <c r="V318" s="16" t="s">
        <v>2690</v>
      </c>
      <c r="W318" s="30">
        <v>2012</v>
      </c>
      <c r="X318" t="s">
        <v>2703</v>
      </c>
      <c r="Y318" s="28">
        <v>41020</v>
      </c>
      <c r="Z318" s="28" t="str">
        <f>TRIM(A318)</f>
        <v>CA-2012-AH10030140-41020</v>
      </c>
      <c r="AA318">
        <f t="shared" si="20"/>
        <v>2012</v>
      </c>
      <c r="AB318">
        <f t="shared" si="21"/>
        <v>4</v>
      </c>
      <c r="AC318">
        <f t="shared" si="22"/>
        <v>7</v>
      </c>
      <c r="AD318">
        <f t="shared" si="23"/>
        <v>2</v>
      </c>
      <c r="AE318" s="62">
        <f>IF(I318="missing", IFERROR(INDEX([1]lookup!$I:$I, MATCH($A318, [1]lookup!$B:$B, 0)), 0), I318)</f>
        <v>247.84</v>
      </c>
      <c r="AF318" s="71" t="str">
        <f t="shared" si="24"/>
        <v>Aug</v>
      </c>
    </row>
    <row r="319" spans="1:32" ht="15.75">
      <c r="A319" s="19" t="s">
        <v>121</v>
      </c>
      <c r="B319" s="67">
        <v>41472</v>
      </c>
      <c r="C319" s="9">
        <v>41474</v>
      </c>
      <c r="D319" s="10" t="s">
        <v>122</v>
      </c>
      <c r="E319" s="10" t="s">
        <v>70</v>
      </c>
      <c r="F319" s="10" t="s">
        <v>71</v>
      </c>
      <c r="G319" s="10" t="s">
        <v>17</v>
      </c>
      <c r="H319" s="10" t="s">
        <v>23</v>
      </c>
      <c r="I319" s="11">
        <v>2402.8649999999998</v>
      </c>
      <c r="J319" s="10">
        <v>9</v>
      </c>
      <c r="K319" s="20">
        <v>0.15</v>
      </c>
      <c r="L319" s="11">
        <v>763.15499999999997</v>
      </c>
      <c r="M319" s="10" t="s">
        <v>27</v>
      </c>
      <c r="N319" s="12"/>
      <c r="O319" s="13" t="str">
        <f>PROPER(D319)</f>
        <v>Bill Shonely</v>
      </c>
      <c r="P319" s="13" t="str">
        <f>LEFT(A319,2)</f>
        <v>ES</v>
      </c>
      <c r="Q319" s="13" t="str">
        <f>MID(A319,4,4)</f>
        <v>2013</v>
      </c>
      <c r="R319" s="13" t="str">
        <f>UPPER(M319)</f>
        <v>CRITICAL</v>
      </c>
      <c r="S319" s="13" t="str">
        <f>LOWER(G319)</f>
        <v>technology</v>
      </c>
      <c r="T319" s="21" t="str">
        <f>RIGHT(A319,5)</f>
        <v>41472</v>
      </c>
      <c r="U319" s="27" t="s">
        <v>2991</v>
      </c>
      <c r="V319" s="19" t="s">
        <v>2744</v>
      </c>
      <c r="W319" s="30">
        <v>2013</v>
      </c>
      <c r="X319" t="s">
        <v>2991</v>
      </c>
      <c r="Y319" s="28">
        <v>41472</v>
      </c>
      <c r="Z319" s="28" t="str">
        <f>TRIM(A319)</f>
        <v>ES-2013-BS1136545-41472</v>
      </c>
      <c r="AA319">
        <f t="shared" si="20"/>
        <v>2013</v>
      </c>
      <c r="AB319">
        <f t="shared" si="21"/>
        <v>7</v>
      </c>
      <c r="AC319">
        <f t="shared" si="22"/>
        <v>4</v>
      </c>
      <c r="AD319">
        <f t="shared" si="23"/>
        <v>2</v>
      </c>
      <c r="AE319" s="62">
        <f>IF(I319="missing", IFERROR(INDEX([1]lookup!$I:$I, MATCH($A319, [1]lookup!$B:$B, 0)), 0), I319)</f>
        <v>2402.8649999999998</v>
      </c>
      <c r="AF319" s="71" t="str">
        <f t="shared" si="24"/>
        <v>Sep</v>
      </c>
    </row>
    <row r="320" spans="1:32" ht="15.75">
      <c r="A320" s="16" t="s">
        <v>123</v>
      </c>
      <c r="B320" s="66">
        <v>41635</v>
      </c>
      <c r="C320" s="4">
        <v>41639</v>
      </c>
      <c r="D320" s="5" t="s">
        <v>110</v>
      </c>
      <c r="E320" s="5" t="s">
        <v>40</v>
      </c>
      <c r="F320" s="5" t="s">
        <v>43</v>
      </c>
      <c r="G320" s="5" t="s">
        <v>17</v>
      </c>
      <c r="H320" s="5" t="s">
        <v>26</v>
      </c>
      <c r="I320" s="6">
        <v>668.16</v>
      </c>
      <c r="J320" s="5">
        <v>9</v>
      </c>
      <c r="K320" s="17">
        <v>0.2</v>
      </c>
      <c r="L320" s="6">
        <v>75.167999999999907</v>
      </c>
      <c r="M320" s="5" t="s">
        <v>19</v>
      </c>
      <c r="N320" s="7"/>
      <c r="O320" s="8" t="str">
        <f>PROPER(D320)</f>
        <v>Aaron Hawkins</v>
      </c>
      <c r="P320" s="8" t="str">
        <f>LEFT(A320,2)</f>
        <v>CA</v>
      </c>
      <c r="Q320" s="8" t="str">
        <f>MID(A320,4,4)</f>
        <v>2013</v>
      </c>
      <c r="R320" s="8" t="str">
        <f>UPPER(M320)</f>
        <v>MEDIUM</v>
      </c>
      <c r="S320" s="8" t="str">
        <f>LOWER(G320)</f>
        <v>technology</v>
      </c>
      <c r="T320" s="18" t="str">
        <f>RIGHT(A320,5)</f>
        <v>41635</v>
      </c>
      <c r="U320" s="27" t="s">
        <v>2992</v>
      </c>
      <c r="V320" s="16" t="s">
        <v>2690</v>
      </c>
      <c r="W320" s="30">
        <v>2013</v>
      </c>
      <c r="X320" t="s">
        <v>2992</v>
      </c>
      <c r="Y320" s="28">
        <v>41635</v>
      </c>
      <c r="Z320" s="28" t="str">
        <f>TRIM(A320)</f>
        <v>CA-2013-AH1003014-041635</v>
      </c>
      <c r="AA320">
        <f t="shared" si="20"/>
        <v>2013</v>
      </c>
      <c r="AB320">
        <f t="shared" si="21"/>
        <v>12</v>
      </c>
      <c r="AC320">
        <f t="shared" si="22"/>
        <v>6</v>
      </c>
      <c r="AD320">
        <f t="shared" si="23"/>
        <v>4</v>
      </c>
      <c r="AE320" s="62">
        <f>IF(I320="missing", IFERROR(INDEX([1]lookup!$I:$I, MATCH($A320, [1]lookup!$B:$B, 0)), 0), I320)</f>
        <v>668.16</v>
      </c>
      <c r="AF320" s="71" t="str">
        <f t="shared" si="24"/>
        <v>Sep</v>
      </c>
    </row>
    <row r="321" spans="1:32" ht="15.75">
      <c r="A321" s="19" t="s">
        <v>129</v>
      </c>
      <c r="B321" s="67">
        <v>41165</v>
      </c>
      <c r="C321" s="9">
        <v>41166</v>
      </c>
      <c r="D321" s="10" t="s">
        <v>110</v>
      </c>
      <c r="E321" s="10" t="s">
        <v>130</v>
      </c>
      <c r="F321" s="10" t="s">
        <v>131</v>
      </c>
      <c r="G321" s="10" t="s">
        <v>132</v>
      </c>
      <c r="H321" s="10" t="s">
        <v>73</v>
      </c>
      <c r="I321" s="11">
        <v>3817.26</v>
      </c>
      <c r="J321" s="10">
        <v>6</v>
      </c>
      <c r="K321" s="20">
        <v>0</v>
      </c>
      <c r="L321" s="11">
        <v>1068.6599999999901</v>
      </c>
      <c r="M321" s="10" t="s">
        <v>37</v>
      </c>
      <c r="N321" s="12"/>
      <c r="O321" s="13" t="str">
        <f>PROPER(D321)</f>
        <v>Aaron Hawkins</v>
      </c>
      <c r="P321" s="13" t="str">
        <f>LEFT(A321,2)</f>
        <v>CG</v>
      </c>
      <c r="Q321" s="13" t="str">
        <f>MID(A321,4,4)</f>
        <v>2012</v>
      </c>
      <c r="R321" s="13" t="str">
        <f>UPPER(M321)</f>
        <v>HIGH</v>
      </c>
      <c r="S321" s="13" t="str">
        <f>LOWER(G321)</f>
        <v>technoolgy</v>
      </c>
      <c r="T321" s="21" t="str">
        <f>RIGHT(A321,5)</f>
        <v>41165</v>
      </c>
      <c r="U321" s="27" t="s">
        <v>2993</v>
      </c>
      <c r="V321" s="19" t="s">
        <v>2871</v>
      </c>
      <c r="W321" s="30">
        <v>2012</v>
      </c>
      <c r="X321" t="s">
        <v>2993</v>
      </c>
      <c r="Y321" s="28">
        <v>41165</v>
      </c>
      <c r="Z321" s="28" t="str">
        <f>TRIM(A321)</f>
        <v>CG-2012-AH1003033-41165</v>
      </c>
      <c r="AA321">
        <f t="shared" si="20"/>
        <v>2012</v>
      </c>
      <c r="AB321">
        <f t="shared" si="21"/>
        <v>9</v>
      </c>
      <c r="AC321">
        <f t="shared" si="22"/>
        <v>5</v>
      </c>
      <c r="AD321">
        <f t="shared" si="23"/>
        <v>1</v>
      </c>
      <c r="AE321" s="62">
        <f>IF(I321="missing", IFERROR(INDEX([1]lookup!$I:$I, MATCH($A321, [1]lookup!$B:$B, 0)), 0), I321)</f>
        <v>3817.26</v>
      </c>
      <c r="AF321" s="71" t="str">
        <f t="shared" si="24"/>
        <v>Aug</v>
      </c>
    </row>
    <row r="322" spans="1:32" ht="15.75">
      <c r="A322" s="16" t="s">
        <v>133</v>
      </c>
      <c r="B322" s="66">
        <v>41041</v>
      </c>
      <c r="C322" s="5" t="s">
        <v>134</v>
      </c>
      <c r="D322" s="5" t="s">
        <v>110</v>
      </c>
      <c r="E322" s="5" t="s">
        <v>40</v>
      </c>
      <c r="F322" s="5" t="s">
        <v>43</v>
      </c>
      <c r="G322" s="5" t="s">
        <v>32</v>
      </c>
      <c r="H322" s="5" t="s">
        <v>44</v>
      </c>
      <c r="I322" s="6">
        <v>279.45600000000002</v>
      </c>
      <c r="J322" s="5">
        <v>6</v>
      </c>
      <c r="K322" s="17">
        <v>0.2</v>
      </c>
      <c r="L322" s="6">
        <v>20.9591999999999</v>
      </c>
      <c r="M322" s="5" t="s">
        <v>19</v>
      </c>
      <c r="N322" s="7"/>
      <c r="O322" s="8" t="str">
        <f>PROPER(D322)</f>
        <v>Aaron Hawkins</v>
      </c>
      <c r="P322" s="8" t="str">
        <f>LEFT(A322,2)</f>
        <v>CA</v>
      </c>
      <c r="Q322" s="8" t="str">
        <f>MID(A322,4,4)</f>
        <v>2012</v>
      </c>
      <c r="R322" s="8" t="str">
        <f>UPPER(M322)</f>
        <v>MEDIUM</v>
      </c>
      <c r="S322" s="8" t="str">
        <f>LOWER(G322)</f>
        <v>furniture</v>
      </c>
      <c r="T322" s="18" t="str">
        <f>RIGHT(A322,5)</f>
        <v>41041</v>
      </c>
      <c r="U322" s="27" t="s">
        <v>2703</v>
      </c>
      <c r="V322" s="16" t="s">
        <v>2690</v>
      </c>
      <c r="W322" s="30">
        <v>2012</v>
      </c>
      <c r="X322" t="s">
        <v>2703</v>
      </c>
      <c r="Y322" s="28">
        <v>41041</v>
      </c>
      <c r="Z322" s="28" t="str">
        <f>TRIM(A322)</f>
        <v>CA-2012-AH10030140-41041</v>
      </c>
      <c r="AA322">
        <f t="shared" ref="AA322:AA385" si="25">IFERROR(YEAR(B322), 0)</f>
        <v>2012</v>
      </c>
      <c r="AB322">
        <f t="shared" ref="AB322:AB385" si="26">IFERROR(MONTH(B322), 0)</f>
        <v>5</v>
      </c>
      <c r="AC322">
        <f t="shared" ref="AC322:AC385" si="27">IFERROR(WEEKDAY(B322), 0)</f>
        <v>7</v>
      </c>
      <c r="AD322">
        <f t="shared" ref="AD322:AD385" si="28">IFERROR(C322 - B322, 0)</f>
        <v>0</v>
      </c>
      <c r="AE322" s="62">
        <f>IF(I322="missing", IFERROR(INDEX([1]lookup!$I:$I, MATCH($A322, [1]lookup!$B:$B, 0)), 0), I322)</f>
        <v>279.45600000000002</v>
      </c>
      <c r="AF322" s="71" t="str">
        <f t="shared" ref="AF322:AF385" si="29">TEXT(DATE(2024, AA322, 1), "mmm")</f>
        <v>Aug</v>
      </c>
    </row>
    <row r="323" spans="1:32" ht="15.75">
      <c r="A323" s="19" t="s">
        <v>139</v>
      </c>
      <c r="B323" s="67">
        <v>41873</v>
      </c>
      <c r="C323" s="9">
        <v>41877</v>
      </c>
      <c r="D323" s="10" t="s">
        <v>140</v>
      </c>
      <c r="E323" s="10" t="s">
        <v>141</v>
      </c>
      <c r="F323" s="10" t="s">
        <v>142</v>
      </c>
      <c r="G323" s="10" t="s">
        <v>17</v>
      </c>
      <c r="H323" s="10" t="s">
        <v>33</v>
      </c>
      <c r="I323" s="11">
        <v>3200.5962</v>
      </c>
      <c r="J323" s="10">
        <v>6</v>
      </c>
      <c r="K323" s="20">
        <v>0.17</v>
      </c>
      <c r="L323" s="11">
        <v>-77.203799999999802</v>
      </c>
      <c r="M323" s="10" t="s">
        <v>37</v>
      </c>
      <c r="N323" s="12"/>
      <c r="O323" s="13" t="str">
        <f>PROPER(D323)</f>
        <v>Joy Bell-</v>
      </c>
      <c r="P323" s="13" t="str">
        <f>LEFT(A323,2)</f>
        <v>ID</v>
      </c>
      <c r="Q323" s="13" t="str">
        <f>MID(A323,4,4)</f>
        <v>2014</v>
      </c>
      <c r="R323" s="13" t="str">
        <f>UPPER(M323)</f>
        <v>HIGH</v>
      </c>
      <c r="S323" s="13" t="str">
        <f>LOWER(G323)</f>
        <v>technology</v>
      </c>
      <c r="T323" s="21" t="str">
        <f>RIGHT(A323,5)</f>
        <v>41873</v>
      </c>
      <c r="U323" s="27" t="s">
        <v>2994</v>
      </c>
      <c r="V323" s="19" t="s">
        <v>2739</v>
      </c>
      <c r="W323" s="30">
        <v>2014</v>
      </c>
      <c r="X323" t="s">
        <v>2994</v>
      </c>
      <c r="Y323" s="28">
        <v>41873</v>
      </c>
      <c r="Z323" s="28" t="str">
        <f>TRIM(A323)</f>
        <v>ID-2014-JB1600059-41873</v>
      </c>
      <c r="AA323">
        <f t="shared" si="25"/>
        <v>2014</v>
      </c>
      <c r="AB323">
        <f t="shared" si="26"/>
        <v>8</v>
      </c>
      <c r="AC323">
        <f t="shared" si="27"/>
        <v>6</v>
      </c>
      <c r="AD323">
        <f t="shared" si="28"/>
        <v>4</v>
      </c>
      <c r="AE323" s="62">
        <f>IF(I323="missing", IFERROR(INDEX([1]lookup!$I:$I, MATCH($A323, [1]lookup!$B:$B, 0)), 0), I323)</f>
        <v>3200.5962</v>
      </c>
      <c r="AF323" s="71" t="str">
        <f t="shared" si="29"/>
        <v>Oct</v>
      </c>
    </row>
    <row r="324" spans="1:32" ht="15.75">
      <c r="A324" s="16" t="s">
        <v>143</v>
      </c>
      <c r="B324" s="66">
        <v>42319</v>
      </c>
      <c r="C324" s="4">
        <v>42323</v>
      </c>
      <c r="D324" s="5" t="s">
        <v>144</v>
      </c>
      <c r="E324" s="5" t="s">
        <v>114</v>
      </c>
      <c r="F324" s="5" t="s">
        <v>115</v>
      </c>
      <c r="G324" s="5" t="s">
        <v>17</v>
      </c>
      <c r="H324" s="5" t="s">
        <v>26</v>
      </c>
      <c r="I324" s="6">
        <v>4518.78</v>
      </c>
      <c r="J324" s="5">
        <v>7</v>
      </c>
      <c r="K324" s="17">
        <v>0</v>
      </c>
      <c r="L324" s="6">
        <v>632.52</v>
      </c>
      <c r="M324" s="5" t="s">
        <v>37</v>
      </c>
      <c r="N324" s="7"/>
      <c r="O324" s="8" t="str">
        <f>PROPER(D324)</f>
        <v>Barry Franz</v>
      </c>
      <c r="P324" s="8" t="str">
        <f>LEFT(A324,2)</f>
        <v>IN</v>
      </c>
      <c r="Q324" s="8" t="str">
        <f>MID(A324,4,4)</f>
        <v>2015</v>
      </c>
      <c r="R324" s="8" t="str">
        <f>UPPER(M324)</f>
        <v>HIGH</v>
      </c>
      <c r="S324" s="8" t="str">
        <f>LOWER(G324)</f>
        <v>technology</v>
      </c>
      <c r="T324" s="18" t="str">
        <f>RIGHT(A324,5)</f>
        <v>42319</v>
      </c>
      <c r="U324" s="27" t="s">
        <v>2995</v>
      </c>
      <c r="V324" s="16" t="s">
        <v>2687</v>
      </c>
      <c r="W324" s="30">
        <v>2015</v>
      </c>
      <c r="X324" t="s">
        <v>2995</v>
      </c>
      <c r="Y324" s="28">
        <v>42319</v>
      </c>
      <c r="Z324" s="28" t="str">
        <f>TRIM(A324)</f>
        <v>IN-2015-BF1100558-42319</v>
      </c>
      <c r="AA324">
        <f t="shared" si="25"/>
        <v>2015</v>
      </c>
      <c r="AB324">
        <f t="shared" si="26"/>
        <v>11</v>
      </c>
      <c r="AC324">
        <f t="shared" si="27"/>
        <v>4</v>
      </c>
      <c r="AD324">
        <f t="shared" si="28"/>
        <v>4</v>
      </c>
      <c r="AE324" s="62">
        <f>IF(I324="missing", IFERROR(INDEX([1]lookup!$I:$I, MATCH($A324, [1]lookup!$B:$B, 0)), 0), I324)</f>
        <v>4518.78</v>
      </c>
      <c r="AF324" s="71" t="str">
        <f t="shared" si="29"/>
        <v>Nov</v>
      </c>
    </row>
    <row r="325" spans="1:32" ht="15.75">
      <c r="A325" s="19" t="s">
        <v>145</v>
      </c>
      <c r="B325" s="67">
        <v>42273</v>
      </c>
      <c r="C325" s="9">
        <v>42275</v>
      </c>
      <c r="D325" s="10" t="s">
        <v>146</v>
      </c>
      <c r="E325" s="10" t="s">
        <v>114</v>
      </c>
      <c r="F325" s="10" t="s">
        <v>115</v>
      </c>
      <c r="G325" s="10" t="s">
        <v>32</v>
      </c>
      <c r="H325" s="10" t="s">
        <v>26</v>
      </c>
      <c r="I325" s="11">
        <v>5667.87</v>
      </c>
      <c r="J325" s="10">
        <v>13</v>
      </c>
      <c r="K325" s="20">
        <v>0</v>
      </c>
      <c r="L325" s="11">
        <v>2097.0300000000002</v>
      </c>
      <c r="M325" s="10" t="s">
        <v>19</v>
      </c>
      <c r="N325" s="12"/>
      <c r="O325" s="13" t="str">
        <f>PROPER(D325)</f>
        <v>Vivek Grady</v>
      </c>
      <c r="P325" s="13" t="str">
        <f>LEFT(A325,2)</f>
        <v>IN</v>
      </c>
      <c r="Q325" s="13" t="str">
        <f>MID(A325,4,4)</f>
        <v>2015</v>
      </c>
      <c r="R325" s="13" t="str">
        <f>UPPER(M325)</f>
        <v>MEDIUM</v>
      </c>
      <c r="S325" s="13" t="str">
        <f>LOWER(G325)</f>
        <v>furniture</v>
      </c>
      <c r="T325" s="21" t="str">
        <f>RIGHT(A325,5)</f>
        <v>42273</v>
      </c>
      <c r="U325" s="27" t="s">
        <v>2996</v>
      </c>
      <c r="V325" s="19" t="s">
        <v>2687</v>
      </c>
      <c r="W325" s="30">
        <v>2015</v>
      </c>
      <c r="X325" t="s">
        <v>2996</v>
      </c>
      <c r="Y325" s="28">
        <v>42273</v>
      </c>
      <c r="Z325" s="28" t="str">
        <f>TRIM(A325)</f>
        <v>IN-2015-VG2180558-42273</v>
      </c>
      <c r="AA325">
        <f t="shared" si="25"/>
        <v>2015</v>
      </c>
      <c r="AB325">
        <f t="shared" si="26"/>
        <v>9</v>
      </c>
      <c r="AC325">
        <f t="shared" si="27"/>
        <v>7</v>
      </c>
      <c r="AD325">
        <f t="shared" si="28"/>
        <v>2</v>
      </c>
      <c r="AE325" s="62">
        <f>IF(I325="missing", IFERROR(INDEX([1]lookup!$I:$I, MATCH($A325, [1]lookup!$B:$B, 0)), 0), I325)</f>
        <v>5667.87</v>
      </c>
      <c r="AF325" s="71" t="str">
        <f t="shared" si="29"/>
        <v>Nov</v>
      </c>
    </row>
    <row r="326" spans="1:32" ht="15.75">
      <c r="A326" s="16" t="s">
        <v>147</v>
      </c>
      <c r="B326" s="66">
        <v>41621</v>
      </c>
      <c r="C326" s="4">
        <v>41625</v>
      </c>
      <c r="D326" s="5" t="s">
        <v>148</v>
      </c>
      <c r="E326" s="5" t="s">
        <v>93</v>
      </c>
      <c r="F326" s="5" t="s">
        <v>94</v>
      </c>
      <c r="G326" s="5" t="s">
        <v>17</v>
      </c>
      <c r="H326" s="5" t="s">
        <v>26</v>
      </c>
      <c r="I326" s="6">
        <v>5785.0199999999904</v>
      </c>
      <c r="J326" s="5">
        <v>9</v>
      </c>
      <c r="K326" s="17">
        <v>0</v>
      </c>
      <c r="L326" s="6">
        <v>404.73</v>
      </c>
      <c r="M326" s="5" t="s">
        <v>37</v>
      </c>
      <c r="N326" s="7"/>
      <c r="O326" s="8" t="str">
        <f>PROPER(D326)</f>
        <v>Greg Tran</v>
      </c>
      <c r="P326" s="8" t="str">
        <f>LEFT(A326,2)</f>
        <v>ES</v>
      </c>
      <c r="Q326" s="8" t="str">
        <f>MID(A326,4,4)</f>
        <v>2013</v>
      </c>
      <c r="R326" s="8" t="str">
        <f>UPPER(M326)</f>
        <v>HIGH</v>
      </c>
      <c r="S326" s="8" t="str">
        <f>LOWER(G326)</f>
        <v>technology</v>
      </c>
      <c r="T326" s="18" t="str">
        <f>RIGHT(A326,5)</f>
        <v>41621</v>
      </c>
      <c r="U326" s="27" t="s">
        <v>2997</v>
      </c>
      <c r="V326" s="16" t="s">
        <v>2744</v>
      </c>
      <c r="W326" s="30">
        <v>2013</v>
      </c>
      <c r="X326" t="s">
        <v>2997</v>
      </c>
      <c r="Y326" s="28">
        <v>41621</v>
      </c>
      <c r="Z326" s="28" t="str">
        <f>TRIM(A326)</f>
        <v>ES-2013-GT14710139-41621</v>
      </c>
      <c r="AA326">
        <f t="shared" si="25"/>
        <v>2013</v>
      </c>
      <c r="AB326">
        <f t="shared" si="26"/>
        <v>12</v>
      </c>
      <c r="AC326">
        <f t="shared" si="27"/>
        <v>6</v>
      </c>
      <c r="AD326">
        <f t="shared" si="28"/>
        <v>4</v>
      </c>
      <c r="AE326" s="62">
        <f>IF(I326="missing", IFERROR(INDEX([1]lookup!$I:$I, MATCH($A326, [1]lookup!$B:$B, 0)), 0), I326)</f>
        <v>5785.0199999999904</v>
      </c>
      <c r="AF326" s="71" t="str">
        <f t="shared" si="29"/>
        <v>Sep</v>
      </c>
    </row>
    <row r="327" spans="1:32" ht="15.75">
      <c r="A327" s="19" t="s">
        <v>149</v>
      </c>
      <c r="B327" s="67">
        <v>41174</v>
      </c>
      <c r="C327" s="9">
        <v>41176</v>
      </c>
      <c r="D327" s="10" t="s">
        <v>150</v>
      </c>
      <c r="E327" s="10" t="s">
        <v>22</v>
      </c>
      <c r="F327" s="10" t="s">
        <v>71</v>
      </c>
      <c r="G327" s="10" t="s">
        <v>45</v>
      </c>
      <c r="H327" s="10" t="s">
        <v>151</v>
      </c>
      <c r="I327" s="11">
        <v>3018.6239999999998</v>
      </c>
      <c r="J327" s="10">
        <v>7</v>
      </c>
      <c r="K327" s="20">
        <v>0.2</v>
      </c>
      <c r="L327" s="11">
        <v>377.24399999999901</v>
      </c>
      <c r="M327" s="10" t="s">
        <v>27</v>
      </c>
      <c r="N327" s="12"/>
      <c r="O327" s="13" t="str">
        <f>PROPER(D327)</f>
        <v>Zuschuss Carroll</v>
      </c>
      <c r="P327" s="13" t="str">
        <f>LEFT(A327,2)</f>
        <v>IT</v>
      </c>
      <c r="Q327" s="13" t="str">
        <f>MID(A327,4,4)</f>
        <v>2012</v>
      </c>
      <c r="R327" s="13" t="str">
        <f>UPPER(M327)</f>
        <v>CRITICAL</v>
      </c>
      <c r="S327" s="13" t="str">
        <f>LOWER(G327)</f>
        <v>office supplies</v>
      </c>
      <c r="T327" s="21" t="str">
        <f>RIGHT(A327,5)</f>
        <v>41174</v>
      </c>
      <c r="U327" s="27" t="s">
        <v>2998</v>
      </c>
      <c r="V327" s="19" t="s">
        <v>2711</v>
      </c>
      <c r="W327" s="30">
        <v>2012</v>
      </c>
      <c r="X327" t="s">
        <v>2998</v>
      </c>
      <c r="Y327" s="28">
        <v>41174</v>
      </c>
      <c r="Z327" s="28" t="str">
        <f>TRIM(A327)</f>
        <v>IT-2012-ZC2191048-41174</v>
      </c>
      <c r="AA327">
        <f t="shared" si="25"/>
        <v>2012</v>
      </c>
      <c r="AB327">
        <f t="shared" si="26"/>
        <v>9</v>
      </c>
      <c r="AC327">
        <f t="shared" si="27"/>
        <v>7</v>
      </c>
      <c r="AD327">
        <f t="shared" si="28"/>
        <v>2</v>
      </c>
      <c r="AE327" s="62">
        <f>IF(I327="missing", IFERROR(INDEX([1]lookup!$I:$I, MATCH($A327, [1]lookup!$B:$B, 0)), 0), I327)</f>
        <v>3018.6239999999998</v>
      </c>
      <c r="AF327" s="71" t="str">
        <f t="shared" si="29"/>
        <v>Aug</v>
      </c>
    </row>
    <row r="328" spans="1:32" ht="15.75">
      <c r="A328" s="16" t="s">
        <v>156</v>
      </c>
      <c r="B328" s="66">
        <v>42244</v>
      </c>
      <c r="C328" s="4">
        <v>42245</v>
      </c>
      <c r="D328" s="5" t="s">
        <v>157</v>
      </c>
      <c r="E328" s="5" t="s">
        <v>66</v>
      </c>
      <c r="F328" s="5" t="s">
        <v>90</v>
      </c>
      <c r="G328" s="5" t="s">
        <v>32</v>
      </c>
      <c r="H328" s="5" t="s">
        <v>46</v>
      </c>
      <c r="I328" s="6">
        <v>2761.2</v>
      </c>
      <c r="J328" s="5">
        <v>6</v>
      </c>
      <c r="K328" s="17">
        <v>0</v>
      </c>
      <c r="L328" s="6">
        <v>110.34</v>
      </c>
      <c r="M328" s="5" t="s">
        <v>37</v>
      </c>
      <c r="N328" s="7"/>
      <c r="O328" s="8" t="str">
        <f>PROPER(D328)</f>
        <v>Arthur Prichep</v>
      </c>
      <c r="P328" s="8" t="str">
        <f>LEFT(A328,2)</f>
        <v>IN</v>
      </c>
      <c r="Q328" s="8" t="str">
        <f>MID(A328,4,4)</f>
        <v>2015</v>
      </c>
      <c r="R328" s="8" t="str">
        <f>UPPER(M328)</f>
        <v>HIGH</v>
      </c>
      <c r="S328" s="8" t="str">
        <f>LOWER(G328)</f>
        <v>furniture</v>
      </c>
      <c r="T328" s="18" t="str">
        <f>RIGHT(A328,5)</f>
        <v>42244</v>
      </c>
      <c r="U328" s="27" t="s">
        <v>2971</v>
      </c>
      <c r="V328" s="16" t="s">
        <v>2687</v>
      </c>
      <c r="W328" s="30">
        <v>2015</v>
      </c>
      <c r="X328" t="s">
        <v>2971</v>
      </c>
      <c r="Y328" s="28">
        <v>42244</v>
      </c>
      <c r="Z328" s="28" t="str">
        <f>TRIM(A328)</f>
        <v>IN-2015-AP1091527-42244</v>
      </c>
      <c r="AA328">
        <f t="shared" si="25"/>
        <v>2015</v>
      </c>
      <c r="AB328">
        <f t="shared" si="26"/>
        <v>8</v>
      </c>
      <c r="AC328">
        <f t="shared" si="27"/>
        <v>6</v>
      </c>
      <c r="AD328">
        <f t="shared" si="28"/>
        <v>1</v>
      </c>
      <c r="AE328" s="62">
        <f>IF(I328="missing", IFERROR(INDEX([1]lookup!$I:$I, MATCH($A328, [1]lookup!$B:$B, 0)), 0), I328)</f>
        <v>2761.2</v>
      </c>
      <c r="AF328" s="71" t="str">
        <f t="shared" si="29"/>
        <v>Nov</v>
      </c>
    </row>
    <row r="329" spans="1:32" ht="15.75">
      <c r="A329" s="19" t="s">
        <v>160</v>
      </c>
      <c r="B329" s="67" t="s">
        <v>125</v>
      </c>
      <c r="C329" s="9">
        <v>42358</v>
      </c>
      <c r="D329" s="10" t="s">
        <v>161</v>
      </c>
      <c r="E329" s="10" t="s">
        <v>162</v>
      </c>
      <c r="F329" s="10" t="s">
        <v>61</v>
      </c>
      <c r="G329" s="10" t="s">
        <v>32</v>
      </c>
      <c r="H329" s="10" t="s">
        <v>23</v>
      </c>
      <c r="I329" s="11" t="s">
        <v>163</v>
      </c>
      <c r="J329" s="10">
        <v>11</v>
      </c>
      <c r="K329" s="20">
        <v>0</v>
      </c>
      <c r="L329" s="11">
        <v>868.12</v>
      </c>
      <c r="M329" s="10" t="s">
        <v>37</v>
      </c>
      <c r="N329" s="12"/>
      <c r="O329" s="13" t="str">
        <f>PROPER(D329)</f>
        <v>John Huston</v>
      </c>
      <c r="P329" s="13" t="str">
        <f>LEFT(A329,2)</f>
        <v>MX</v>
      </c>
      <c r="Q329" s="13" t="str">
        <f>MID(A329,4,4)</f>
        <v>2015</v>
      </c>
      <c r="R329" s="13" t="str">
        <f>UPPER(M329)</f>
        <v>HIGH</v>
      </c>
      <c r="S329" s="13" t="str">
        <f>LOWER(G329)</f>
        <v>furniture</v>
      </c>
      <c r="T329" s="21" t="str">
        <f>RIGHT(A329,5)</f>
        <v>42356</v>
      </c>
      <c r="U329" s="27" t="s">
        <v>2999</v>
      </c>
      <c r="V329" s="19" t="s">
        <v>2719</v>
      </c>
      <c r="W329" s="30">
        <v>2015</v>
      </c>
      <c r="X329" t="s">
        <v>2999</v>
      </c>
      <c r="Y329" s="28">
        <v>42356</v>
      </c>
      <c r="Z329" s="28" t="str">
        <f>TRIM(A329)</f>
        <v>MX-2015-JH15820141-42356</v>
      </c>
      <c r="AA329">
        <f t="shared" si="25"/>
        <v>0</v>
      </c>
      <c r="AB329">
        <f t="shared" si="26"/>
        <v>0</v>
      </c>
      <c r="AC329">
        <f t="shared" si="27"/>
        <v>0</v>
      </c>
      <c r="AD329">
        <f t="shared" si="28"/>
        <v>0</v>
      </c>
      <c r="AE329" s="62">
        <f>IF(I329="missing", IFERROR(INDEX([1]lookup!$I:$I, MATCH($A329, [1]lookup!$B:$B, 0)), 0), I329)</f>
        <v>0</v>
      </c>
      <c r="AF329" s="71" t="str">
        <f t="shared" si="29"/>
        <v>Dec</v>
      </c>
    </row>
    <row r="330" spans="1:32" ht="15.75">
      <c r="A330" s="16" t="s">
        <v>166</v>
      </c>
      <c r="B330" s="66">
        <v>42265</v>
      </c>
      <c r="C330" s="4">
        <v>42268</v>
      </c>
      <c r="D330" s="5" t="s">
        <v>167</v>
      </c>
      <c r="E330" s="5" t="s">
        <v>168</v>
      </c>
      <c r="F330" s="5" t="s">
        <v>169</v>
      </c>
      <c r="G330" s="5" t="s">
        <v>17</v>
      </c>
      <c r="H330" s="5" t="s">
        <v>23</v>
      </c>
      <c r="I330" s="6">
        <v>2108.64</v>
      </c>
      <c r="J330" s="5">
        <v>8</v>
      </c>
      <c r="K330" s="17">
        <v>0</v>
      </c>
      <c r="L330" s="6">
        <v>527.04</v>
      </c>
      <c r="M330" s="5" t="s">
        <v>27</v>
      </c>
      <c r="N330" s="7"/>
      <c r="O330" s="8" t="str">
        <f>PROPER(D330)</f>
        <v>Trudy Glocke</v>
      </c>
      <c r="P330" s="8" t="str">
        <f>LEFT(A330,2)</f>
        <v>IR</v>
      </c>
      <c r="Q330" s="8" t="str">
        <f>MID(A330,4,4)</f>
        <v>2015</v>
      </c>
      <c r="R330" s="8" t="str">
        <f>UPPER(M330)</f>
        <v>CRITICAL</v>
      </c>
      <c r="S330" s="8" t="str">
        <f>LOWER(G330)</f>
        <v>technology</v>
      </c>
      <c r="T330" s="18" t="str">
        <f>RIGHT(A330,5)</f>
        <v>42265</v>
      </c>
      <c r="U330" s="27" t="s">
        <v>3000</v>
      </c>
      <c r="V330" s="16" t="s">
        <v>2815</v>
      </c>
      <c r="W330" s="30">
        <v>2015</v>
      </c>
      <c r="X330" t="s">
        <v>3000</v>
      </c>
      <c r="Y330" s="28">
        <v>42265</v>
      </c>
      <c r="Z330" s="28" t="str">
        <f>TRIM(A330)</f>
        <v>IR-2015-TG1164060-42265</v>
      </c>
      <c r="AA330">
        <f t="shared" si="25"/>
        <v>2015</v>
      </c>
      <c r="AB330">
        <f t="shared" si="26"/>
        <v>9</v>
      </c>
      <c r="AC330">
        <f t="shared" si="27"/>
        <v>6</v>
      </c>
      <c r="AD330">
        <f t="shared" si="28"/>
        <v>3</v>
      </c>
      <c r="AE330" s="62">
        <f>IF(I330="missing", IFERROR(INDEX([1]lookup!$I:$I, MATCH($A330, [1]lookup!$B:$B, 0)), 0), I330)</f>
        <v>2108.64</v>
      </c>
      <c r="AF330" s="71" t="str">
        <f t="shared" si="29"/>
        <v>Nov</v>
      </c>
    </row>
    <row r="331" spans="1:32" ht="15.75">
      <c r="A331" s="19" t="s">
        <v>180</v>
      </c>
      <c r="B331" s="67">
        <v>42221</v>
      </c>
      <c r="C331" s="9">
        <v>42222</v>
      </c>
      <c r="D331" s="10" t="s">
        <v>181</v>
      </c>
      <c r="E331" s="10" t="s">
        <v>15</v>
      </c>
      <c r="F331" s="10" t="s">
        <v>16</v>
      </c>
      <c r="G331" s="10" t="s">
        <v>45</v>
      </c>
      <c r="H331" s="10" t="s">
        <v>33</v>
      </c>
      <c r="I331" s="11">
        <v>4191.5069999999996</v>
      </c>
      <c r="J331" s="10">
        <v>9</v>
      </c>
      <c r="K331" s="20">
        <v>0.1</v>
      </c>
      <c r="L331" s="11">
        <v>1164.26699999999</v>
      </c>
      <c r="M331" s="10" t="s">
        <v>37</v>
      </c>
      <c r="N331" s="12"/>
      <c r="O331" s="13" t="str">
        <f>PROPER(D331)</f>
        <v>Mitch Webber</v>
      </c>
      <c r="P331" s="13" t="str">
        <f>LEFT(A331,2)</f>
        <v>IN</v>
      </c>
      <c r="Q331" s="13" t="str">
        <f>MID(A331,4,4)</f>
        <v>2015</v>
      </c>
      <c r="R331" s="13" t="str">
        <f>UPPER(M331)</f>
        <v>HIGH</v>
      </c>
      <c r="S331" s="13" t="str">
        <f>LOWER(G331)</f>
        <v>office supplies</v>
      </c>
      <c r="T331" s="21" t="str">
        <f>RIGHT(A331,5)</f>
        <v>42221</v>
      </c>
      <c r="U331" s="27" t="s">
        <v>3001</v>
      </c>
      <c r="V331" s="19" t="s">
        <v>2687</v>
      </c>
      <c r="W331" s="30">
        <v>2015</v>
      </c>
      <c r="X331" t="s">
        <v>3001</v>
      </c>
      <c r="Y331" s="28">
        <v>42221</v>
      </c>
      <c r="Z331" s="28" t="str">
        <f>TRIM(A331)</f>
        <v>IN-2015-MW182207-42221</v>
      </c>
      <c r="AA331">
        <f t="shared" si="25"/>
        <v>2015</v>
      </c>
      <c r="AB331">
        <f t="shared" si="26"/>
        <v>8</v>
      </c>
      <c r="AC331">
        <f t="shared" si="27"/>
        <v>4</v>
      </c>
      <c r="AD331">
        <f t="shared" si="28"/>
        <v>1</v>
      </c>
      <c r="AE331" s="62">
        <f>IF(I331="missing", IFERROR(INDEX([1]lookup!$I:$I, MATCH($A331, [1]lookup!$B:$B, 0)), 0), I331)</f>
        <v>4191.5069999999996</v>
      </c>
      <c r="AF331" s="71" t="str">
        <f t="shared" si="29"/>
        <v>Nov</v>
      </c>
    </row>
    <row r="332" spans="1:32" ht="15.75">
      <c r="A332" s="16" t="s">
        <v>186</v>
      </c>
      <c r="B332" s="66">
        <v>42357</v>
      </c>
      <c r="C332" s="4">
        <v>42361</v>
      </c>
      <c r="D332" s="5" t="s">
        <v>110</v>
      </c>
      <c r="E332" s="5" t="s">
        <v>40</v>
      </c>
      <c r="F332" s="5" t="s">
        <v>111</v>
      </c>
      <c r="G332" s="5" t="s">
        <v>45</v>
      </c>
      <c r="H332" s="5" t="s">
        <v>26</v>
      </c>
      <c r="I332" s="6">
        <v>18.704000000000001</v>
      </c>
      <c r="J332" s="5">
        <v>7</v>
      </c>
      <c r="K332" s="17">
        <v>0.2</v>
      </c>
      <c r="L332" s="6">
        <v>2.3379999999999899</v>
      </c>
      <c r="M332" s="5" t="s">
        <v>19</v>
      </c>
      <c r="N332" s="7"/>
      <c r="O332" s="8" t="str">
        <f>PROPER(D332)</f>
        <v>Aaron Hawkins</v>
      </c>
      <c r="P332" s="8" t="str">
        <f>LEFT(A332,2)</f>
        <v>CA</v>
      </c>
      <c r="Q332" s="8" t="str">
        <f>MID(A332,4,4)</f>
        <v>2015</v>
      </c>
      <c r="R332" s="8" t="str">
        <f>UPPER(M332)</f>
        <v>MEDIUM</v>
      </c>
      <c r="S332" s="8" t="str">
        <f>LOWER(G332)</f>
        <v>office supplies</v>
      </c>
      <c r="T332" s="18" t="str">
        <f>RIGHT(A332,5)</f>
        <v>42357</v>
      </c>
      <c r="U332" s="27" t="s">
        <v>2703</v>
      </c>
      <c r="V332" s="16" t="s">
        <v>2690</v>
      </c>
      <c r="W332" s="30">
        <v>2015</v>
      </c>
      <c r="X332" t="s">
        <v>2703</v>
      </c>
      <c r="Y332" s="28">
        <v>42357</v>
      </c>
      <c r="Z332" s="28" t="str">
        <f>TRIM(A332)</f>
        <v>CA-2015-AH10030140-42357</v>
      </c>
      <c r="AA332">
        <f t="shared" si="25"/>
        <v>2015</v>
      </c>
      <c r="AB332">
        <f t="shared" si="26"/>
        <v>12</v>
      </c>
      <c r="AC332">
        <f t="shared" si="27"/>
        <v>7</v>
      </c>
      <c r="AD332">
        <f t="shared" si="28"/>
        <v>4</v>
      </c>
      <c r="AE332" s="62">
        <f>IF(I332="missing", IFERROR(INDEX([1]lookup!$I:$I, MATCH($A332, [1]lookup!$B:$B, 0)), 0), I332)</f>
        <v>18.704000000000001</v>
      </c>
      <c r="AF332" s="71" t="str">
        <f t="shared" si="29"/>
        <v>Nov</v>
      </c>
    </row>
    <row r="333" spans="1:32" ht="15.75">
      <c r="A333" s="19" t="s">
        <v>187</v>
      </c>
      <c r="B333" s="67">
        <v>42227</v>
      </c>
      <c r="C333" s="9">
        <v>42232</v>
      </c>
      <c r="D333" s="10" t="s">
        <v>188</v>
      </c>
      <c r="E333" s="10" t="s">
        <v>22</v>
      </c>
      <c r="F333" s="10" t="s">
        <v>71</v>
      </c>
      <c r="G333" s="10" t="s">
        <v>17</v>
      </c>
      <c r="H333" s="10" t="s">
        <v>151</v>
      </c>
      <c r="I333" s="11">
        <v>4473</v>
      </c>
      <c r="J333" s="10">
        <v>7</v>
      </c>
      <c r="K333" s="20">
        <v>0</v>
      </c>
      <c r="L333" s="11">
        <v>313.11</v>
      </c>
      <c r="M333" s="10" t="s">
        <v>19</v>
      </c>
      <c r="N333" s="12"/>
      <c r="O333" s="13" t="str">
        <f>PROPER(D333)</f>
        <v>Michael Stewart</v>
      </c>
      <c r="P333" s="13" t="str">
        <f>LEFT(A333,2)</f>
        <v>ES</v>
      </c>
      <c r="Q333" s="13" t="str">
        <f>MID(A333,4,4)</f>
        <v>2015</v>
      </c>
      <c r="R333" s="13" t="str">
        <f>UPPER(M333)</f>
        <v>MEDIUM</v>
      </c>
      <c r="S333" s="13" t="str">
        <f>LOWER(G333)</f>
        <v>technology</v>
      </c>
      <c r="T333" s="21" t="str">
        <f>RIGHT(A333,5)</f>
        <v>42227</v>
      </c>
      <c r="U333" s="27" t="s">
        <v>3002</v>
      </c>
      <c r="V333" s="19" t="s">
        <v>2744</v>
      </c>
      <c r="W333" s="30">
        <v>2015</v>
      </c>
      <c r="X333" t="s">
        <v>3002</v>
      </c>
      <c r="Y333" s="28">
        <v>42227</v>
      </c>
      <c r="Z333" s="28" t="str">
        <f>TRIM(A333)</f>
        <v>ES-2015-MS1798048-42227</v>
      </c>
      <c r="AA333">
        <f t="shared" si="25"/>
        <v>2015</v>
      </c>
      <c r="AB333">
        <f t="shared" si="26"/>
        <v>8</v>
      </c>
      <c r="AC333">
        <f t="shared" si="27"/>
        <v>3</v>
      </c>
      <c r="AD333">
        <f t="shared" si="28"/>
        <v>5</v>
      </c>
      <c r="AE333" s="62">
        <f>IF(I333="missing", IFERROR(INDEX([1]lookup!$I:$I, MATCH($A333, [1]lookup!$B:$B, 0)), 0), I333)</f>
        <v>4473</v>
      </c>
      <c r="AF333" s="71" t="str">
        <f t="shared" si="29"/>
        <v>Nov</v>
      </c>
    </row>
    <row r="334" spans="1:32" ht="15.75">
      <c r="A334" s="16" t="s">
        <v>189</v>
      </c>
      <c r="B334" s="66">
        <v>41882</v>
      </c>
      <c r="C334" s="4">
        <v>41885</v>
      </c>
      <c r="D334" s="5" t="s">
        <v>190</v>
      </c>
      <c r="E334" s="5" t="s">
        <v>22</v>
      </c>
      <c r="F334" s="5" t="s">
        <v>71</v>
      </c>
      <c r="G334" s="5" t="s">
        <v>17</v>
      </c>
      <c r="H334" s="5" t="s">
        <v>127</v>
      </c>
      <c r="I334" s="6">
        <v>1502.01</v>
      </c>
      <c r="J334" s="5">
        <v>9</v>
      </c>
      <c r="K334" s="17">
        <v>0</v>
      </c>
      <c r="L334" s="6">
        <v>225.18</v>
      </c>
      <c r="M334" s="5" t="s">
        <v>27</v>
      </c>
      <c r="N334" s="7"/>
      <c r="O334" s="8" t="str">
        <f>PROPER(D334)</f>
        <v>Kimberly Carter</v>
      </c>
      <c r="P334" s="8" t="str">
        <f>LEFT(A334,2)</f>
        <v>IT</v>
      </c>
      <c r="Q334" s="8" t="str">
        <f>MID(A334,4,4)</f>
        <v>2014</v>
      </c>
      <c r="R334" s="8" t="str">
        <f>UPPER(M334)</f>
        <v>CRITICAL</v>
      </c>
      <c r="S334" s="8" t="str">
        <f>LOWER(G334)</f>
        <v>technology</v>
      </c>
      <c r="T334" s="18" t="str">
        <f>RIGHT(A334,5)</f>
        <v>41882</v>
      </c>
      <c r="U334" s="27" t="s">
        <v>2965</v>
      </c>
      <c r="V334" s="16" t="s">
        <v>2711</v>
      </c>
      <c r="W334" s="30">
        <v>2014</v>
      </c>
      <c r="X334" t="s">
        <v>2965</v>
      </c>
      <c r="Y334" s="28">
        <v>41882</v>
      </c>
      <c r="Z334" s="28" t="str">
        <f>TRIM(A334)</f>
        <v>IT-2014-KC1667548-41882</v>
      </c>
      <c r="AA334">
        <f t="shared" si="25"/>
        <v>2014</v>
      </c>
      <c r="AB334">
        <f t="shared" si="26"/>
        <v>8</v>
      </c>
      <c r="AC334">
        <f t="shared" si="27"/>
        <v>1</v>
      </c>
      <c r="AD334">
        <f t="shared" si="28"/>
        <v>3</v>
      </c>
      <c r="AE334" s="62">
        <f>IF(I334="missing", IFERROR(INDEX([1]lookup!$I:$I, MATCH($A334, [1]lookup!$B:$B, 0)), 0), I334)</f>
        <v>1502.01</v>
      </c>
      <c r="AF334" s="71" t="str">
        <f t="shared" si="29"/>
        <v>Oct</v>
      </c>
    </row>
    <row r="335" spans="1:32" ht="15.75">
      <c r="A335" s="19" t="s">
        <v>191</v>
      </c>
      <c r="B335" s="67">
        <v>42022</v>
      </c>
      <c r="C335" s="9">
        <v>42027</v>
      </c>
      <c r="D335" s="10" t="s">
        <v>192</v>
      </c>
      <c r="E335" s="10" t="s">
        <v>66</v>
      </c>
      <c r="F335" s="10" t="s">
        <v>90</v>
      </c>
      <c r="G335" s="10" t="s">
        <v>32</v>
      </c>
      <c r="H335" s="10" t="s">
        <v>26</v>
      </c>
      <c r="I335" s="11">
        <v>5048.99999999999</v>
      </c>
      <c r="J335" s="10">
        <v>11</v>
      </c>
      <c r="K335" s="20">
        <v>0</v>
      </c>
      <c r="L335" s="11">
        <v>3799.5593480469101</v>
      </c>
      <c r="M335" s="10" t="s">
        <v>37</v>
      </c>
      <c r="N335" s="12"/>
      <c r="O335" s="13" t="str">
        <f>PROPER(D335)</f>
        <v>Denny Blanton</v>
      </c>
      <c r="P335" s="13" t="str">
        <f>LEFT(A335,2)</f>
        <v>IN</v>
      </c>
      <c r="Q335" s="13" t="str">
        <f>MID(A335,4,4)</f>
        <v>2015</v>
      </c>
      <c r="R335" s="13" t="str">
        <f>UPPER(M335)</f>
        <v>HIGH</v>
      </c>
      <c r="S335" s="13" t="str">
        <f>LOWER(G335)</f>
        <v>furniture</v>
      </c>
      <c r="T335" s="21" t="str">
        <f>RIGHT(A335,5)</f>
        <v>42022</v>
      </c>
      <c r="U335" s="27" t="s">
        <v>3003</v>
      </c>
      <c r="V335" s="19" t="s">
        <v>2687</v>
      </c>
      <c r="W335" s="30">
        <v>2015</v>
      </c>
      <c r="X335" t="s">
        <v>3003</v>
      </c>
      <c r="Y335" s="28">
        <v>42022</v>
      </c>
      <c r="Z335" s="28" t="str">
        <f>TRIM(A335)</f>
        <v>IN-2015-DB1340527-42022</v>
      </c>
      <c r="AA335">
        <f t="shared" si="25"/>
        <v>2015</v>
      </c>
      <c r="AB335">
        <f t="shared" si="26"/>
        <v>1</v>
      </c>
      <c r="AC335">
        <f t="shared" si="27"/>
        <v>1</v>
      </c>
      <c r="AD335">
        <f t="shared" si="28"/>
        <v>5</v>
      </c>
      <c r="AE335" s="62">
        <f>IF(I335="missing", IFERROR(INDEX([1]lookup!$I:$I, MATCH($A335, [1]lookup!$B:$B, 0)), 0), I335)</f>
        <v>5048.99999999999</v>
      </c>
      <c r="AF335" s="71" t="str">
        <f t="shared" si="29"/>
        <v>Nov</v>
      </c>
    </row>
    <row r="336" spans="1:32" ht="15.75">
      <c r="A336" s="16" t="s">
        <v>206</v>
      </c>
      <c r="B336" s="66">
        <v>41826</v>
      </c>
      <c r="C336" s="4">
        <v>41799</v>
      </c>
      <c r="D336" s="5" t="s">
        <v>207</v>
      </c>
      <c r="E336" s="5" t="s">
        <v>208</v>
      </c>
      <c r="F336" s="5" t="s">
        <v>90</v>
      </c>
      <c r="G336" s="5" t="s">
        <v>32</v>
      </c>
      <c r="H336" s="5" t="s">
        <v>26</v>
      </c>
      <c r="I336" s="6">
        <v>3298.2599999999902</v>
      </c>
      <c r="J336" s="5">
        <v>7</v>
      </c>
      <c r="K336" s="17">
        <v>0</v>
      </c>
      <c r="L336" s="6">
        <v>1055.25</v>
      </c>
      <c r="M336" s="5" t="s">
        <v>37</v>
      </c>
      <c r="N336" s="7"/>
      <c r="O336" s="8" t="str">
        <f>PROPER(D336)</f>
        <v>Alan Schoenberger</v>
      </c>
      <c r="P336" s="8" t="str">
        <f>LEFT(A336,2)</f>
        <v>IN</v>
      </c>
      <c r="Q336" s="8" t="str">
        <f>MID(A336,4,4)</f>
        <v>2014</v>
      </c>
      <c r="R336" s="8" t="str">
        <f>UPPER(M336)</f>
        <v>HIGH</v>
      </c>
      <c r="S336" s="8" t="str">
        <f>LOWER(G336)</f>
        <v>furniture</v>
      </c>
      <c r="T336" s="18" t="str">
        <f>RIGHT(A336,5)</f>
        <v>47197</v>
      </c>
      <c r="U336" s="27" t="s">
        <v>3004</v>
      </c>
      <c r="V336" s="16" t="s">
        <v>2687</v>
      </c>
      <c r="W336" s="30">
        <v>2014</v>
      </c>
      <c r="X336" t="s">
        <v>3004</v>
      </c>
      <c r="Y336" s="28">
        <v>47197</v>
      </c>
      <c r="Z336" s="28" t="str">
        <f>TRIM(A336)</f>
        <v>IN-2014-AS1022527-47197</v>
      </c>
      <c r="AA336">
        <f t="shared" si="25"/>
        <v>2014</v>
      </c>
      <c r="AB336">
        <f t="shared" si="26"/>
        <v>7</v>
      </c>
      <c r="AC336">
        <f t="shared" si="27"/>
        <v>1</v>
      </c>
      <c r="AD336">
        <f t="shared" si="28"/>
        <v>-27</v>
      </c>
      <c r="AE336" s="62">
        <f>IF(I336="missing", IFERROR(INDEX([1]lookup!$I:$I, MATCH($A336, [1]lookup!$B:$B, 0)), 0), I336)</f>
        <v>3298.2599999999902</v>
      </c>
      <c r="AF336" s="71" t="str">
        <f t="shared" si="29"/>
        <v>Oct</v>
      </c>
    </row>
    <row r="337" spans="1:32" ht="15.75">
      <c r="A337" s="19" t="s">
        <v>209</v>
      </c>
      <c r="B337" s="67">
        <v>41234</v>
      </c>
      <c r="C337" s="9">
        <v>41235</v>
      </c>
      <c r="D337" s="10" t="s">
        <v>210</v>
      </c>
      <c r="E337" s="10" t="s">
        <v>211</v>
      </c>
      <c r="F337" s="10" t="s">
        <v>98</v>
      </c>
      <c r="G337" s="10" t="s">
        <v>45</v>
      </c>
      <c r="H337" s="10" t="s">
        <v>44</v>
      </c>
      <c r="I337" s="11">
        <v>2443.48</v>
      </c>
      <c r="J337" s="10">
        <v>13</v>
      </c>
      <c r="K337" s="20">
        <v>0</v>
      </c>
      <c r="L337" s="11">
        <v>121.94</v>
      </c>
      <c r="M337" s="10" t="s">
        <v>19</v>
      </c>
      <c r="N337" s="12"/>
      <c r="O337" s="13" t="str">
        <f>PROPER(D337)</f>
        <v>Shui Tom</v>
      </c>
      <c r="P337" s="13" t="str">
        <f>LEFT(A337,2)</f>
        <v>MX</v>
      </c>
      <c r="Q337" s="13" t="str">
        <f>MID(A337,4,4)</f>
        <v>2012</v>
      </c>
      <c r="R337" s="13" t="str">
        <f>UPPER(M337)</f>
        <v>MEDIUM</v>
      </c>
      <c r="S337" s="13" t="str">
        <f>LOWER(G337)</f>
        <v>office supplies</v>
      </c>
      <c r="T337" s="21" t="str">
        <f>RIGHT(A337,5)</f>
        <v>41234</v>
      </c>
      <c r="U337" s="27" t="s">
        <v>3005</v>
      </c>
      <c r="V337" s="19" t="s">
        <v>2719</v>
      </c>
      <c r="W337" s="30">
        <v>2012</v>
      </c>
      <c r="X337" t="s">
        <v>3005</v>
      </c>
      <c r="Y337" s="28">
        <v>41234</v>
      </c>
      <c r="Z337" s="28" t="str">
        <f>TRIM(A337)</f>
        <v>MX-2012-ST2053093-41234</v>
      </c>
      <c r="AA337">
        <f t="shared" si="25"/>
        <v>2012</v>
      </c>
      <c r="AB337">
        <f t="shared" si="26"/>
        <v>11</v>
      </c>
      <c r="AC337">
        <f t="shared" si="27"/>
        <v>4</v>
      </c>
      <c r="AD337">
        <f t="shared" si="28"/>
        <v>1</v>
      </c>
      <c r="AE337" s="62">
        <f>IF(I337="missing", IFERROR(INDEX([1]lookup!$I:$I, MATCH($A337, [1]lookup!$B:$B, 0)), 0), I337)</f>
        <v>2443.48</v>
      </c>
      <c r="AF337" s="71" t="str">
        <f t="shared" si="29"/>
        <v>Aug</v>
      </c>
    </row>
    <row r="338" spans="1:32" ht="15.75">
      <c r="A338" s="16" t="s">
        <v>224</v>
      </c>
      <c r="B338" s="66">
        <v>41221</v>
      </c>
      <c r="C338" s="4">
        <v>41223</v>
      </c>
      <c r="D338" s="5" t="s">
        <v>225</v>
      </c>
      <c r="E338" s="5" t="s">
        <v>66</v>
      </c>
      <c r="F338" s="5" t="s">
        <v>90</v>
      </c>
      <c r="G338" s="5" t="s">
        <v>17</v>
      </c>
      <c r="H338" s="5" t="s">
        <v>46</v>
      </c>
      <c r="I338" s="6">
        <v>3200.04</v>
      </c>
      <c r="J338" s="5">
        <v>9</v>
      </c>
      <c r="K338" s="17">
        <v>0</v>
      </c>
      <c r="L338" s="6">
        <v>1183.95</v>
      </c>
      <c r="M338" s="5" t="s">
        <v>227</v>
      </c>
      <c r="N338" s="7"/>
      <c r="O338" s="8" t="str">
        <f>PROPER(D338)</f>
        <v>Sam Zeldin</v>
      </c>
      <c r="P338" s="8" t="str">
        <f>LEFT(A338,2)</f>
        <v>IN</v>
      </c>
      <c r="Q338" s="8" t="str">
        <f>MID(A338,4,4)</f>
        <v>2012</v>
      </c>
      <c r="R338" s="8" t="str">
        <f>UPPER(M338)</f>
        <v>MEDIUM#</v>
      </c>
      <c r="S338" s="8" t="str">
        <f>LOWER(G338)</f>
        <v>technology</v>
      </c>
      <c r="T338" s="18" t="str">
        <f>RIGHT(A338,5)</f>
        <v>41221</v>
      </c>
      <c r="U338" s="27" t="s">
        <v>3006</v>
      </c>
      <c r="V338" s="16" t="s">
        <v>2687</v>
      </c>
      <c r="W338" s="30">
        <v>2012</v>
      </c>
      <c r="X338" t="s">
        <v>3006</v>
      </c>
      <c r="Y338" s="28">
        <v>41221</v>
      </c>
      <c r="Z338" s="28" t="str">
        <f>TRIM(A338)</f>
        <v>IN-2012-SZ2003527-41221</v>
      </c>
      <c r="AA338">
        <f t="shared" si="25"/>
        <v>2012</v>
      </c>
      <c r="AB338">
        <f t="shared" si="26"/>
        <v>11</v>
      </c>
      <c r="AC338">
        <f t="shared" si="27"/>
        <v>5</v>
      </c>
      <c r="AD338">
        <f t="shared" si="28"/>
        <v>2</v>
      </c>
      <c r="AE338" s="62">
        <f>IF(I338="missing", IFERROR(INDEX([1]lookup!$I:$I, MATCH($A338, [1]lookup!$B:$B, 0)), 0), I338)</f>
        <v>3200.04</v>
      </c>
      <c r="AF338" s="71" t="str">
        <f t="shared" si="29"/>
        <v>Aug</v>
      </c>
    </row>
    <row r="339" spans="1:32" ht="15.75">
      <c r="A339" s="19" t="s">
        <v>231</v>
      </c>
      <c r="B339" s="67">
        <v>42305</v>
      </c>
      <c r="C339" s="9">
        <v>42307</v>
      </c>
      <c r="D339" s="10" t="s">
        <v>126</v>
      </c>
      <c r="E339" s="10" t="s">
        <v>232</v>
      </c>
      <c r="F339" s="10" t="s">
        <v>233</v>
      </c>
      <c r="G339" s="10" t="s">
        <v>17</v>
      </c>
      <c r="H339" s="10" t="s">
        <v>23</v>
      </c>
      <c r="I339" s="11">
        <v>5301.24</v>
      </c>
      <c r="J339" s="10">
        <v>14</v>
      </c>
      <c r="K339" s="20">
        <v>0</v>
      </c>
      <c r="L339" s="11">
        <v>2597.2800000000002</v>
      </c>
      <c r="M339" s="10" t="s">
        <v>19</v>
      </c>
      <c r="N339" s="12"/>
      <c r="O339" s="13" t="str">
        <f>PROPER(D339)</f>
        <v>Dave Poirier</v>
      </c>
      <c r="P339" s="13" t="str">
        <f>LEFT(A339,2)</f>
        <v>MO</v>
      </c>
      <c r="Q339" s="13" t="str">
        <f>MID(A339,4,4)</f>
        <v>2015</v>
      </c>
      <c r="R339" s="13" t="str">
        <f>UPPER(M339)</f>
        <v>MEDIUM</v>
      </c>
      <c r="S339" s="13" t="str">
        <f>LOWER(G339)</f>
        <v>technology</v>
      </c>
      <c r="T339" s="21" t="str">
        <f>RIGHT(A339,5)</f>
        <v>42305</v>
      </c>
      <c r="U339" s="27" t="s">
        <v>3007</v>
      </c>
      <c r="V339" s="19" t="s">
        <v>2722</v>
      </c>
      <c r="W339" s="30">
        <v>2015</v>
      </c>
      <c r="X339" t="s">
        <v>3007</v>
      </c>
      <c r="Y339" s="28">
        <v>42305</v>
      </c>
      <c r="Z339" s="28" t="str">
        <f>TRIM(A339)</f>
        <v>MO-2015-DP310586-42305</v>
      </c>
      <c r="AA339">
        <f t="shared" si="25"/>
        <v>2015</v>
      </c>
      <c r="AB339">
        <f t="shared" si="26"/>
        <v>10</v>
      </c>
      <c r="AC339">
        <f t="shared" si="27"/>
        <v>4</v>
      </c>
      <c r="AD339">
        <f t="shared" si="28"/>
        <v>2</v>
      </c>
      <c r="AE339" s="62">
        <f>IF(I339="missing", IFERROR(INDEX([1]lookup!$I:$I, MATCH($A339, [1]lookup!$B:$B, 0)), 0), I339)</f>
        <v>5301.24</v>
      </c>
      <c r="AF339" s="71" t="str">
        <f t="shared" si="29"/>
        <v>Nov</v>
      </c>
    </row>
    <row r="340" spans="1:32" ht="15.75">
      <c r="A340" s="16" t="s">
        <v>234</v>
      </c>
      <c r="B340" s="66">
        <v>42252</v>
      </c>
      <c r="C340" s="4">
        <v>42253</v>
      </c>
      <c r="D340" s="5" t="s">
        <v>235</v>
      </c>
      <c r="E340" s="5" t="s">
        <v>40</v>
      </c>
      <c r="F340" s="5" t="s">
        <v>43</v>
      </c>
      <c r="G340" s="5" t="s">
        <v>45</v>
      </c>
      <c r="H340" s="5" t="s">
        <v>33</v>
      </c>
      <c r="I340" s="6">
        <v>88.073999999999998</v>
      </c>
      <c r="J340" s="5">
        <v>7</v>
      </c>
      <c r="K340" s="17">
        <v>0.7</v>
      </c>
      <c r="L340" s="6">
        <v>-58.715999999999902</v>
      </c>
      <c r="M340" s="5" t="s">
        <v>37</v>
      </c>
      <c r="N340" s="7"/>
      <c r="O340" s="8" t="str">
        <f>PROPER(D340)</f>
        <v xml:space="preserve"> Aaron Smayling </v>
      </c>
      <c r="P340" s="8" t="str">
        <f>LEFT(A340,2)</f>
        <v>US</v>
      </c>
      <c r="Q340" s="8" t="str">
        <f>MID(A340,4,4)</f>
        <v>2015</v>
      </c>
      <c r="R340" s="8" t="str">
        <f>UPPER(M340)</f>
        <v>HIGH</v>
      </c>
      <c r="S340" s="8" t="str">
        <f>LOWER(G340)</f>
        <v>office supplies</v>
      </c>
      <c r="T340" s="18" t="str">
        <f>RIGHT(A340,5)</f>
        <v>42252</v>
      </c>
      <c r="U340" s="27" t="s">
        <v>2728</v>
      </c>
      <c r="V340" s="16" t="s">
        <v>2695</v>
      </c>
      <c r="W340" s="30">
        <v>2015</v>
      </c>
      <c r="X340" t="s">
        <v>2728</v>
      </c>
      <c r="Y340" s="28">
        <v>42252</v>
      </c>
      <c r="Z340" s="28" t="str">
        <f>TRIM(A340)</f>
        <v>US-2015-AS10045140-42252</v>
      </c>
      <c r="AA340">
        <f t="shared" si="25"/>
        <v>2015</v>
      </c>
      <c r="AB340">
        <f t="shared" si="26"/>
        <v>9</v>
      </c>
      <c r="AC340">
        <f t="shared" si="27"/>
        <v>7</v>
      </c>
      <c r="AD340">
        <f t="shared" si="28"/>
        <v>1</v>
      </c>
      <c r="AE340" s="62">
        <f>IF(I340="missing", IFERROR(INDEX([1]lookup!$I:$I, MATCH($A340, [1]lookup!$B:$B, 0)), 0), I340)</f>
        <v>88.073999999999998</v>
      </c>
      <c r="AF340" s="71" t="str">
        <f t="shared" si="29"/>
        <v>Nov</v>
      </c>
    </row>
    <row r="341" spans="1:32" ht="15.75">
      <c r="A341" s="19" t="s">
        <v>241</v>
      </c>
      <c r="B341" s="67">
        <v>41940</v>
      </c>
      <c r="C341" s="9">
        <v>41943</v>
      </c>
      <c r="D341" s="10" t="s">
        <v>242</v>
      </c>
      <c r="E341" s="10" t="s">
        <v>184</v>
      </c>
      <c r="F341" s="10" t="s">
        <v>115</v>
      </c>
      <c r="G341" s="10" t="s">
        <v>32</v>
      </c>
      <c r="H341" s="10" t="s">
        <v>73</v>
      </c>
      <c r="I341" s="11">
        <v>3728.4299999999898</v>
      </c>
      <c r="J341" s="10">
        <v>9</v>
      </c>
      <c r="K341" s="20">
        <v>0</v>
      </c>
      <c r="L341" s="11">
        <v>1192.8599999999999</v>
      </c>
      <c r="M341" s="10" t="s">
        <v>19</v>
      </c>
      <c r="N341" s="12"/>
      <c r="O341" s="13" t="str">
        <f>PROPER(D341)</f>
        <v>Berenike Kampe</v>
      </c>
      <c r="P341" s="13" t="str">
        <f>LEFT(A341,2)</f>
        <v>IN</v>
      </c>
      <c r="Q341" s="13" t="str">
        <f>MID(A341,4,4)</f>
        <v>2014</v>
      </c>
      <c r="R341" s="13" t="str">
        <f>UPPER(M341)</f>
        <v>MEDIUM</v>
      </c>
      <c r="S341" s="13" t="str">
        <f>LOWER(G341)</f>
        <v>furniture</v>
      </c>
      <c r="T341" s="21" t="str">
        <f>RIGHT(A341,5)</f>
        <v>41940</v>
      </c>
      <c r="U341" s="27" t="s">
        <v>3008</v>
      </c>
      <c r="V341" s="19" t="s">
        <v>2687</v>
      </c>
      <c r="W341" s="30">
        <v>2014</v>
      </c>
      <c r="X341" t="s">
        <v>3008</v>
      </c>
      <c r="Y341" s="28">
        <v>41940</v>
      </c>
      <c r="Z341" s="28" t="str">
        <f>TRIM(A341)</f>
        <v>IN-2014-BK1126011-41940</v>
      </c>
      <c r="AA341">
        <f t="shared" si="25"/>
        <v>2014</v>
      </c>
      <c r="AB341">
        <f t="shared" si="26"/>
        <v>10</v>
      </c>
      <c r="AC341">
        <f t="shared" si="27"/>
        <v>3</v>
      </c>
      <c r="AD341">
        <f t="shared" si="28"/>
        <v>3</v>
      </c>
      <c r="AE341" s="62">
        <f>IF(I341="missing", IFERROR(INDEX([1]lookup!$I:$I, MATCH($A341, [1]lookup!$B:$B, 0)), 0), I341)</f>
        <v>3728.4299999999898</v>
      </c>
      <c r="AF341" s="71" t="str">
        <f t="shared" si="29"/>
        <v>Oct</v>
      </c>
    </row>
    <row r="342" spans="1:32" ht="15.75">
      <c r="A342" s="16" t="s">
        <v>248</v>
      </c>
      <c r="B342" s="66">
        <v>41667</v>
      </c>
      <c r="C342" s="4">
        <v>41669</v>
      </c>
      <c r="D342" s="5" t="s">
        <v>249</v>
      </c>
      <c r="E342" s="5" t="s">
        <v>250</v>
      </c>
      <c r="F342" s="5" t="s">
        <v>142</v>
      </c>
      <c r="G342" s="5" t="s">
        <v>32</v>
      </c>
      <c r="H342" s="5" t="s">
        <v>73</v>
      </c>
      <c r="I342" s="6" t="s">
        <v>163</v>
      </c>
      <c r="J342" s="5">
        <v>7</v>
      </c>
      <c r="K342" s="17">
        <v>0.25</v>
      </c>
      <c r="L342" s="6">
        <v>197.19</v>
      </c>
      <c r="M342" s="5" t="s">
        <v>37</v>
      </c>
      <c r="N342" s="7"/>
      <c r="O342" s="8" t="str">
        <f>PROPER(D342)</f>
        <v>Steve Chapman</v>
      </c>
      <c r="P342" s="8" t="str">
        <f>LEFT(A342,2)</f>
        <v>ID</v>
      </c>
      <c r="Q342" s="8" t="str">
        <f>MID(A342,4,4)</f>
        <v>2014</v>
      </c>
      <c r="R342" s="8" t="str">
        <f>UPPER(M342)</f>
        <v>HIGH</v>
      </c>
      <c r="S342" s="8" t="str">
        <f>LOWER(G342)</f>
        <v>furniture</v>
      </c>
      <c r="T342" s="18" t="str">
        <f>RIGHT(A342,5)</f>
        <v>41667</v>
      </c>
      <c r="U342" s="27" t="s">
        <v>3009</v>
      </c>
      <c r="V342" s="16" t="s">
        <v>2739</v>
      </c>
      <c r="W342" s="30">
        <v>2014</v>
      </c>
      <c r="X342" t="s">
        <v>3009</v>
      </c>
      <c r="Y342" s="28">
        <v>41667</v>
      </c>
      <c r="Z342" s="28" t="str">
        <f>TRIM(A342)</f>
        <v>ID-2014-SC20695102-41667</v>
      </c>
      <c r="AA342">
        <f t="shared" si="25"/>
        <v>2014</v>
      </c>
      <c r="AB342">
        <f t="shared" si="26"/>
        <v>1</v>
      </c>
      <c r="AC342">
        <f t="shared" si="27"/>
        <v>3</v>
      </c>
      <c r="AD342">
        <f t="shared" si="28"/>
        <v>2</v>
      </c>
      <c r="AE342" s="62">
        <f>IF(I342="missing", IFERROR(INDEX([1]lookup!$I:$I, MATCH($A342, [1]lookup!$B:$B, 0)), 0), I342)</f>
        <v>0</v>
      </c>
      <c r="AF342" s="71" t="str">
        <f t="shared" si="29"/>
        <v>Oct</v>
      </c>
    </row>
    <row r="343" spans="1:32" ht="15.75">
      <c r="A343" s="19" t="s">
        <v>257</v>
      </c>
      <c r="B343" s="67">
        <v>41606</v>
      </c>
      <c r="C343" s="9">
        <v>41610</v>
      </c>
      <c r="D343" s="10" t="s">
        <v>247</v>
      </c>
      <c r="E343" s="10" t="s">
        <v>15</v>
      </c>
      <c r="F343" s="10" t="s">
        <v>16</v>
      </c>
      <c r="G343" s="10" t="s">
        <v>32</v>
      </c>
      <c r="H343" s="10" t="s">
        <v>44</v>
      </c>
      <c r="I343" s="11">
        <v>2891.6999999999898</v>
      </c>
      <c r="J343" s="10">
        <v>7</v>
      </c>
      <c r="K343" s="20">
        <v>0.1</v>
      </c>
      <c r="L343" s="11">
        <v>96.39</v>
      </c>
      <c r="M343" s="10" t="s">
        <v>19</v>
      </c>
      <c r="N343" s="12"/>
      <c r="O343" s="13" t="str">
        <f>PROPER(D343)</f>
        <v>Nick Zandusky</v>
      </c>
      <c r="P343" s="13" t="str">
        <f>LEFT(A343,2)</f>
        <v>IN</v>
      </c>
      <c r="Q343" s="13" t="str">
        <f>MID(A343,4,4)</f>
        <v>2013</v>
      </c>
      <c r="R343" s="13" t="str">
        <f>UPPER(M343)</f>
        <v>MEDIUM</v>
      </c>
      <c r="S343" s="13" t="str">
        <f>LOWER(G343)</f>
        <v>furniture</v>
      </c>
      <c r="T343" s="21" t="str">
        <f>RIGHT(A343,5)</f>
        <v>41606</v>
      </c>
      <c r="U343" s="27" t="s">
        <v>3010</v>
      </c>
      <c r="V343" s="19" t="s">
        <v>2687</v>
      </c>
      <c r="W343" s="30">
        <v>2013</v>
      </c>
      <c r="X343" t="s">
        <v>3010</v>
      </c>
      <c r="Y343" s="28">
        <v>41606</v>
      </c>
      <c r="Z343" s="28" t="str">
        <f>TRIM(A343)</f>
        <v>IN-2013-NZ185657-41606</v>
      </c>
      <c r="AA343">
        <f t="shared" si="25"/>
        <v>2013</v>
      </c>
      <c r="AB343">
        <f t="shared" si="26"/>
        <v>11</v>
      </c>
      <c r="AC343">
        <f t="shared" si="27"/>
        <v>5</v>
      </c>
      <c r="AD343">
        <f t="shared" si="28"/>
        <v>4</v>
      </c>
      <c r="AE343" s="62">
        <f>IF(I343="missing", IFERROR(INDEX([1]lookup!$I:$I, MATCH($A343, [1]lookup!$B:$B, 0)), 0), I343)</f>
        <v>2891.6999999999898</v>
      </c>
      <c r="AF343" s="71" t="str">
        <f t="shared" si="29"/>
        <v>Sep</v>
      </c>
    </row>
    <row r="344" spans="1:32" ht="15.75">
      <c r="A344" s="16" t="s">
        <v>258</v>
      </c>
      <c r="B344" s="66">
        <v>41546</v>
      </c>
      <c r="C344" s="4">
        <v>41546</v>
      </c>
      <c r="D344" s="5" t="s">
        <v>259</v>
      </c>
      <c r="E344" s="5" t="s">
        <v>70</v>
      </c>
      <c r="F344" s="5" t="s">
        <v>71</v>
      </c>
      <c r="G344" s="5" t="s">
        <v>17</v>
      </c>
      <c r="H344" s="5" t="s">
        <v>151</v>
      </c>
      <c r="I344" s="6">
        <v>2016.846</v>
      </c>
      <c r="J344" s="5">
        <v>9</v>
      </c>
      <c r="K344" s="17">
        <v>0.15</v>
      </c>
      <c r="L344" s="6">
        <v>-5.4000000000030399E-2</v>
      </c>
      <c r="M344" s="5" t="s">
        <v>27</v>
      </c>
      <c r="N344" s="7"/>
      <c r="O344" s="8" t="str">
        <f>PROPER(D344)</f>
        <v>Paul Macintyre</v>
      </c>
      <c r="P344" s="8" t="str">
        <f>LEFT(A344,2)</f>
        <v>IT</v>
      </c>
      <c r="Q344" s="8" t="str">
        <f>MID(A344,4,4)</f>
        <v>2013</v>
      </c>
      <c r="R344" s="8" t="str">
        <f>UPPER(M344)</f>
        <v>CRITICAL</v>
      </c>
      <c r="S344" s="8" t="str">
        <f>LOWER(G344)</f>
        <v>technology</v>
      </c>
      <c r="T344" s="18" t="str">
        <f>RIGHT(A344,5)</f>
        <v>41546</v>
      </c>
      <c r="U344" s="27" t="s">
        <v>3011</v>
      </c>
      <c r="V344" s="16" t="s">
        <v>2711</v>
      </c>
      <c r="W344" s="30">
        <v>2013</v>
      </c>
      <c r="X344" t="s">
        <v>3011</v>
      </c>
      <c r="Y344" s="28">
        <v>41546</v>
      </c>
      <c r="Z344" s="28" t="str">
        <f>TRIM(A344)</f>
        <v>IT-2013-PM1984045-41546</v>
      </c>
      <c r="AA344">
        <f t="shared" si="25"/>
        <v>2013</v>
      </c>
      <c r="AB344">
        <f t="shared" si="26"/>
        <v>9</v>
      </c>
      <c r="AC344">
        <f t="shared" si="27"/>
        <v>1</v>
      </c>
      <c r="AD344">
        <f t="shared" si="28"/>
        <v>0</v>
      </c>
      <c r="AE344" s="62">
        <f>IF(I344="missing", IFERROR(INDEX([1]lookup!$I:$I, MATCH($A344, [1]lookup!$B:$B, 0)), 0), I344)</f>
        <v>2016.846</v>
      </c>
      <c r="AF344" s="71" t="str">
        <f t="shared" si="29"/>
        <v>Sep</v>
      </c>
    </row>
    <row r="345" spans="1:32" ht="15.75">
      <c r="A345" s="19" t="s">
        <v>260</v>
      </c>
      <c r="B345" s="67">
        <v>41707</v>
      </c>
      <c r="C345" s="9">
        <v>41887</v>
      </c>
      <c r="D345" s="10" t="s">
        <v>261</v>
      </c>
      <c r="E345" s="10" t="s">
        <v>70</v>
      </c>
      <c r="F345" s="10" t="s">
        <v>71</v>
      </c>
      <c r="G345" s="10" t="s">
        <v>45</v>
      </c>
      <c r="H345" s="10" t="s">
        <v>23</v>
      </c>
      <c r="I345" s="11">
        <v>3155.5439999999999</v>
      </c>
      <c r="J345" s="10">
        <v>7</v>
      </c>
      <c r="K345" s="20">
        <v>0.1</v>
      </c>
      <c r="L345" s="11">
        <v>34.944000000000003</v>
      </c>
      <c r="M345" s="10" t="s">
        <v>37</v>
      </c>
      <c r="N345" s="12"/>
      <c r="O345" s="13" t="str">
        <f>PROPER(D345)</f>
        <v>Maria Zettner</v>
      </c>
      <c r="P345" s="13" t="str">
        <f>LEFT(A345,2)</f>
        <v>ES</v>
      </c>
      <c r="Q345" s="13" t="str">
        <f>MID(A345,4,4)</f>
        <v>2014</v>
      </c>
      <c r="R345" s="13" t="str">
        <f>UPPER(M345)</f>
        <v>HIGH</v>
      </c>
      <c r="S345" s="13" t="str">
        <f>LOWER(G345)</f>
        <v>office supplies</v>
      </c>
      <c r="T345" s="21" t="str">
        <f>RIGHT(A345,5)</f>
        <v>41885</v>
      </c>
      <c r="U345" s="27" t="s">
        <v>3012</v>
      </c>
      <c r="V345" s="19" t="s">
        <v>2744</v>
      </c>
      <c r="W345" s="30">
        <v>2014</v>
      </c>
      <c r="X345" t="s">
        <v>3012</v>
      </c>
      <c r="Y345" s="28">
        <v>41885</v>
      </c>
      <c r="Z345" s="28" t="str">
        <f>TRIM(A345)</f>
        <v>ES-2014-MZ1733545-41885</v>
      </c>
      <c r="AA345">
        <f t="shared" si="25"/>
        <v>2014</v>
      </c>
      <c r="AB345">
        <f t="shared" si="26"/>
        <v>3</v>
      </c>
      <c r="AC345">
        <f t="shared" si="27"/>
        <v>1</v>
      </c>
      <c r="AD345">
        <f t="shared" si="28"/>
        <v>180</v>
      </c>
      <c r="AE345" s="62">
        <f>IF(I345="missing", IFERROR(INDEX([1]lookup!$I:$I, MATCH($A345, [1]lookup!$B:$B, 0)), 0), I345)</f>
        <v>3155.5439999999999</v>
      </c>
      <c r="AF345" s="71" t="str">
        <f t="shared" si="29"/>
        <v>Oct</v>
      </c>
    </row>
    <row r="346" spans="1:32" ht="15.75">
      <c r="A346" s="16" t="s">
        <v>265</v>
      </c>
      <c r="B346" s="66">
        <v>42327</v>
      </c>
      <c r="C346" s="4">
        <v>42333</v>
      </c>
      <c r="D346" s="5" t="s">
        <v>266</v>
      </c>
      <c r="E346" s="5" t="s">
        <v>15</v>
      </c>
      <c r="F346" s="5" t="s">
        <v>16</v>
      </c>
      <c r="G346" s="5" t="s">
        <v>17</v>
      </c>
      <c r="H346" s="5" t="s">
        <v>73</v>
      </c>
      <c r="I346" s="6">
        <v>3524.4720000000002</v>
      </c>
      <c r="J346" s="5">
        <v>6</v>
      </c>
      <c r="K346" s="17">
        <v>0.1</v>
      </c>
      <c r="L346" s="6">
        <v>861.37199999999996</v>
      </c>
      <c r="M346" s="5" t="s">
        <v>74</v>
      </c>
      <c r="N346" s="7"/>
      <c r="O346" s="8" t="str">
        <f>PROPER(D346)</f>
        <v>Rick Wilson</v>
      </c>
      <c r="P346" s="8" t="str">
        <f>LEFT(A346,2)</f>
        <v>IN</v>
      </c>
      <c r="Q346" s="8" t="str">
        <f>MID(A346,4,4)</f>
        <v>2015</v>
      </c>
      <c r="R346" s="8" t="str">
        <f>UPPER(M346)</f>
        <v>LOW</v>
      </c>
      <c r="S346" s="8" t="str">
        <f>LOWER(G346)</f>
        <v>technology</v>
      </c>
      <c r="T346" s="18" t="str">
        <f>RIGHT(A346,5)</f>
        <v>42327</v>
      </c>
      <c r="U346" s="27" t="s">
        <v>3013</v>
      </c>
      <c r="V346" s="16" t="s">
        <v>2687</v>
      </c>
      <c r="W346" s="30">
        <v>2015</v>
      </c>
      <c r="X346" t="s">
        <v>3013</v>
      </c>
      <c r="Y346" s="28">
        <v>42327</v>
      </c>
      <c r="Z346" s="28" t="str">
        <f>TRIM(A346)</f>
        <v>IN-2015-RW195407-42327</v>
      </c>
      <c r="AA346">
        <f t="shared" si="25"/>
        <v>2015</v>
      </c>
      <c r="AB346">
        <f t="shared" si="26"/>
        <v>11</v>
      </c>
      <c r="AC346">
        <f t="shared" si="27"/>
        <v>5</v>
      </c>
      <c r="AD346">
        <f t="shared" si="28"/>
        <v>6</v>
      </c>
      <c r="AE346" s="62">
        <f>IF(I346="missing", IFERROR(INDEX([1]lookup!$I:$I, MATCH($A346, [1]lookup!$B:$B, 0)), 0), I346)</f>
        <v>3524.4720000000002</v>
      </c>
      <c r="AF346" s="71" t="str">
        <f t="shared" si="29"/>
        <v>Nov</v>
      </c>
    </row>
    <row r="347" spans="1:32" ht="15.75">
      <c r="A347" s="19" t="s">
        <v>273</v>
      </c>
      <c r="B347" s="67">
        <v>41116</v>
      </c>
      <c r="C347" s="9">
        <v>41122</v>
      </c>
      <c r="D347" s="10" t="s">
        <v>194</v>
      </c>
      <c r="E347" s="10" t="s">
        <v>40</v>
      </c>
      <c r="F347" s="10" t="s">
        <v>111</v>
      </c>
      <c r="G347" s="10" t="s">
        <v>45</v>
      </c>
      <c r="H347" s="10" t="s">
        <v>33</v>
      </c>
      <c r="I347" s="11">
        <v>65.78</v>
      </c>
      <c r="J347" s="10">
        <v>11</v>
      </c>
      <c r="K347" s="20">
        <v>0</v>
      </c>
      <c r="L347" s="11">
        <v>32.232199999999999</v>
      </c>
      <c r="M347" s="10" t="s">
        <v>19</v>
      </c>
      <c r="N347" s="12"/>
      <c r="O347" s="13" t="str">
        <f>PROPER(D347)</f>
        <v>Aaron Smayling</v>
      </c>
      <c r="P347" s="13" t="str">
        <f>LEFT(A347,2)</f>
        <v>US</v>
      </c>
      <c r="Q347" s="13" t="str">
        <f>MID(A347,4,4)</f>
        <v>2012</v>
      </c>
      <c r="R347" s="13" t="str">
        <f>UPPER(M347)</f>
        <v>MEDIUM</v>
      </c>
      <c r="S347" s="13" t="str">
        <f>LOWER(G347)</f>
        <v>office supplies</v>
      </c>
      <c r="T347" s="21" t="str">
        <f>RIGHT(A347,5)</f>
        <v>41116</v>
      </c>
      <c r="U347" s="27" t="s">
        <v>2728</v>
      </c>
      <c r="V347" s="19" t="s">
        <v>2695</v>
      </c>
      <c r="W347" s="30">
        <v>2012</v>
      </c>
      <c r="X347" t="s">
        <v>2728</v>
      </c>
      <c r="Y347" s="28">
        <v>41116</v>
      </c>
      <c r="Z347" s="28" t="str">
        <f>TRIM(A347)</f>
        <v>US-2012-AS10045140-41116</v>
      </c>
      <c r="AA347">
        <f t="shared" si="25"/>
        <v>2012</v>
      </c>
      <c r="AB347">
        <f t="shared" si="26"/>
        <v>7</v>
      </c>
      <c r="AC347">
        <f t="shared" si="27"/>
        <v>5</v>
      </c>
      <c r="AD347">
        <f t="shared" si="28"/>
        <v>6</v>
      </c>
      <c r="AE347" s="62">
        <f>IF(I347="missing", IFERROR(INDEX([1]lookup!$I:$I, MATCH($A347, [1]lookup!$B:$B, 0)), 0), I347)</f>
        <v>65.78</v>
      </c>
      <c r="AF347" s="71" t="str">
        <f t="shared" si="29"/>
        <v>Aug</v>
      </c>
    </row>
    <row r="348" spans="1:32" ht="15.75">
      <c r="A348" s="16" t="s">
        <v>277</v>
      </c>
      <c r="B348" s="66">
        <v>41999</v>
      </c>
      <c r="C348" s="4">
        <v>41999</v>
      </c>
      <c r="D348" s="5" t="s">
        <v>278</v>
      </c>
      <c r="E348" s="5" t="s">
        <v>15</v>
      </c>
      <c r="F348" s="5" t="s">
        <v>16</v>
      </c>
      <c r="G348" s="5" t="s">
        <v>45</v>
      </c>
      <c r="H348" s="5" t="s">
        <v>44</v>
      </c>
      <c r="I348" s="6">
        <v>3739.1759999999899</v>
      </c>
      <c r="J348" s="5">
        <v>8</v>
      </c>
      <c r="K348" s="17">
        <v>0.1</v>
      </c>
      <c r="L348" s="6">
        <v>747.81600000000003</v>
      </c>
      <c r="M348" s="5" t="s">
        <v>37</v>
      </c>
      <c r="N348" s="7"/>
      <c r="O348" s="8" t="str">
        <f>PROPER(D348)</f>
        <v>Dave Brooks</v>
      </c>
      <c r="P348" s="8" t="str">
        <f>LEFT(A348,2)</f>
        <v>IN</v>
      </c>
      <c r="Q348" s="8" t="str">
        <f>MID(A348,4,4)</f>
        <v>2014</v>
      </c>
      <c r="R348" s="8" t="str">
        <f>UPPER(M348)</f>
        <v>HIGH</v>
      </c>
      <c r="S348" s="8" t="str">
        <f>LOWER(G348)</f>
        <v>office supplies</v>
      </c>
      <c r="T348" s="18" t="str">
        <f>RIGHT(A348,5)</f>
        <v>41999</v>
      </c>
      <c r="U348" s="27" t="s">
        <v>3014</v>
      </c>
      <c r="V348" s="16" t="s">
        <v>2687</v>
      </c>
      <c r="W348" s="30">
        <v>2014</v>
      </c>
      <c r="X348" t="s">
        <v>3014</v>
      </c>
      <c r="Y348" s="28">
        <v>41999</v>
      </c>
      <c r="Z348" s="28" t="str">
        <f>TRIM(A348)</f>
        <v>IN-2014-DB130607-41999</v>
      </c>
      <c r="AA348">
        <f t="shared" si="25"/>
        <v>2014</v>
      </c>
      <c r="AB348">
        <f t="shared" si="26"/>
        <v>12</v>
      </c>
      <c r="AC348">
        <f t="shared" si="27"/>
        <v>6</v>
      </c>
      <c r="AD348">
        <f t="shared" si="28"/>
        <v>0</v>
      </c>
      <c r="AE348" s="62">
        <f>IF(I348="missing", IFERROR(INDEX([1]lookup!$I:$I, MATCH($A348, [1]lookup!$B:$B, 0)), 0), I348)</f>
        <v>3739.1759999999899</v>
      </c>
      <c r="AF348" s="71" t="str">
        <f t="shared" si="29"/>
        <v>Oct</v>
      </c>
    </row>
    <row r="349" spans="1:32" ht="15.75">
      <c r="A349" s="19" t="s">
        <v>279</v>
      </c>
      <c r="B349" s="67">
        <v>41711</v>
      </c>
      <c r="C349" s="9">
        <v>41711</v>
      </c>
      <c r="D349" s="10" t="s">
        <v>280</v>
      </c>
      <c r="E349" s="10" t="s">
        <v>281</v>
      </c>
      <c r="F349" s="10" t="s">
        <v>71</v>
      </c>
      <c r="G349" s="10" t="s">
        <v>32</v>
      </c>
      <c r="H349" s="10" t="s">
        <v>151</v>
      </c>
      <c r="I349" s="11">
        <v>2570.8649999999998</v>
      </c>
      <c r="J349" s="10">
        <v>11</v>
      </c>
      <c r="K349" s="20">
        <v>0.5</v>
      </c>
      <c r="L349" s="11">
        <v>-2211.165</v>
      </c>
      <c r="M349" s="10" t="s">
        <v>37</v>
      </c>
      <c r="N349" s="12"/>
      <c r="O349" s="13" t="str">
        <f>PROPER(D349)</f>
        <v>Valerie Mitchum</v>
      </c>
      <c r="P349" s="13" t="str">
        <f>LEFT(A349,2)</f>
        <v>IT</v>
      </c>
      <c r="Q349" s="13" t="str">
        <f>MID(A349,4,4)</f>
        <v>2014</v>
      </c>
      <c r="R349" s="13" t="str">
        <f>UPPER(M349)</f>
        <v>HIGH</v>
      </c>
      <c r="S349" s="13" t="str">
        <f>LOWER(G349)</f>
        <v>furniture</v>
      </c>
      <c r="T349" s="21" t="str">
        <f>RIGHT(A349,5)</f>
        <v>41711</v>
      </c>
      <c r="U349" s="27" t="s">
        <v>3015</v>
      </c>
      <c r="V349" s="19" t="s">
        <v>2711</v>
      </c>
      <c r="W349" s="30">
        <v>2014</v>
      </c>
      <c r="X349" t="s">
        <v>3015</v>
      </c>
      <c r="Y349" s="28">
        <v>41711</v>
      </c>
      <c r="Z349" s="28" t="str">
        <f>TRIM(A349)</f>
        <v>IT-2014-VM2168591-41711</v>
      </c>
      <c r="AA349">
        <f t="shared" si="25"/>
        <v>2014</v>
      </c>
      <c r="AB349">
        <f t="shared" si="26"/>
        <v>3</v>
      </c>
      <c r="AC349">
        <f t="shared" si="27"/>
        <v>5</v>
      </c>
      <c r="AD349">
        <f t="shared" si="28"/>
        <v>0</v>
      </c>
      <c r="AE349" s="62">
        <f>IF(I349="missing", IFERROR(INDEX([1]lookup!$I:$I, MATCH($A349, [1]lookup!$B:$B, 0)), 0), I349)</f>
        <v>2570.8649999999998</v>
      </c>
      <c r="AF349" s="71" t="str">
        <f t="shared" si="29"/>
        <v>Oct</v>
      </c>
    </row>
    <row r="350" spans="1:32" ht="15.75">
      <c r="A350" s="16" t="s">
        <v>283</v>
      </c>
      <c r="B350" s="66">
        <v>41369</v>
      </c>
      <c r="C350" s="4">
        <v>41369</v>
      </c>
      <c r="D350" s="5" t="s">
        <v>284</v>
      </c>
      <c r="E350" s="5" t="s">
        <v>22</v>
      </c>
      <c r="F350" s="5" t="s">
        <v>71</v>
      </c>
      <c r="G350" s="5" t="s">
        <v>17</v>
      </c>
      <c r="H350" s="5" t="s">
        <v>23</v>
      </c>
      <c r="I350" s="6">
        <v>2875.77</v>
      </c>
      <c r="J350" s="5">
        <v>9</v>
      </c>
      <c r="K350" s="17">
        <v>0.5</v>
      </c>
      <c r="L350" s="6">
        <v>-1783.08</v>
      </c>
      <c r="M350" s="5" t="s">
        <v>37</v>
      </c>
      <c r="N350" s="7"/>
      <c r="O350" s="8" t="str">
        <f>PROPER(D350)</f>
        <v>Don Miller</v>
      </c>
      <c r="P350" s="8" t="str">
        <f>LEFT(A350,2)</f>
        <v>ES</v>
      </c>
      <c r="Q350" s="8" t="str">
        <f>MID(A350,4,4)</f>
        <v>2013</v>
      </c>
      <c r="R350" s="8" t="str">
        <f>UPPER(M350)</f>
        <v>HIGH</v>
      </c>
      <c r="S350" s="8" t="str">
        <f>LOWER(G350)</f>
        <v>technology</v>
      </c>
      <c r="T350" s="18" t="str">
        <f>RIGHT(A350,5)</f>
        <v>41369</v>
      </c>
      <c r="U350" s="27" t="s">
        <v>3016</v>
      </c>
      <c r="V350" s="16" t="s">
        <v>2744</v>
      </c>
      <c r="W350" s="30">
        <v>2013</v>
      </c>
      <c r="X350" t="s">
        <v>3016</v>
      </c>
      <c r="Y350" s="28">
        <v>41369</v>
      </c>
      <c r="Z350" s="28" t="str">
        <f>TRIM(A350)</f>
        <v>ES-2013-DM1352548-41369</v>
      </c>
      <c r="AA350">
        <f t="shared" si="25"/>
        <v>2013</v>
      </c>
      <c r="AB350">
        <f t="shared" si="26"/>
        <v>4</v>
      </c>
      <c r="AC350">
        <f t="shared" si="27"/>
        <v>6</v>
      </c>
      <c r="AD350">
        <f t="shared" si="28"/>
        <v>0</v>
      </c>
      <c r="AE350" s="62">
        <f>IF(I350="missing", IFERROR(INDEX([1]lookup!$I:$I, MATCH($A350, [1]lookup!$B:$B, 0)), 0), I350)</f>
        <v>2875.77</v>
      </c>
      <c r="AF350" s="71" t="str">
        <f t="shared" si="29"/>
        <v>Sep</v>
      </c>
    </row>
    <row r="351" spans="1:32" ht="15.75">
      <c r="A351" s="19" t="s">
        <v>295</v>
      </c>
      <c r="B351" s="67">
        <v>40955</v>
      </c>
      <c r="C351" s="9">
        <v>40958</v>
      </c>
      <c r="D351" s="10" t="s">
        <v>296</v>
      </c>
      <c r="E351" s="10" t="s">
        <v>70</v>
      </c>
      <c r="F351" s="10" t="s">
        <v>71</v>
      </c>
      <c r="G351" s="10" t="s">
        <v>32</v>
      </c>
      <c r="H351" s="10" t="s">
        <v>33</v>
      </c>
      <c r="I351" s="11">
        <v>4544.0999999999904</v>
      </c>
      <c r="J351" s="10">
        <v>11</v>
      </c>
      <c r="K351" s="20">
        <v>0.1</v>
      </c>
      <c r="L351" s="11">
        <v>1868.1299999999901</v>
      </c>
      <c r="M351" s="10" t="s">
        <v>19</v>
      </c>
      <c r="N351" s="12"/>
      <c r="O351" s="13" t="str">
        <f>PROPER(D351)</f>
        <v>Odella Nelson</v>
      </c>
      <c r="P351" s="13" t="str">
        <f>LEFT(A351,2)</f>
        <v>IT</v>
      </c>
      <c r="Q351" s="13" t="str">
        <f>MID(A351,4,4)</f>
        <v>2012</v>
      </c>
      <c r="R351" s="13" t="str">
        <f>UPPER(M351)</f>
        <v>MEDIUM</v>
      </c>
      <c r="S351" s="13" t="str">
        <f>LOWER(G351)</f>
        <v>furniture</v>
      </c>
      <c r="T351" s="21" t="str">
        <f>RIGHT(A351,5)</f>
        <v>40955</v>
      </c>
      <c r="U351" s="27" t="s">
        <v>3017</v>
      </c>
      <c r="V351" s="19" t="s">
        <v>2711</v>
      </c>
      <c r="W351" s="30">
        <v>2012</v>
      </c>
      <c r="X351" t="s">
        <v>3017</v>
      </c>
      <c r="Y351" s="28">
        <v>40955</v>
      </c>
      <c r="Z351" s="28" t="str">
        <f>TRIM(A351)</f>
        <v>IT-2012-ON1871545-40955</v>
      </c>
      <c r="AA351">
        <f t="shared" si="25"/>
        <v>2012</v>
      </c>
      <c r="AB351">
        <f t="shared" si="26"/>
        <v>2</v>
      </c>
      <c r="AC351">
        <f t="shared" si="27"/>
        <v>5</v>
      </c>
      <c r="AD351">
        <f t="shared" si="28"/>
        <v>3</v>
      </c>
      <c r="AE351" s="62">
        <f>IF(I351="missing", IFERROR(INDEX([1]lookup!$I:$I, MATCH($A351, [1]lookup!$B:$B, 0)), 0), I351)</f>
        <v>4544.0999999999904</v>
      </c>
      <c r="AF351" s="71" t="str">
        <f t="shared" si="29"/>
        <v>Aug</v>
      </c>
    </row>
    <row r="352" spans="1:32" ht="15.75">
      <c r="A352" s="16" t="s">
        <v>300</v>
      </c>
      <c r="B352" s="66">
        <v>41913</v>
      </c>
      <c r="C352" s="4">
        <v>41914</v>
      </c>
      <c r="D352" s="5" t="s">
        <v>301</v>
      </c>
      <c r="E352" s="5" t="s">
        <v>15</v>
      </c>
      <c r="F352" s="5" t="s">
        <v>16</v>
      </c>
      <c r="G352" s="5" t="s">
        <v>17</v>
      </c>
      <c r="H352" s="5" t="s">
        <v>23</v>
      </c>
      <c r="I352" s="6">
        <v>1943.19</v>
      </c>
      <c r="J352" s="5">
        <v>6</v>
      </c>
      <c r="K352" s="17">
        <v>0.1</v>
      </c>
      <c r="L352" s="6">
        <v>258.93</v>
      </c>
      <c r="M352" s="5" t="s">
        <v>37</v>
      </c>
      <c r="N352" s="7"/>
      <c r="O352" s="8" t="str">
        <f>PROPER(D352)</f>
        <v>Chad Mcguire</v>
      </c>
      <c r="P352" s="8" t="str">
        <f>LEFT(A352,2)</f>
        <v>IN</v>
      </c>
      <c r="Q352" s="8" t="str">
        <f>MID(A352,4,4)</f>
        <v>2014</v>
      </c>
      <c r="R352" s="8" t="str">
        <f>UPPER(M352)</f>
        <v>HIGH</v>
      </c>
      <c r="S352" s="8" t="str">
        <f>LOWER(G352)</f>
        <v>technology</v>
      </c>
      <c r="T352" s="18" t="str">
        <f>RIGHT(A352,5)</f>
        <v>41913</v>
      </c>
      <c r="U352" s="27" t="s">
        <v>3018</v>
      </c>
      <c r="V352" s="16" t="s">
        <v>2687</v>
      </c>
      <c r="W352" s="30">
        <v>2014</v>
      </c>
      <c r="X352" t="s">
        <v>3018</v>
      </c>
      <c r="Y352" s="28">
        <v>41913</v>
      </c>
      <c r="Z352" s="28" t="str">
        <f>TRIM(A352)</f>
        <v>IN-2014-CM121157-41913</v>
      </c>
      <c r="AA352">
        <f t="shared" si="25"/>
        <v>2014</v>
      </c>
      <c r="AB352">
        <f t="shared" si="26"/>
        <v>10</v>
      </c>
      <c r="AC352">
        <f t="shared" si="27"/>
        <v>4</v>
      </c>
      <c r="AD352">
        <f t="shared" si="28"/>
        <v>1</v>
      </c>
      <c r="AE352" s="62">
        <f>IF(I352="missing", IFERROR(INDEX([1]lookup!$I:$I, MATCH($A352, [1]lookup!$B:$B, 0)), 0), I352)</f>
        <v>1943.19</v>
      </c>
      <c r="AF352" s="71" t="str">
        <f t="shared" si="29"/>
        <v>Oct</v>
      </c>
    </row>
    <row r="353" spans="1:32" ht="15.75">
      <c r="A353" s="19" t="s">
        <v>302</v>
      </c>
      <c r="B353" s="67">
        <v>42315</v>
      </c>
      <c r="C353" s="9">
        <v>42322</v>
      </c>
      <c r="D353" s="10" t="s">
        <v>275</v>
      </c>
      <c r="E353" s="10" t="s">
        <v>303</v>
      </c>
      <c r="F353" s="10" t="s">
        <v>43</v>
      </c>
      <c r="G353" s="10" t="s">
        <v>32</v>
      </c>
      <c r="H353" s="10" t="s">
        <v>151</v>
      </c>
      <c r="I353" s="11">
        <v>2036.86</v>
      </c>
      <c r="J353" s="10">
        <v>7</v>
      </c>
      <c r="K353" s="20">
        <v>0</v>
      </c>
      <c r="L353" s="11">
        <v>366.63479999999902</v>
      </c>
      <c r="M353" s="10" t="s">
        <v>74</v>
      </c>
      <c r="N353" s="12"/>
      <c r="O353" s="13" t="str">
        <f>PROPER(D353)</f>
        <v>Adam Bellavance</v>
      </c>
      <c r="P353" s="13" t="str">
        <f>LEFT(A353,2)</f>
        <v>CA</v>
      </c>
      <c r="Q353" s="13" t="str">
        <f>MID(A353,4,4)</f>
        <v>2015</v>
      </c>
      <c r="R353" s="13" t="str">
        <f>UPPER(M353)</f>
        <v>LOW</v>
      </c>
      <c r="S353" s="13" t="str">
        <f>LOWER(G353)</f>
        <v>furniture</v>
      </c>
      <c r="T353" s="21" t="str">
        <f>RIGHT(A353,5)</f>
        <v>42315</v>
      </c>
      <c r="U353" s="27" t="s">
        <v>2737</v>
      </c>
      <c r="V353" s="19" t="s">
        <v>2690</v>
      </c>
      <c r="W353" s="30">
        <v>2015</v>
      </c>
      <c r="X353" t="s">
        <v>2737</v>
      </c>
      <c r="Y353" s="28">
        <v>42315</v>
      </c>
      <c r="Z353" s="28" t="str">
        <f>TRIM(A353)</f>
        <v>CA-2015-AB10060140-42315</v>
      </c>
      <c r="AA353">
        <f t="shared" si="25"/>
        <v>2015</v>
      </c>
      <c r="AB353">
        <f t="shared" si="26"/>
        <v>11</v>
      </c>
      <c r="AC353">
        <f t="shared" si="27"/>
        <v>7</v>
      </c>
      <c r="AD353">
        <f t="shared" si="28"/>
        <v>7</v>
      </c>
      <c r="AE353" s="62">
        <f>IF(I353="missing", IFERROR(INDEX([1]lookup!$I:$I, MATCH($A353, [1]lookup!$B:$B, 0)), 0), I353)</f>
        <v>2036.86</v>
      </c>
      <c r="AF353" s="71" t="str">
        <f t="shared" si="29"/>
        <v>Nov</v>
      </c>
    </row>
    <row r="354" spans="1:32" ht="15.75">
      <c r="A354" s="16" t="s">
        <v>306</v>
      </c>
      <c r="B354" s="66">
        <v>42081</v>
      </c>
      <c r="C354" s="5" t="s">
        <v>307</v>
      </c>
      <c r="D354" s="5" t="s">
        <v>240</v>
      </c>
      <c r="E354" s="5" t="s">
        <v>70</v>
      </c>
      <c r="F354" s="5" t="s">
        <v>71</v>
      </c>
      <c r="G354" s="5" t="s">
        <v>17</v>
      </c>
      <c r="H354" s="5" t="s">
        <v>46</v>
      </c>
      <c r="I354" s="6">
        <v>1505.97899999999</v>
      </c>
      <c r="J354" s="5">
        <v>6</v>
      </c>
      <c r="K354" s="17">
        <v>0.15</v>
      </c>
      <c r="L354" s="6">
        <v>-265.760999999999</v>
      </c>
      <c r="M354" s="5" t="s">
        <v>27</v>
      </c>
      <c r="N354" s="7"/>
      <c r="O354" s="8" t="str">
        <f>PROPER(D354)</f>
        <v>Rachel Payne</v>
      </c>
      <c r="P354" s="8" t="str">
        <f>LEFT(A354,2)</f>
        <v>IT</v>
      </c>
      <c r="Q354" s="8" t="str">
        <f>MID(A354,4,4)</f>
        <v>2015</v>
      </c>
      <c r="R354" s="8" t="str">
        <f>UPPER(M354)</f>
        <v>CRITICAL</v>
      </c>
      <c r="S354" s="8" t="str">
        <f>LOWER(G354)</f>
        <v>technology</v>
      </c>
      <c r="T354" s="18" t="str">
        <f>RIGHT(A354,5)</f>
        <v>42081</v>
      </c>
      <c r="U354" s="27" t="s">
        <v>3019</v>
      </c>
      <c r="V354" s="16" t="s">
        <v>2711</v>
      </c>
      <c r="W354" s="30">
        <v>2015</v>
      </c>
      <c r="X354" t="s">
        <v>3019</v>
      </c>
      <c r="Y354" s="28">
        <v>42081</v>
      </c>
      <c r="Z354" s="28" t="str">
        <f>TRIM(A354)</f>
        <v>IT-2015-RP1927045-42081</v>
      </c>
      <c r="AA354">
        <f t="shared" si="25"/>
        <v>2015</v>
      </c>
      <c r="AB354">
        <f t="shared" si="26"/>
        <v>3</v>
      </c>
      <c r="AC354">
        <f t="shared" si="27"/>
        <v>4</v>
      </c>
      <c r="AD354">
        <f t="shared" si="28"/>
        <v>0</v>
      </c>
      <c r="AE354" s="62">
        <f>IF(I354="missing", IFERROR(INDEX([1]lookup!$I:$I, MATCH($A354, [1]lookup!$B:$B, 0)), 0), I354)</f>
        <v>1505.97899999999</v>
      </c>
      <c r="AF354" s="71" t="str">
        <f t="shared" si="29"/>
        <v>Nov</v>
      </c>
    </row>
    <row r="355" spans="1:32" ht="15.75">
      <c r="A355" s="19" t="s">
        <v>313</v>
      </c>
      <c r="B355" s="67">
        <v>42265</v>
      </c>
      <c r="C355" s="9">
        <v>42265</v>
      </c>
      <c r="D355" s="10" t="s">
        <v>314</v>
      </c>
      <c r="E355" s="10" t="s">
        <v>315</v>
      </c>
      <c r="F355" s="10" t="s">
        <v>61</v>
      </c>
      <c r="G355" s="10" t="s">
        <v>17</v>
      </c>
      <c r="H355" s="10" t="s">
        <v>33</v>
      </c>
      <c r="I355" s="11">
        <v>1213.18876</v>
      </c>
      <c r="J355" s="10">
        <v>7</v>
      </c>
      <c r="K355" s="20">
        <v>2E-3</v>
      </c>
      <c r="L355" s="11">
        <v>508.00876</v>
      </c>
      <c r="M355" s="10" t="s">
        <v>27</v>
      </c>
      <c r="N355" s="12"/>
      <c r="O355" s="13" t="str">
        <f>PROPER(D355)</f>
        <v>Gary Mcgarr</v>
      </c>
      <c r="P355" s="13" t="str">
        <f>LEFT(A355,2)</f>
        <v>MX</v>
      </c>
      <c r="Q355" s="13" t="str">
        <f>MID(A355,4,4)</f>
        <v>2015</v>
      </c>
      <c r="R355" s="13" t="str">
        <f>UPPER(M355)</f>
        <v>CRITICAL</v>
      </c>
      <c r="S355" s="13" t="str">
        <f>LOWER(G355)</f>
        <v>technology</v>
      </c>
      <c r="T355" s="21" t="str">
        <f>RIGHT(A355,5)</f>
        <v>2265#</v>
      </c>
      <c r="U355" s="27" t="s">
        <v>3020</v>
      </c>
      <c r="V355" s="19" t="s">
        <v>2719</v>
      </c>
      <c r="W355" s="30">
        <v>2015</v>
      </c>
      <c r="X355" t="s">
        <v>3020</v>
      </c>
      <c r="Y355" s="28" t="s">
        <v>3021</v>
      </c>
      <c r="Z355" s="28" t="str">
        <f>TRIM(A355)</f>
        <v>MX-2015-GM1444037-42265#</v>
      </c>
      <c r="AA355">
        <f t="shared" si="25"/>
        <v>2015</v>
      </c>
      <c r="AB355">
        <f t="shared" si="26"/>
        <v>9</v>
      </c>
      <c r="AC355">
        <f t="shared" si="27"/>
        <v>6</v>
      </c>
      <c r="AD355">
        <f t="shared" si="28"/>
        <v>0</v>
      </c>
      <c r="AE355" s="62">
        <f>IF(I355="missing", IFERROR(INDEX([1]lookup!$I:$I, MATCH($A355, [1]lookup!$B:$B, 0)), 0), I355)</f>
        <v>1213.18876</v>
      </c>
      <c r="AF355" s="71" t="str">
        <f t="shared" si="29"/>
        <v>Nov</v>
      </c>
    </row>
    <row r="356" spans="1:32" ht="15.75">
      <c r="A356" s="16" t="s">
        <v>319</v>
      </c>
      <c r="B356" s="66">
        <v>42204</v>
      </c>
      <c r="C356" s="4">
        <v>42208</v>
      </c>
      <c r="D356" s="5" t="s">
        <v>320</v>
      </c>
      <c r="E356" s="5" t="s">
        <v>141</v>
      </c>
      <c r="F356" s="5" t="s">
        <v>142</v>
      </c>
      <c r="G356" s="5" t="s">
        <v>32</v>
      </c>
      <c r="H356" s="5" t="s">
        <v>33</v>
      </c>
      <c r="I356" s="6">
        <v>3278.5847999999901</v>
      </c>
      <c r="J356" s="5">
        <v>8</v>
      </c>
      <c r="K356" s="17">
        <v>7.0000000000000007E-2</v>
      </c>
      <c r="L356" s="6">
        <v>140.82479999999899</v>
      </c>
      <c r="M356" s="5" t="s">
        <v>37</v>
      </c>
      <c r="N356" s="7"/>
      <c r="O356" s="8" t="str">
        <f>PROPER(D356)</f>
        <v>Julie Kriz</v>
      </c>
      <c r="P356" s="8" t="str">
        <f>LEFT(A356,2)</f>
        <v>IN</v>
      </c>
      <c r="Q356" s="8" t="str">
        <f>MID(A356,4,4)</f>
        <v>2015</v>
      </c>
      <c r="R356" s="8" t="str">
        <f>UPPER(M356)</f>
        <v>HIGH</v>
      </c>
      <c r="S356" s="8" t="str">
        <f>LOWER(G356)</f>
        <v>furniture</v>
      </c>
      <c r="T356" s="18" t="str">
        <f>RIGHT(A356,5)</f>
        <v>42204</v>
      </c>
      <c r="U356" s="27" t="s">
        <v>3022</v>
      </c>
      <c r="V356" s="16" t="s">
        <v>2687</v>
      </c>
      <c r="W356" s="30">
        <v>2015</v>
      </c>
      <c r="X356" t="s">
        <v>3022</v>
      </c>
      <c r="Y356" s="28">
        <v>42204</v>
      </c>
      <c r="Z356" s="28" t="str">
        <f>TRIM(A356)</f>
        <v>IN-2015-JK1612059-42204</v>
      </c>
      <c r="AA356">
        <f t="shared" si="25"/>
        <v>2015</v>
      </c>
      <c r="AB356">
        <f t="shared" si="26"/>
        <v>7</v>
      </c>
      <c r="AC356">
        <f t="shared" si="27"/>
        <v>1</v>
      </c>
      <c r="AD356">
        <f t="shared" si="28"/>
        <v>4</v>
      </c>
      <c r="AE356" s="62">
        <f>IF(I356="missing", IFERROR(INDEX([1]lookup!$I:$I, MATCH($A356, [1]lookup!$B:$B, 0)), 0), I356)</f>
        <v>3278.5847999999901</v>
      </c>
      <c r="AF356" s="71" t="str">
        <f t="shared" si="29"/>
        <v>Nov</v>
      </c>
    </row>
    <row r="357" spans="1:32" ht="15.75">
      <c r="A357" s="19" t="s">
        <v>321</v>
      </c>
      <c r="B357" s="67">
        <v>41502</v>
      </c>
      <c r="C357" s="9">
        <v>41502</v>
      </c>
      <c r="D357" s="10" t="s">
        <v>201</v>
      </c>
      <c r="E357" s="10" t="s">
        <v>322</v>
      </c>
      <c r="F357" s="10" t="s">
        <v>142</v>
      </c>
      <c r="G357" s="10" t="s">
        <v>17</v>
      </c>
      <c r="H357" s="10" t="s">
        <v>18</v>
      </c>
      <c r="I357" s="11">
        <v>3741.5237999999899</v>
      </c>
      <c r="J357" s="10">
        <v>7</v>
      </c>
      <c r="K357" s="20">
        <v>0.17</v>
      </c>
      <c r="L357" s="11">
        <v>946.63379999999904</v>
      </c>
      <c r="M357" s="10" t="s">
        <v>37</v>
      </c>
      <c r="N357" s="12"/>
      <c r="O357" s="13" t="str">
        <f>PROPER(D357)</f>
        <v>Evan Minnotte</v>
      </c>
      <c r="P357" s="13" t="str">
        <f>LEFT(A357,2)</f>
        <v>ID</v>
      </c>
      <c r="Q357" s="13" t="str">
        <f>MID(A357,4,4)</f>
        <v>2013</v>
      </c>
      <c r="R357" s="13" t="str">
        <f>UPPER(M357)</f>
        <v>HIGH</v>
      </c>
      <c r="S357" s="13" t="str">
        <f>LOWER(G357)</f>
        <v>technology</v>
      </c>
      <c r="T357" s="21" t="str">
        <f>RIGHT(A357,5)</f>
        <v>41502</v>
      </c>
      <c r="U357" s="27" t="s">
        <v>3023</v>
      </c>
      <c r="V357" s="19" t="s">
        <v>2739</v>
      </c>
      <c r="W357" s="30">
        <v>2013</v>
      </c>
      <c r="X357" t="s">
        <v>3023</v>
      </c>
      <c r="Y357" s="28">
        <v>41502</v>
      </c>
      <c r="Z357" s="28" t="str">
        <f>TRIM(A357)</f>
        <v>ID-2013-EM14200130-41502</v>
      </c>
      <c r="AA357">
        <f t="shared" si="25"/>
        <v>2013</v>
      </c>
      <c r="AB357">
        <f t="shared" si="26"/>
        <v>8</v>
      </c>
      <c r="AC357">
        <f t="shared" si="27"/>
        <v>6</v>
      </c>
      <c r="AD357">
        <f t="shared" si="28"/>
        <v>0</v>
      </c>
      <c r="AE357" s="62">
        <f>IF(I357="missing", IFERROR(INDEX([1]lookup!$I:$I, MATCH($A357, [1]lookup!$B:$B, 0)), 0), I357)</f>
        <v>3741.5237999999899</v>
      </c>
      <c r="AF357" s="71" t="str">
        <f t="shared" si="29"/>
        <v>Sep</v>
      </c>
    </row>
    <row r="358" spans="1:32" ht="15.75">
      <c r="A358" s="16" t="s">
        <v>323</v>
      </c>
      <c r="B358" s="66">
        <v>41284</v>
      </c>
      <c r="C358" s="4">
        <v>41288</v>
      </c>
      <c r="D358" s="5" t="s">
        <v>259</v>
      </c>
      <c r="E358" s="5" t="s">
        <v>141</v>
      </c>
      <c r="F358" s="5" t="s">
        <v>142</v>
      </c>
      <c r="G358" s="5" t="s">
        <v>32</v>
      </c>
      <c r="H358" s="5" t="s">
        <v>26</v>
      </c>
      <c r="I358" s="6">
        <v>3637.6019999999899</v>
      </c>
      <c r="J358" s="5">
        <v>10</v>
      </c>
      <c r="K358" s="17">
        <v>7.0000000000000007E-2</v>
      </c>
      <c r="L358" s="6">
        <v>156.40199999999899</v>
      </c>
      <c r="M358" s="5" t="s">
        <v>37</v>
      </c>
      <c r="N358" s="7"/>
      <c r="O358" s="8" t="str">
        <f>PROPER(D358)</f>
        <v>Paul Macintyre</v>
      </c>
      <c r="P358" s="8" t="str">
        <f>LEFT(A358,2)</f>
        <v>IN</v>
      </c>
      <c r="Q358" s="8" t="str">
        <f>MID(A358,4,4)</f>
        <v>2013</v>
      </c>
      <c r="R358" s="8" t="str">
        <f>UPPER(M358)</f>
        <v>HIGH</v>
      </c>
      <c r="S358" s="8" t="str">
        <f>LOWER(G358)</f>
        <v>furniture</v>
      </c>
      <c r="T358" s="18" t="str">
        <f>RIGHT(A358,5)</f>
        <v>41284</v>
      </c>
      <c r="U358" s="27" t="s">
        <v>3024</v>
      </c>
      <c r="V358" s="16" t="s">
        <v>2687</v>
      </c>
      <c r="W358" s="30">
        <v>2013</v>
      </c>
      <c r="X358" t="s">
        <v>3024</v>
      </c>
      <c r="Y358" s="28">
        <v>41284</v>
      </c>
      <c r="Z358" s="28" t="str">
        <f>TRIM(A358)</f>
        <v>IN-2013-PM1894059-41284</v>
      </c>
      <c r="AA358">
        <f t="shared" si="25"/>
        <v>2013</v>
      </c>
      <c r="AB358">
        <f t="shared" si="26"/>
        <v>1</v>
      </c>
      <c r="AC358">
        <f t="shared" si="27"/>
        <v>5</v>
      </c>
      <c r="AD358">
        <f t="shared" si="28"/>
        <v>4</v>
      </c>
      <c r="AE358" s="62">
        <f>IF(I358="missing", IFERROR(INDEX([1]lookup!$I:$I, MATCH($A358, [1]lookup!$B:$B, 0)), 0), I358)</f>
        <v>3637.6019999999899</v>
      </c>
      <c r="AF358" s="71" t="str">
        <f t="shared" si="29"/>
        <v>Sep</v>
      </c>
    </row>
    <row r="359" spans="1:32" ht="15.75">
      <c r="A359" s="19" t="s">
        <v>327</v>
      </c>
      <c r="B359" s="67">
        <v>41614</v>
      </c>
      <c r="C359" s="9">
        <v>41616</v>
      </c>
      <c r="D359" s="10" t="s">
        <v>328</v>
      </c>
      <c r="E359" s="10" t="s">
        <v>60</v>
      </c>
      <c r="F359" s="10" t="s">
        <v>61</v>
      </c>
      <c r="G359" s="10" t="s">
        <v>17</v>
      </c>
      <c r="H359" s="10" t="s">
        <v>23</v>
      </c>
      <c r="I359" s="11">
        <v>2297.96</v>
      </c>
      <c r="J359" s="10">
        <v>14</v>
      </c>
      <c r="K359" s="20">
        <v>0</v>
      </c>
      <c r="L359" s="11">
        <v>988.11999999999898</v>
      </c>
      <c r="M359" s="10" t="s">
        <v>37</v>
      </c>
      <c r="N359" s="12"/>
      <c r="O359" s="13" t="str">
        <f>PROPER(D359)</f>
        <v>Paul Van Hugh</v>
      </c>
      <c r="P359" s="13" t="str">
        <f>LEFT(A359,2)</f>
        <v>MX</v>
      </c>
      <c r="Q359" s="13" t="str">
        <f>MID(A359,4,4)</f>
        <v>2013</v>
      </c>
      <c r="R359" s="13" t="str">
        <f>UPPER(M359)</f>
        <v>HIGH</v>
      </c>
      <c r="S359" s="13" t="str">
        <f>LOWER(G359)</f>
        <v>technology</v>
      </c>
      <c r="T359" s="21" t="str">
        <f>RIGHT(A359,5)</f>
        <v>41614</v>
      </c>
      <c r="U359" s="27" t="s">
        <v>3025</v>
      </c>
      <c r="V359" s="19" t="s">
        <v>2719</v>
      </c>
      <c r="W359" s="30">
        <v>2013</v>
      </c>
      <c r="X359" t="s">
        <v>3025</v>
      </c>
      <c r="Y359" s="28">
        <v>41614</v>
      </c>
      <c r="Z359" s="28" t="str">
        <f>TRIM(A359)</f>
        <v>MX-2013-PV1898518-41614</v>
      </c>
      <c r="AA359">
        <f t="shared" si="25"/>
        <v>2013</v>
      </c>
      <c r="AB359">
        <f t="shared" si="26"/>
        <v>12</v>
      </c>
      <c r="AC359">
        <f t="shared" si="27"/>
        <v>6</v>
      </c>
      <c r="AD359">
        <f t="shared" si="28"/>
        <v>2</v>
      </c>
      <c r="AE359" s="62">
        <f>IF(I359="missing", IFERROR(INDEX([1]lookup!$I:$I, MATCH($A359, [1]lookup!$B:$B, 0)), 0), I359)</f>
        <v>2297.96</v>
      </c>
      <c r="AF359" s="71" t="str">
        <f t="shared" si="29"/>
        <v>Sep</v>
      </c>
    </row>
    <row r="360" spans="1:32" ht="15.75">
      <c r="A360" s="16" t="s">
        <v>331</v>
      </c>
      <c r="B360" s="66">
        <v>42265</v>
      </c>
      <c r="C360" s="4">
        <v>42267</v>
      </c>
      <c r="D360" s="5" t="s">
        <v>332</v>
      </c>
      <c r="E360" s="5" t="s">
        <v>333</v>
      </c>
      <c r="F360" s="5" t="s">
        <v>84</v>
      </c>
      <c r="G360" s="5" t="s">
        <v>17</v>
      </c>
      <c r="H360" s="5" t="s">
        <v>18</v>
      </c>
      <c r="I360" s="6">
        <v>3834</v>
      </c>
      <c r="J360" s="5">
        <v>6</v>
      </c>
      <c r="K360" s="17">
        <v>0</v>
      </c>
      <c r="L360" s="6">
        <v>268.38</v>
      </c>
      <c r="M360" s="5" t="s">
        <v>37</v>
      </c>
      <c r="N360" s="7"/>
      <c r="O360" s="8" t="str">
        <f>PROPER(D360)</f>
        <v>Sally Matthias</v>
      </c>
      <c r="P360" s="8" t="str">
        <f>LEFT(A360,2)</f>
        <v>SO</v>
      </c>
      <c r="Q360" s="8" t="str">
        <f>MID(A360,4,4)</f>
        <v>2015</v>
      </c>
      <c r="R360" s="8" t="str">
        <f>UPPER(M360)</f>
        <v>HIGH</v>
      </c>
      <c r="S360" s="8" t="str">
        <f>LOWER(G360)</f>
        <v>technology</v>
      </c>
      <c r="T360" s="18" t="str">
        <f>RIGHT(A360,5)</f>
        <v>42265</v>
      </c>
      <c r="U360" s="27" t="s">
        <v>3026</v>
      </c>
      <c r="V360" s="16" t="s">
        <v>3027</v>
      </c>
      <c r="W360" s="30">
        <v>2015</v>
      </c>
      <c r="X360" t="s">
        <v>3026</v>
      </c>
      <c r="Y360" s="28">
        <v>42265</v>
      </c>
      <c r="Z360" s="28" t="str">
        <f>TRIM(A360)</f>
        <v>SO-2015-SM10005116-42265</v>
      </c>
      <c r="AA360">
        <f t="shared" si="25"/>
        <v>2015</v>
      </c>
      <c r="AB360">
        <f t="shared" si="26"/>
        <v>9</v>
      </c>
      <c r="AC360">
        <f t="shared" si="27"/>
        <v>6</v>
      </c>
      <c r="AD360">
        <f t="shared" si="28"/>
        <v>2</v>
      </c>
      <c r="AE360" s="62">
        <f>IF(I360="missing", IFERROR(INDEX([1]lookup!$I:$I, MATCH($A360, [1]lookup!$B:$B, 0)), 0), I360)</f>
        <v>3834</v>
      </c>
      <c r="AF360" s="71" t="str">
        <f t="shared" si="29"/>
        <v>Nov</v>
      </c>
    </row>
    <row r="361" spans="1:32" ht="15.75">
      <c r="A361" s="19" t="s">
        <v>335</v>
      </c>
      <c r="B361" s="67">
        <v>41489</v>
      </c>
      <c r="C361" s="9">
        <v>41494</v>
      </c>
      <c r="D361" s="10" t="s">
        <v>336</v>
      </c>
      <c r="E361" s="10" t="s">
        <v>141</v>
      </c>
      <c r="F361" s="10" t="s">
        <v>142</v>
      </c>
      <c r="G361" s="10" t="s">
        <v>45</v>
      </c>
      <c r="H361" s="10" t="s">
        <v>26</v>
      </c>
      <c r="I361" s="11">
        <v>3501.7367999999901</v>
      </c>
      <c r="J361" s="10">
        <v>8</v>
      </c>
      <c r="K361" s="20">
        <v>0.17</v>
      </c>
      <c r="L361" s="11">
        <v>210.85679999999999</v>
      </c>
      <c r="M361" s="10" t="s">
        <v>37</v>
      </c>
      <c r="N361" s="12"/>
      <c r="O361" s="13" t="str">
        <f>PROPER(D361)</f>
        <v>Katharine Harms</v>
      </c>
      <c r="P361" s="13" t="str">
        <f>LEFT(A361,2)</f>
        <v>IN</v>
      </c>
      <c r="Q361" s="13" t="str">
        <f>MID(A361,4,4)</f>
        <v>2013</v>
      </c>
      <c r="R361" s="13" t="str">
        <f>UPPER(M361)</f>
        <v>HIGH</v>
      </c>
      <c r="S361" s="13" t="str">
        <f>LOWER(G361)</f>
        <v>office supplies</v>
      </c>
      <c r="T361" s="21" t="str">
        <f>RIGHT(A361,5)</f>
        <v>41489</v>
      </c>
      <c r="U361" s="27" t="s">
        <v>3028</v>
      </c>
      <c r="V361" s="19" t="s">
        <v>2687</v>
      </c>
      <c r="W361" s="30">
        <v>2013</v>
      </c>
      <c r="X361" t="s">
        <v>3028</v>
      </c>
      <c r="Y361" s="28">
        <v>41489</v>
      </c>
      <c r="Z361" s="28" t="str">
        <f>TRIM(A361)</f>
        <v>IN-2013-KH1633059-41489</v>
      </c>
      <c r="AA361">
        <f t="shared" si="25"/>
        <v>2013</v>
      </c>
      <c r="AB361">
        <f t="shared" si="26"/>
        <v>8</v>
      </c>
      <c r="AC361">
        <f t="shared" si="27"/>
        <v>7</v>
      </c>
      <c r="AD361">
        <f t="shared" si="28"/>
        <v>5</v>
      </c>
      <c r="AE361" s="62">
        <f>IF(I361="missing", IFERROR(INDEX([1]lookup!$I:$I, MATCH($A361, [1]lookup!$B:$B, 0)), 0), I361)</f>
        <v>3501.7367999999901</v>
      </c>
      <c r="AF361" s="71" t="str">
        <f t="shared" si="29"/>
        <v>Sep</v>
      </c>
    </row>
    <row r="362" spans="1:32" ht="15.75">
      <c r="A362" s="16" t="s">
        <v>343</v>
      </c>
      <c r="B362" s="66">
        <v>41878</v>
      </c>
      <c r="C362" s="4">
        <v>41880</v>
      </c>
      <c r="D362" s="5" t="s">
        <v>344</v>
      </c>
      <c r="E362" s="5" t="s">
        <v>15</v>
      </c>
      <c r="F362" s="5" t="s">
        <v>16</v>
      </c>
      <c r="G362" s="5" t="s">
        <v>32</v>
      </c>
      <c r="H362" s="5" t="s">
        <v>33</v>
      </c>
      <c r="I362" s="6">
        <v>2760.3449999999998</v>
      </c>
      <c r="J362" s="5">
        <v>7</v>
      </c>
      <c r="K362" s="17">
        <v>0.1</v>
      </c>
      <c r="L362" s="6">
        <v>-214.72499999999999</v>
      </c>
      <c r="M362" s="5" t="s">
        <v>37</v>
      </c>
      <c r="N362" s="7"/>
      <c r="O362" s="8" t="str">
        <f>PROPER(D362)</f>
        <v>Corey Roper</v>
      </c>
      <c r="P362" s="8" t="str">
        <f>LEFT(A362,2)</f>
        <v>ID</v>
      </c>
      <c r="Q362" s="8" t="str">
        <f>MID(A362,4,4)</f>
        <v>2014</v>
      </c>
      <c r="R362" s="8" t="str">
        <f>UPPER(M362)</f>
        <v>HIGH</v>
      </c>
      <c r="S362" s="8" t="str">
        <f>LOWER(G362)</f>
        <v>furniture</v>
      </c>
      <c r="T362" s="18" t="str">
        <f>RIGHT(A362,5)</f>
        <v>41878</v>
      </c>
      <c r="U362" s="27" t="s">
        <v>3029</v>
      </c>
      <c r="V362" s="16" t="s">
        <v>2739</v>
      </c>
      <c r="W362" s="30">
        <v>2014</v>
      </c>
      <c r="X362" t="s">
        <v>3029</v>
      </c>
      <c r="Y362" s="28">
        <v>41878</v>
      </c>
      <c r="Z362" s="28" t="str">
        <f>TRIM(A362)</f>
        <v>ID-2014-CR126257-41878</v>
      </c>
      <c r="AA362">
        <f t="shared" si="25"/>
        <v>2014</v>
      </c>
      <c r="AB362">
        <f t="shared" si="26"/>
        <v>8</v>
      </c>
      <c r="AC362">
        <f t="shared" si="27"/>
        <v>4</v>
      </c>
      <c r="AD362">
        <f t="shared" si="28"/>
        <v>2</v>
      </c>
      <c r="AE362" s="62">
        <f>IF(I362="missing", IFERROR(INDEX([1]lookup!$I:$I, MATCH($A362, [1]lookup!$B:$B, 0)), 0), I362)</f>
        <v>2760.3449999999998</v>
      </c>
      <c r="AF362" s="71" t="str">
        <f t="shared" si="29"/>
        <v>Oct</v>
      </c>
    </row>
    <row r="363" spans="1:32" ht="15.75">
      <c r="A363" s="19" t="s">
        <v>349</v>
      </c>
      <c r="B363" s="67">
        <v>41171</v>
      </c>
      <c r="C363" s="10" t="s">
        <v>350</v>
      </c>
      <c r="D363" s="10" t="s">
        <v>278</v>
      </c>
      <c r="E363" s="10" t="s">
        <v>22</v>
      </c>
      <c r="F363" s="10" t="s">
        <v>71</v>
      </c>
      <c r="G363" s="10" t="s">
        <v>17</v>
      </c>
      <c r="H363" s="10" t="s">
        <v>73</v>
      </c>
      <c r="I363" s="11">
        <v>3616.5</v>
      </c>
      <c r="J363" s="10">
        <v>10</v>
      </c>
      <c r="K363" s="20">
        <v>0</v>
      </c>
      <c r="L363" s="11">
        <v>36</v>
      </c>
      <c r="M363" s="10" t="s">
        <v>27</v>
      </c>
      <c r="N363" s="12"/>
      <c r="O363" s="13" t="str">
        <f>PROPER(D363)</f>
        <v>Dave Brooks</v>
      </c>
      <c r="P363" s="13" t="str">
        <f>LEFT(A363,2)</f>
        <v>ES</v>
      </c>
      <c r="Q363" s="13" t="str">
        <f>MID(A363,4,4)</f>
        <v>2012</v>
      </c>
      <c r="R363" s="13" t="str">
        <f>UPPER(M363)</f>
        <v>CRITICAL</v>
      </c>
      <c r="S363" s="13" t="str">
        <f>LOWER(G363)</f>
        <v>technology</v>
      </c>
      <c r="T363" s="21" t="str">
        <f>RIGHT(A363,5)</f>
        <v>41171</v>
      </c>
      <c r="U363" s="27" t="s">
        <v>3030</v>
      </c>
      <c r="V363" s="19" t="s">
        <v>2744</v>
      </c>
      <c r="W363" s="30">
        <v>2012</v>
      </c>
      <c r="X363" t="s">
        <v>3030</v>
      </c>
      <c r="Y363" s="28">
        <v>41171</v>
      </c>
      <c r="Z363" s="28" t="str">
        <f>TRIM(A363)</f>
        <v>ES-2012-DB1306048-41171</v>
      </c>
      <c r="AA363">
        <f t="shared" si="25"/>
        <v>2012</v>
      </c>
      <c r="AB363">
        <f t="shared" si="26"/>
        <v>9</v>
      </c>
      <c r="AC363">
        <f t="shared" si="27"/>
        <v>4</v>
      </c>
      <c r="AD363">
        <f t="shared" si="28"/>
        <v>0</v>
      </c>
      <c r="AE363" s="62">
        <f>IF(I363="missing", IFERROR(INDEX([1]lookup!$I:$I, MATCH($A363, [1]lookup!$B:$B, 0)), 0), I363)</f>
        <v>3616.5</v>
      </c>
      <c r="AF363" s="71" t="str">
        <f t="shared" si="29"/>
        <v>Aug</v>
      </c>
    </row>
    <row r="364" spans="1:32" ht="15.75">
      <c r="A364" s="16" t="s">
        <v>356</v>
      </c>
      <c r="B364" s="66">
        <v>42103</v>
      </c>
      <c r="C364" s="4">
        <v>42107</v>
      </c>
      <c r="D364" s="5" t="s">
        <v>357</v>
      </c>
      <c r="E364" s="5" t="s">
        <v>358</v>
      </c>
      <c r="F364" s="5" t="s">
        <v>98</v>
      </c>
      <c r="G364" s="5" t="s">
        <v>32</v>
      </c>
      <c r="H364" s="5" t="s">
        <v>26</v>
      </c>
      <c r="I364" s="6">
        <v>3117.0879999999902</v>
      </c>
      <c r="J364" s="5">
        <v>13</v>
      </c>
      <c r="K364" s="17">
        <v>0.2</v>
      </c>
      <c r="L364" s="6">
        <v>38.948</v>
      </c>
      <c r="M364" s="5" t="s">
        <v>37</v>
      </c>
      <c r="N364" s="7"/>
      <c r="O364" s="8" t="str">
        <f>PROPER(D364)</f>
        <v>Dario Medina</v>
      </c>
      <c r="P364" s="8" t="str">
        <f>LEFT(A364,2)</f>
        <v>MX</v>
      </c>
      <c r="Q364" s="8" t="str">
        <f>MID(A364,4,4)</f>
        <v>2015</v>
      </c>
      <c r="R364" s="8" t="str">
        <f>UPPER(M364)</f>
        <v>HIGH</v>
      </c>
      <c r="S364" s="8" t="str">
        <f>LOWER(G364)</f>
        <v>furniture</v>
      </c>
      <c r="T364" s="18" t="str">
        <f>RIGHT(A364,5)</f>
        <v>42103</v>
      </c>
      <c r="U364" s="27" t="s">
        <v>3031</v>
      </c>
      <c r="V364" s="16" t="s">
        <v>2719</v>
      </c>
      <c r="W364" s="30">
        <v>2015</v>
      </c>
      <c r="X364" t="s">
        <v>3031</v>
      </c>
      <c r="Y364" s="28">
        <v>42103</v>
      </c>
      <c r="Z364" s="28" t="str">
        <f>TRIM(A364)</f>
        <v>MX-2015-DM1295551-42103</v>
      </c>
      <c r="AA364">
        <f t="shared" si="25"/>
        <v>2015</v>
      </c>
      <c r="AB364">
        <f t="shared" si="26"/>
        <v>4</v>
      </c>
      <c r="AC364">
        <f t="shared" si="27"/>
        <v>5</v>
      </c>
      <c r="AD364">
        <f t="shared" si="28"/>
        <v>4</v>
      </c>
      <c r="AE364" s="62">
        <f>IF(I364="missing", IFERROR(INDEX([1]lookup!$I:$I, MATCH($A364, [1]lookup!$B:$B, 0)), 0), I364)</f>
        <v>3117.0879999999902</v>
      </c>
      <c r="AF364" s="71" t="str">
        <f t="shared" si="29"/>
        <v>Nov</v>
      </c>
    </row>
    <row r="365" spans="1:32" ht="15.75">
      <c r="A365" s="19" t="s">
        <v>362</v>
      </c>
      <c r="B365" s="67">
        <v>41914</v>
      </c>
      <c r="C365" s="9">
        <v>41916</v>
      </c>
      <c r="D365" s="10" t="s">
        <v>363</v>
      </c>
      <c r="E365" s="10" t="s">
        <v>66</v>
      </c>
      <c r="F365" s="10" t="s">
        <v>90</v>
      </c>
      <c r="G365" s="10" t="s">
        <v>45</v>
      </c>
      <c r="H365" s="10" t="s">
        <v>127</v>
      </c>
      <c r="I365" s="11">
        <v>3000.7799999999902</v>
      </c>
      <c r="J365" s="10">
        <v>6</v>
      </c>
      <c r="K365" s="20">
        <v>0</v>
      </c>
      <c r="L365" s="11">
        <v>1080.18</v>
      </c>
      <c r="M365" s="10" t="s">
        <v>37</v>
      </c>
      <c r="N365" s="12"/>
      <c r="O365" s="13" t="str">
        <f>PROPER(D365)</f>
        <v>Sean O'Donnell</v>
      </c>
      <c r="P365" s="13" t="str">
        <f>LEFT(A365,2)</f>
        <v>IN</v>
      </c>
      <c r="Q365" s="13" t="str">
        <f>MID(A365,4,4)</f>
        <v>2014</v>
      </c>
      <c r="R365" s="13" t="str">
        <f>UPPER(M365)</f>
        <v>HIGH</v>
      </c>
      <c r="S365" s="13" t="str">
        <f>LOWER(G365)</f>
        <v>office supplies</v>
      </c>
      <c r="T365" s="21" t="str">
        <f>RIGHT(A365,5)</f>
        <v>41914</v>
      </c>
      <c r="U365" s="27" t="s">
        <v>3032</v>
      </c>
      <c r="V365" s="19" t="s">
        <v>2687</v>
      </c>
      <c r="W365" s="30">
        <v>2014</v>
      </c>
      <c r="X365" t="s">
        <v>3032</v>
      </c>
      <c r="Y365" s="28">
        <v>41914</v>
      </c>
      <c r="Z365" s="28" t="str">
        <f>TRIM(A365)</f>
        <v>IN-2014-SO2033527-41914</v>
      </c>
      <c r="AA365">
        <f t="shared" si="25"/>
        <v>2014</v>
      </c>
      <c r="AB365">
        <f t="shared" si="26"/>
        <v>10</v>
      </c>
      <c r="AC365">
        <f t="shared" si="27"/>
        <v>5</v>
      </c>
      <c r="AD365">
        <f t="shared" si="28"/>
        <v>2</v>
      </c>
      <c r="AE365" s="62">
        <f>IF(I365="missing", IFERROR(INDEX([1]lookup!$I:$I, MATCH($A365, [1]lookup!$B:$B, 0)), 0), I365)</f>
        <v>3000.7799999999902</v>
      </c>
      <c r="AF365" s="71" t="str">
        <f t="shared" si="29"/>
        <v>Oct</v>
      </c>
    </row>
    <row r="366" spans="1:32" ht="15.75">
      <c r="A366" s="16" t="s">
        <v>365</v>
      </c>
      <c r="B366" s="66">
        <v>42236</v>
      </c>
      <c r="C366" s="4">
        <v>42241</v>
      </c>
      <c r="D366" s="5" t="s">
        <v>366</v>
      </c>
      <c r="E366" s="5" t="s">
        <v>55</v>
      </c>
      <c r="F366" s="5" t="s">
        <v>56</v>
      </c>
      <c r="G366" s="5" t="s">
        <v>17</v>
      </c>
      <c r="H366" s="5" t="s">
        <v>73</v>
      </c>
      <c r="I366" s="6">
        <v>5211.12</v>
      </c>
      <c r="J366" s="5">
        <v>8</v>
      </c>
      <c r="K366" s="17">
        <v>0</v>
      </c>
      <c r="L366" s="6">
        <v>1146.24</v>
      </c>
      <c r="M366" s="5" t="s">
        <v>19</v>
      </c>
      <c r="N366" s="7"/>
      <c r="O366" s="8" t="str">
        <f>PROPER(D366)</f>
        <v>Liz Carlisle</v>
      </c>
      <c r="P366" s="8" t="str">
        <f>LEFT(A366,2)</f>
        <v>SA</v>
      </c>
      <c r="Q366" s="8" t="str">
        <f>MID(A366,4,4)</f>
        <v>2015</v>
      </c>
      <c r="R366" s="8" t="str">
        <f>UPPER(M366)</f>
        <v>MEDIUM</v>
      </c>
      <c r="S366" s="8" t="str">
        <f>LOWER(G366)</f>
        <v>technology</v>
      </c>
      <c r="T366" s="18" t="str">
        <f>RIGHT(A366,5)</f>
        <v>42236</v>
      </c>
      <c r="U366" s="27" t="s">
        <v>3033</v>
      </c>
      <c r="V366" s="16" t="s">
        <v>2903</v>
      </c>
      <c r="W366" s="30">
        <v>2015</v>
      </c>
      <c r="X366" t="s">
        <v>3033</v>
      </c>
      <c r="Y366" s="28">
        <v>42236</v>
      </c>
      <c r="Z366" s="28" t="str">
        <f>TRIM(A366)</f>
        <v>SA-2015-LC7050110-42236</v>
      </c>
      <c r="AA366">
        <f t="shared" si="25"/>
        <v>2015</v>
      </c>
      <c r="AB366">
        <f t="shared" si="26"/>
        <v>8</v>
      </c>
      <c r="AC366">
        <f t="shared" si="27"/>
        <v>5</v>
      </c>
      <c r="AD366">
        <f t="shared" si="28"/>
        <v>5</v>
      </c>
      <c r="AE366" s="62">
        <f>IF(I366="missing", IFERROR(INDEX([1]lookup!$I:$I, MATCH($A366, [1]lookup!$B:$B, 0)), 0), I366)</f>
        <v>5211.12</v>
      </c>
      <c r="AF366" s="71" t="str">
        <f t="shared" si="29"/>
        <v>Nov</v>
      </c>
    </row>
    <row r="367" spans="1:32" ht="15.75">
      <c r="A367" s="19" t="s">
        <v>372</v>
      </c>
      <c r="B367" s="67">
        <v>41801</v>
      </c>
      <c r="C367" s="9">
        <v>41805</v>
      </c>
      <c r="D367" s="10" t="s">
        <v>373</v>
      </c>
      <c r="E367" s="10" t="s">
        <v>141</v>
      </c>
      <c r="F367" s="10" t="s">
        <v>142</v>
      </c>
      <c r="G367" s="10" t="s">
        <v>32</v>
      </c>
      <c r="H367" s="10" t="s">
        <v>18</v>
      </c>
      <c r="I367" s="11">
        <v>3126.40019999999</v>
      </c>
      <c r="J367" s="10">
        <v>9</v>
      </c>
      <c r="K367" s="20">
        <v>0.27</v>
      </c>
      <c r="L367" s="11">
        <v>-128.719799999999</v>
      </c>
      <c r="M367" s="10" t="s">
        <v>37</v>
      </c>
      <c r="N367" s="12"/>
      <c r="O367" s="13" t="str">
        <f>PROPER(D367)</f>
        <v>Alan Dominguez</v>
      </c>
      <c r="P367" s="13" t="str">
        <f>LEFT(A367,2)</f>
        <v>ID</v>
      </c>
      <c r="Q367" s="13" t="str">
        <f>MID(A367,4,4)</f>
        <v>2014</v>
      </c>
      <c r="R367" s="13" t="str">
        <f>UPPER(M367)</f>
        <v>HIGH</v>
      </c>
      <c r="S367" s="13" t="str">
        <f>LOWER(G367)</f>
        <v>furniture</v>
      </c>
      <c r="T367" s="21" t="str">
        <f>RIGHT(A367,5)</f>
        <v>41801</v>
      </c>
      <c r="U367" s="27" t="s">
        <v>3034</v>
      </c>
      <c r="V367" s="19" t="s">
        <v>2739</v>
      </c>
      <c r="W367" s="30">
        <v>2014</v>
      </c>
      <c r="X367" t="s">
        <v>3034</v>
      </c>
      <c r="Y367" s="28">
        <v>41801</v>
      </c>
      <c r="Z367" s="28" t="str">
        <f>TRIM(A367)</f>
        <v>ID-2014-AD1018059-41801</v>
      </c>
      <c r="AA367">
        <f t="shared" si="25"/>
        <v>2014</v>
      </c>
      <c r="AB367">
        <f t="shared" si="26"/>
        <v>6</v>
      </c>
      <c r="AC367">
        <f t="shared" si="27"/>
        <v>4</v>
      </c>
      <c r="AD367">
        <f t="shared" si="28"/>
        <v>4</v>
      </c>
      <c r="AE367" s="62">
        <f>IF(I367="missing", IFERROR(INDEX([1]lookup!$I:$I, MATCH($A367, [1]lookup!$B:$B, 0)), 0), I367)</f>
        <v>3126.40019999999</v>
      </c>
      <c r="AF367" s="71" t="str">
        <f t="shared" si="29"/>
        <v>Oct</v>
      </c>
    </row>
    <row r="368" spans="1:32" ht="15.75">
      <c r="A368" s="16" t="s">
        <v>374</v>
      </c>
      <c r="B368" s="66">
        <v>41130</v>
      </c>
      <c r="C368" s="4">
        <v>41137</v>
      </c>
      <c r="D368" s="5" t="s">
        <v>375</v>
      </c>
      <c r="E368" s="5" t="s">
        <v>93</v>
      </c>
      <c r="F368" s="5" t="s">
        <v>94</v>
      </c>
      <c r="G368" s="5" t="s">
        <v>17</v>
      </c>
      <c r="H368" s="5" t="s">
        <v>151</v>
      </c>
      <c r="I368" s="6">
        <v>5276.9880000000003</v>
      </c>
      <c r="J368" s="5">
        <v>9</v>
      </c>
      <c r="K368" s="17">
        <v>0.1</v>
      </c>
      <c r="L368" s="6">
        <v>1758.8879999999899</v>
      </c>
      <c r="M368" s="5" t="s">
        <v>19</v>
      </c>
      <c r="N368" s="7"/>
      <c r="O368" s="8" t="str">
        <f>PROPER(D368)</f>
        <v>Becky Pak#</v>
      </c>
      <c r="P368" s="8" t="str">
        <f>LEFT(A368,2)</f>
        <v>ES</v>
      </c>
      <c r="Q368" s="8" t="str">
        <f>MID(A368,4,4)</f>
        <v>2012</v>
      </c>
      <c r="R368" s="8" t="str">
        <f>UPPER(M368)</f>
        <v>MEDIUM</v>
      </c>
      <c r="S368" s="8" t="str">
        <f>LOWER(G368)</f>
        <v>technology</v>
      </c>
      <c r="T368" s="18" t="str">
        <f>RIGHT(A368,5)</f>
        <v>41130</v>
      </c>
      <c r="U368" s="27" t="s">
        <v>3035</v>
      </c>
      <c r="V368" s="16" t="s">
        <v>2744</v>
      </c>
      <c r="W368" s="30">
        <v>2012</v>
      </c>
      <c r="X368" t="s">
        <v>3035</v>
      </c>
      <c r="Y368" s="28">
        <v>41130</v>
      </c>
      <c r="Z368" s="28" t="str">
        <f>TRIM(A368)</f>
        <v>ES-2012-BP11155139-41130</v>
      </c>
      <c r="AA368">
        <f t="shared" si="25"/>
        <v>2012</v>
      </c>
      <c r="AB368">
        <f t="shared" si="26"/>
        <v>8</v>
      </c>
      <c r="AC368">
        <f t="shared" si="27"/>
        <v>5</v>
      </c>
      <c r="AD368">
        <f t="shared" si="28"/>
        <v>7</v>
      </c>
      <c r="AE368" s="62">
        <f>IF(I368="missing", IFERROR(INDEX([1]lookup!$I:$I, MATCH($A368, [1]lookup!$B:$B, 0)), 0), I368)</f>
        <v>5276.9880000000003</v>
      </c>
      <c r="AF368" s="71" t="str">
        <f t="shared" si="29"/>
        <v>Aug</v>
      </c>
    </row>
    <row r="369" spans="1:32" ht="15.75">
      <c r="A369" s="19" t="s">
        <v>393</v>
      </c>
      <c r="B369" s="67">
        <v>41924</v>
      </c>
      <c r="C369" s="9">
        <v>41924</v>
      </c>
      <c r="D369" s="10" t="s">
        <v>394</v>
      </c>
      <c r="E369" s="10" t="s">
        <v>197</v>
      </c>
      <c r="F369" s="10" t="s">
        <v>77</v>
      </c>
      <c r="G369" s="10" t="s">
        <v>17</v>
      </c>
      <c r="H369" s="10" t="s">
        <v>26</v>
      </c>
      <c r="I369" s="11">
        <v>1549.98</v>
      </c>
      <c r="J369" s="10">
        <v>6</v>
      </c>
      <c r="K369" s="20">
        <v>0</v>
      </c>
      <c r="L369" s="11">
        <v>139.32</v>
      </c>
      <c r="M369" s="10" t="s">
        <v>27</v>
      </c>
      <c r="N369" s="12"/>
      <c r="O369" s="13" t="str">
        <f>PROPER(D369)</f>
        <v>Jason Fortune-</v>
      </c>
      <c r="P369" s="13" t="str">
        <f>LEFT(A369,2)</f>
        <v>ES</v>
      </c>
      <c r="Q369" s="13" t="str">
        <f>MID(A369,4,4)</f>
        <v>2014</v>
      </c>
      <c r="R369" s="13" t="str">
        <f>UPPER(M369)</f>
        <v>CRITICAL</v>
      </c>
      <c r="S369" s="13" t="str">
        <f>LOWER(G369)</f>
        <v>technology</v>
      </c>
      <c r="T369" s="21" t="str">
        <f>RIGHT(A369,5)</f>
        <v>41924</v>
      </c>
      <c r="U369" s="27" t="s">
        <v>3036</v>
      </c>
      <c r="V369" s="19" t="s">
        <v>2744</v>
      </c>
      <c r="W369" s="30">
        <v>2014</v>
      </c>
      <c r="X369" t="s">
        <v>3036</v>
      </c>
      <c r="Y369" s="28">
        <v>41924</v>
      </c>
      <c r="Z369" s="28" t="str">
        <f>TRIM(A369)</f>
        <v>ES-2014-JF15295120-41924</v>
      </c>
      <c r="AA369">
        <f t="shared" si="25"/>
        <v>2014</v>
      </c>
      <c r="AB369">
        <f t="shared" si="26"/>
        <v>10</v>
      </c>
      <c r="AC369">
        <f t="shared" si="27"/>
        <v>1</v>
      </c>
      <c r="AD369">
        <f t="shared" si="28"/>
        <v>0</v>
      </c>
      <c r="AE369" s="62">
        <f>IF(I369="missing", IFERROR(INDEX([1]lookup!$I:$I, MATCH($A369, [1]lookup!$B:$B, 0)), 0), I369)</f>
        <v>1549.98</v>
      </c>
      <c r="AF369" s="71" t="str">
        <f t="shared" si="29"/>
        <v>Oct</v>
      </c>
    </row>
    <row r="370" spans="1:32" ht="15.75">
      <c r="A370" s="16" t="s">
        <v>396</v>
      </c>
      <c r="B370" s="66">
        <v>42202</v>
      </c>
      <c r="C370" s="4">
        <v>42204</v>
      </c>
      <c r="D370" s="5" t="s">
        <v>397</v>
      </c>
      <c r="E370" s="5" t="s">
        <v>398</v>
      </c>
      <c r="F370" s="5" t="s">
        <v>87</v>
      </c>
      <c r="G370" s="5" t="s">
        <v>45</v>
      </c>
      <c r="H370" s="5" t="s">
        <v>18</v>
      </c>
      <c r="I370" s="6">
        <v>3146.3999999999901</v>
      </c>
      <c r="J370" s="5">
        <v>6</v>
      </c>
      <c r="K370" s="17">
        <v>0</v>
      </c>
      <c r="L370" s="6">
        <v>629.28</v>
      </c>
      <c r="M370" s="5" t="s">
        <v>27</v>
      </c>
      <c r="N370" s="7"/>
      <c r="O370" s="8" t="str">
        <f>PROPER(D370)</f>
        <v>Don Jones</v>
      </c>
      <c r="P370" s="8" t="str">
        <f>LEFT(A370,2)</f>
        <v>UP</v>
      </c>
      <c r="Q370" s="8" t="str">
        <f>MID(A370,4,4)</f>
        <v>2015</v>
      </c>
      <c r="R370" s="8" t="str">
        <f>UPPER(M370)</f>
        <v>CRITICAL</v>
      </c>
      <c r="S370" s="8" t="str">
        <f>LOWER(G370)</f>
        <v>office supplies</v>
      </c>
      <c r="T370" s="18" t="str">
        <f>RIGHT(A370,5)</f>
        <v>42202</v>
      </c>
      <c r="U370" s="27" t="s">
        <v>3037</v>
      </c>
      <c r="V370" s="16" t="s">
        <v>2796</v>
      </c>
      <c r="W370" s="30">
        <v>2015</v>
      </c>
      <c r="X370" t="s">
        <v>3037</v>
      </c>
      <c r="Y370" s="28">
        <v>42202</v>
      </c>
      <c r="Z370" s="28" t="str">
        <f>TRIM(A370)</f>
        <v>UP-2015-DJ3510137-42202</v>
      </c>
      <c r="AA370">
        <f t="shared" si="25"/>
        <v>2015</v>
      </c>
      <c r="AB370">
        <f t="shared" si="26"/>
        <v>7</v>
      </c>
      <c r="AC370">
        <f t="shared" si="27"/>
        <v>6</v>
      </c>
      <c r="AD370">
        <f t="shared" si="28"/>
        <v>2</v>
      </c>
      <c r="AE370" s="62">
        <f>IF(I370="missing", IFERROR(INDEX([1]lookup!$I:$I, MATCH($A370, [1]lookup!$B:$B, 0)), 0), I370)</f>
        <v>3146.3999999999901</v>
      </c>
      <c r="AF370" s="71" t="str">
        <f t="shared" si="29"/>
        <v>Nov</v>
      </c>
    </row>
    <row r="371" spans="1:32" ht="15.75">
      <c r="A371" s="19" t="s">
        <v>399</v>
      </c>
      <c r="B371" s="67">
        <v>42330</v>
      </c>
      <c r="C371" s="9">
        <v>42336</v>
      </c>
      <c r="D371" s="10" t="s">
        <v>400</v>
      </c>
      <c r="E371" s="10" t="s">
        <v>70</v>
      </c>
      <c r="F371" s="10" t="s">
        <v>71</v>
      </c>
      <c r="G371" s="10" t="s">
        <v>17</v>
      </c>
      <c r="H371" s="10" t="s">
        <v>127</v>
      </c>
      <c r="I371" s="11">
        <v>2456.6190000000001</v>
      </c>
      <c r="J371" s="10">
        <v>11</v>
      </c>
      <c r="K371" s="20">
        <v>0.15</v>
      </c>
      <c r="L371" s="11">
        <v>664.71900000000005</v>
      </c>
      <c r="M371" s="10" t="s">
        <v>74</v>
      </c>
      <c r="N371" s="12"/>
      <c r="O371" s="13" t="str">
        <f>PROPER(D371)</f>
        <v>Monica Federle</v>
      </c>
      <c r="P371" s="13" t="str">
        <f>LEFT(A371,2)</f>
        <v>ES</v>
      </c>
      <c r="Q371" s="13" t="str">
        <f>MID(A371,4,4)</f>
        <v>2015</v>
      </c>
      <c r="R371" s="13" t="str">
        <f>UPPER(M371)</f>
        <v>LOW</v>
      </c>
      <c r="S371" s="13" t="str">
        <f>LOWER(G371)</f>
        <v>technology</v>
      </c>
      <c r="T371" s="21" t="str">
        <f>RIGHT(A371,5)</f>
        <v>42330</v>
      </c>
      <c r="U371" s="27" t="s">
        <v>3038</v>
      </c>
      <c r="V371" s="19" t="s">
        <v>2744</v>
      </c>
      <c r="W371" s="30">
        <v>2015</v>
      </c>
      <c r="X371" t="s">
        <v>3038</v>
      </c>
      <c r="Y371" s="28">
        <v>42330</v>
      </c>
      <c r="Z371" s="28" t="str">
        <f>TRIM(A371)</f>
        <v>ES-2015-MF1825045-42330</v>
      </c>
      <c r="AA371">
        <f t="shared" si="25"/>
        <v>2015</v>
      </c>
      <c r="AB371">
        <f t="shared" si="26"/>
        <v>11</v>
      </c>
      <c r="AC371">
        <f t="shared" si="27"/>
        <v>1</v>
      </c>
      <c r="AD371">
        <f t="shared" si="28"/>
        <v>6</v>
      </c>
      <c r="AE371" s="62">
        <f>IF(I371="missing", IFERROR(INDEX([1]lookup!$I:$I, MATCH($A371, [1]lookup!$B:$B, 0)), 0), I371)</f>
        <v>2456.6190000000001</v>
      </c>
      <c r="AF371" s="71" t="str">
        <f t="shared" si="29"/>
        <v>Nov</v>
      </c>
    </row>
    <row r="372" spans="1:32" ht="15.75">
      <c r="A372" s="16" t="s">
        <v>404</v>
      </c>
      <c r="B372" s="66">
        <v>42245</v>
      </c>
      <c r="C372" s="4">
        <v>42250</v>
      </c>
      <c r="D372" s="5" t="s">
        <v>405</v>
      </c>
      <c r="E372" s="5" t="s">
        <v>70</v>
      </c>
      <c r="F372" s="5" t="s">
        <v>71</v>
      </c>
      <c r="G372" s="5" t="s">
        <v>17</v>
      </c>
      <c r="H372" s="5" t="s">
        <v>33</v>
      </c>
      <c r="I372" s="6">
        <v>4876.875</v>
      </c>
      <c r="J372" s="5">
        <v>9</v>
      </c>
      <c r="K372" s="17">
        <v>0.15</v>
      </c>
      <c r="L372" s="6">
        <v>745.875</v>
      </c>
      <c r="M372" s="5" t="s">
        <v>19</v>
      </c>
      <c r="N372" s="7"/>
      <c r="O372" s="8" t="str">
        <f>PROPER(D372)</f>
        <v>Eugene Hildebrand</v>
      </c>
      <c r="P372" s="8" t="str">
        <f>LEFT(A372,2)</f>
        <v>ES</v>
      </c>
      <c r="Q372" s="8" t="str">
        <f>MID(A372,4,4)</f>
        <v>2015</v>
      </c>
      <c r="R372" s="8" t="str">
        <f>UPPER(M372)</f>
        <v>MEDIUM</v>
      </c>
      <c r="S372" s="8" t="str">
        <f>LOWER(G372)</f>
        <v>technology</v>
      </c>
      <c r="T372" s="18" t="str">
        <f>RIGHT(A372,5)</f>
        <v>42245</v>
      </c>
      <c r="U372" s="27" t="s">
        <v>3039</v>
      </c>
      <c r="V372" s="16" t="s">
        <v>2744</v>
      </c>
      <c r="W372" s="30">
        <v>2015</v>
      </c>
      <c r="X372" t="s">
        <v>3039</v>
      </c>
      <c r="Y372" s="28">
        <v>42245</v>
      </c>
      <c r="Z372" s="28" t="str">
        <f>TRIM(A372)</f>
        <v>ES-2015-EH1412545-42245</v>
      </c>
      <c r="AA372">
        <f t="shared" si="25"/>
        <v>2015</v>
      </c>
      <c r="AB372">
        <f t="shared" si="26"/>
        <v>8</v>
      </c>
      <c r="AC372">
        <f t="shared" si="27"/>
        <v>7</v>
      </c>
      <c r="AD372">
        <f t="shared" si="28"/>
        <v>5</v>
      </c>
      <c r="AE372" s="62">
        <f>IF(I372="missing", IFERROR(INDEX([1]lookup!$I:$I, MATCH($A372, [1]lookup!$B:$B, 0)), 0), I372)</f>
        <v>4876.875</v>
      </c>
      <c r="AF372" s="71" t="str">
        <f t="shared" si="29"/>
        <v>Nov</v>
      </c>
    </row>
    <row r="373" spans="1:32" ht="15.75">
      <c r="A373" s="19" t="s">
        <v>143</v>
      </c>
      <c r="B373" s="67">
        <v>42319</v>
      </c>
      <c r="C373" s="9">
        <v>42323</v>
      </c>
      <c r="D373" s="10" t="s">
        <v>144</v>
      </c>
      <c r="E373" s="10" t="s">
        <v>114</v>
      </c>
      <c r="F373" s="10" t="s">
        <v>115</v>
      </c>
      <c r="G373" s="10" t="s">
        <v>45</v>
      </c>
      <c r="H373" s="10" t="s">
        <v>26</v>
      </c>
      <c r="I373" s="11">
        <v>3622.28999999999</v>
      </c>
      <c r="J373" s="10">
        <v>7</v>
      </c>
      <c r="K373" s="20">
        <v>0</v>
      </c>
      <c r="L373" s="11">
        <v>1267.77</v>
      </c>
      <c r="M373" s="10" t="s">
        <v>37</v>
      </c>
      <c r="N373" s="12"/>
      <c r="O373" s="13" t="str">
        <f>PROPER(D373)</f>
        <v>Barry Franz</v>
      </c>
      <c r="P373" s="13" t="str">
        <f>LEFT(A373,2)</f>
        <v>IN</v>
      </c>
      <c r="Q373" s="13" t="str">
        <f>MID(A373,4,4)</f>
        <v>2015</v>
      </c>
      <c r="R373" s="13" t="str">
        <f>UPPER(M373)</f>
        <v>HIGH</v>
      </c>
      <c r="S373" s="13" t="str">
        <f>LOWER(G373)</f>
        <v>office supplies</v>
      </c>
      <c r="T373" s="21" t="str">
        <f>RIGHT(A373,5)</f>
        <v>42319</v>
      </c>
      <c r="U373" s="27" t="s">
        <v>2995</v>
      </c>
      <c r="V373" s="19" t="s">
        <v>2687</v>
      </c>
      <c r="W373" s="30">
        <v>2015</v>
      </c>
      <c r="X373" t="s">
        <v>2995</v>
      </c>
      <c r="Y373" s="28">
        <v>42319</v>
      </c>
      <c r="Z373" s="28" t="str">
        <f>TRIM(A373)</f>
        <v>IN-2015-BF1100558-42319</v>
      </c>
      <c r="AA373">
        <f t="shared" si="25"/>
        <v>2015</v>
      </c>
      <c r="AB373">
        <f t="shared" si="26"/>
        <v>11</v>
      </c>
      <c r="AC373">
        <f t="shared" si="27"/>
        <v>4</v>
      </c>
      <c r="AD373">
        <f t="shared" si="28"/>
        <v>4</v>
      </c>
      <c r="AE373" s="62">
        <f>IF(I373="missing", IFERROR(INDEX([1]lookup!$I:$I, MATCH($A373, [1]lookup!$B:$B, 0)), 0), I373)</f>
        <v>3622.28999999999</v>
      </c>
      <c r="AF373" s="71" t="str">
        <f t="shared" si="29"/>
        <v>Nov</v>
      </c>
    </row>
    <row r="374" spans="1:32" ht="15.75">
      <c r="A374" s="16" t="s">
        <v>409</v>
      </c>
      <c r="B374" s="66">
        <v>41136</v>
      </c>
      <c r="C374" s="4">
        <v>41141</v>
      </c>
      <c r="D374" s="5" t="s">
        <v>410</v>
      </c>
      <c r="E374" s="5" t="s">
        <v>93</v>
      </c>
      <c r="F374" s="5" t="s">
        <v>94</v>
      </c>
      <c r="G374" s="5" t="s">
        <v>17</v>
      </c>
      <c r="H374" s="5" t="s">
        <v>73</v>
      </c>
      <c r="I374" s="6">
        <v>4453.05</v>
      </c>
      <c r="J374" s="5">
        <v>7</v>
      </c>
      <c r="K374" s="17">
        <v>0</v>
      </c>
      <c r="L374" s="6">
        <v>1424.85</v>
      </c>
      <c r="M374" s="5" t="s">
        <v>19</v>
      </c>
      <c r="N374" s="7"/>
      <c r="O374" s="8" t="str">
        <f>PROPER(D374)</f>
        <v>Alice Mccarthy</v>
      </c>
      <c r="P374" s="8" t="str">
        <f>LEFT(A374,2)</f>
        <v>ES</v>
      </c>
      <c r="Q374" s="8" t="str">
        <f>MID(A374,4,4)</f>
        <v>2012</v>
      </c>
      <c r="R374" s="8" t="str">
        <f>UPPER(M374)</f>
        <v>MEDIUM</v>
      </c>
      <c r="S374" s="8" t="str">
        <f>LOWER(G374)</f>
        <v>technology</v>
      </c>
      <c r="T374" s="18" t="str">
        <f>RIGHT(A374,5)</f>
        <v>41136</v>
      </c>
      <c r="U374" s="27" t="s">
        <v>3040</v>
      </c>
      <c r="V374" s="16" t="s">
        <v>2744</v>
      </c>
      <c r="W374" s="30">
        <v>2012</v>
      </c>
      <c r="X374" t="s">
        <v>3040</v>
      </c>
      <c r="Y374" s="28">
        <v>41136</v>
      </c>
      <c r="Z374" s="28" t="str">
        <f>TRIM(A374)</f>
        <v>ES-2012-AM10360139-41136</v>
      </c>
      <c r="AA374">
        <f t="shared" si="25"/>
        <v>2012</v>
      </c>
      <c r="AB374">
        <f t="shared" si="26"/>
        <v>8</v>
      </c>
      <c r="AC374">
        <f t="shared" si="27"/>
        <v>4</v>
      </c>
      <c r="AD374">
        <f t="shared" si="28"/>
        <v>5</v>
      </c>
      <c r="AE374" s="62">
        <f>IF(I374="missing", IFERROR(INDEX([1]lookup!$I:$I, MATCH($A374, [1]lookup!$B:$B, 0)), 0), I374)</f>
        <v>4453.05</v>
      </c>
      <c r="AF374" s="71" t="str">
        <f t="shared" si="29"/>
        <v>Aug</v>
      </c>
    </row>
    <row r="375" spans="1:32" ht="15.75">
      <c r="A375" s="19" t="s">
        <v>425</v>
      </c>
      <c r="B375" s="67">
        <v>41066</v>
      </c>
      <c r="C375" s="9">
        <v>41070</v>
      </c>
      <c r="D375" s="10" t="s">
        <v>426</v>
      </c>
      <c r="E375" s="10" t="s">
        <v>15</v>
      </c>
      <c r="F375" s="10" t="s">
        <v>16</v>
      </c>
      <c r="G375" s="10" t="s">
        <v>45</v>
      </c>
      <c r="H375" s="10" t="s">
        <v>73</v>
      </c>
      <c r="I375" s="11">
        <v>4624.29</v>
      </c>
      <c r="J375" s="10">
        <v>9</v>
      </c>
      <c r="K375" s="20">
        <v>0.1</v>
      </c>
      <c r="L375" s="11">
        <v>1644.03</v>
      </c>
      <c r="M375" s="10" t="s">
        <v>19</v>
      </c>
      <c r="N375" s="12"/>
      <c r="O375" s="13" t="str">
        <f>PROPER(D375)</f>
        <v>Daniel Raglin</v>
      </c>
      <c r="P375" s="13" t="str">
        <f>LEFT(A375,2)</f>
        <v>IN</v>
      </c>
      <c r="Q375" s="13" t="str">
        <f>MID(A375,4,4)</f>
        <v>2012</v>
      </c>
      <c r="R375" s="13" t="str">
        <f>UPPER(M375)</f>
        <v>MEDIUM</v>
      </c>
      <c r="S375" s="13" t="str">
        <f>LOWER(G375)</f>
        <v>office supplies</v>
      </c>
      <c r="T375" s="21" t="str">
        <f>RIGHT(A375,5)</f>
        <v>41066</v>
      </c>
      <c r="U375" s="27" t="s">
        <v>3041</v>
      </c>
      <c r="V375" s="19" t="s">
        <v>2687</v>
      </c>
      <c r="W375" s="30">
        <v>2012</v>
      </c>
      <c r="X375" t="s">
        <v>3041</v>
      </c>
      <c r="Y375" s="28">
        <v>41066</v>
      </c>
      <c r="Z375" s="28" t="str">
        <f>TRIM(A375)</f>
        <v>IN-2012-DR129407-41066</v>
      </c>
      <c r="AA375">
        <f t="shared" si="25"/>
        <v>2012</v>
      </c>
      <c r="AB375">
        <f t="shared" si="26"/>
        <v>6</v>
      </c>
      <c r="AC375">
        <f t="shared" si="27"/>
        <v>4</v>
      </c>
      <c r="AD375">
        <f t="shared" si="28"/>
        <v>4</v>
      </c>
      <c r="AE375" s="62">
        <f>IF(I375="missing", IFERROR(INDEX([1]lookup!$I:$I, MATCH($A375, [1]lookup!$B:$B, 0)), 0), I375)</f>
        <v>4624.29</v>
      </c>
      <c r="AF375" s="71" t="str">
        <f t="shared" si="29"/>
        <v>Aug</v>
      </c>
    </row>
    <row r="376" spans="1:32" ht="15.75">
      <c r="A376" s="16" t="s">
        <v>427</v>
      </c>
      <c r="B376" s="66">
        <v>41194</v>
      </c>
      <c r="C376" s="4">
        <v>41194</v>
      </c>
      <c r="D376" s="5" t="s">
        <v>428</v>
      </c>
      <c r="E376" s="5" t="s">
        <v>429</v>
      </c>
      <c r="F376" s="5" t="s">
        <v>71</v>
      </c>
      <c r="G376" s="5" t="s">
        <v>45</v>
      </c>
      <c r="H376" s="5" t="s">
        <v>299</v>
      </c>
      <c r="I376" s="6">
        <v>1066.4459999999999</v>
      </c>
      <c r="J376" s="5">
        <v>6</v>
      </c>
      <c r="K376" s="17">
        <v>0.1</v>
      </c>
      <c r="L376" s="6">
        <v>-11.933999999999999</v>
      </c>
      <c r="M376" s="5" t="s">
        <v>27</v>
      </c>
      <c r="N376" s="7"/>
      <c r="O376" s="8" t="str">
        <f>PROPER(D376)</f>
        <v>Nona Balk</v>
      </c>
      <c r="P376" s="8" t="str">
        <f>LEFT(A376,2)</f>
        <v>ES</v>
      </c>
      <c r="Q376" s="8" t="str">
        <f>MID(A376,4,4)</f>
        <v>2012</v>
      </c>
      <c r="R376" s="8" t="str">
        <f>UPPER(M376)</f>
        <v>CRITICAL</v>
      </c>
      <c r="S376" s="8" t="str">
        <f>LOWER(G376)</f>
        <v>office supplies</v>
      </c>
      <c r="T376" s="18" t="str">
        <f>RIGHT(A376,5)</f>
        <v>41194</v>
      </c>
      <c r="U376" s="27" t="s">
        <v>3042</v>
      </c>
      <c r="V376" s="16" t="s">
        <v>2744</v>
      </c>
      <c r="W376" s="30">
        <v>2012</v>
      </c>
      <c r="X376" t="s">
        <v>3042</v>
      </c>
      <c r="Y376" s="28">
        <v>41194</v>
      </c>
      <c r="Z376" s="28" t="str">
        <f>TRIM(A376)</f>
        <v>ES-2012-NB1865548-41194</v>
      </c>
      <c r="AA376">
        <f t="shared" si="25"/>
        <v>2012</v>
      </c>
      <c r="AB376">
        <f t="shared" si="26"/>
        <v>10</v>
      </c>
      <c r="AC376">
        <f t="shared" si="27"/>
        <v>6</v>
      </c>
      <c r="AD376">
        <f t="shared" si="28"/>
        <v>0</v>
      </c>
      <c r="AE376" s="62">
        <f>IF(I376="missing", IFERROR(INDEX([1]lookup!$I:$I, MATCH($A376, [1]lookup!$B:$B, 0)), 0), I376)</f>
        <v>1066.4459999999999</v>
      </c>
      <c r="AF376" s="71" t="str">
        <f t="shared" si="29"/>
        <v>Aug</v>
      </c>
    </row>
    <row r="377" spans="1:32" ht="15.75">
      <c r="A377" s="19" t="s">
        <v>443</v>
      </c>
      <c r="B377" s="67">
        <v>41129</v>
      </c>
      <c r="C377" s="9">
        <v>41129</v>
      </c>
      <c r="D377" s="10" t="s">
        <v>444</v>
      </c>
      <c r="E377" s="10" t="s">
        <v>119</v>
      </c>
      <c r="F377" s="10" t="s">
        <v>120</v>
      </c>
      <c r="G377" s="10" t="s">
        <v>17</v>
      </c>
      <c r="H377" s="10" t="s">
        <v>127</v>
      </c>
      <c r="I377" s="11">
        <v>2044.8</v>
      </c>
      <c r="J377" s="10">
        <v>6</v>
      </c>
      <c r="K377" s="20">
        <v>0.2</v>
      </c>
      <c r="L377" s="11">
        <v>-332.28</v>
      </c>
      <c r="M377" s="10" t="s">
        <v>37</v>
      </c>
      <c r="N377" s="12"/>
      <c r="O377" s="13" t="str">
        <f>PROPER(D377)</f>
        <v>Larry Hughes</v>
      </c>
      <c r="P377" s="13" t="str">
        <f>LEFT(A377,2)</f>
        <v>US</v>
      </c>
      <c r="Q377" s="13" t="str">
        <f>MID(A377,4,4)</f>
        <v>2012</v>
      </c>
      <c r="R377" s="13" t="str">
        <f>UPPER(M377)</f>
        <v>HIGH</v>
      </c>
      <c r="S377" s="13" t="str">
        <f>LOWER(G377)</f>
        <v>technology</v>
      </c>
      <c r="T377" s="21" t="str">
        <f>RIGHT(A377,5)</f>
        <v>41129</v>
      </c>
      <c r="U377" s="27" t="s">
        <v>3043</v>
      </c>
      <c r="V377" s="19" t="s">
        <v>2695</v>
      </c>
      <c r="W377" s="30">
        <v>2012</v>
      </c>
      <c r="X377" t="s">
        <v>3043</v>
      </c>
      <c r="Y377" s="28">
        <v>41129</v>
      </c>
      <c r="Z377" s="28" t="str">
        <f>TRIM(A377)</f>
        <v>US-2012-LH1675036-41129</v>
      </c>
      <c r="AA377">
        <f t="shared" si="25"/>
        <v>2012</v>
      </c>
      <c r="AB377">
        <f t="shared" si="26"/>
        <v>8</v>
      </c>
      <c r="AC377">
        <f t="shared" si="27"/>
        <v>4</v>
      </c>
      <c r="AD377">
        <f t="shared" si="28"/>
        <v>0</v>
      </c>
      <c r="AE377" s="62">
        <f>IF(I377="missing", IFERROR(INDEX([1]lookup!$I:$I, MATCH($A377, [1]lookup!$B:$B, 0)), 0), I377)</f>
        <v>2044.8</v>
      </c>
      <c r="AF377" s="71" t="str">
        <f t="shared" si="29"/>
        <v>Aug</v>
      </c>
    </row>
    <row r="378" spans="1:32" ht="15.75">
      <c r="A378" s="16" t="s">
        <v>465</v>
      </c>
      <c r="B378" s="66">
        <v>42308</v>
      </c>
      <c r="C378" s="4">
        <v>42311</v>
      </c>
      <c r="D378" s="5" t="s">
        <v>196</v>
      </c>
      <c r="E378" s="5" t="s">
        <v>66</v>
      </c>
      <c r="F378" s="5" t="s">
        <v>90</v>
      </c>
      <c r="G378" s="5" t="s">
        <v>17</v>
      </c>
      <c r="H378" s="5" t="s">
        <v>151</v>
      </c>
      <c r="I378" s="6">
        <v>2272.86</v>
      </c>
      <c r="J378" s="5">
        <v>6</v>
      </c>
      <c r="K378" s="17">
        <v>0</v>
      </c>
      <c r="L378" s="6">
        <v>977.22</v>
      </c>
      <c r="M378" s="5" t="s">
        <v>37</v>
      </c>
      <c r="N378" s="7"/>
      <c r="O378" s="8" t="str">
        <f>PROPER(D378)</f>
        <v>Dave Kipp</v>
      </c>
      <c r="P378" s="8" t="str">
        <f>LEFT(A378,2)</f>
        <v>IN</v>
      </c>
      <c r="Q378" s="8" t="str">
        <f>MID(A378,4,4)</f>
        <v>2015</v>
      </c>
      <c r="R378" s="8" t="str">
        <f>UPPER(M378)</f>
        <v>HIGH</v>
      </c>
      <c r="S378" s="8" t="str">
        <f>LOWER(G378)</f>
        <v>technology</v>
      </c>
      <c r="T378" s="18" t="str">
        <f>RIGHT(A378,5)</f>
        <v>42308</v>
      </c>
      <c r="U378" s="27" t="s">
        <v>3044</v>
      </c>
      <c r="V378" s="16" t="s">
        <v>2687</v>
      </c>
      <c r="W378" s="30">
        <v>2015</v>
      </c>
      <c r="X378" t="s">
        <v>3044</v>
      </c>
      <c r="Y378" s="28">
        <v>42308</v>
      </c>
      <c r="Z378" s="28" t="str">
        <f>TRIM(A378)</f>
        <v>IN-2015-DK1309027-42308</v>
      </c>
      <c r="AA378">
        <f t="shared" si="25"/>
        <v>2015</v>
      </c>
      <c r="AB378">
        <f t="shared" si="26"/>
        <v>10</v>
      </c>
      <c r="AC378">
        <f t="shared" si="27"/>
        <v>7</v>
      </c>
      <c r="AD378">
        <f t="shared" si="28"/>
        <v>3</v>
      </c>
      <c r="AE378" s="62">
        <f>IF(I378="missing", IFERROR(INDEX([1]lookup!$I:$I, MATCH($A378, [1]lookup!$B:$B, 0)), 0), I378)</f>
        <v>2272.86</v>
      </c>
      <c r="AF378" s="71" t="str">
        <f t="shared" si="29"/>
        <v>Nov</v>
      </c>
    </row>
    <row r="379" spans="1:32" ht="15.75">
      <c r="A379" s="19" t="s">
        <v>491</v>
      </c>
      <c r="B379" s="67">
        <v>41487</v>
      </c>
      <c r="C379" s="9">
        <v>41492</v>
      </c>
      <c r="D379" s="10" t="s">
        <v>492</v>
      </c>
      <c r="E379" s="10" t="s">
        <v>93</v>
      </c>
      <c r="F379" s="10" t="s">
        <v>94</v>
      </c>
      <c r="G379" s="10" t="s">
        <v>45</v>
      </c>
      <c r="H379" s="10" t="s">
        <v>73</v>
      </c>
      <c r="I379" s="11">
        <v>3979.29</v>
      </c>
      <c r="J379" s="10">
        <v>7</v>
      </c>
      <c r="K379" s="20">
        <v>0</v>
      </c>
      <c r="L379" s="11">
        <v>1989.53999999999</v>
      </c>
      <c r="M379" s="10" t="s">
        <v>19</v>
      </c>
      <c r="N379" s="12"/>
      <c r="O379" s="13" t="str">
        <f>PROPER(D379)</f>
        <v>Ellis Ballard</v>
      </c>
      <c r="P379" s="13" t="str">
        <f>LEFT(A379,2)</f>
        <v>ES</v>
      </c>
      <c r="Q379" s="13" t="str">
        <f>MID(A379,4,4)</f>
        <v>2013</v>
      </c>
      <c r="R379" s="13" t="str">
        <f>UPPER(M379)</f>
        <v>MEDIUM</v>
      </c>
      <c r="S379" s="13" t="str">
        <f>LOWER(G379)</f>
        <v>office supplies</v>
      </c>
      <c r="T379" s="21" t="str">
        <f>RIGHT(A379,5)</f>
        <v>41487</v>
      </c>
      <c r="U379" s="27" t="s">
        <v>3045</v>
      </c>
      <c r="V379" s="19" t="s">
        <v>2744</v>
      </c>
      <c r="W379" s="30">
        <v>2013</v>
      </c>
      <c r="X379" t="s">
        <v>3045</v>
      </c>
      <c r="Y379" s="28">
        <v>41487</v>
      </c>
      <c r="Z379" s="28" t="str">
        <f>TRIM(A379)</f>
        <v>ES-2013-EB13840139-41487</v>
      </c>
      <c r="AA379">
        <f t="shared" si="25"/>
        <v>2013</v>
      </c>
      <c r="AB379">
        <f t="shared" si="26"/>
        <v>8</v>
      </c>
      <c r="AC379">
        <f t="shared" si="27"/>
        <v>5</v>
      </c>
      <c r="AD379">
        <f t="shared" si="28"/>
        <v>5</v>
      </c>
      <c r="AE379" s="62">
        <f>IF(I379="missing", IFERROR(INDEX([1]lookup!$I:$I, MATCH($A379, [1]lookup!$B:$B, 0)), 0), I379)</f>
        <v>3979.29</v>
      </c>
      <c r="AF379" s="71" t="str">
        <f t="shared" si="29"/>
        <v>Sep</v>
      </c>
    </row>
    <row r="380" spans="1:32" ht="15.75">
      <c r="A380" s="16" t="s">
        <v>445</v>
      </c>
      <c r="B380" s="66">
        <v>41991</v>
      </c>
      <c r="C380" s="4">
        <v>41995</v>
      </c>
      <c r="D380" s="5" t="s">
        <v>418</v>
      </c>
      <c r="E380" s="5" t="s">
        <v>40</v>
      </c>
      <c r="F380" s="5" t="s">
        <v>493</v>
      </c>
      <c r="G380" s="5" t="s">
        <v>45</v>
      </c>
      <c r="H380" s="5" t="s">
        <v>46</v>
      </c>
      <c r="I380" s="6">
        <v>51.84</v>
      </c>
      <c r="J380" s="5">
        <v>10</v>
      </c>
      <c r="K380" s="17">
        <v>0.2</v>
      </c>
      <c r="L380" s="6">
        <v>18.143999999999998</v>
      </c>
      <c r="M380" s="5" t="s">
        <v>19</v>
      </c>
      <c r="N380" s="7"/>
      <c r="O380" s="8" t="str">
        <f>PROPER(D380)</f>
        <v>Adam Hart</v>
      </c>
      <c r="P380" s="8" t="str">
        <f>LEFT(A380,2)</f>
        <v>CA</v>
      </c>
      <c r="Q380" s="8" t="str">
        <f>MID(A380,4,4)</f>
        <v>2014</v>
      </c>
      <c r="R380" s="8" t="str">
        <f>UPPER(M380)</f>
        <v>MEDIUM</v>
      </c>
      <c r="S380" s="8" t="str">
        <f>LOWER(G380)</f>
        <v>office supplies</v>
      </c>
      <c r="T380" s="18" t="str">
        <f>RIGHT(A380,5)</f>
        <v>41991</v>
      </c>
      <c r="U380" s="27" t="s">
        <v>2751</v>
      </c>
      <c r="V380" s="16" t="s">
        <v>2690</v>
      </c>
      <c r="W380" s="30">
        <v>2014</v>
      </c>
      <c r="X380" t="s">
        <v>2751</v>
      </c>
      <c r="Y380" s="28">
        <v>41991</v>
      </c>
      <c r="Z380" s="28" t="str">
        <f>TRIM(A380)</f>
        <v>CA-2014-AH10075140-41991</v>
      </c>
      <c r="AA380">
        <f t="shared" si="25"/>
        <v>2014</v>
      </c>
      <c r="AB380">
        <f t="shared" si="26"/>
        <v>12</v>
      </c>
      <c r="AC380">
        <f t="shared" si="27"/>
        <v>5</v>
      </c>
      <c r="AD380">
        <f t="shared" si="28"/>
        <v>4</v>
      </c>
      <c r="AE380" s="62">
        <f>IF(I380="missing", IFERROR(INDEX([1]lookup!$I:$I, MATCH($A380, [1]lookup!$B:$B, 0)), 0), I380)</f>
        <v>51.84</v>
      </c>
      <c r="AF380" s="71" t="str">
        <f t="shared" si="29"/>
        <v>Oct</v>
      </c>
    </row>
    <row r="381" spans="1:32" ht="15.75">
      <c r="A381" s="19" t="s">
        <v>498</v>
      </c>
      <c r="B381" s="67">
        <v>42275</v>
      </c>
      <c r="C381" s="9">
        <v>42278</v>
      </c>
      <c r="D381" s="10" t="s">
        <v>499</v>
      </c>
      <c r="E381" s="10" t="s">
        <v>93</v>
      </c>
      <c r="F381" s="10" t="s">
        <v>94</v>
      </c>
      <c r="G381" s="10" t="s">
        <v>32</v>
      </c>
      <c r="H381" s="10" t="s">
        <v>44</v>
      </c>
      <c r="I381" s="11">
        <v>2898.21</v>
      </c>
      <c r="J381" s="10">
        <v>7</v>
      </c>
      <c r="K381" s="20">
        <v>0</v>
      </c>
      <c r="L381" s="11">
        <v>1420.02</v>
      </c>
      <c r="M381" s="10" t="s">
        <v>37</v>
      </c>
      <c r="N381" s="12"/>
      <c r="O381" s="13" t="str">
        <f>PROPER(D381)</f>
        <v>Maxwell Schwartz</v>
      </c>
      <c r="P381" s="13" t="str">
        <f>LEFT(A381,2)</f>
        <v>ES</v>
      </c>
      <c r="Q381" s="13" t="str">
        <f>MID(A381,4,4)</f>
        <v>2015</v>
      </c>
      <c r="R381" s="13" t="str">
        <f>UPPER(M381)</f>
        <v>HIGH</v>
      </c>
      <c r="S381" s="13" t="str">
        <f>LOWER(G381)</f>
        <v>furniture</v>
      </c>
      <c r="T381" s="21" t="str">
        <f>RIGHT(A381,5)</f>
        <v>42275</v>
      </c>
      <c r="U381" s="27" t="s">
        <v>3046</v>
      </c>
      <c r="V381" s="19" t="s">
        <v>2744</v>
      </c>
      <c r="W381" s="30">
        <v>2015</v>
      </c>
      <c r="X381" t="s">
        <v>3046</v>
      </c>
      <c r="Y381" s="28">
        <v>42275</v>
      </c>
      <c r="Z381" s="28" t="str">
        <f>TRIM(A381)</f>
        <v>ES-2015-MS17770139-42275</v>
      </c>
      <c r="AA381">
        <f t="shared" si="25"/>
        <v>2015</v>
      </c>
      <c r="AB381">
        <f t="shared" si="26"/>
        <v>9</v>
      </c>
      <c r="AC381">
        <f t="shared" si="27"/>
        <v>2</v>
      </c>
      <c r="AD381">
        <f t="shared" si="28"/>
        <v>3</v>
      </c>
      <c r="AE381" s="62">
        <f>IF(I381="missing", IFERROR(INDEX([1]lookup!$I:$I, MATCH($A381, [1]lookup!$B:$B, 0)), 0), I381)</f>
        <v>2898.21</v>
      </c>
      <c r="AF381" s="71" t="str">
        <f t="shared" si="29"/>
        <v>Nov</v>
      </c>
    </row>
    <row r="382" spans="1:32" ht="15.75">
      <c r="A382" s="16" t="s">
        <v>502</v>
      </c>
      <c r="B382" s="66">
        <v>42032</v>
      </c>
      <c r="C382" s="4">
        <v>42034</v>
      </c>
      <c r="D382" s="5" t="s">
        <v>503</v>
      </c>
      <c r="E382" s="5" t="s">
        <v>504</v>
      </c>
      <c r="F382" s="5" t="s">
        <v>94</v>
      </c>
      <c r="G382" s="5" t="s">
        <v>32</v>
      </c>
      <c r="H382" s="5" t="s">
        <v>151</v>
      </c>
      <c r="I382" s="6">
        <v>2171.16</v>
      </c>
      <c r="J382" s="5">
        <v>8</v>
      </c>
      <c r="K382" s="17">
        <v>0.7</v>
      </c>
      <c r="L382" s="6">
        <v>-2750.2799999999902</v>
      </c>
      <c r="M382" s="5" t="s">
        <v>37</v>
      </c>
      <c r="N382" s="7"/>
      <c r="O382" s="8" t="str">
        <f>PROPER(D382)</f>
        <v>Julie Creighton</v>
      </c>
      <c r="P382" s="8" t="str">
        <f>LEFT(A382,2)</f>
        <v>LH</v>
      </c>
      <c r="Q382" s="8" t="str">
        <f>MID(A382,4,4)</f>
        <v>2015</v>
      </c>
      <c r="R382" s="8" t="str">
        <f>UPPER(M382)</f>
        <v>HIGH</v>
      </c>
      <c r="S382" s="8" t="str">
        <f>LOWER(G382)</f>
        <v>furniture</v>
      </c>
      <c r="T382" s="18" t="str">
        <f>RIGHT(A382,5)</f>
        <v>42032</v>
      </c>
      <c r="U382" s="27" t="s">
        <v>3047</v>
      </c>
      <c r="V382" s="16" t="s">
        <v>3048</v>
      </c>
      <c r="W382" s="30">
        <v>2015</v>
      </c>
      <c r="X382" t="s">
        <v>3047</v>
      </c>
      <c r="Y382" s="28">
        <v>42032</v>
      </c>
      <c r="Z382" s="28" t="str">
        <f>TRIM(A382)</f>
        <v>LH-2015-JC610575-42032</v>
      </c>
      <c r="AA382">
        <f t="shared" si="25"/>
        <v>2015</v>
      </c>
      <c r="AB382">
        <f t="shared" si="26"/>
        <v>1</v>
      </c>
      <c r="AC382">
        <f t="shared" si="27"/>
        <v>4</v>
      </c>
      <c r="AD382">
        <f t="shared" si="28"/>
        <v>2</v>
      </c>
      <c r="AE382" s="62">
        <f>IF(I382="missing", IFERROR(INDEX([1]lookup!$I:$I, MATCH($A382, [1]lookup!$B:$B, 0)), 0), I382)</f>
        <v>2171.16</v>
      </c>
      <c r="AF382" s="71" t="str">
        <f t="shared" si="29"/>
        <v>Nov</v>
      </c>
    </row>
    <row r="383" spans="1:32" ht="15.75">
      <c r="A383" s="19" t="s">
        <v>506</v>
      </c>
      <c r="B383" s="67">
        <v>42260</v>
      </c>
      <c r="C383" s="10" t="s">
        <v>125</v>
      </c>
      <c r="D383" s="10" t="s">
        <v>507</v>
      </c>
      <c r="E383" s="10" t="s">
        <v>15</v>
      </c>
      <c r="F383" s="10" t="s">
        <v>16</v>
      </c>
      <c r="G383" s="10" t="s">
        <v>17</v>
      </c>
      <c r="H383" s="10" t="s">
        <v>127</v>
      </c>
      <c r="I383" s="11">
        <v>4448.223</v>
      </c>
      <c r="J383" s="10">
        <v>13</v>
      </c>
      <c r="K383" s="20">
        <v>0.1</v>
      </c>
      <c r="L383" s="11">
        <v>444.483</v>
      </c>
      <c r="M383" s="10" t="s">
        <v>19</v>
      </c>
      <c r="N383" s="12"/>
      <c r="O383" s="13" t="str">
        <f>PROPER(D383)</f>
        <v>George Ebll</v>
      </c>
      <c r="P383" s="13" t="str">
        <f>LEFT(A383,2)</f>
        <v>IN</v>
      </c>
      <c r="Q383" s="13" t="str">
        <f>MID(A383,4,4)</f>
        <v>2015</v>
      </c>
      <c r="R383" s="13" t="str">
        <f>UPPER(M383)</f>
        <v>MEDIUM</v>
      </c>
      <c r="S383" s="13" t="str">
        <f>LOWER(G383)</f>
        <v>technology</v>
      </c>
      <c r="T383" s="21" t="str">
        <f>RIGHT(A383,5)</f>
        <v>42260</v>
      </c>
      <c r="U383" s="27" t="s">
        <v>3049</v>
      </c>
      <c r="V383" s="19" t="s">
        <v>2687</v>
      </c>
      <c r="W383" s="30">
        <v>2015</v>
      </c>
      <c r="X383" t="s">
        <v>3049</v>
      </c>
      <c r="Y383" s="28">
        <v>42260</v>
      </c>
      <c r="Z383" s="28" t="str">
        <f>TRIM(A383)</f>
        <v>IN-2015-GB145307-42260</v>
      </c>
      <c r="AA383">
        <f t="shared" si="25"/>
        <v>2015</v>
      </c>
      <c r="AB383">
        <f t="shared" si="26"/>
        <v>9</v>
      </c>
      <c r="AC383">
        <f t="shared" si="27"/>
        <v>1</v>
      </c>
      <c r="AD383">
        <f t="shared" si="28"/>
        <v>0</v>
      </c>
      <c r="AE383" s="62">
        <f>IF(I383="missing", IFERROR(INDEX([1]lookup!$I:$I, MATCH($A383, [1]lookup!$B:$B, 0)), 0), I383)</f>
        <v>4448.223</v>
      </c>
      <c r="AF383" s="71" t="str">
        <f t="shared" si="29"/>
        <v>Nov</v>
      </c>
    </row>
    <row r="384" spans="1:32" ht="15.75">
      <c r="A384" s="16" t="s">
        <v>509</v>
      </c>
      <c r="B384" s="66">
        <v>41264</v>
      </c>
      <c r="C384" s="4">
        <v>41266</v>
      </c>
      <c r="D384" s="5" t="s">
        <v>510</v>
      </c>
      <c r="E384" s="5" t="s">
        <v>511</v>
      </c>
      <c r="F384" s="5" t="s">
        <v>61</v>
      </c>
      <c r="G384" s="5" t="s">
        <v>17</v>
      </c>
      <c r="H384" s="5" t="s">
        <v>33</v>
      </c>
      <c r="I384" s="6">
        <v>2300.61599999999</v>
      </c>
      <c r="J384" s="5">
        <v>9</v>
      </c>
      <c r="K384" s="17">
        <v>0.4</v>
      </c>
      <c r="L384" s="6">
        <v>38.196000000000097</v>
      </c>
      <c r="M384" s="5" t="s">
        <v>37</v>
      </c>
      <c r="N384" s="7"/>
      <c r="O384" s="8" t="str">
        <f>PROPER(D384)</f>
        <v>Justin Hirsh</v>
      </c>
      <c r="P384" s="8" t="str">
        <f>LEFT(A384,2)</f>
        <v>US</v>
      </c>
      <c r="Q384" s="8" t="str">
        <f>MID(A384,4,4)</f>
        <v>2012</v>
      </c>
      <c r="R384" s="8" t="str">
        <f>UPPER(M384)</f>
        <v>HIGH</v>
      </c>
      <c r="S384" s="8" t="str">
        <f>LOWER(G384)</f>
        <v>technology</v>
      </c>
      <c r="T384" s="18" t="str">
        <f>RIGHT(A384,5)</f>
        <v>41264</v>
      </c>
      <c r="U384" s="27" t="s">
        <v>3050</v>
      </c>
      <c r="V384" s="16" t="s">
        <v>2695</v>
      </c>
      <c r="W384" s="30">
        <v>2012</v>
      </c>
      <c r="X384" t="s">
        <v>3050</v>
      </c>
      <c r="Y384" s="28">
        <v>41264</v>
      </c>
      <c r="Z384" s="28" t="str">
        <f>TRIM(A384)</f>
        <v>US-2012-JH161805-41264</v>
      </c>
      <c r="AA384">
        <f t="shared" si="25"/>
        <v>2012</v>
      </c>
      <c r="AB384">
        <f t="shared" si="26"/>
        <v>12</v>
      </c>
      <c r="AC384">
        <f t="shared" si="27"/>
        <v>6</v>
      </c>
      <c r="AD384">
        <f t="shared" si="28"/>
        <v>2</v>
      </c>
      <c r="AE384" s="62">
        <f>IF(I384="missing", IFERROR(INDEX([1]lookup!$I:$I, MATCH($A384, [1]lookup!$B:$B, 0)), 0), I384)</f>
        <v>2300.61599999999</v>
      </c>
      <c r="AF384" s="71" t="str">
        <f t="shared" si="29"/>
        <v>Aug</v>
      </c>
    </row>
    <row r="385" spans="1:32" ht="15.75">
      <c r="A385" s="19" t="s">
        <v>540</v>
      </c>
      <c r="B385" s="67">
        <v>42315</v>
      </c>
      <c r="C385" s="15">
        <v>42317</v>
      </c>
      <c r="D385" s="10" t="s">
        <v>541</v>
      </c>
      <c r="E385" s="10" t="s">
        <v>141</v>
      </c>
      <c r="F385" s="10" t="s">
        <v>142</v>
      </c>
      <c r="G385" s="10" t="s">
        <v>45</v>
      </c>
      <c r="H385" s="10" t="s">
        <v>151</v>
      </c>
      <c r="I385" s="11">
        <v>3309.2597999999998</v>
      </c>
      <c r="J385" s="10">
        <v>7</v>
      </c>
      <c r="K385" s="20">
        <v>0.17</v>
      </c>
      <c r="L385" s="11">
        <v>318.85979999999898</v>
      </c>
      <c r="M385" s="10" t="s">
        <v>37</v>
      </c>
      <c r="N385" s="12"/>
      <c r="O385" s="13" t="str">
        <f>PROPER(D385)</f>
        <v>Dana Kaydos</v>
      </c>
      <c r="P385" s="13" t="str">
        <f>LEFT(A385,2)</f>
        <v>ID</v>
      </c>
      <c r="Q385" s="13" t="str">
        <f>MID(A385,4,4)</f>
        <v>2015</v>
      </c>
      <c r="R385" s="13" t="str">
        <f>UPPER(M385)</f>
        <v>HIGH</v>
      </c>
      <c r="S385" s="13" t="str">
        <f>LOWER(G385)</f>
        <v>office supplies</v>
      </c>
      <c r="T385" s="21" t="str">
        <f>RIGHT(A385,5)</f>
        <v>42315</v>
      </c>
      <c r="U385" s="27" t="s">
        <v>3051</v>
      </c>
      <c r="V385" s="19" t="s">
        <v>2739</v>
      </c>
      <c r="W385" s="30">
        <v>2015</v>
      </c>
      <c r="X385" t="s">
        <v>3051</v>
      </c>
      <c r="Y385" s="28">
        <v>42315</v>
      </c>
      <c r="Z385" s="28" t="str">
        <f>TRIM(A385)</f>
        <v>ID-2015-DK1289559-42315</v>
      </c>
      <c r="AA385">
        <f t="shared" si="25"/>
        <v>2015</v>
      </c>
      <c r="AB385">
        <f t="shared" si="26"/>
        <v>11</v>
      </c>
      <c r="AC385">
        <f t="shared" si="27"/>
        <v>7</v>
      </c>
      <c r="AD385">
        <f t="shared" si="28"/>
        <v>2</v>
      </c>
      <c r="AE385" s="62">
        <f>IF(I385="missing", IFERROR(INDEX([1]lookup!$I:$I, MATCH($A385, [1]lookup!$B:$B, 0)), 0), I385)</f>
        <v>3309.2597999999998</v>
      </c>
      <c r="AF385" s="71" t="str">
        <f t="shared" si="29"/>
        <v>Nov</v>
      </c>
    </row>
    <row r="386" spans="1:32" ht="15.75">
      <c r="A386" s="16" t="s">
        <v>542</v>
      </c>
      <c r="B386" s="66">
        <v>42330</v>
      </c>
      <c r="C386" s="5" t="s">
        <v>543</v>
      </c>
      <c r="D386" s="5" t="s">
        <v>544</v>
      </c>
      <c r="E386" s="5" t="s">
        <v>60</v>
      </c>
      <c r="F386" s="5" t="s">
        <v>61</v>
      </c>
      <c r="G386" s="5" t="s">
        <v>179</v>
      </c>
      <c r="H386" s="5" t="s">
        <v>26</v>
      </c>
      <c r="I386" s="6">
        <v>897.48</v>
      </c>
      <c r="J386" s="5">
        <v>9</v>
      </c>
      <c r="K386" s="17">
        <v>0</v>
      </c>
      <c r="L386" s="6">
        <v>322.92</v>
      </c>
      <c r="M386" s="5" t="s">
        <v>27</v>
      </c>
      <c r="N386" s="7"/>
      <c r="O386" s="8" t="str">
        <f>PROPER(D386)</f>
        <v>Karen Daniels</v>
      </c>
      <c r="P386" s="8" t="str">
        <f>LEFT(A386,2)</f>
        <v>MX</v>
      </c>
      <c r="Q386" s="8" t="str">
        <f>MID(A386,4,4)</f>
        <v>2015</v>
      </c>
      <c r="R386" s="8" t="str">
        <f>UPPER(M386)</f>
        <v>CRITICAL</v>
      </c>
      <c r="S386" s="8" t="str">
        <f>LOWER(G386)</f>
        <v xml:space="preserve"> furniture </v>
      </c>
      <c r="T386" s="18" t="str">
        <f>RIGHT(A386,5)</f>
        <v>42330</v>
      </c>
      <c r="U386" s="27" t="s">
        <v>3052</v>
      </c>
      <c r="V386" s="16" t="s">
        <v>2719</v>
      </c>
      <c r="W386" s="30">
        <v>2015</v>
      </c>
      <c r="X386" t="s">
        <v>3052</v>
      </c>
      <c r="Y386" s="28">
        <v>42330</v>
      </c>
      <c r="Z386" s="28" t="str">
        <f>TRIM(A386)</f>
        <v>MX-2015-KD1627018-42330</v>
      </c>
      <c r="AA386">
        <f t="shared" ref="AA386:AA449" si="30">IFERROR(YEAR(B386), 0)</f>
        <v>2015</v>
      </c>
      <c r="AB386">
        <f t="shared" ref="AB386:AB449" si="31">IFERROR(MONTH(B386), 0)</f>
        <v>11</v>
      </c>
      <c r="AC386">
        <f t="shared" ref="AC386:AC449" si="32">IFERROR(WEEKDAY(B386), 0)</f>
        <v>1</v>
      </c>
      <c r="AD386">
        <f t="shared" ref="AD386:AD449" si="33">IFERROR(C386 - B386, 0)</f>
        <v>0</v>
      </c>
      <c r="AE386" s="62">
        <f>IF(I386="missing", IFERROR(INDEX([1]lookup!$I:$I, MATCH($A386, [1]lookup!$B:$B, 0)), 0), I386)</f>
        <v>897.48</v>
      </c>
      <c r="AF386" s="71" t="str">
        <f t="shared" ref="AF386:AF449" si="34">TEXT(DATE(2024, AA386, 1), "mmm")</f>
        <v>Nov</v>
      </c>
    </row>
    <row r="387" spans="1:32" ht="15.75">
      <c r="A387" s="19" t="s">
        <v>550</v>
      </c>
      <c r="B387" s="67">
        <v>41237</v>
      </c>
      <c r="C387" s="9">
        <v>41237</v>
      </c>
      <c r="D387" s="10" t="s">
        <v>551</v>
      </c>
      <c r="E387" s="10" t="s">
        <v>15</v>
      </c>
      <c r="F387" s="10" t="s">
        <v>16</v>
      </c>
      <c r="G387" s="10" t="s">
        <v>17</v>
      </c>
      <c r="H387" s="10" t="s">
        <v>151</v>
      </c>
      <c r="I387" s="11">
        <v>1336.356</v>
      </c>
      <c r="J387" s="10">
        <v>7</v>
      </c>
      <c r="K387" s="20">
        <v>0.4</v>
      </c>
      <c r="L387" s="11">
        <v>44.436</v>
      </c>
      <c r="M387" s="10" t="s">
        <v>27</v>
      </c>
      <c r="N387" s="12"/>
      <c r="O387" s="13" t="str">
        <f>PROPER(D387)</f>
        <v>Hunter Lopez</v>
      </c>
      <c r="P387" s="13" t="str">
        <f>LEFT(A387,2)</f>
        <v>IN</v>
      </c>
      <c r="Q387" s="13" t="str">
        <f>MID(A387,4,4)</f>
        <v>2012</v>
      </c>
      <c r="R387" s="13" t="str">
        <f>UPPER(M387)</f>
        <v>CRITICAL</v>
      </c>
      <c r="S387" s="13" t="str">
        <f>LOWER(G387)</f>
        <v>technology</v>
      </c>
      <c r="T387" s="21" t="str">
        <f>RIGHT(A387,5)</f>
        <v>41237</v>
      </c>
      <c r="U387" s="27" t="s">
        <v>3053</v>
      </c>
      <c r="V387" s="19" t="s">
        <v>2687</v>
      </c>
      <c r="W387" s="30">
        <v>2012</v>
      </c>
      <c r="X387" t="s">
        <v>3053</v>
      </c>
      <c r="Y387" s="28">
        <v>41237</v>
      </c>
      <c r="Z387" s="28" t="str">
        <f>TRIM(A387)</f>
        <v>IN-2012-HL150407-41237</v>
      </c>
      <c r="AA387">
        <f t="shared" si="30"/>
        <v>2012</v>
      </c>
      <c r="AB387">
        <f t="shared" si="31"/>
        <v>11</v>
      </c>
      <c r="AC387">
        <f t="shared" si="32"/>
        <v>7</v>
      </c>
      <c r="AD387">
        <f t="shared" si="33"/>
        <v>0</v>
      </c>
      <c r="AE387" s="62">
        <f>IF(I387="missing", IFERROR(INDEX([1]lookup!$I:$I, MATCH($A387, [1]lookup!$B:$B, 0)), 0), I387)</f>
        <v>1336.356</v>
      </c>
      <c r="AF387" s="71" t="str">
        <f t="shared" si="34"/>
        <v>Aug</v>
      </c>
    </row>
    <row r="388" spans="1:32" ht="15.75">
      <c r="A388" s="16" t="s">
        <v>552</v>
      </c>
      <c r="B388" s="66">
        <v>41496</v>
      </c>
      <c r="C388" s="4">
        <v>41498</v>
      </c>
      <c r="D388" s="5" t="s">
        <v>553</v>
      </c>
      <c r="E388" s="5" t="s">
        <v>554</v>
      </c>
      <c r="F388" s="5" t="s">
        <v>90</v>
      </c>
      <c r="G388" s="5" t="s">
        <v>17</v>
      </c>
      <c r="H388" s="5" t="s">
        <v>33</v>
      </c>
      <c r="I388" s="6">
        <v>3038.64</v>
      </c>
      <c r="J388" s="5">
        <v>8</v>
      </c>
      <c r="K388" s="17">
        <v>0</v>
      </c>
      <c r="L388" s="6">
        <v>1245.8399999999999</v>
      </c>
      <c r="M388" s="5" t="s">
        <v>37</v>
      </c>
      <c r="N388" s="7"/>
      <c r="O388" s="8" t="str">
        <f>PROPER(D388)</f>
        <v>Carol Triggs</v>
      </c>
      <c r="P388" s="8" t="str">
        <f>LEFT(A388,2)</f>
        <v>IN</v>
      </c>
      <c r="Q388" s="8" t="str">
        <f>MID(A388,4,4)</f>
        <v>2013</v>
      </c>
      <c r="R388" s="8" t="str">
        <f>UPPER(M388)</f>
        <v>HIGH</v>
      </c>
      <c r="S388" s="8" t="str">
        <f>LOWER(G388)</f>
        <v>technology</v>
      </c>
      <c r="T388" s="18" t="str">
        <f>RIGHT(A388,5)</f>
        <v>41496</v>
      </c>
      <c r="U388" s="27" t="s">
        <v>3054</v>
      </c>
      <c r="V388" s="16" t="s">
        <v>2687</v>
      </c>
      <c r="W388" s="30">
        <v>2013</v>
      </c>
      <c r="X388" t="s">
        <v>3054</v>
      </c>
      <c r="Y388" s="28">
        <v>41496</v>
      </c>
      <c r="Z388" s="28" t="str">
        <f>TRIM(A388)</f>
        <v>IN-2013-CT1199566-41496</v>
      </c>
      <c r="AA388">
        <f t="shared" si="30"/>
        <v>2013</v>
      </c>
      <c r="AB388">
        <f t="shared" si="31"/>
        <v>8</v>
      </c>
      <c r="AC388">
        <f t="shared" si="32"/>
        <v>7</v>
      </c>
      <c r="AD388">
        <f t="shared" si="33"/>
        <v>2</v>
      </c>
      <c r="AE388" s="62">
        <f>IF(I388="missing", IFERROR(INDEX([1]lookup!$I:$I, MATCH($A388, [1]lookup!$B:$B, 0)), 0), I388)</f>
        <v>3038.64</v>
      </c>
      <c r="AF388" s="71" t="str">
        <f t="shared" si="34"/>
        <v>Sep</v>
      </c>
    </row>
    <row r="389" spans="1:32" ht="15.75">
      <c r="A389" s="19" t="s">
        <v>556</v>
      </c>
      <c r="B389" s="67">
        <v>42003</v>
      </c>
      <c r="C389" s="9">
        <v>42008</v>
      </c>
      <c r="D389" s="10" t="s">
        <v>557</v>
      </c>
      <c r="E389" s="10" t="s">
        <v>558</v>
      </c>
      <c r="F389" s="10" t="s">
        <v>438</v>
      </c>
      <c r="G389" s="10" t="s">
        <v>17</v>
      </c>
      <c r="H389" s="10" t="s">
        <v>33</v>
      </c>
      <c r="I389" s="11">
        <v>3799.08</v>
      </c>
      <c r="J389" s="10">
        <v>12</v>
      </c>
      <c r="K389" s="20">
        <v>0</v>
      </c>
      <c r="L389" s="11">
        <v>455.76</v>
      </c>
      <c r="M389" s="10" t="s">
        <v>19</v>
      </c>
      <c r="N389" s="12"/>
      <c r="O389" s="13" t="str">
        <f>PROPER(D389)</f>
        <v>Georgia Rosenberg</v>
      </c>
      <c r="P389" s="13" t="str">
        <f>LEFT(A389,2)</f>
        <v>LT</v>
      </c>
      <c r="Q389" s="13" t="str">
        <f>MID(A389,4,4)</f>
        <v>2014</v>
      </c>
      <c r="R389" s="13" t="str">
        <f>UPPER(M389)</f>
        <v>MEDIUM</v>
      </c>
      <c r="S389" s="13" t="str">
        <f>LOWER(G389)</f>
        <v>technology</v>
      </c>
      <c r="T389" s="21" t="str">
        <f>RIGHT(A389,5)</f>
        <v>42003</v>
      </c>
      <c r="U389" s="27" t="s">
        <v>3055</v>
      </c>
      <c r="V389" s="19" t="s">
        <v>3056</v>
      </c>
      <c r="W389" s="30">
        <v>2014</v>
      </c>
      <c r="X389" t="s">
        <v>3055</v>
      </c>
      <c r="Y389" s="28">
        <v>42003</v>
      </c>
      <c r="Z389" s="28" t="str">
        <f>TRIM(A389)</f>
        <v>LT-2014-GR456072-42003</v>
      </c>
      <c r="AA389">
        <f t="shared" si="30"/>
        <v>2014</v>
      </c>
      <c r="AB389">
        <f t="shared" si="31"/>
        <v>12</v>
      </c>
      <c r="AC389">
        <f t="shared" si="32"/>
        <v>3</v>
      </c>
      <c r="AD389">
        <f t="shared" si="33"/>
        <v>5</v>
      </c>
      <c r="AE389" s="62">
        <f>IF(I389="missing", IFERROR(INDEX([1]lookup!$I:$I, MATCH($A389, [1]lookup!$B:$B, 0)), 0), I389)</f>
        <v>3799.08</v>
      </c>
      <c r="AF389" s="71" t="str">
        <f t="shared" si="34"/>
        <v>Oct</v>
      </c>
    </row>
    <row r="390" spans="1:32" ht="15.75">
      <c r="A390" s="16" t="s">
        <v>573</v>
      </c>
      <c r="B390" s="66">
        <v>41614</v>
      </c>
      <c r="C390" s="4">
        <v>41614</v>
      </c>
      <c r="D390" s="5" t="s">
        <v>574</v>
      </c>
      <c r="E390" s="5" t="s">
        <v>575</v>
      </c>
      <c r="F390" s="5" t="s">
        <v>87</v>
      </c>
      <c r="G390" s="5" t="s">
        <v>17</v>
      </c>
      <c r="H390" s="5" t="s">
        <v>23</v>
      </c>
      <c r="I390" s="6">
        <v>1554.48</v>
      </c>
      <c r="J390" s="5">
        <v>8</v>
      </c>
      <c r="K390" s="17">
        <v>0</v>
      </c>
      <c r="L390" s="6">
        <v>341.76</v>
      </c>
      <c r="M390" s="5" t="s">
        <v>37</v>
      </c>
      <c r="N390" s="7"/>
      <c r="O390" s="8" t="str">
        <f>PROPER(D390)</f>
        <v>Speros Goranitis</v>
      </c>
      <c r="P390" s="8" t="str">
        <f>LEFT(A390,2)</f>
        <v>RO</v>
      </c>
      <c r="Q390" s="8" t="str">
        <f>MID(A390,4,4)</f>
        <v>2013</v>
      </c>
      <c r="R390" s="8" t="str">
        <f>UPPER(M390)</f>
        <v>HIGH</v>
      </c>
      <c r="S390" s="8" t="str">
        <f>LOWER(G390)</f>
        <v>technology</v>
      </c>
      <c r="T390" s="18" t="str">
        <f>RIGHT(A390,5)</f>
        <v>41614</v>
      </c>
      <c r="U390" s="27" t="s">
        <v>3057</v>
      </c>
      <c r="V390" s="16" t="s">
        <v>3058</v>
      </c>
      <c r="W390" s="30">
        <v>2013</v>
      </c>
      <c r="X390" t="s">
        <v>3057</v>
      </c>
      <c r="Y390" s="28">
        <v>41614</v>
      </c>
      <c r="Z390" s="28" t="str">
        <f>TRIM(A390)</f>
        <v>RO-2013-SG10605107-41614</v>
      </c>
      <c r="AA390">
        <f t="shared" si="30"/>
        <v>2013</v>
      </c>
      <c r="AB390">
        <f t="shared" si="31"/>
        <v>12</v>
      </c>
      <c r="AC390">
        <f t="shared" si="32"/>
        <v>6</v>
      </c>
      <c r="AD390">
        <f t="shared" si="33"/>
        <v>0</v>
      </c>
      <c r="AE390" s="62">
        <f>IF(I390="missing", IFERROR(INDEX([1]lookup!$I:$I, MATCH($A390, [1]lookup!$B:$B, 0)), 0), I390)</f>
        <v>1554.48</v>
      </c>
      <c r="AF390" s="71" t="str">
        <f t="shared" si="34"/>
        <v>Sep</v>
      </c>
    </row>
    <row r="391" spans="1:32" ht="15.75">
      <c r="A391" s="19" t="s">
        <v>578</v>
      </c>
      <c r="B391" s="67">
        <v>41628</v>
      </c>
      <c r="C391" s="9">
        <v>41632</v>
      </c>
      <c r="D391" s="10" t="s">
        <v>270</v>
      </c>
      <c r="E391" s="10" t="s">
        <v>579</v>
      </c>
      <c r="F391" s="10" t="s">
        <v>98</v>
      </c>
      <c r="G391" s="10" t="s">
        <v>17</v>
      </c>
      <c r="H391" s="10" t="s">
        <v>33</v>
      </c>
      <c r="I391" s="11">
        <v>3474.08</v>
      </c>
      <c r="J391" s="10">
        <v>8</v>
      </c>
      <c r="K391" s="20">
        <v>0</v>
      </c>
      <c r="L391" s="11">
        <v>625.28</v>
      </c>
      <c r="M391" s="10" t="s">
        <v>37</v>
      </c>
      <c r="N391" s="12"/>
      <c r="O391" s="13" t="str">
        <f>PROPER(D391)</f>
        <v>Fred Hopkins</v>
      </c>
      <c r="P391" s="13" t="str">
        <f>LEFT(A391,2)</f>
        <v>MX</v>
      </c>
      <c r="Q391" s="13" t="str">
        <f>MID(A391,4,4)</f>
        <v>2013</v>
      </c>
      <c r="R391" s="13" t="str">
        <f>UPPER(M391)</f>
        <v>HIGH</v>
      </c>
      <c r="S391" s="13" t="str">
        <f>LOWER(G391)</f>
        <v>technology</v>
      </c>
      <c r="T391" s="21" t="str">
        <f>RIGHT(A391,5)</f>
        <v>41628</v>
      </c>
      <c r="U391" s="27" t="s">
        <v>3059</v>
      </c>
      <c r="V391" s="19" t="s">
        <v>2719</v>
      </c>
      <c r="W391" s="30">
        <v>2013</v>
      </c>
      <c r="X391" t="s">
        <v>3059</v>
      </c>
      <c r="Y391" s="28">
        <v>41628</v>
      </c>
      <c r="Z391" s="28" t="str">
        <f>TRIM(A391)</f>
        <v>MX-2013-FH1436582-41628</v>
      </c>
      <c r="AA391">
        <f t="shared" si="30"/>
        <v>2013</v>
      </c>
      <c r="AB391">
        <f t="shared" si="31"/>
        <v>12</v>
      </c>
      <c r="AC391">
        <f t="shared" si="32"/>
        <v>6</v>
      </c>
      <c r="AD391">
        <f t="shared" si="33"/>
        <v>4</v>
      </c>
      <c r="AE391" s="62">
        <f>IF(I391="missing", IFERROR(INDEX([1]lookup!$I:$I, MATCH($A391, [1]lookup!$B:$B, 0)), 0), I391)</f>
        <v>3474.08</v>
      </c>
      <c r="AF391" s="71" t="str">
        <f t="shared" si="34"/>
        <v>Sep</v>
      </c>
    </row>
    <row r="392" spans="1:32" ht="15.75">
      <c r="A392" s="16" t="s">
        <v>592</v>
      </c>
      <c r="B392" s="66" t="s">
        <v>593</v>
      </c>
      <c r="C392" s="4">
        <v>42111</v>
      </c>
      <c r="D392" s="5" t="s">
        <v>594</v>
      </c>
      <c r="E392" s="5" t="s">
        <v>595</v>
      </c>
      <c r="F392" s="5" t="s">
        <v>25</v>
      </c>
      <c r="G392" s="5" t="s">
        <v>17</v>
      </c>
      <c r="H392" s="5" t="s">
        <v>26</v>
      </c>
      <c r="I392" s="6">
        <v>3908.88</v>
      </c>
      <c r="J392" s="5">
        <v>6</v>
      </c>
      <c r="K392" s="17">
        <v>0</v>
      </c>
      <c r="L392" s="6">
        <v>1563.48</v>
      </c>
      <c r="M392" s="5" t="s">
        <v>596</v>
      </c>
      <c r="N392" s="7"/>
      <c r="O392" s="8" t="str">
        <f>PROPER(D392)</f>
        <v>Jane Waco</v>
      </c>
      <c r="P392" s="8" t="str">
        <f>LEFT(A392,2)</f>
        <v>SG</v>
      </c>
      <c r="Q392" s="8" t="str">
        <f>MID(A392,4,4)</f>
        <v>2015</v>
      </c>
      <c r="R392" s="8" t="str">
        <f>UPPER(M392)</f>
        <v>MEIDUM</v>
      </c>
      <c r="S392" s="8" t="str">
        <f>LOWER(G392)</f>
        <v>technology</v>
      </c>
      <c r="T392" s="18" t="str">
        <f>RIGHT(A392,5)</f>
        <v>42108</v>
      </c>
      <c r="U392" s="27" t="s">
        <v>3060</v>
      </c>
      <c r="V392" s="16" t="s">
        <v>3061</v>
      </c>
      <c r="W392" s="30">
        <v>2015</v>
      </c>
      <c r="X392" t="s">
        <v>3060</v>
      </c>
      <c r="Y392" s="28">
        <v>42108</v>
      </c>
      <c r="Z392" s="28" t="str">
        <f>TRIM(A392)</f>
        <v>SG-2015-JW5220111-42108</v>
      </c>
      <c r="AA392">
        <f t="shared" si="30"/>
        <v>0</v>
      </c>
      <c r="AB392">
        <f t="shared" si="31"/>
        <v>0</v>
      </c>
      <c r="AC392">
        <f t="shared" si="32"/>
        <v>0</v>
      </c>
      <c r="AD392">
        <f t="shared" si="33"/>
        <v>0</v>
      </c>
      <c r="AE392" s="62">
        <f>IF(I392="missing", IFERROR(INDEX([1]lookup!$I:$I, MATCH($A392, [1]lookup!$B:$B, 0)), 0), I392)</f>
        <v>3908.88</v>
      </c>
      <c r="AF392" s="71" t="str">
        <f t="shared" si="34"/>
        <v>Dec</v>
      </c>
    </row>
    <row r="393" spans="1:32" ht="15.75">
      <c r="A393" s="19" t="s">
        <v>599</v>
      </c>
      <c r="B393" s="67">
        <v>42140</v>
      </c>
      <c r="C393" s="9">
        <v>42142</v>
      </c>
      <c r="D393" s="10" t="s">
        <v>600</v>
      </c>
      <c r="E393" s="10" t="s">
        <v>601</v>
      </c>
      <c r="F393" s="10" t="s">
        <v>16</v>
      </c>
      <c r="G393" s="10" t="s">
        <v>165</v>
      </c>
      <c r="H393" s="10" t="s">
        <v>26</v>
      </c>
      <c r="I393" s="11">
        <v>1900.5839999999901</v>
      </c>
      <c r="J393" s="10">
        <v>6</v>
      </c>
      <c r="K393" s="20">
        <v>0.4</v>
      </c>
      <c r="L393" s="11">
        <v>-348.51600000000002</v>
      </c>
      <c r="M393" s="10" t="s">
        <v>37</v>
      </c>
      <c r="N393" s="12"/>
      <c r="O393" s="13" t="str">
        <f>PROPER(D393)</f>
        <v>Russell D'Ascenzo</v>
      </c>
      <c r="P393" s="13" t="str">
        <f>LEFT(A393,2)</f>
        <v>ID</v>
      </c>
      <c r="Q393" s="13" t="str">
        <f>MID(A393,4,4)</f>
        <v>2015</v>
      </c>
      <c r="R393" s="13" t="str">
        <f>UPPER(M393)</f>
        <v>HIGH</v>
      </c>
      <c r="S393" s="13" t="str">
        <f>LOWER(G393)</f>
        <v>office_supplies</v>
      </c>
      <c r="T393" s="21" t="str">
        <f>RIGHT(A393,5)</f>
        <v>42140</v>
      </c>
      <c r="U393" s="27" t="s">
        <v>3062</v>
      </c>
      <c r="V393" s="19" t="s">
        <v>2739</v>
      </c>
      <c r="W393" s="30">
        <v>2015</v>
      </c>
      <c r="X393" t="s">
        <v>3062</v>
      </c>
      <c r="Y393" s="28">
        <v>42140</v>
      </c>
      <c r="Z393" s="28" t="str">
        <f>TRIM(A393)</f>
        <v>ID-2015-RD1993092-42140</v>
      </c>
      <c r="AA393">
        <f t="shared" si="30"/>
        <v>2015</v>
      </c>
      <c r="AB393">
        <f t="shared" si="31"/>
        <v>5</v>
      </c>
      <c r="AC393">
        <f t="shared" si="32"/>
        <v>7</v>
      </c>
      <c r="AD393">
        <f t="shared" si="33"/>
        <v>2</v>
      </c>
      <c r="AE393" s="62">
        <f>IF(I393="missing", IFERROR(INDEX([1]lookup!$I:$I, MATCH($A393, [1]lookup!$B:$B, 0)), 0), I393)</f>
        <v>1900.5839999999901</v>
      </c>
      <c r="AF393" s="71" t="str">
        <f t="shared" si="34"/>
        <v>Nov</v>
      </c>
    </row>
    <row r="394" spans="1:32" ht="15.75">
      <c r="A394" s="16" t="s">
        <v>606</v>
      </c>
      <c r="B394" s="66">
        <v>41788</v>
      </c>
      <c r="C394" s="4">
        <v>41791</v>
      </c>
      <c r="D394" s="5" t="s">
        <v>607</v>
      </c>
      <c r="E394" s="5" t="s">
        <v>322</v>
      </c>
      <c r="F394" s="5" t="s">
        <v>142</v>
      </c>
      <c r="G394" s="5" t="s">
        <v>17</v>
      </c>
      <c r="H394" s="5" t="s">
        <v>151</v>
      </c>
      <c r="I394" s="6">
        <v>3181.7718</v>
      </c>
      <c r="J394" s="5">
        <v>6</v>
      </c>
      <c r="K394" s="17">
        <v>0.17</v>
      </c>
      <c r="L394" s="6">
        <v>344.97179999999901</v>
      </c>
      <c r="M394" s="5" t="s">
        <v>19</v>
      </c>
      <c r="N394" s="7"/>
      <c r="O394" s="8" t="str">
        <f>PROPER(D394)</f>
        <v>Charles Sheldon</v>
      </c>
      <c r="P394" s="8" t="str">
        <f>LEFT(A394,2)</f>
        <v>IN</v>
      </c>
      <c r="Q394" s="8" t="str">
        <f>MID(A394,4,4)</f>
        <v>2014</v>
      </c>
      <c r="R394" s="8" t="str">
        <f>UPPER(M394)</f>
        <v>MEDIUM</v>
      </c>
      <c r="S394" s="8" t="str">
        <f>LOWER(G394)</f>
        <v>technology</v>
      </c>
      <c r="T394" s="18" t="str">
        <f>RIGHT(A394,5)</f>
        <v>41788</v>
      </c>
      <c r="U394" s="27" t="s">
        <v>3063</v>
      </c>
      <c r="V394" s="16" t="s">
        <v>2687</v>
      </c>
      <c r="W394" s="30">
        <v>2014</v>
      </c>
      <c r="X394" t="s">
        <v>3063</v>
      </c>
      <c r="Y394" s="28">
        <v>41788</v>
      </c>
      <c r="Z394" s="28" t="str">
        <f>TRIM(A394)</f>
        <v>IN-2014-CS12175130-41788</v>
      </c>
      <c r="AA394">
        <f t="shared" si="30"/>
        <v>2014</v>
      </c>
      <c r="AB394">
        <f t="shared" si="31"/>
        <v>5</v>
      </c>
      <c r="AC394">
        <f t="shared" si="32"/>
        <v>5</v>
      </c>
      <c r="AD394">
        <f t="shared" si="33"/>
        <v>3</v>
      </c>
      <c r="AE394" s="62">
        <f>IF(I394="missing", IFERROR(INDEX([1]lookup!$I:$I, MATCH($A394, [1]lookup!$B:$B, 0)), 0), I394)</f>
        <v>3181.7718</v>
      </c>
      <c r="AF394" s="71" t="str">
        <f t="shared" si="34"/>
        <v>Oct</v>
      </c>
    </row>
    <row r="395" spans="1:32" ht="15.75">
      <c r="A395" s="19" t="s">
        <v>608</v>
      </c>
      <c r="B395" s="67">
        <v>41515</v>
      </c>
      <c r="C395" s="9">
        <v>41518</v>
      </c>
      <c r="D395" s="10" t="s">
        <v>609</v>
      </c>
      <c r="E395" s="10" t="s">
        <v>197</v>
      </c>
      <c r="F395" s="10" t="s">
        <v>77</v>
      </c>
      <c r="G395" s="10" t="s">
        <v>45</v>
      </c>
      <c r="H395" s="10" t="s">
        <v>151</v>
      </c>
      <c r="I395" s="11">
        <v>1392.633</v>
      </c>
      <c r="J395" s="10">
        <v>11</v>
      </c>
      <c r="K395" s="20">
        <v>0.1</v>
      </c>
      <c r="L395" s="11">
        <v>-139.55699999999999</v>
      </c>
      <c r="M395" s="10" t="s">
        <v>27</v>
      </c>
      <c r="N395" s="12"/>
      <c r="O395" s="13" t="str">
        <f>PROPER(D395)</f>
        <v>Julia Dunbar</v>
      </c>
      <c r="P395" s="13" t="str">
        <f>LEFT(A395,2)</f>
        <v>IT</v>
      </c>
      <c r="Q395" s="13" t="str">
        <f>MID(A395,4,4)</f>
        <v>2013</v>
      </c>
      <c r="R395" s="13" t="str">
        <f>UPPER(M395)</f>
        <v>CRITICAL</v>
      </c>
      <c r="S395" s="13" t="str">
        <f>LOWER(G395)</f>
        <v>office supplies</v>
      </c>
      <c r="T395" s="21" t="str">
        <f>RIGHT(A395,5)</f>
        <v>41515</v>
      </c>
      <c r="U395" s="27" t="s">
        <v>3064</v>
      </c>
      <c r="V395" s="19" t="s">
        <v>2711</v>
      </c>
      <c r="W395" s="30">
        <v>2013</v>
      </c>
      <c r="X395" t="s">
        <v>3064</v>
      </c>
      <c r="Y395" s="28">
        <v>41515</v>
      </c>
      <c r="Z395" s="28" t="str">
        <f>TRIM(A395)</f>
        <v>IT-2013-JD16060120-41515</v>
      </c>
      <c r="AA395">
        <f t="shared" si="30"/>
        <v>2013</v>
      </c>
      <c r="AB395">
        <f t="shared" si="31"/>
        <v>8</v>
      </c>
      <c r="AC395">
        <f t="shared" si="32"/>
        <v>5</v>
      </c>
      <c r="AD395">
        <f t="shared" si="33"/>
        <v>3</v>
      </c>
      <c r="AE395" s="62">
        <f>IF(I395="missing", IFERROR(INDEX([1]lookup!$I:$I, MATCH($A395, [1]lookup!$B:$B, 0)), 0), I395)</f>
        <v>1392.633</v>
      </c>
      <c r="AF395" s="71" t="str">
        <f t="shared" si="34"/>
        <v>Sep</v>
      </c>
    </row>
    <row r="396" spans="1:32" ht="15.75">
      <c r="A396" s="16" t="s">
        <v>620</v>
      </c>
      <c r="B396" s="66">
        <v>41852</v>
      </c>
      <c r="C396" s="4">
        <v>41855</v>
      </c>
      <c r="D396" s="5" t="s">
        <v>621</v>
      </c>
      <c r="E396" s="5" t="s">
        <v>15</v>
      </c>
      <c r="F396" s="5" t="s">
        <v>16</v>
      </c>
      <c r="G396" s="5" t="s">
        <v>32</v>
      </c>
      <c r="H396" s="5" t="s">
        <v>151</v>
      </c>
      <c r="I396" s="6">
        <v>1512</v>
      </c>
      <c r="J396" s="5">
        <v>6</v>
      </c>
      <c r="K396" s="17">
        <v>0</v>
      </c>
      <c r="L396" s="6">
        <v>498.96</v>
      </c>
      <c r="M396" s="5" t="s">
        <v>27</v>
      </c>
      <c r="N396" s="7"/>
      <c r="O396" s="8" t="str">
        <f>PROPER(D396)</f>
        <v>Thomas Seio</v>
      </c>
      <c r="P396" s="8" t="str">
        <f>LEFT(A396,2)</f>
        <v>IN</v>
      </c>
      <c r="Q396" s="8" t="str">
        <f>MID(A396,4,4)</f>
        <v>2014</v>
      </c>
      <c r="R396" s="8" t="str">
        <f>UPPER(M396)</f>
        <v>CRITICAL</v>
      </c>
      <c r="S396" s="8" t="str">
        <f>LOWER(G396)</f>
        <v>furniture</v>
      </c>
      <c r="T396" s="18" t="str">
        <f>RIGHT(A396,5)</f>
        <v>41852</v>
      </c>
      <c r="U396" s="27" t="s">
        <v>3065</v>
      </c>
      <c r="V396" s="16" t="s">
        <v>2687</v>
      </c>
      <c r="W396" s="30">
        <v>2014</v>
      </c>
      <c r="X396" t="s">
        <v>3065</v>
      </c>
      <c r="Y396" s="28">
        <v>41852</v>
      </c>
      <c r="Z396" s="28" t="str">
        <f>TRIM(A396)</f>
        <v>IN-2014-TS212057-41852</v>
      </c>
      <c r="AA396">
        <f t="shared" si="30"/>
        <v>2014</v>
      </c>
      <c r="AB396">
        <f t="shared" si="31"/>
        <v>8</v>
      </c>
      <c r="AC396">
        <f t="shared" si="32"/>
        <v>6</v>
      </c>
      <c r="AD396">
        <f t="shared" si="33"/>
        <v>3</v>
      </c>
      <c r="AE396" s="62">
        <f>IF(I396="missing", IFERROR(INDEX([1]lookup!$I:$I, MATCH($A396, [1]lookup!$B:$B, 0)), 0), I396)</f>
        <v>1512</v>
      </c>
      <c r="AF396" s="71" t="str">
        <f t="shared" si="34"/>
        <v>Oct</v>
      </c>
    </row>
    <row r="397" spans="1:32" ht="15.75">
      <c r="A397" s="19" t="s">
        <v>589</v>
      </c>
      <c r="B397" s="67">
        <v>41812</v>
      </c>
      <c r="C397" s="9">
        <v>41817</v>
      </c>
      <c r="D397" s="10" t="s">
        <v>583</v>
      </c>
      <c r="E397" s="10" t="s">
        <v>40</v>
      </c>
      <c r="F397" s="10" t="s">
        <v>111</v>
      </c>
      <c r="G397" s="10" t="s">
        <v>45</v>
      </c>
      <c r="H397" s="10" t="s">
        <v>299</v>
      </c>
      <c r="I397" s="11">
        <v>186.14400000000001</v>
      </c>
      <c r="J397" s="10">
        <v>6</v>
      </c>
      <c r="K397" s="20">
        <v>0.2</v>
      </c>
      <c r="L397" s="11">
        <v>60.496799999999901</v>
      </c>
      <c r="M397" s="10" t="s">
        <v>37</v>
      </c>
      <c r="N397" s="12"/>
      <c r="O397" s="13" t="str">
        <f>PROPER(D397)</f>
        <v>Adam Shillingsburg</v>
      </c>
      <c r="P397" s="13" t="str">
        <f>LEFT(A397,2)</f>
        <v>CA</v>
      </c>
      <c r="Q397" s="13" t="str">
        <f>MID(A397,4,4)</f>
        <v>2014</v>
      </c>
      <c r="R397" s="13" t="str">
        <f>UPPER(M397)</f>
        <v>HIGH</v>
      </c>
      <c r="S397" s="13" t="str">
        <f>LOWER(G397)</f>
        <v>office supplies</v>
      </c>
      <c r="T397" s="21" t="str">
        <f>RIGHT(A397,5)</f>
        <v>41812</v>
      </c>
      <c r="U397" s="27" t="s">
        <v>2776</v>
      </c>
      <c r="V397" s="19" t="s">
        <v>2690</v>
      </c>
      <c r="W397" s="30">
        <v>2014</v>
      </c>
      <c r="X397" t="s">
        <v>2776</v>
      </c>
      <c r="Y397" s="28">
        <v>41812</v>
      </c>
      <c r="Z397" s="28" t="str">
        <f>TRIM(A397)</f>
        <v>CA-2014-AS10090140-41812</v>
      </c>
      <c r="AA397">
        <f t="shared" si="30"/>
        <v>2014</v>
      </c>
      <c r="AB397">
        <f t="shared" si="31"/>
        <v>6</v>
      </c>
      <c r="AC397">
        <f t="shared" si="32"/>
        <v>1</v>
      </c>
      <c r="AD397">
        <f t="shared" si="33"/>
        <v>5</v>
      </c>
      <c r="AE397" s="62">
        <f>IF(I397="missing", IFERROR(INDEX([1]lookup!$I:$I, MATCH($A397, [1]lookup!$B:$B, 0)), 0), I397)</f>
        <v>186.14400000000001</v>
      </c>
      <c r="AF397" s="71" t="str">
        <f t="shared" si="34"/>
        <v>Oct</v>
      </c>
    </row>
    <row r="398" spans="1:32" ht="15.75">
      <c r="A398" s="16" t="s">
        <v>627</v>
      </c>
      <c r="B398" s="66">
        <v>42288</v>
      </c>
      <c r="C398" s="4">
        <v>42290</v>
      </c>
      <c r="D398" s="5" t="s">
        <v>628</v>
      </c>
      <c r="E398" s="5" t="s">
        <v>141</v>
      </c>
      <c r="F398" s="5" t="s">
        <v>142</v>
      </c>
      <c r="G398" s="5" t="s">
        <v>32</v>
      </c>
      <c r="H398" s="5" t="s">
        <v>18</v>
      </c>
      <c r="I398" s="6">
        <v>1029.25889999999</v>
      </c>
      <c r="J398" s="5">
        <v>9</v>
      </c>
      <c r="K398" s="17">
        <v>7.0000000000000007E-2</v>
      </c>
      <c r="L398" s="6">
        <v>10.818899999999999</v>
      </c>
      <c r="M398" s="5" t="s">
        <v>27</v>
      </c>
      <c r="N398" s="7"/>
      <c r="O398" s="8" t="str">
        <f>PROPER(D398)</f>
        <v>Pamela Stobb</v>
      </c>
      <c r="P398" s="8" t="str">
        <f>LEFT(A398,2)</f>
        <v>IN</v>
      </c>
      <c r="Q398" s="8" t="str">
        <f>MID(A398,4,4)</f>
        <v>2015</v>
      </c>
      <c r="R398" s="8" t="str">
        <f>UPPER(M398)</f>
        <v>CRITICAL</v>
      </c>
      <c r="S398" s="8" t="str">
        <f>LOWER(G398)</f>
        <v>furniture</v>
      </c>
      <c r="T398" s="18" t="str">
        <f>RIGHT(A398,5)</f>
        <v>42288</v>
      </c>
      <c r="U398" s="27" t="s">
        <v>3066</v>
      </c>
      <c r="V398" s="16" t="s">
        <v>2687</v>
      </c>
      <c r="W398" s="30">
        <v>2015</v>
      </c>
      <c r="X398" t="s">
        <v>3066</v>
      </c>
      <c r="Y398" s="28">
        <v>42288</v>
      </c>
      <c r="Z398" s="28" t="str">
        <f>TRIM(A398)</f>
        <v>IN-2015-PS1876059-42288</v>
      </c>
      <c r="AA398">
        <f t="shared" si="30"/>
        <v>2015</v>
      </c>
      <c r="AB398">
        <f t="shared" si="31"/>
        <v>10</v>
      </c>
      <c r="AC398">
        <f t="shared" si="32"/>
        <v>1</v>
      </c>
      <c r="AD398">
        <f t="shared" si="33"/>
        <v>2</v>
      </c>
      <c r="AE398" s="62">
        <f>IF(I398="missing", IFERROR(INDEX([1]lookup!$I:$I, MATCH($A398, [1]lookup!$B:$B, 0)), 0), I398)</f>
        <v>1029.25889999999</v>
      </c>
      <c r="AF398" s="71" t="str">
        <f t="shared" si="34"/>
        <v>Nov</v>
      </c>
    </row>
    <row r="399" spans="1:32" ht="15.75">
      <c r="A399" s="19" t="s">
        <v>631</v>
      </c>
      <c r="B399" s="67">
        <v>41802</v>
      </c>
      <c r="C399" s="9">
        <v>41807</v>
      </c>
      <c r="D399" s="10" t="s">
        <v>632</v>
      </c>
      <c r="E399" s="10" t="s">
        <v>114</v>
      </c>
      <c r="F399" s="10" t="s">
        <v>115</v>
      </c>
      <c r="G399" s="10" t="s">
        <v>17</v>
      </c>
      <c r="H399" s="10" t="s">
        <v>151</v>
      </c>
      <c r="I399" s="11">
        <v>5751.54</v>
      </c>
      <c r="J399" s="10">
        <v>9</v>
      </c>
      <c r="K399" s="20">
        <v>0</v>
      </c>
      <c r="L399" s="11">
        <v>2817.99</v>
      </c>
      <c r="M399" s="10" t="s">
        <v>19</v>
      </c>
      <c r="N399" s="12"/>
      <c r="O399" s="13" t="str">
        <f>PROPER(D399)</f>
        <v>Cynthia Arntzen</v>
      </c>
      <c r="P399" s="13" t="str">
        <f>LEFT(A399,2)</f>
        <v>IN</v>
      </c>
      <c r="Q399" s="13" t="str">
        <f>MID(A399,4,4)</f>
        <v>2014</v>
      </c>
      <c r="R399" s="13" t="str">
        <f>UPPER(M399)</f>
        <v>MEDIUM</v>
      </c>
      <c r="S399" s="13" t="str">
        <f>LOWER(G399)</f>
        <v>technology</v>
      </c>
      <c r="T399" s="21" t="str">
        <f>RIGHT(A399,5)</f>
        <v>41802</v>
      </c>
      <c r="U399" s="27" t="s">
        <v>3067</v>
      </c>
      <c r="V399" s="19" t="s">
        <v>2687</v>
      </c>
      <c r="W399" s="30">
        <v>2014</v>
      </c>
      <c r="X399" t="s">
        <v>3067</v>
      </c>
      <c r="Y399" s="28">
        <v>41802</v>
      </c>
      <c r="Z399" s="28" t="str">
        <f>TRIM(A399)</f>
        <v>IN-2014-CA1277558-41802</v>
      </c>
      <c r="AA399">
        <f t="shared" si="30"/>
        <v>2014</v>
      </c>
      <c r="AB399">
        <f t="shared" si="31"/>
        <v>6</v>
      </c>
      <c r="AC399">
        <f t="shared" si="32"/>
        <v>5</v>
      </c>
      <c r="AD399">
        <f t="shared" si="33"/>
        <v>5</v>
      </c>
      <c r="AE399" s="62">
        <f>IF(I399="missing", IFERROR(INDEX([1]lookup!$I:$I, MATCH($A399, [1]lookup!$B:$B, 0)), 0), I399)</f>
        <v>5751.54</v>
      </c>
      <c r="AF399" s="71" t="str">
        <f t="shared" si="34"/>
        <v>Oct</v>
      </c>
    </row>
    <row r="400" spans="1:32" ht="15.75">
      <c r="A400" s="16" t="s">
        <v>633</v>
      </c>
      <c r="B400" s="66">
        <v>41899</v>
      </c>
      <c r="C400" s="4">
        <v>41902</v>
      </c>
      <c r="D400" s="5" t="s">
        <v>634</v>
      </c>
      <c r="E400" s="5" t="s">
        <v>635</v>
      </c>
      <c r="F400" s="5" t="s">
        <v>71</v>
      </c>
      <c r="G400" s="5" t="s">
        <v>32</v>
      </c>
      <c r="H400" s="5" t="s">
        <v>33</v>
      </c>
      <c r="I400" s="6">
        <v>2442.069</v>
      </c>
      <c r="J400" s="5">
        <v>7</v>
      </c>
      <c r="K400" s="17">
        <v>0.1</v>
      </c>
      <c r="L400" s="6">
        <v>-244.251</v>
      </c>
      <c r="M400" s="5" t="s">
        <v>37</v>
      </c>
      <c r="N400" s="7"/>
      <c r="O400" s="8" t="str">
        <f>PROPER(D400)</f>
        <v>Cynthia Delaney</v>
      </c>
      <c r="P400" s="8" t="str">
        <f>LEFT(A400,2)</f>
        <v>ES</v>
      </c>
      <c r="Q400" s="8" t="str">
        <f>MID(A400,4,4)</f>
        <v>2014</v>
      </c>
      <c r="R400" s="8" t="str">
        <f>UPPER(M400)</f>
        <v>HIGH</v>
      </c>
      <c r="S400" s="8" t="str">
        <f>LOWER(G400)</f>
        <v>furniture</v>
      </c>
      <c r="T400" s="18" t="str">
        <f>RIGHT(A400,5)</f>
        <v>41899</v>
      </c>
      <c r="U400" s="27" t="s">
        <v>3068</v>
      </c>
      <c r="V400" s="16" t="s">
        <v>2744</v>
      </c>
      <c r="W400" s="30">
        <v>2014</v>
      </c>
      <c r="X400" t="s">
        <v>3068</v>
      </c>
      <c r="Y400" s="28">
        <v>41899</v>
      </c>
      <c r="Z400" s="28" t="str">
        <f>TRIM(A400)</f>
        <v>ES-2014-CD1279048-41899</v>
      </c>
      <c r="AA400">
        <f t="shared" si="30"/>
        <v>2014</v>
      </c>
      <c r="AB400">
        <f t="shared" si="31"/>
        <v>9</v>
      </c>
      <c r="AC400">
        <f t="shared" si="32"/>
        <v>4</v>
      </c>
      <c r="AD400">
        <f t="shared" si="33"/>
        <v>3</v>
      </c>
      <c r="AE400" s="62">
        <f>IF(I400="missing", IFERROR(INDEX([1]lookup!$I:$I, MATCH($A400, [1]lookup!$B:$B, 0)), 0), I400)</f>
        <v>2442.069</v>
      </c>
      <c r="AF400" s="71" t="str">
        <f t="shared" si="34"/>
        <v>Oct</v>
      </c>
    </row>
    <row r="401" spans="1:32" ht="15.75">
      <c r="A401" s="19" t="s">
        <v>644</v>
      </c>
      <c r="B401" s="67">
        <v>41136</v>
      </c>
      <c r="C401" s="9">
        <v>41140</v>
      </c>
      <c r="D401" s="10" t="s">
        <v>645</v>
      </c>
      <c r="E401" s="10" t="s">
        <v>114</v>
      </c>
      <c r="F401" s="10" t="s">
        <v>115</v>
      </c>
      <c r="G401" s="10" t="s">
        <v>32</v>
      </c>
      <c r="H401" s="10" t="s">
        <v>151</v>
      </c>
      <c r="I401" s="11">
        <v>3274.02</v>
      </c>
      <c r="J401" s="10">
        <v>9</v>
      </c>
      <c r="K401" s="20">
        <v>0</v>
      </c>
      <c r="L401" s="11">
        <v>261.89999999999998</v>
      </c>
      <c r="M401" s="10" t="s">
        <v>19</v>
      </c>
      <c r="N401" s="12"/>
      <c r="O401" s="13" t="str">
        <f>PROPER(D401)</f>
        <v>Ken Brennan</v>
      </c>
      <c r="P401" s="13" t="str">
        <f>LEFT(A401,2)</f>
        <v>IN</v>
      </c>
      <c r="Q401" s="13" t="str">
        <f>MID(A401,4,4)</f>
        <v>2012</v>
      </c>
      <c r="R401" s="13" t="str">
        <f>UPPER(M401)</f>
        <v>MEDIUM</v>
      </c>
      <c r="S401" s="13" t="str">
        <f>LOWER(G401)</f>
        <v>furniture</v>
      </c>
      <c r="T401" s="21" t="str">
        <f>RIGHT(A401,5)</f>
        <v>41136</v>
      </c>
      <c r="U401" s="27" t="s">
        <v>3069</v>
      </c>
      <c r="V401" s="19" t="s">
        <v>2687</v>
      </c>
      <c r="W401" s="30">
        <v>2012</v>
      </c>
      <c r="X401" t="s">
        <v>3069</v>
      </c>
      <c r="Y401" s="28">
        <v>41136</v>
      </c>
      <c r="Z401" s="28" t="str">
        <f>TRIM(A401)</f>
        <v>IN-2012-KB1660058-41136</v>
      </c>
      <c r="AA401">
        <f t="shared" si="30"/>
        <v>2012</v>
      </c>
      <c r="AB401">
        <f t="shared" si="31"/>
        <v>8</v>
      </c>
      <c r="AC401">
        <f t="shared" si="32"/>
        <v>4</v>
      </c>
      <c r="AD401">
        <f t="shared" si="33"/>
        <v>4</v>
      </c>
      <c r="AE401" s="62">
        <f>IF(I401="missing", IFERROR(INDEX([1]lookup!$I:$I, MATCH($A401, [1]lookup!$B:$B, 0)), 0), I401)</f>
        <v>3274.02</v>
      </c>
      <c r="AF401" s="71" t="str">
        <f t="shared" si="34"/>
        <v>Aug</v>
      </c>
    </row>
    <row r="402" spans="1:32" ht="15.75">
      <c r="A402" s="16" t="s">
        <v>646</v>
      </c>
      <c r="B402" s="66">
        <v>42096</v>
      </c>
      <c r="C402" s="5" t="s">
        <v>647</v>
      </c>
      <c r="D402" s="5" t="s">
        <v>583</v>
      </c>
      <c r="E402" s="5" t="s">
        <v>40</v>
      </c>
      <c r="F402" s="5" t="s">
        <v>41</v>
      </c>
      <c r="G402" s="5" t="s">
        <v>45</v>
      </c>
      <c r="H402" s="5" t="s">
        <v>151</v>
      </c>
      <c r="I402" s="6">
        <v>94.199999999999903</v>
      </c>
      <c r="J402" s="5">
        <v>6</v>
      </c>
      <c r="K402" s="17">
        <v>0</v>
      </c>
      <c r="L402" s="6">
        <v>23.55</v>
      </c>
      <c r="M402" s="5" t="s">
        <v>37</v>
      </c>
      <c r="N402" s="7"/>
      <c r="O402" s="8" t="str">
        <f>PROPER(D402)</f>
        <v>Adam Shillingsburg</v>
      </c>
      <c r="P402" s="8" t="str">
        <f>LEFT(A402,2)</f>
        <v>CA</v>
      </c>
      <c r="Q402" s="8" t="str">
        <f>MID(A402,4,4)</f>
        <v>2015</v>
      </c>
      <c r="R402" s="8" t="str">
        <f>UPPER(M402)</f>
        <v>HIGH</v>
      </c>
      <c r="S402" s="8" t="str">
        <f>LOWER(G402)</f>
        <v>office supplies</v>
      </c>
      <c r="T402" s="18" t="str">
        <f>RIGHT(A402,5)</f>
        <v>42096</v>
      </c>
      <c r="U402" s="27" t="s">
        <v>2776</v>
      </c>
      <c r="V402" s="16" t="s">
        <v>2690</v>
      </c>
      <c r="W402" s="30">
        <v>2015</v>
      </c>
      <c r="X402" t="s">
        <v>2776</v>
      </c>
      <c r="Y402" s="28">
        <v>42096</v>
      </c>
      <c r="Z402" s="28" t="str">
        <f>TRIM(A402)</f>
        <v>CA-2015-AS10090140-42096</v>
      </c>
      <c r="AA402">
        <f t="shared" si="30"/>
        <v>2015</v>
      </c>
      <c r="AB402">
        <f t="shared" si="31"/>
        <v>4</v>
      </c>
      <c r="AC402">
        <f t="shared" si="32"/>
        <v>5</v>
      </c>
      <c r="AD402">
        <f t="shared" si="33"/>
        <v>0</v>
      </c>
      <c r="AE402" s="62">
        <f>IF(I402="missing", IFERROR(INDEX([1]lookup!$I:$I, MATCH($A402, [1]lookup!$B:$B, 0)), 0), I402)</f>
        <v>94.199999999999903</v>
      </c>
      <c r="AF402" s="71" t="str">
        <f t="shared" si="34"/>
        <v>Nov</v>
      </c>
    </row>
    <row r="403" spans="1:32" ht="15.75">
      <c r="A403" s="19" t="s">
        <v>648</v>
      </c>
      <c r="B403" s="67">
        <v>42018</v>
      </c>
      <c r="C403" s="9">
        <v>42020</v>
      </c>
      <c r="D403" s="10" t="s">
        <v>649</v>
      </c>
      <c r="E403" s="10" t="s">
        <v>76</v>
      </c>
      <c r="F403" s="10" t="s">
        <v>77</v>
      </c>
      <c r="G403" s="10" t="s">
        <v>17</v>
      </c>
      <c r="H403" s="10" t="s">
        <v>26</v>
      </c>
      <c r="I403" s="11">
        <v>2847.36</v>
      </c>
      <c r="J403" s="10">
        <v>8</v>
      </c>
      <c r="K403" s="20">
        <v>0</v>
      </c>
      <c r="L403" s="11">
        <v>711.84</v>
      </c>
      <c r="M403" s="10" t="s">
        <v>37</v>
      </c>
      <c r="N403" s="12"/>
      <c r="O403" s="13" t="str">
        <f>PROPER(D403)</f>
        <v>Maureen Gnade</v>
      </c>
      <c r="P403" s="13" t="str">
        <f>LEFT(A403,2)</f>
        <v>ES</v>
      </c>
      <c r="Q403" s="13" t="str">
        <f>MID(A403,4,4)</f>
        <v>2015</v>
      </c>
      <c r="R403" s="13" t="str">
        <f>UPPER(M403)</f>
        <v>HIGH</v>
      </c>
      <c r="S403" s="13" t="str">
        <f>LOWER(G403)</f>
        <v>technology</v>
      </c>
      <c r="T403" s="21" t="str">
        <f>RIGHT(A403,5)</f>
        <v>42018</v>
      </c>
      <c r="U403" s="27" t="s">
        <v>3070</v>
      </c>
      <c r="V403" s="19" t="s">
        <v>2744</v>
      </c>
      <c r="W403" s="30">
        <v>2015</v>
      </c>
      <c r="X403" t="s">
        <v>3070</v>
      </c>
      <c r="Y403" s="28">
        <v>42018</v>
      </c>
      <c r="Z403" s="28" t="str">
        <f>TRIM(A403)</f>
        <v>ES-2015-MG1769564-42018</v>
      </c>
      <c r="AA403">
        <f t="shared" si="30"/>
        <v>2015</v>
      </c>
      <c r="AB403">
        <f t="shared" si="31"/>
        <v>1</v>
      </c>
      <c r="AC403">
        <f t="shared" si="32"/>
        <v>4</v>
      </c>
      <c r="AD403">
        <f t="shared" si="33"/>
        <v>2</v>
      </c>
      <c r="AE403" s="62">
        <f>IF(I403="missing", IFERROR(INDEX([1]lookup!$I:$I, MATCH($A403, [1]lookup!$B:$B, 0)), 0), I403)</f>
        <v>2847.36</v>
      </c>
      <c r="AF403" s="71" t="str">
        <f t="shared" si="34"/>
        <v>Nov</v>
      </c>
    </row>
    <row r="404" spans="1:32" ht="15.75">
      <c r="A404" s="16" t="s">
        <v>654</v>
      </c>
      <c r="B404" s="66">
        <v>42269</v>
      </c>
      <c r="C404" s="4">
        <v>42272</v>
      </c>
      <c r="D404" s="5" t="s">
        <v>655</v>
      </c>
      <c r="E404" s="5" t="s">
        <v>656</v>
      </c>
      <c r="F404" s="5" t="s">
        <v>657</v>
      </c>
      <c r="G404" s="5" t="s">
        <v>17</v>
      </c>
      <c r="H404" s="5" t="s">
        <v>33</v>
      </c>
      <c r="I404" s="6">
        <v>1282.22999999999</v>
      </c>
      <c r="J404" s="5">
        <v>9</v>
      </c>
      <c r="K404" s="17">
        <v>0</v>
      </c>
      <c r="L404" s="6">
        <v>12.69</v>
      </c>
      <c r="M404" s="5" t="s">
        <v>27</v>
      </c>
      <c r="N404" s="7"/>
      <c r="O404" s="8" t="str">
        <f>PROPER(D404)</f>
        <v>Beth Paige</v>
      </c>
      <c r="P404" s="8" t="str">
        <f>LEFT(A404,2)</f>
        <v>IN</v>
      </c>
      <c r="Q404" s="8" t="str">
        <f>MID(A404,4,4)</f>
        <v>2015</v>
      </c>
      <c r="R404" s="8" t="str">
        <f>UPPER(M404)</f>
        <v>CRITICAL</v>
      </c>
      <c r="S404" s="8" t="str">
        <f>LOWER(G404)</f>
        <v>technology</v>
      </c>
      <c r="T404" s="18" t="str">
        <f>RIGHT(A404,5)</f>
        <v>42269</v>
      </c>
      <c r="U404" s="27" t="s">
        <v>3071</v>
      </c>
      <c r="V404" s="16" t="s">
        <v>2687</v>
      </c>
      <c r="W404" s="30">
        <v>2015</v>
      </c>
      <c r="X404" t="s">
        <v>3071</v>
      </c>
      <c r="Y404" s="28">
        <v>42269</v>
      </c>
      <c r="Z404" s="28" t="str">
        <f>TRIM(A404)</f>
        <v>IN-2015-BP11290113-42269</v>
      </c>
      <c r="AA404">
        <f t="shared" si="30"/>
        <v>2015</v>
      </c>
      <c r="AB404">
        <f t="shared" si="31"/>
        <v>9</v>
      </c>
      <c r="AC404">
        <f t="shared" si="32"/>
        <v>3</v>
      </c>
      <c r="AD404">
        <f t="shared" si="33"/>
        <v>3</v>
      </c>
      <c r="AE404" s="62">
        <f>IF(I404="missing", IFERROR(INDEX([1]lookup!$I:$I, MATCH($A404, [1]lookup!$B:$B, 0)), 0), I404)</f>
        <v>1282.22999999999</v>
      </c>
      <c r="AF404" s="71" t="str">
        <f t="shared" si="34"/>
        <v>Nov</v>
      </c>
    </row>
    <row r="405" spans="1:32" ht="15.75">
      <c r="A405" s="19" t="s">
        <v>665</v>
      </c>
      <c r="B405" s="67">
        <v>42124</v>
      </c>
      <c r="C405" s="9">
        <v>42128</v>
      </c>
      <c r="D405" s="10" t="s">
        <v>666</v>
      </c>
      <c r="E405" s="10" t="s">
        <v>141</v>
      </c>
      <c r="F405" s="10" t="s">
        <v>142</v>
      </c>
      <c r="G405" s="10" t="s">
        <v>45</v>
      </c>
      <c r="H405" s="10" t="s">
        <v>33</v>
      </c>
      <c r="I405" s="11">
        <v>4135.6409999999996</v>
      </c>
      <c r="J405" s="10">
        <v>10</v>
      </c>
      <c r="K405" s="20">
        <v>0.17</v>
      </c>
      <c r="L405" s="11">
        <v>847.04099999999903</v>
      </c>
      <c r="M405" s="10" t="s">
        <v>19</v>
      </c>
      <c r="N405" s="12"/>
      <c r="O405" s="13" t="str">
        <f>PROPER(D405)</f>
        <v>Bryan Spruell</v>
      </c>
      <c r="P405" s="13" t="str">
        <f>LEFT(A405,2)</f>
        <v>IN</v>
      </c>
      <c r="Q405" s="13" t="str">
        <f>MID(A405,4,4)</f>
        <v>2015</v>
      </c>
      <c r="R405" s="13" t="str">
        <f>UPPER(M405)</f>
        <v>MEDIUM</v>
      </c>
      <c r="S405" s="13" t="str">
        <f>LOWER(G405)</f>
        <v>office supplies</v>
      </c>
      <c r="T405" s="21" t="str">
        <f>RIGHT(A405,5)</f>
        <v>42124</v>
      </c>
      <c r="U405" s="27" t="s">
        <v>3072</v>
      </c>
      <c r="V405" s="19" t="s">
        <v>2687</v>
      </c>
      <c r="W405" s="30">
        <v>2015</v>
      </c>
      <c r="X405" t="s">
        <v>3072</v>
      </c>
      <c r="Y405" s="28">
        <v>42124</v>
      </c>
      <c r="Z405" s="28" t="str">
        <f>TRIM(A405)</f>
        <v>IN-2015-BS1180059-42124</v>
      </c>
      <c r="AA405">
        <f t="shared" si="30"/>
        <v>2015</v>
      </c>
      <c r="AB405">
        <f t="shared" si="31"/>
        <v>4</v>
      </c>
      <c r="AC405">
        <f t="shared" si="32"/>
        <v>5</v>
      </c>
      <c r="AD405">
        <f t="shared" si="33"/>
        <v>4</v>
      </c>
      <c r="AE405" s="62">
        <f>IF(I405="missing", IFERROR(INDEX([1]lookup!$I:$I, MATCH($A405, [1]lookup!$B:$B, 0)), 0), I405)</f>
        <v>4135.6409999999996</v>
      </c>
      <c r="AF405" s="71" t="str">
        <f t="shared" si="34"/>
        <v>Nov</v>
      </c>
    </row>
    <row r="406" spans="1:32" ht="15.75">
      <c r="A406" s="16" t="s">
        <v>667</v>
      </c>
      <c r="B406" s="66">
        <v>74050</v>
      </c>
      <c r="C406" s="5" t="s">
        <v>668</v>
      </c>
      <c r="D406" s="5" t="s">
        <v>669</v>
      </c>
      <c r="E406" s="5" t="s">
        <v>101</v>
      </c>
      <c r="F406" s="5" t="s">
        <v>98</v>
      </c>
      <c r="G406" s="5" t="s">
        <v>32</v>
      </c>
      <c r="H406" s="5" t="s">
        <v>44</v>
      </c>
      <c r="I406" s="6">
        <v>2325.2800000000002</v>
      </c>
      <c r="J406" s="5">
        <v>8</v>
      </c>
      <c r="K406" s="17">
        <v>0</v>
      </c>
      <c r="L406" s="6">
        <v>511.52</v>
      </c>
      <c r="M406" s="5" t="s">
        <v>37</v>
      </c>
      <c r="N406" s="7"/>
      <c r="O406" s="8" t="str">
        <f>PROPER(D406)</f>
        <v>Dianna Vittorini</v>
      </c>
      <c r="P406" s="8" t="str">
        <f>LEFT(A406,2)</f>
        <v>MX</v>
      </c>
      <c r="Q406" s="8" t="str">
        <f>MID(A406,4,4)</f>
        <v>2012</v>
      </c>
      <c r="R406" s="8" t="str">
        <f>UPPER(M406)</f>
        <v>HIGH</v>
      </c>
      <c r="S406" s="8" t="str">
        <f>LOWER(G406)</f>
        <v>furniture</v>
      </c>
      <c r="T406" s="18" t="str">
        <f>RIGHT(A406,5)</f>
        <v>41179</v>
      </c>
      <c r="U406" s="27" t="s">
        <v>3073</v>
      </c>
      <c r="V406" s="16" t="s">
        <v>2719</v>
      </c>
      <c r="W406" s="30">
        <v>2012</v>
      </c>
      <c r="X406" t="s">
        <v>3073</v>
      </c>
      <c r="Y406" s="28">
        <v>41179</v>
      </c>
      <c r="Z406" s="28" t="str">
        <f>TRIM(A406)</f>
        <v>MX-2012-DV1346539-41179</v>
      </c>
      <c r="AA406">
        <f t="shared" si="30"/>
        <v>2102</v>
      </c>
      <c r="AB406">
        <f t="shared" si="31"/>
        <v>9</v>
      </c>
      <c r="AC406">
        <f t="shared" si="32"/>
        <v>4</v>
      </c>
      <c r="AD406">
        <f t="shared" si="33"/>
        <v>0</v>
      </c>
      <c r="AE406" s="62">
        <f>IF(I406="missing", IFERROR(INDEX([1]lookup!$I:$I, MATCH($A406, [1]lookup!$B:$B, 0)), 0), I406)</f>
        <v>2325.2800000000002</v>
      </c>
      <c r="AF406" s="71" t="str">
        <f t="shared" si="34"/>
        <v>Feb</v>
      </c>
    </row>
    <row r="407" spans="1:32" ht="15.75">
      <c r="A407" s="19" t="s">
        <v>680</v>
      </c>
      <c r="B407" s="67">
        <v>41503</v>
      </c>
      <c r="C407" s="9">
        <v>41505</v>
      </c>
      <c r="D407" s="10" t="s">
        <v>681</v>
      </c>
      <c r="E407" s="10" t="s">
        <v>682</v>
      </c>
      <c r="F407" s="10" t="s">
        <v>87</v>
      </c>
      <c r="G407" s="10" t="s">
        <v>32</v>
      </c>
      <c r="H407" s="10" t="s">
        <v>299</v>
      </c>
      <c r="I407" s="11">
        <v>1391.52</v>
      </c>
      <c r="J407" s="10">
        <v>8</v>
      </c>
      <c r="K407" s="20">
        <v>0</v>
      </c>
      <c r="L407" s="11">
        <v>69.36</v>
      </c>
      <c r="M407" s="10" t="s">
        <v>27</v>
      </c>
      <c r="N407" s="12"/>
      <c r="O407" s="13" t="str">
        <f>PROPER(D407)</f>
        <v>Duane Benoit</v>
      </c>
      <c r="P407" s="13" t="str">
        <f>LEFT(A407,2)</f>
        <v>RO</v>
      </c>
      <c r="Q407" s="13" t="str">
        <f>MID(A407,4,4)</f>
        <v>2013</v>
      </c>
      <c r="R407" s="13" t="str">
        <f>UPPER(M407)</f>
        <v>CRITICAL</v>
      </c>
      <c r="S407" s="13" t="str">
        <f>LOWER(G407)</f>
        <v>furniture</v>
      </c>
      <c r="T407" s="21" t="str">
        <f>RIGHT(A407,5)</f>
        <v>41503</v>
      </c>
      <c r="U407" s="27" t="s">
        <v>3074</v>
      </c>
      <c r="V407" s="19" t="s">
        <v>3058</v>
      </c>
      <c r="W407" s="30">
        <v>2013</v>
      </c>
      <c r="X407" t="s">
        <v>3074</v>
      </c>
      <c r="Y407" s="28">
        <v>41503</v>
      </c>
      <c r="Z407" s="28" t="str">
        <f>TRIM(A407)</f>
        <v>RO-2013-DB3660107-41503</v>
      </c>
      <c r="AA407">
        <f t="shared" si="30"/>
        <v>2013</v>
      </c>
      <c r="AB407">
        <f t="shared" si="31"/>
        <v>8</v>
      </c>
      <c r="AC407">
        <f t="shared" si="32"/>
        <v>7</v>
      </c>
      <c r="AD407">
        <f t="shared" si="33"/>
        <v>2</v>
      </c>
      <c r="AE407" s="62">
        <f>IF(I407="missing", IFERROR(INDEX([1]lookup!$I:$I, MATCH($A407, [1]lookup!$B:$B, 0)), 0), I407)</f>
        <v>1391.52</v>
      </c>
      <c r="AF407" s="71" t="str">
        <f t="shared" si="34"/>
        <v>Sep</v>
      </c>
    </row>
    <row r="408" spans="1:32" ht="15.75">
      <c r="A408" s="16" t="s">
        <v>686</v>
      </c>
      <c r="B408" s="66">
        <v>41495</v>
      </c>
      <c r="C408" s="5" t="s">
        <v>687</v>
      </c>
      <c r="D408" s="5" t="s">
        <v>688</v>
      </c>
      <c r="E408" s="5" t="s">
        <v>689</v>
      </c>
      <c r="F408" s="5" t="s">
        <v>142</v>
      </c>
      <c r="G408" s="5" t="s">
        <v>17</v>
      </c>
      <c r="H408" s="5" t="s">
        <v>26</v>
      </c>
      <c r="I408" s="6" t="s">
        <v>163</v>
      </c>
      <c r="J408" s="5">
        <v>7</v>
      </c>
      <c r="K408" s="17">
        <v>0</v>
      </c>
      <c r="L408" s="6">
        <v>612.99</v>
      </c>
      <c r="M408" s="5" t="s">
        <v>27</v>
      </c>
      <c r="N408" s="7"/>
      <c r="O408" s="8" t="str">
        <f>PROPER(D408)</f>
        <v>Karl Braun#</v>
      </c>
      <c r="P408" s="8" t="str">
        <f>LEFT(A408,2)</f>
        <v>IN</v>
      </c>
      <c r="Q408" s="8" t="str">
        <f>MID(A408,4,4)</f>
        <v>2013</v>
      </c>
      <c r="R408" s="8" t="str">
        <f>UPPER(M408)</f>
        <v>CRITICAL</v>
      </c>
      <c r="S408" s="8" t="str">
        <f>LOWER(G408)</f>
        <v>technology</v>
      </c>
      <c r="T408" s="18" t="str">
        <f>RIGHT(A408,5)</f>
        <v>41495</v>
      </c>
      <c r="U408" s="27" t="s">
        <v>3075</v>
      </c>
      <c r="V408" s="16" t="s">
        <v>2687</v>
      </c>
      <c r="W408" s="30">
        <v>2013</v>
      </c>
      <c r="X408" t="s">
        <v>3075</v>
      </c>
      <c r="Y408" s="28">
        <v>41495</v>
      </c>
      <c r="Z408" s="28" t="str">
        <f>TRIM(A408)</f>
        <v>IN-2013-KB1631578-41495</v>
      </c>
      <c r="AA408">
        <f t="shared" si="30"/>
        <v>2013</v>
      </c>
      <c r="AB408">
        <f t="shared" si="31"/>
        <v>8</v>
      </c>
      <c r="AC408">
        <f t="shared" si="32"/>
        <v>6</v>
      </c>
      <c r="AD408">
        <f t="shared" si="33"/>
        <v>0</v>
      </c>
      <c r="AE408" s="62">
        <f>IF(I408="missing", IFERROR(INDEX([1]lookup!$I:$I, MATCH($A408, [1]lookup!$B:$B, 0)), 0), I408)</f>
        <v>0</v>
      </c>
      <c r="AF408" s="71" t="str">
        <f t="shared" si="34"/>
        <v>Sep</v>
      </c>
    </row>
    <row r="409" spans="1:32" ht="15.75">
      <c r="A409" s="19" t="s">
        <v>692</v>
      </c>
      <c r="B409" s="67" t="s">
        <v>125</v>
      </c>
      <c r="C409" s="9">
        <v>41474</v>
      </c>
      <c r="D409" s="10" t="s">
        <v>607</v>
      </c>
      <c r="E409" s="10" t="s">
        <v>15</v>
      </c>
      <c r="F409" s="10" t="s">
        <v>16</v>
      </c>
      <c r="G409" s="10" t="s">
        <v>17</v>
      </c>
      <c r="H409" s="10" t="s">
        <v>127</v>
      </c>
      <c r="I409" s="11">
        <v>1863</v>
      </c>
      <c r="J409" s="10">
        <v>8</v>
      </c>
      <c r="K409" s="20">
        <v>0.1</v>
      </c>
      <c r="L409" s="11">
        <v>393.24</v>
      </c>
      <c r="M409" s="10" t="s">
        <v>37</v>
      </c>
      <c r="N409" s="12"/>
      <c r="O409" s="13" t="str">
        <f>PROPER(D409)</f>
        <v>Charles Sheldon</v>
      </c>
      <c r="P409" s="13" t="str">
        <f>LEFT(A409,2)</f>
        <v>ID</v>
      </c>
      <c r="Q409" s="13" t="str">
        <f>MID(A409,4,4)</f>
        <v>2013</v>
      </c>
      <c r="R409" s="13" t="str">
        <f>UPPER(M409)</f>
        <v>HIGH</v>
      </c>
      <c r="S409" s="13" t="str">
        <f>LOWER(G409)</f>
        <v>technology</v>
      </c>
      <c r="T409" s="21" t="str">
        <f>RIGHT(A409,5)</f>
        <v>1473#</v>
      </c>
      <c r="U409" s="27" t="s">
        <v>3076</v>
      </c>
      <c r="V409" s="19" t="s">
        <v>2739</v>
      </c>
      <c r="W409" s="30">
        <v>2013</v>
      </c>
      <c r="X409" t="s">
        <v>3076</v>
      </c>
      <c r="Y409" s="28" t="s">
        <v>3077</v>
      </c>
      <c r="Z409" s="28" t="str">
        <f>TRIM(A409)</f>
        <v>ID-2013-CS121757-41473#</v>
      </c>
      <c r="AA409">
        <f t="shared" si="30"/>
        <v>0</v>
      </c>
      <c r="AB409">
        <f t="shared" si="31"/>
        <v>0</v>
      </c>
      <c r="AC409">
        <f t="shared" si="32"/>
        <v>0</v>
      </c>
      <c r="AD409">
        <f t="shared" si="33"/>
        <v>0</v>
      </c>
      <c r="AE409" s="62">
        <f>IF(I409="missing", IFERROR(INDEX([1]lookup!$I:$I, MATCH($A409, [1]lookup!$B:$B, 0)), 0), I409)</f>
        <v>1863</v>
      </c>
      <c r="AF409" s="71" t="str">
        <f t="shared" si="34"/>
        <v>Dec</v>
      </c>
    </row>
    <row r="410" spans="1:32" ht="15.75">
      <c r="A410" s="16" t="s">
        <v>698</v>
      </c>
      <c r="B410" s="66">
        <v>42004</v>
      </c>
      <c r="C410" s="4">
        <v>42006</v>
      </c>
      <c r="D410" s="5" t="s">
        <v>357</v>
      </c>
      <c r="E410" s="5" t="s">
        <v>70</v>
      </c>
      <c r="F410" s="5" t="s">
        <v>71</v>
      </c>
      <c r="G410" s="5" t="s">
        <v>17</v>
      </c>
      <c r="H410" s="5" t="s">
        <v>299</v>
      </c>
      <c r="I410" s="6">
        <v>1946.3129999999901</v>
      </c>
      <c r="J410" s="5">
        <v>6</v>
      </c>
      <c r="K410" s="17">
        <v>0.15</v>
      </c>
      <c r="L410" s="6">
        <v>114.453</v>
      </c>
      <c r="M410" s="5" t="s">
        <v>37</v>
      </c>
      <c r="N410" s="7"/>
      <c r="O410" s="8" t="str">
        <f>PROPER(D410)</f>
        <v>Dario Medina</v>
      </c>
      <c r="P410" s="8" t="str">
        <f>LEFT(A410,2)</f>
        <v>ES</v>
      </c>
      <c r="Q410" s="8" t="str">
        <f>MID(A410,4,4)</f>
        <v>2014</v>
      </c>
      <c r="R410" s="8" t="str">
        <f>UPPER(M410)</f>
        <v>HIGH</v>
      </c>
      <c r="S410" s="8" t="str">
        <f>LOWER(G410)</f>
        <v>technology</v>
      </c>
      <c r="T410" s="18" t="str">
        <f>RIGHT(A410,5)</f>
        <v>42004</v>
      </c>
      <c r="U410" s="27" t="s">
        <v>3078</v>
      </c>
      <c r="V410" s="16" t="s">
        <v>2744</v>
      </c>
      <c r="W410" s="30">
        <v>2014</v>
      </c>
      <c r="X410" t="s">
        <v>3078</v>
      </c>
      <c r="Y410" s="28">
        <v>42004</v>
      </c>
      <c r="Z410" s="28" t="str">
        <f>TRIM(A410)</f>
        <v>ES-2014-DM1295545-42004</v>
      </c>
      <c r="AA410">
        <f t="shared" si="30"/>
        <v>2014</v>
      </c>
      <c r="AB410">
        <f t="shared" si="31"/>
        <v>12</v>
      </c>
      <c r="AC410">
        <f t="shared" si="32"/>
        <v>4</v>
      </c>
      <c r="AD410">
        <f t="shared" si="33"/>
        <v>2</v>
      </c>
      <c r="AE410" s="62">
        <f>IF(I410="missing", IFERROR(INDEX([1]lookup!$I:$I, MATCH($A410, [1]lookup!$B:$B, 0)), 0), I410)</f>
        <v>1946.3129999999901</v>
      </c>
      <c r="AF410" s="71" t="str">
        <f t="shared" si="34"/>
        <v>Oct</v>
      </c>
    </row>
    <row r="411" spans="1:32" ht="15.75">
      <c r="A411" s="19" t="s">
        <v>699</v>
      </c>
      <c r="B411" s="67">
        <v>41289</v>
      </c>
      <c r="C411" s="9">
        <v>41291</v>
      </c>
      <c r="D411" s="10" t="s">
        <v>700</v>
      </c>
      <c r="E411" s="10" t="s">
        <v>701</v>
      </c>
      <c r="F411" s="10" t="s">
        <v>71</v>
      </c>
      <c r="G411" s="10" t="s">
        <v>45</v>
      </c>
      <c r="H411" s="10" t="s">
        <v>33</v>
      </c>
      <c r="I411" s="11">
        <v>2283.7139999999999</v>
      </c>
      <c r="J411" s="10">
        <v>9</v>
      </c>
      <c r="K411" s="20">
        <v>0.1</v>
      </c>
      <c r="L411" s="11">
        <v>-0.21600000000000799</v>
      </c>
      <c r="M411" s="10" t="s">
        <v>37</v>
      </c>
      <c r="N411" s="12"/>
      <c r="O411" s="13" t="str">
        <f>PROPER(D411)</f>
        <v>Corey Catlett</v>
      </c>
      <c r="P411" s="13" t="str">
        <f>LEFT(A411,2)</f>
        <v>IT</v>
      </c>
      <c r="Q411" s="13" t="str">
        <f>MID(A411,4,4)</f>
        <v>2013</v>
      </c>
      <c r="R411" s="13" t="str">
        <f>UPPER(M411)</f>
        <v>HIGH</v>
      </c>
      <c r="S411" s="13" t="str">
        <f>LOWER(G411)</f>
        <v>office supplies</v>
      </c>
      <c r="T411" s="21" t="str">
        <f>RIGHT(A411,5)</f>
        <v>41289</v>
      </c>
      <c r="U411" s="27" t="s">
        <v>3079</v>
      </c>
      <c r="V411" s="19" t="s">
        <v>2711</v>
      </c>
      <c r="W411" s="30">
        <v>2013</v>
      </c>
      <c r="X411" t="s">
        <v>3079</v>
      </c>
      <c r="Y411" s="28">
        <v>41289</v>
      </c>
      <c r="Z411" s="28" t="str">
        <f>TRIM(A411)</f>
        <v>IT-2013-CC1261048-41289</v>
      </c>
      <c r="AA411">
        <f t="shared" si="30"/>
        <v>2013</v>
      </c>
      <c r="AB411">
        <f t="shared" si="31"/>
        <v>1</v>
      </c>
      <c r="AC411">
        <f t="shared" si="32"/>
        <v>3</v>
      </c>
      <c r="AD411">
        <f t="shared" si="33"/>
        <v>2</v>
      </c>
      <c r="AE411" s="62">
        <f>IF(I411="missing", IFERROR(INDEX([1]lookup!$I:$I, MATCH($A411, [1]lookup!$B:$B, 0)), 0), I411)</f>
        <v>2283.7139999999999</v>
      </c>
      <c r="AF411" s="71" t="str">
        <f t="shared" si="34"/>
        <v>Sep</v>
      </c>
    </row>
    <row r="412" spans="1:32" ht="15.75">
      <c r="A412" s="16" t="s">
        <v>705</v>
      </c>
      <c r="B412" s="66">
        <v>41591</v>
      </c>
      <c r="C412" s="4">
        <v>41595</v>
      </c>
      <c r="D412" s="5" t="s">
        <v>706</v>
      </c>
      <c r="E412" s="5" t="s">
        <v>707</v>
      </c>
      <c r="F412" s="5" t="s">
        <v>71</v>
      </c>
      <c r="G412" s="5" t="s">
        <v>45</v>
      </c>
      <c r="H412" s="5" t="s">
        <v>26</v>
      </c>
      <c r="I412" s="6">
        <v>2489.3999999999901</v>
      </c>
      <c r="J412" s="5">
        <v>9</v>
      </c>
      <c r="K412" s="17">
        <v>0</v>
      </c>
      <c r="L412" s="6">
        <v>273.77999999999997</v>
      </c>
      <c r="M412" s="5" t="s">
        <v>37</v>
      </c>
      <c r="N412" s="7"/>
      <c r="O412" s="8" t="str">
        <f>PROPER(D412)</f>
        <v>Trudy Glocke#</v>
      </c>
      <c r="P412" s="8" t="str">
        <f>LEFT(A412,2)</f>
        <v>ES</v>
      </c>
      <c r="Q412" s="8" t="str">
        <f>MID(A412,4,4)</f>
        <v>2013</v>
      </c>
      <c r="R412" s="8" t="str">
        <f>UPPER(M412)</f>
        <v>HIGH</v>
      </c>
      <c r="S412" s="8" t="str">
        <f>LOWER(G412)</f>
        <v>office supplies</v>
      </c>
      <c r="T412" s="18" t="str">
        <f>RIGHT(A412,5)</f>
        <v>41591</v>
      </c>
      <c r="U412" s="27" t="s">
        <v>3080</v>
      </c>
      <c r="V412" s="16" t="s">
        <v>2744</v>
      </c>
      <c r="W412" s="30">
        <v>2013</v>
      </c>
      <c r="X412" t="s">
        <v>3080</v>
      </c>
      <c r="Y412" s="28">
        <v>41591</v>
      </c>
      <c r="Z412" s="28" t="str">
        <f>TRIM(A412)</f>
        <v>ES-2013-TG2164014-41591</v>
      </c>
      <c r="AA412">
        <f t="shared" si="30"/>
        <v>2013</v>
      </c>
      <c r="AB412">
        <f t="shared" si="31"/>
        <v>11</v>
      </c>
      <c r="AC412">
        <f t="shared" si="32"/>
        <v>4</v>
      </c>
      <c r="AD412">
        <f t="shared" si="33"/>
        <v>4</v>
      </c>
      <c r="AE412" s="62">
        <f>IF(I412="missing", IFERROR(INDEX([1]lookup!$I:$I, MATCH($A412, [1]lookup!$B:$B, 0)), 0), I412)</f>
        <v>2489.3999999999901</v>
      </c>
      <c r="AF412" s="71" t="str">
        <f t="shared" si="34"/>
        <v>Sep</v>
      </c>
    </row>
    <row r="413" spans="1:32" ht="15.75">
      <c r="A413" s="19" t="s">
        <v>711</v>
      </c>
      <c r="B413" s="67">
        <v>41896</v>
      </c>
      <c r="C413" s="9">
        <v>41896</v>
      </c>
      <c r="D413" s="10" t="s">
        <v>712</v>
      </c>
      <c r="E413" s="10" t="s">
        <v>713</v>
      </c>
      <c r="F413" s="10" t="s">
        <v>115</v>
      </c>
      <c r="G413" s="10" t="s">
        <v>17</v>
      </c>
      <c r="H413" s="10" t="s">
        <v>33</v>
      </c>
      <c r="I413" s="11">
        <v>3499.1550000000002</v>
      </c>
      <c r="J413" s="10">
        <v>11</v>
      </c>
      <c r="K413" s="20">
        <v>0.5</v>
      </c>
      <c r="L413" s="11">
        <v>-3009.4349999999999</v>
      </c>
      <c r="M413" s="10" t="s">
        <v>19</v>
      </c>
      <c r="N413" s="12"/>
      <c r="O413" s="13" t="str">
        <f>PROPER(D413)</f>
        <v>Skye Norling</v>
      </c>
      <c r="P413" s="13" t="str">
        <f>LEFT(A413,2)</f>
        <v>ID</v>
      </c>
      <c r="Q413" s="13" t="str">
        <f>MID(A413,4,4)</f>
        <v>2014</v>
      </c>
      <c r="R413" s="13" t="str">
        <f>UPPER(M413)</f>
        <v>MEDIUM</v>
      </c>
      <c r="S413" s="13" t="str">
        <f>LOWER(G413)</f>
        <v>technology</v>
      </c>
      <c r="T413" s="21" t="str">
        <f>RIGHT(A413,5)</f>
        <v>41896</v>
      </c>
      <c r="U413" s="27" t="s">
        <v>3081</v>
      </c>
      <c r="V413" s="19" t="s">
        <v>2739</v>
      </c>
      <c r="W413" s="30">
        <v>2014</v>
      </c>
      <c r="X413" t="s">
        <v>3081</v>
      </c>
      <c r="Y413" s="28">
        <v>41896</v>
      </c>
      <c r="Z413" s="28" t="str">
        <f>TRIM(A413)</f>
        <v>ID-2014-SN2056097-41896</v>
      </c>
      <c r="AA413">
        <f t="shared" si="30"/>
        <v>2014</v>
      </c>
      <c r="AB413">
        <f t="shared" si="31"/>
        <v>9</v>
      </c>
      <c r="AC413">
        <f t="shared" si="32"/>
        <v>1</v>
      </c>
      <c r="AD413">
        <f t="shared" si="33"/>
        <v>0</v>
      </c>
      <c r="AE413" s="62">
        <f>IF(I413="missing", IFERROR(INDEX([1]lookup!$I:$I, MATCH($A413, [1]lookup!$B:$B, 0)), 0), I413)</f>
        <v>3499.1550000000002</v>
      </c>
      <c r="AF413" s="71" t="str">
        <f t="shared" si="34"/>
        <v>Oct</v>
      </c>
    </row>
    <row r="414" spans="1:32" ht="15.75">
      <c r="A414" s="16" t="s">
        <v>720</v>
      </c>
      <c r="B414" s="66">
        <v>42046</v>
      </c>
      <c r="C414" s="4">
        <v>42046</v>
      </c>
      <c r="D414" s="5" t="s">
        <v>721</v>
      </c>
      <c r="E414" s="5" t="s">
        <v>15</v>
      </c>
      <c r="F414" s="5" t="s">
        <v>16</v>
      </c>
      <c r="G414" s="5" t="s">
        <v>17</v>
      </c>
      <c r="H414" s="5" t="s">
        <v>33</v>
      </c>
      <c r="I414" s="6">
        <v>1027.7280000000001</v>
      </c>
      <c r="J414" s="5">
        <v>8</v>
      </c>
      <c r="K414" s="17">
        <v>0.1</v>
      </c>
      <c r="L414" s="6">
        <v>182.68799999999999</v>
      </c>
      <c r="M414" s="5" t="s">
        <v>27</v>
      </c>
      <c r="N414" s="7"/>
      <c r="O414" s="8" t="str">
        <f>PROPER(D414)</f>
        <v>Clay Cheatham</v>
      </c>
      <c r="P414" s="8" t="str">
        <f>LEFT(A414,2)</f>
        <v>IN</v>
      </c>
      <c r="Q414" s="8" t="str">
        <f>MID(A414,4,4)</f>
        <v>2015</v>
      </c>
      <c r="R414" s="8" t="str">
        <f>UPPER(M414)</f>
        <v>CRITICAL</v>
      </c>
      <c r="S414" s="8" t="str">
        <f>LOWER(G414)</f>
        <v>technology</v>
      </c>
      <c r="T414" s="18" t="str">
        <f>RIGHT(A414,5)</f>
        <v>42046</v>
      </c>
      <c r="U414" s="27" t="s">
        <v>3082</v>
      </c>
      <c r="V414" s="16" t="s">
        <v>2687</v>
      </c>
      <c r="W414" s="30">
        <v>2015</v>
      </c>
      <c r="X414" t="s">
        <v>3082</v>
      </c>
      <c r="Y414" s="28">
        <v>42046</v>
      </c>
      <c r="Z414" s="28" t="str">
        <f>TRIM(A414)</f>
        <v>IN-2015-CC125507-42046</v>
      </c>
      <c r="AA414">
        <f t="shared" si="30"/>
        <v>2015</v>
      </c>
      <c r="AB414">
        <f t="shared" si="31"/>
        <v>2</v>
      </c>
      <c r="AC414">
        <f t="shared" si="32"/>
        <v>4</v>
      </c>
      <c r="AD414">
        <f t="shared" si="33"/>
        <v>0</v>
      </c>
      <c r="AE414" s="62">
        <f>IF(I414="missing", IFERROR(INDEX([1]lookup!$I:$I, MATCH($A414, [1]lookup!$B:$B, 0)), 0), I414)</f>
        <v>1027.7280000000001</v>
      </c>
      <c r="AF414" s="71" t="str">
        <f t="shared" si="34"/>
        <v>Nov</v>
      </c>
    </row>
    <row r="415" spans="1:32" ht="15.75">
      <c r="A415" s="19" t="s">
        <v>723</v>
      </c>
      <c r="B415" s="67">
        <v>42110</v>
      </c>
      <c r="C415" s="9">
        <v>42112</v>
      </c>
      <c r="D415" s="10" t="s">
        <v>724</v>
      </c>
      <c r="E415" s="10" t="s">
        <v>141</v>
      </c>
      <c r="F415" s="10" t="s">
        <v>142</v>
      </c>
      <c r="G415" s="10" t="s">
        <v>165</v>
      </c>
      <c r="H415" s="10" t="s">
        <v>33</v>
      </c>
      <c r="I415" s="11">
        <v>1803.0836999999999</v>
      </c>
      <c r="J415" s="10">
        <v>11</v>
      </c>
      <c r="K415" s="20">
        <v>0.17</v>
      </c>
      <c r="L415" s="11">
        <v>-130.38630000000001</v>
      </c>
      <c r="M415" s="10" t="s">
        <v>37</v>
      </c>
      <c r="N415" s="12"/>
      <c r="O415" s="13" t="str">
        <f>PROPER(D415)</f>
        <v>Stewart Visinsky</v>
      </c>
      <c r="P415" s="13" t="str">
        <f>LEFT(A415,2)</f>
        <v>IN</v>
      </c>
      <c r="Q415" s="13" t="str">
        <f>MID(A415,4,4)</f>
        <v>2015</v>
      </c>
      <c r="R415" s="13" t="str">
        <f>UPPER(M415)</f>
        <v>HIGH</v>
      </c>
      <c r="S415" s="13" t="str">
        <f>LOWER(G415)</f>
        <v>office_supplies</v>
      </c>
      <c r="T415" s="21" t="str">
        <f>RIGHT(A415,5)</f>
        <v>42110</v>
      </c>
      <c r="U415" s="27" t="s">
        <v>3083</v>
      </c>
      <c r="V415" s="19" t="s">
        <v>2687</v>
      </c>
      <c r="W415" s="30">
        <v>2015</v>
      </c>
      <c r="X415" t="s">
        <v>3083</v>
      </c>
      <c r="Y415" s="28">
        <v>42110</v>
      </c>
      <c r="Z415" s="28" t="str">
        <f>TRIM(A415)</f>
        <v>IN-2015-SV2078559-42110</v>
      </c>
      <c r="AA415">
        <f t="shared" si="30"/>
        <v>2015</v>
      </c>
      <c r="AB415">
        <f t="shared" si="31"/>
        <v>4</v>
      </c>
      <c r="AC415">
        <f t="shared" si="32"/>
        <v>5</v>
      </c>
      <c r="AD415">
        <f t="shared" si="33"/>
        <v>2</v>
      </c>
      <c r="AE415" s="62">
        <f>IF(I415="missing", IFERROR(INDEX([1]lookup!$I:$I, MATCH($A415, [1]lookup!$B:$B, 0)), 0), I415)</f>
        <v>1803.0836999999999</v>
      </c>
      <c r="AF415" s="71" t="str">
        <f t="shared" si="34"/>
        <v>Nov</v>
      </c>
    </row>
    <row r="416" spans="1:32" ht="15.75">
      <c r="A416" s="16" t="s">
        <v>727</v>
      </c>
      <c r="B416" s="66">
        <v>41221</v>
      </c>
      <c r="C416" s="4">
        <v>41223</v>
      </c>
      <c r="D416" s="5" t="s">
        <v>728</v>
      </c>
      <c r="E416" s="5" t="s">
        <v>114</v>
      </c>
      <c r="F416" s="5" t="s">
        <v>115</v>
      </c>
      <c r="G416" s="5" t="s">
        <v>32</v>
      </c>
      <c r="H416" s="5" t="s">
        <v>299</v>
      </c>
      <c r="I416" s="6">
        <v>969.36</v>
      </c>
      <c r="J416" s="5">
        <v>7</v>
      </c>
      <c r="K416" s="17">
        <v>0</v>
      </c>
      <c r="L416" s="6">
        <v>348.81</v>
      </c>
      <c r="M416" s="5" t="s">
        <v>27</v>
      </c>
      <c r="N416" s="7"/>
      <c r="O416" s="8" t="str">
        <f>PROPER(D416)</f>
        <v>Alejandro Savely</v>
      </c>
      <c r="P416" s="8" t="str">
        <f>LEFT(A416,2)</f>
        <v>IN</v>
      </c>
      <c r="Q416" s="8" t="str">
        <f>MID(A416,4,4)</f>
        <v>2012</v>
      </c>
      <c r="R416" s="8" t="str">
        <f>UPPER(M416)</f>
        <v>CRITICAL</v>
      </c>
      <c r="S416" s="8" t="str">
        <f>LOWER(G416)</f>
        <v>furniture</v>
      </c>
      <c r="T416" s="18" t="str">
        <f>RIGHT(A416,5)</f>
        <v>41221</v>
      </c>
      <c r="U416" s="27" t="s">
        <v>3084</v>
      </c>
      <c r="V416" s="16" t="s">
        <v>2687</v>
      </c>
      <c r="W416" s="30">
        <v>2012</v>
      </c>
      <c r="X416" t="s">
        <v>3084</v>
      </c>
      <c r="Y416" s="28">
        <v>41221</v>
      </c>
      <c r="Z416" s="28" t="str">
        <f>TRIM(A416)</f>
        <v>IN-2012-AS1028558-41221</v>
      </c>
      <c r="AA416">
        <f t="shared" si="30"/>
        <v>2012</v>
      </c>
      <c r="AB416">
        <f t="shared" si="31"/>
        <v>11</v>
      </c>
      <c r="AC416">
        <f t="shared" si="32"/>
        <v>5</v>
      </c>
      <c r="AD416">
        <f t="shared" si="33"/>
        <v>2</v>
      </c>
      <c r="AE416" s="62">
        <f>IF(I416="missing", IFERROR(INDEX([1]lookup!$I:$I, MATCH($A416, [1]lookup!$B:$B, 0)), 0), I416)</f>
        <v>969.36</v>
      </c>
      <c r="AF416" s="71" t="str">
        <f t="shared" si="34"/>
        <v>Aug</v>
      </c>
    </row>
    <row r="417" spans="1:32" ht="15.75">
      <c r="A417" s="19" t="s">
        <v>773</v>
      </c>
      <c r="B417" s="67" t="s">
        <v>774</v>
      </c>
      <c r="C417" s="9">
        <v>42355</v>
      </c>
      <c r="D417" s="10" t="s">
        <v>278</v>
      </c>
      <c r="E417" s="10" t="s">
        <v>66</v>
      </c>
      <c r="F417" s="10" t="s">
        <v>90</v>
      </c>
      <c r="G417" s="10" t="s">
        <v>17</v>
      </c>
      <c r="H417" s="10" t="s">
        <v>26</v>
      </c>
      <c r="I417" s="11">
        <v>2043.72</v>
      </c>
      <c r="J417" s="10">
        <v>14</v>
      </c>
      <c r="K417" s="20">
        <v>0</v>
      </c>
      <c r="L417" s="11">
        <v>756</v>
      </c>
      <c r="M417" s="10" t="s">
        <v>37</v>
      </c>
      <c r="N417" s="12"/>
      <c r="O417" s="13" t="str">
        <f>PROPER(D417)</f>
        <v>Dave Brooks</v>
      </c>
      <c r="P417" s="13" t="str">
        <f>LEFT(A417,2)</f>
        <v>IN</v>
      </c>
      <c r="Q417" s="13" t="str">
        <f>MID(A417,4,4)</f>
        <v>2015</v>
      </c>
      <c r="R417" s="13" t="str">
        <f>UPPER(M417)</f>
        <v>HIGH</v>
      </c>
      <c r="S417" s="13" t="str">
        <f>LOWER(G417)</f>
        <v>technology</v>
      </c>
      <c r="T417" s="21" t="str">
        <f>RIGHT(A417,5)</f>
        <v>42353</v>
      </c>
      <c r="U417" s="27" t="s">
        <v>3085</v>
      </c>
      <c r="V417" s="19" t="s">
        <v>2687</v>
      </c>
      <c r="W417" s="30">
        <v>2015</v>
      </c>
      <c r="X417" t="s">
        <v>3085</v>
      </c>
      <c r="Y417" s="28">
        <v>42353</v>
      </c>
      <c r="Z417" s="28" t="str">
        <f>TRIM(A417)</f>
        <v>IN-2015-DB1306027-42353</v>
      </c>
      <c r="AA417">
        <f t="shared" si="30"/>
        <v>2015</v>
      </c>
      <c r="AB417">
        <f t="shared" si="31"/>
        <v>12</v>
      </c>
      <c r="AC417">
        <f t="shared" si="32"/>
        <v>3</v>
      </c>
      <c r="AD417">
        <f t="shared" si="33"/>
        <v>2</v>
      </c>
      <c r="AE417" s="62">
        <f>IF(I417="missing", IFERROR(INDEX([1]lookup!$I:$I, MATCH($A417, [1]lookup!$B:$B, 0)), 0), I417)</f>
        <v>2043.72</v>
      </c>
      <c r="AF417" s="71" t="str">
        <f t="shared" si="34"/>
        <v>Nov</v>
      </c>
    </row>
    <row r="418" spans="1:32" ht="15.75">
      <c r="A418" s="16" t="s">
        <v>775</v>
      </c>
      <c r="B418" s="66">
        <v>42183</v>
      </c>
      <c r="C418" s="4">
        <v>42183</v>
      </c>
      <c r="D418" s="5" t="s">
        <v>776</v>
      </c>
      <c r="E418" s="5" t="s">
        <v>173</v>
      </c>
      <c r="F418" s="5" t="s">
        <v>84</v>
      </c>
      <c r="G418" s="5" t="s">
        <v>45</v>
      </c>
      <c r="H418" s="5" t="s">
        <v>151</v>
      </c>
      <c r="I418" s="6">
        <v>856.8</v>
      </c>
      <c r="J418" s="5">
        <v>14</v>
      </c>
      <c r="K418" s="17">
        <v>0</v>
      </c>
      <c r="L418" s="6">
        <v>265.44</v>
      </c>
      <c r="M418" s="5" t="s">
        <v>27</v>
      </c>
      <c r="N418" s="7"/>
      <c r="O418" s="8" t="str">
        <f>PROPER(D418)</f>
        <v xml:space="preserve"> Jane Waco </v>
      </c>
      <c r="P418" s="8" t="str">
        <f>LEFT(A418,2)</f>
        <v>MZ</v>
      </c>
      <c r="Q418" s="8" t="str">
        <f>MID(A418,4,4)</f>
        <v>2015</v>
      </c>
      <c r="R418" s="8" t="str">
        <f>UPPER(M418)</f>
        <v>CRITICAL</v>
      </c>
      <c r="S418" s="8" t="str">
        <f>LOWER(G418)</f>
        <v>office supplies</v>
      </c>
      <c r="T418" s="18" t="str">
        <f>RIGHT(A418,5)</f>
        <v>42183</v>
      </c>
      <c r="U418" s="27" t="s">
        <v>3086</v>
      </c>
      <c r="V418" s="16" t="s">
        <v>3087</v>
      </c>
      <c r="W418" s="30">
        <v>2015</v>
      </c>
      <c r="X418" t="s">
        <v>3086</v>
      </c>
      <c r="Y418" s="28">
        <v>42183</v>
      </c>
      <c r="Z418" s="28" t="str">
        <f>TRIM(A418)</f>
        <v>MZ-2015-JW522087-42183</v>
      </c>
      <c r="AA418">
        <f t="shared" si="30"/>
        <v>2015</v>
      </c>
      <c r="AB418">
        <f t="shared" si="31"/>
        <v>6</v>
      </c>
      <c r="AC418">
        <f t="shared" si="32"/>
        <v>1</v>
      </c>
      <c r="AD418">
        <f t="shared" si="33"/>
        <v>0</v>
      </c>
      <c r="AE418" s="62">
        <f>IF(I418="missing", IFERROR(INDEX([1]lookup!$I:$I, MATCH($A418, [1]lookup!$B:$B, 0)), 0), I418)</f>
        <v>856.8</v>
      </c>
      <c r="AF418" s="71" t="str">
        <f t="shared" si="34"/>
        <v>Nov</v>
      </c>
    </row>
    <row r="419" spans="1:32" ht="15.75">
      <c r="A419" s="19" t="s">
        <v>781</v>
      </c>
      <c r="B419" s="67">
        <v>41489</v>
      </c>
      <c r="C419" s="9">
        <v>41491</v>
      </c>
      <c r="D419" s="10" t="s">
        <v>782</v>
      </c>
      <c r="E419" s="10" t="s">
        <v>60</v>
      </c>
      <c r="F419" s="10" t="s">
        <v>61</v>
      </c>
      <c r="G419" s="10" t="s">
        <v>45</v>
      </c>
      <c r="H419" s="10" t="s">
        <v>23</v>
      </c>
      <c r="I419" s="11">
        <v>1455.08</v>
      </c>
      <c r="J419" s="10">
        <v>11</v>
      </c>
      <c r="K419" s="20">
        <v>0</v>
      </c>
      <c r="L419" s="11">
        <v>261.8</v>
      </c>
      <c r="M419" s="10" t="s">
        <v>19</v>
      </c>
      <c r="N419" s="12"/>
      <c r="O419" s="13" t="str">
        <f>PROPER(D419)</f>
        <v>Elna Hernandez</v>
      </c>
      <c r="P419" s="13" t="str">
        <f>LEFT(A419,2)</f>
        <v>MX</v>
      </c>
      <c r="Q419" s="13" t="str">
        <f>MID(A419,4,4)</f>
        <v>2013</v>
      </c>
      <c r="R419" s="13" t="str">
        <f>UPPER(M419)</f>
        <v>MEDIUM</v>
      </c>
      <c r="S419" s="13" t="str">
        <f>LOWER(G419)</f>
        <v>office supplies</v>
      </c>
      <c r="T419" s="21" t="str">
        <f>RIGHT(A419,5)</f>
        <v>41489</v>
      </c>
      <c r="U419" s="27" t="s">
        <v>3088</v>
      </c>
      <c r="V419" s="19" t="s">
        <v>2719</v>
      </c>
      <c r="W419" s="30">
        <v>2013</v>
      </c>
      <c r="X419" t="s">
        <v>3088</v>
      </c>
      <c r="Y419" s="28">
        <v>41489</v>
      </c>
      <c r="Z419" s="28" t="str">
        <f>TRIM(A419)</f>
        <v>MX-2013-LH1690018-41489</v>
      </c>
      <c r="AA419">
        <f t="shared" si="30"/>
        <v>2013</v>
      </c>
      <c r="AB419">
        <f t="shared" si="31"/>
        <v>8</v>
      </c>
      <c r="AC419">
        <f t="shared" si="32"/>
        <v>7</v>
      </c>
      <c r="AD419">
        <f t="shared" si="33"/>
        <v>2</v>
      </c>
      <c r="AE419" s="62">
        <f>IF(I419="missing", IFERROR(INDEX([1]lookup!$I:$I, MATCH($A419, [1]lookup!$B:$B, 0)), 0), I419)</f>
        <v>1455.08</v>
      </c>
      <c r="AF419" s="71" t="str">
        <f t="shared" si="34"/>
        <v>Sep</v>
      </c>
    </row>
    <row r="420" spans="1:32" ht="15.75">
      <c r="A420" s="16" t="s">
        <v>786</v>
      </c>
      <c r="B420" s="66">
        <v>74202</v>
      </c>
      <c r="C420" s="4">
        <v>41337</v>
      </c>
      <c r="D420" s="5" t="s">
        <v>787</v>
      </c>
      <c r="E420" s="5" t="s">
        <v>114</v>
      </c>
      <c r="F420" s="5" t="s">
        <v>115</v>
      </c>
      <c r="G420" s="5" t="s">
        <v>32</v>
      </c>
      <c r="H420" s="5" t="s">
        <v>299</v>
      </c>
      <c r="I420" s="6" t="s">
        <v>163</v>
      </c>
      <c r="J420" s="5">
        <v>6</v>
      </c>
      <c r="K420" s="17">
        <v>0</v>
      </c>
      <c r="L420" s="6">
        <v>327.06</v>
      </c>
      <c r="M420" s="5" t="s">
        <v>19</v>
      </c>
      <c r="N420" s="7"/>
      <c r="O420" s="8" t="str">
        <f>PROPER(D420)</f>
        <v>Bradley Talbott</v>
      </c>
      <c r="P420" s="8" t="str">
        <f>LEFT(A420,2)</f>
        <v>IN</v>
      </c>
      <c r="Q420" s="8" t="str">
        <f>MID(A420,4,4)</f>
        <v>2013</v>
      </c>
      <c r="R420" s="8" t="str">
        <f>UPPER(M420)</f>
        <v>MEDIUM</v>
      </c>
      <c r="S420" s="8" t="str">
        <f>LOWER(G420)</f>
        <v>furniture</v>
      </c>
      <c r="T420" s="18" t="str">
        <f>RIGHT(A420,5)</f>
        <v>41331</v>
      </c>
      <c r="U420" s="27" t="s">
        <v>3089</v>
      </c>
      <c r="V420" s="16" t="s">
        <v>2687</v>
      </c>
      <c r="W420" s="30">
        <v>2013</v>
      </c>
      <c r="X420" t="s">
        <v>3089</v>
      </c>
      <c r="Y420" s="28">
        <v>41331</v>
      </c>
      <c r="Z420" s="28" t="str">
        <f>TRIM(A420)</f>
        <v>IN-2013-BT1153058-41331</v>
      </c>
      <c r="AA420">
        <f t="shared" si="30"/>
        <v>2103</v>
      </c>
      <c r="AB420">
        <f t="shared" si="31"/>
        <v>2</v>
      </c>
      <c r="AC420">
        <f t="shared" si="32"/>
        <v>2</v>
      </c>
      <c r="AD420">
        <f t="shared" si="33"/>
        <v>-32865</v>
      </c>
      <c r="AE420" s="62">
        <f>IF(I420="missing", IFERROR(INDEX([1]lookup!$I:$I, MATCH($A420, [1]lookup!$B:$B, 0)), 0), I420)</f>
        <v>0</v>
      </c>
      <c r="AF420" s="71" t="str">
        <f t="shared" si="34"/>
        <v>Mar</v>
      </c>
    </row>
    <row r="421" spans="1:32" ht="15.75">
      <c r="A421" s="19" t="s">
        <v>798</v>
      </c>
      <c r="B421" s="67">
        <v>42179</v>
      </c>
      <c r="C421" s="9">
        <v>42181</v>
      </c>
      <c r="D421" s="10" t="s">
        <v>799</v>
      </c>
      <c r="E421" s="10" t="s">
        <v>97</v>
      </c>
      <c r="F421" s="10" t="s">
        <v>98</v>
      </c>
      <c r="G421" s="10" t="s">
        <v>17</v>
      </c>
      <c r="H421" s="10" t="s">
        <v>151</v>
      </c>
      <c r="I421" s="11">
        <v>3045.8399999999901</v>
      </c>
      <c r="J421" s="10">
        <v>7</v>
      </c>
      <c r="K421" s="20">
        <v>0</v>
      </c>
      <c r="L421" s="11">
        <v>1035.58</v>
      </c>
      <c r="M421" s="10" t="s">
        <v>37</v>
      </c>
      <c r="N421" s="12"/>
      <c r="O421" s="13" t="str">
        <f>PROPER(D421)</f>
        <v>Sarah Jordon</v>
      </c>
      <c r="P421" s="13" t="str">
        <f>LEFT(A421,2)</f>
        <v>MX</v>
      </c>
      <c r="Q421" s="13" t="str">
        <f>MID(A421,4,4)</f>
        <v>2015</v>
      </c>
      <c r="R421" s="13" t="str">
        <f>UPPER(M421)</f>
        <v>HIGH</v>
      </c>
      <c r="S421" s="13" t="str">
        <f>LOWER(G421)</f>
        <v>technology</v>
      </c>
      <c r="T421" s="21" t="str">
        <f>RIGHT(A421,5)</f>
        <v>42179</v>
      </c>
      <c r="U421" s="27" t="s">
        <v>3090</v>
      </c>
      <c r="V421" s="19" t="s">
        <v>2719</v>
      </c>
      <c r="W421" s="30">
        <v>2015</v>
      </c>
      <c r="X421" t="s">
        <v>3090</v>
      </c>
      <c r="Y421" s="28">
        <v>42179</v>
      </c>
      <c r="Z421" s="28" t="str">
        <f>TRIM(A421)</f>
        <v>MX-2015-SJ2021582-42179</v>
      </c>
      <c r="AA421">
        <f t="shared" si="30"/>
        <v>2015</v>
      </c>
      <c r="AB421">
        <f t="shared" si="31"/>
        <v>6</v>
      </c>
      <c r="AC421">
        <f t="shared" si="32"/>
        <v>4</v>
      </c>
      <c r="AD421">
        <f t="shared" si="33"/>
        <v>2</v>
      </c>
      <c r="AE421" s="62">
        <f>IF(I421="missing", IFERROR(INDEX([1]lookup!$I:$I, MATCH($A421, [1]lookup!$B:$B, 0)), 0), I421)</f>
        <v>3045.8399999999901</v>
      </c>
      <c r="AF421" s="71" t="str">
        <f t="shared" si="34"/>
        <v>Nov</v>
      </c>
    </row>
    <row r="422" spans="1:32" ht="15.75">
      <c r="A422" s="16" t="s">
        <v>810</v>
      </c>
      <c r="B422" s="66" t="s">
        <v>125</v>
      </c>
      <c r="C422" s="4">
        <v>41390</v>
      </c>
      <c r="D422" s="5" t="s">
        <v>811</v>
      </c>
      <c r="E422" s="5" t="s">
        <v>22</v>
      </c>
      <c r="F422" s="5" t="s">
        <v>71</v>
      </c>
      <c r="G422" s="5" t="s">
        <v>17</v>
      </c>
      <c r="H422" s="5" t="s">
        <v>23</v>
      </c>
      <c r="I422" s="6">
        <v>4748.4359999999997</v>
      </c>
      <c r="J422" s="5">
        <v>14</v>
      </c>
      <c r="K422" s="17">
        <v>0.1</v>
      </c>
      <c r="L422" s="6">
        <v>844.11599999999896</v>
      </c>
      <c r="M422" s="5" t="s">
        <v>19</v>
      </c>
      <c r="N422" s="7"/>
      <c r="O422" s="8" t="str">
        <f>PROPER(D422)</f>
        <v>David Kendrick</v>
      </c>
      <c r="P422" s="8" t="str">
        <f>LEFT(A422,2)</f>
        <v>ES</v>
      </c>
      <c r="Q422" s="8" t="str">
        <f>MID(A422,4,4)</f>
        <v>2013</v>
      </c>
      <c r="R422" s="8" t="str">
        <f>UPPER(M422)</f>
        <v>MEDIUM</v>
      </c>
      <c r="S422" s="8" t="str">
        <f>LOWER(G422)</f>
        <v>technology</v>
      </c>
      <c r="T422" s="18" t="str">
        <f>RIGHT(A422,5)</f>
        <v>41386</v>
      </c>
      <c r="U422" s="27" t="s">
        <v>3091</v>
      </c>
      <c r="V422" s="16" t="s">
        <v>2744</v>
      </c>
      <c r="W422" s="30">
        <v>2013</v>
      </c>
      <c r="X422" t="s">
        <v>3091</v>
      </c>
      <c r="Y422" s="28">
        <v>41386</v>
      </c>
      <c r="Z422" s="28" t="str">
        <f>TRIM(A422)</f>
        <v>ES-2013-DK1315048-41386</v>
      </c>
      <c r="AA422">
        <f t="shared" si="30"/>
        <v>0</v>
      </c>
      <c r="AB422">
        <f t="shared" si="31"/>
        <v>0</v>
      </c>
      <c r="AC422">
        <f t="shared" si="32"/>
        <v>0</v>
      </c>
      <c r="AD422">
        <f t="shared" si="33"/>
        <v>0</v>
      </c>
      <c r="AE422" s="62">
        <f>IF(I422="missing", IFERROR(INDEX([1]lookup!$I:$I, MATCH($A422, [1]lookup!$B:$B, 0)), 0), I422)</f>
        <v>4748.4359999999997</v>
      </c>
      <c r="AF422" s="71" t="str">
        <f t="shared" si="34"/>
        <v>Dec</v>
      </c>
    </row>
    <row r="423" spans="1:32" ht="15.75">
      <c r="A423" s="19" t="s">
        <v>812</v>
      </c>
      <c r="B423" s="67">
        <v>41942</v>
      </c>
      <c r="C423" s="9">
        <v>41947</v>
      </c>
      <c r="D423" s="10" t="s">
        <v>266</v>
      </c>
      <c r="E423" s="10" t="s">
        <v>437</v>
      </c>
      <c r="F423" s="10" t="s">
        <v>438</v>
      </c>
      <c r="G423" s="10" t="s">
        <v>17</v>
      </c>
      <c r="H423" s="10" t="s">
        <v>44</v>
      </c>
      <c r="I423" s="11">
        <v>1867.5</v>
      </c>
      <c r="J423" s="10">
        <v>6</v>
      </c>
      <c r="K423" s="20">
        <v>0</v>
      </c>
      <c r="L423" s="11">
        <v>242.64</v>
      </c>
      <c r="M423" s="10" t="s">
        <v>37</v>
      </c>
      <c r="N423" s="12"/>
      <c r="O423" s="13" t="str">
        <f>PROPER(D423)</f>
        <v>Rick Wilson</v>
      </c>
      <c r="P423" s="13" t="str">
        <f>LEFT(A423,2)</f>
        <v>SF</v>
      </c>
      <c r="Q423" s="13" t="str">
        <f>MID(A423,4,4)</f>
        <v>2014</v>
      </c>
      <c r="R423" s="13" t="str">
        <f>UPPER(M423)</f>
        <v>HIGH</v>
      </c>
      <c r="S423" s="13" t="str">
        <f>LOWER(G423)</f>
        <v>technology</v>
      </c>
      <c r="T423" s="21" t="str">
        <f>RIGHT(A423,5)</f>
        <v>41942</v>
      </c>
      <c r="U423" s="27" t="s">
        <v>3092</v>
      </c>
      <c r="V423" s="19" t="s">
        <v>2765</v>
      </c>
      <c r="W423" s="30">
        <v>2014</v>
      </c>
      <c r="X423" t="s">
        <v>3092</v>
      </c>
      <c r="Y423" s="28">
        <v>41942</v>
      </c>
      <c r="Z423" s="28" t="str">
        <f>TRIM(A423)</f>
        <v>SF-2014-RW9540117-41942</v>
      </c>
      <c r="AA423">
        <f t="shared" si="30"/>
        <v>2014</v>
      </c>
      <c r="AB423">
        <f t="shared" si="31"/>
        <v>10</v>
      </c>
      <c r="AC423">
        <f t="shared" si="32"/>
        <v>5</v>
      </c>
      <c r="AD423">
        <f t="shared" si="33"/>
        <v>5</v>
      </c>
      <c r="AE423" s="62">
        <f>IF(I423="missing", IFERROR(INDEX([1]lookup!$I:$I, MATCH($A423, [1]lookup!$B:$B, 0)), 0), I423)</f>
        <v>1867.5</v>
      </c>
      <c r="AF423" s="71" t="str">
        <f t="shared" si="34"/>
        <v>Oct</v>
      </c>
    </row>
    <row r="424" spans="1:32" ht="15.75">
      <c r="A424" s="16" t="s">
        <v>816</v>
      </c>
      <c r="B424" s="66">
        <v>41991</v>
      </c>
      <c r="C424" s="4">
        <v>41995</v>
      </c>
      <c r="D424" s="5" t="s">
        <v>515</v>
      </c>
      <c r="E424" s="5" t="s">
        <v>40</v>
      </c>
      <c r="F424" s="5" t="s">
        <v>41</v>
      </c>
      <c r="G424" s="5" t="s">
        <v>165</v>
      </c>
      <c r="H424" s="5" t="s">
        <v>23</v>
      </c>
      <c r="I424" s="6">
        <v>9892.74</v>
      </c>
      <c r="J424" s="5">
        <v>13</v>
      </c>
      <c r="K424" s="17">
        <v>0</v>
      </c>
      <c r="L424" s="6">
        <v>4946.37</v>
      </c>
      <c r="M424" s="5" t="s">
        <v>19</v>
      </c>
      <c r="N424" s="7"/>
      <c r="O424" s="8" t="str">
        <f>PROPER(D424)</f>
        <v>Adrian Barton</v>
      </c>
      <c r="P424" s="8" t="str">
        <f>LEFT(A424,2)</f>
        <v>CA</v>
      </c>
      <c r="Q424" s="8" t="str">
        <f>MID(A424,4,4)</f>
        <v>2014</v>
      </c>
      <c r="R424" s="8" t="str">
        <f>UPPER(M424)</f>
        <v>MEDIUM</v>
      </c>
      <c r="S424" s="8" t="str">
        <f>LOWER(G424)</f>
        <v>office_supplies</v>
      </c>
      <c r="T424" s="18" t="str">
        <f>RIGHT(A424,5)</f>
        <v>41991</v>
      </c>
      <c r="U424" s="27" t="s">
        <v>2810</v>
      </c>
      <c r="V424" s="16" t="s">
        <v>2690</v>
      </c>
      <c r="W424" s="30">
        <v>2014</v>
      </c>
      <c r="X424" t="s">
        <v>2810</v>
      </c>
      <c r="Y424" s="28">
        <v>41991</v>
      </c>
      <c r="Z424" s="28" t="str">
        <f>TRIM(A424)</f>
        <v>CA-2014-AB10105140-41991</v>
      </c>
      <c r="AA424">
        <f t="shared" si="30"/>
        <v>2014</v>
      </c>
      <c r="AB424">
        <f t="shared" si="31"/>
        <v>12</v>
      </c>
      <c r="AC424">
        <f t="shared" si="32"/>
        <v>5</v>
      </c>
      <c r="AD424">
        <f t="shared" si="33"/>
        <v>4</v>
      </c>
      <c r="AE424" s="62">
        <f>IF(I424="missing", IFERROR(INDEX([1]lookup!$I:$I, MATCH($A424, [1]lookup!$B:$B, 0)), 0), I424)</f>
        <v>9892.74</v>
      </c>
      <c r="AF424" s="71" t="str">
        <f t="shared" si="34"/>
        <v>Oct</v>
      </c>
    </row>
    <row r="425" spans="1:32" ht="15.75">
      <c r="A425" s="19" t="s">
        <v>833</v>
      </c>
      <c r="B425" s="67">
        <v>42328</v>
      </c>
      <c r="C425" s="9">
        <v>42332</v>
      </c>
      <c r="D425" s="10" t="s">
        <v>515</v>
      </c>
      <c r="E425" s="10" t="s">
        <v>40</v>
      </c>
      <c r="F425" s="10" t="s">
        <v>153</v>
      </c>
      <c r="G425" s="10" t="s">
        <v>32</v>
      </c>
      <c r="H425" s="10" t="s">
        <v>26</v>
      </c>
      <c r="I425" s="11">
        <v>821.87999999999897</v>
      </c>
      <c r="J425" s="10">
        <v>6</v>
      </c>
      <c r="K425" s="20">
        <v>0</v>
      </c>
      <c r="L425" s="11">
        <v>213.68879999999999</v>
      </c>
      <c r="M425" s="10" t="s">
        <v>19</v>
      </c>
      <c r="N425" s="12"/>
      <c r="O425" s="13" t="str">
        <f>PROPER(D425)</f>
        <v>Adrian Barton</v>
      </c>
      <c r="P425" s="13" t="str">
        <f>LEFT(A425,2)</f>
        <v>CA</v>
      </c>
      <c r="Q425" s="13" t="str">
        <f>MID(A425,4,4)</f>
        <v>2015</v>
      </c>
      <c r="R425" s="13" t="str">
        <f>UPPER(M425)</f>
        <v>MEDIUM</v>
      </c>
      <c r="S425" s="13" t="str">
        <f>LOWER(G425)</f>
        <v>furniture</v>
      </c>
      <c r="T425" s="21" t="str">
        <f>RIGHT(A425,5)</f>
        <v>42328</v>
      </c>
      <c r="U425" s="27" t="s">
        <v>2810</v>
      </c>
      <c r="V425" s="19" t="s">
        <v>2690</v>
      </c>
      <c r="W425" s="30">
        <v>2015</v>
      </c>
      <c r="X425" t="s">
        <v>2810</v>
      </c>
      <c r="Y425" s="28">
        <v>42328</v>
      </c>
      <c r="Z425" s="28" t="str">
        <f>TRIM(A425)</f>
        <v>CA-2015-AB10105140-42328</v>
      </c>
      <c r="AA425">
        <f t="shared" si="30"/>
        <v>2015</v>
      </c>
      <c r="AB425">
        <f t="shared" si="31"/>
        <v>11</v>
      </c>
      <c r="AC425">
        <f t="shared" si="32"/>
        <v>6</v>
      </c>
      <c r="AD425">
        <f t="shared" si="33"/>
        <v>4</v>
      </c>
      <c r="AE425" s="62">
        <f>IF(I425="missing", IFERROR(INDEX([1]lookup!$I:$I, MATCH($A425, [1]lookup!$B:$B, 0)), 0), I425)</f>
        <v>821.87999999999897</v>
      </c>
      <c r="AF425" s="71" t="str">
        <f t="shared" si="34"/>
        <v>Nov</v>
      </c>
    </row>
    <row r="426" spans="1:32" ht="15.75">
      <c r="A426" s="16" t="s">
        <v>865</v>
      </c>
      <c r="B426" s="66">
        <v>41810</v>
      </c>
      <c r="C426" s="4">
        <v>41812</v>
      </c>
      <c r="D426" s="5" t="s">
        <v>866</v>
      </c>
      <c r="E426" s="5" t="s">
        <v>867</v>
      </c>
      <c r="F426" s="5" t="s">
        <v>90</v>
      </c>
      <c r="G426" s="5" t="s">
        <v>17</v>
      </c>
      <c r="H426" s="5" t="s">
        <v>26</v>
      </c>
      <c r="I426" s="6">
        <v>1063.44</v>
      </c>
      <c r="J426" s="5">
        <v>7</v>
      </c>
      <c r="K426" s="17">
        <v>0</v>
      </c>
      <c r="L426" s="6">
        <v>361.41</v>
      </c>
      <c r="M426" s="5" t="s">
        <v>27</v>
      </c>
      <c r="N426" s="7"/>
      <c r="O426" s="8" t="str">
        <f>PROPER(D426)</f>
        <v>Caroline Jumper</v>
      </c>
      <c r="P426" s="8" t="str">
        <f>LEFT(A426,2)</f>
        <v>IN</v>
      </c>
      <c r="Q426" s="8" t="str">
        <f>MID(A426,4,4)</f>
        <v>2014</v>
      </c>
      <c r="R426" s="8" t="str">
        <f>UPPER(M426)</f>
        <v>CRITICAL</v>
      </c>
      <c r="S426" s="8" t="str">
        <f>LOWER(G426)</f>
        <v>technology</v>
      </c>
      <c r="T426" s="18" t="str">
        <f>RIGHT(A426,5)</f>
        <v>41810</v>
      </c>
      <c r="U426" s="27" t="s">
        <v>3093</v>
      </c>
      <c r="V426" s="16" t="s">
        <v>2687</v>
      </c>
      <c r="W426" s="30">
        <v>2014</v>
      </c>
      <c r="X426" t="s">
        <v>3093</v>
      </c>
      <c r="Y426" s="28">
        <v>41810</v>
      </c>
      <c r="Z426" s="28" t="str">
        <f>TRIM(A426)</f>
        <v>IN-2014-CJ1201027-41810</v>
      </c>
      <c r="AA426">
        <f t="shared" si="30"/>
        <v>2014</v>
      </c>
      <c r="AB426">
        <f t="shared" si="31"/>
        <v>6</v>
      </c>
      <c r="AC426">
        <f t="shared" si="32"/>
        <v>6</v>
      </c>
      <c r="AD426">
        <f t="shared" si="33"/>
        <v>2</v>
      </c>
      <c r="AE426" s="62">
        <f>IF(I426="missing", IFERROR(INDEX([1]lookup!$I:$I, MATCH($A426, [1]lookup!$B:$B, 0)), 0), I426)</f>
        <v>1063.44</v>
      </c>
      <c r="AF426" s="71" t="str">
        <f t="shared" si="34"/>
        <v>Oct</v>
      </c>
    </row>
    <row r="427" spans="1:32" ht="15.75">
      <c r="A427" s="19" t="s">
        <v>883</v>
      </c>
      <c r="B427" s="67">
        <v>42336</v>
      </c>
      <c r="C427" s="9">
        <v>42341</v>
      </c>
      <c r="D427" s="10" t="s">
        <v>884</v>
      </c>
      <c r="E427" s="10" t="s">
        <v>22</v>
      </c>
      <c r="F427" s="10" t="s">
        <v>71</v>
      </c>
      <c r="G427" s="10" t="s">
        <v>32</v>
      </c>
      <c r="H427" s="10" t="s">
        <v>44</v>
      </c>
      <c r="I427" s="11">
        <v>2455.6770000000001</v>
      </c>
      <c r="J427" s="10">
        <v>7</v>
      </c>
      <c r="K427" s="20">
        <v>0.1</v>
      </c>
      <c r="L427" s="11">
        <v>-191.16300000000001</v>
      </c>
      <c r="M427" s="10" t="s">
        <v>885</v>
      </c>
      <c r="N427" s="12"/>
      <c r="O427" s="13" t="str">
        <f>PROPER(D427)</f>
        <v>Brenda Bowman</v>
      </c>
      <c r="P427" s="13" t="str">
        <f>LEFT(A427,2)</f>
        <v>ES</v>
      </c>
      <c r="Q427" s="13" t="str">
        <f>MID(A427,4,4)</f>
        <v>2015</v>
      </c>
      <c r="R427" s="13" t="str">
        <f>UPPER(M427)</f>
        <v>HIHG</v>
      </c>
      <c r="S427" s="13" t="str">
        <f>LOWER(G427)</f>
        <v>furniture</v>
      </c>
      <c r="T427" s="21" t="str">
        <f>RIGHT(A427,5)</f>
        <v>42336</v>
      </c>
      <c r="U427" s="27" t="s">
        <v>3094</v>
      </c>
      <c r="V427" s="19" t="s">
        <v>2744</v>
      </c>
      <c r="W427" s="30">
        <v>2015</v>
      </c>
      <c r="X427" t="s">
        <v>3094</v>
      </c>
      <c r="Y427" s="28">
        <v>42336</v>
      </c>
      <c r="Z427" s="28" t="str">
        <f>TRIM(A427)</f>
        <v>ES-2015-BB1154548-42336</v>
      </c>
      <c r="AA427">
        <f t="shared" si="30"/>
        <v>2015</v>
      </c>
      <c r="AB427">
        <f t="shared" si="31"/>
        <v>11</v>
      </c>
      <c r="AC427">
        <f t="shared" si="32"/>
        <v>7</v>
      </c>
      <c r="AD427">
        <f t="shared" si="33"/>
        <v>5</v>
      </c>
      <c r="AE427" s="62">
        <f>IF(I427="missing", IFERROR(INDEX([1]lookup!$I:$I, MATCH($A427, [1]lookup!$B:$B, 0)), 0), I427)</f>
        <v>2455.6770000000001</v>
      </c>
      <c r="AF427" s="71" t="str">
        <f t="shared" si="34"/>
        <v>Nov</v>
      </c>
    </row>
    <row r="428" spans="1:32" ht="15.75">
      <c r="A428" s="16" t="s">
        <v>888</v>
      </c>
      <c r="B428" s="66">
        <v>41808</v>
      </c>
      <c r="C428" s="4">
        <v>41814</v>
      </c>
      <c r="D428" s="5" t="s">
        <v>889</v>
      </c>
      <c r="E428" s="5" t="s">
        <v>322</v>
      </c>
      <c r="F428" s="5" t="s">
        <v>142</v>
      </c>
      <c r="G428" s="5" t="s">
        <v>17</v>
      </c>
      <c r="H428" s="5" t="s">
        <v>151</v>
      </c>
      <c r="I428" s="6">
        <v>3712.59</v>
      </c>
      <c r="J428" s="5">
        <v>7</v>
      </c>
      <c r="K428" s="17">
        <v>0.17</v>
      </c>
      <c r="L428" s="6">
        <v>849.87</v>
      </c>
      <c r="M428" s="5" t="s">
        <v>19</v>
      </c>
      <c r="N428" s="7"/>
      <c r="O428" s="8" t="str">
        <f>PROPER(D428)</f>
        <v>Susan Pistek</v>
      </c>
      <c r="P428" s="8" t="str">
        <f>LEFT(A428,2)</f>
        <v>IN</v>
      </c>
      <c r="Q428" s="8" t="str">
        <f>MID(A428,4,4)</f>
        <v>2014</v>
      </c>
      <c r="R428" s="8" t="str">
        <f>UPPER(M428)</f>
        <v>MEDIUM</v>
      </c>
      <c r="S428" s="8" t="str">
        <f>LOWER(G428)</f>
        <v>technology</v>
      </c>
      <c r="T428" s="18" t="str">
        <f>RIGHT(A428,5)</f>
        <v>41808</v>
      </c>
      <c r="U428" s="27" t="s">
        <v>3095</v>
      </c>
      <c r="V428" s="16" t="s">
        <v>2687</v>
      </c>
      <c r="W428" s="30">
        <v>2014</v>
      </c>
      <c r="X428" t="s">
        <v>3095</v>
      </c>
      <c r="Y428" s="28">
        <v>41808</v>
      </c>
      <c r="Z428" s="28" t="str">
        <f>TRIM(A428)</f>
        <v>IN-2014-SP20920130-41808</v>
      </c>
      <c r="AA428">
        <f t="shared" si="30"/>
        <v>2014</v>
      </c>
      <c r="AB428">
        <f t="shared" si="31"/>
        <v>6</v>
      </c>
      <c r="AC428">
        <f t="shared" si="32"/>
        <v>4</v>
      </c>
      <c r="AD428">
        <f t="shared" si="33"/>
        <v>6</v>
      </c>
      <c r="AE428" s="62">
        <f>IF(I428="missing", IFERROR(INDEX([1]lookup!$I:$I, MATCH($A428, [1]lookup!$B:$B, 0)), 0), I428)</f>
        <v>3712.59</v>
      </c>
      <c r="AF428" s="71" t="str">
        <f t="shared" si="34"/>
        <v>Oct</v>
      </c>
    </row>
    <row r="429" spans="1:32" ht="15.75">
      <c r="A429" s="19" t="s">
        <v>890</v>
      </c>
      <c r="B429" s="67">
        <v>41398</v>
      </c>
      <c r="C429" s="9">
        <v>41400</v>
      </c>
      <c r="D429" s="10" t="s">
        <v>247</v>
      </c>
      <c r="E429" s="10" t="s">
        <v>891</v>
      </c>
      <c r="F429" s="10" t="s">
        <v>115</v>
      </c>
      <c r="G429" s="10" t="s">
        <v>17</v>
      </c>
      <c r="H429" s="10" t="s">
        <v>33</v>
      </c>
      <c r="I429" s="11">
        <v>2372.2199999999998</v>
      </c>
      <c r="J429" s="10">
        <v>9</v>
      </c>
      <c r="K429" s="20">
        <v>0</v>
      </c>
      <c r="L429" s="11">
        <v>0</v>
      </c>
      <c r="M429" s="10" t="s">
        <v>37</v>
      </c>
      <c r="N429" s="12"/>
      <c r="O429" s="13" t="str">
        <f>PROPER(D429)</f>
        <v>Nick Zandusky</v>
      </c>
      <c r="P429" s="13" t="str">
        <f>LEFT(A429,2)</f>
        <v>IN</v>
      </c>
      <c r="Q429" s="13" t="str">
        <f>MID(A429,4,4)</f>
        <v>2013</v>
      </c>
      <c r="R429" s="13" t="str">
        <f>UPPER(M429)</f>
        <v>HIGH</v>
      </c>
      <c r="S429" s="13" t="str">
        <f>LOWER(G429)</f>
        <v>technology</v>
      </c>
      <c r="T429" s="21" t="str">
        <f>RIGHT(A429,5)</f>
        <v>1398#</v>
      </c>
      <c r="U429" s="27" t="s">
        <v>3096</v>
      </c>
      <c r="V429" s="19" t="s">
        <v>2687</v>
      </c>
      <c r="W429" s="30">
        <v>2013</v>
      </c>
      <c r="X429" t="s">
        <v>3096</v>
      </c>
      <c r="Y429" s="28" t="s">
        <v>3097</v>
      </c>
      <c r="Z429" s="28" t="str">
        <f>TRIM(A429)</f>
        <v>IN-2013-NZ1856558-41398#</v>
      </c>
      <c r="AA429">
        <f t="shared" si="30"/>
        <v>2013</v>
      </c>
      <c r="AB429">
        <f t="shared" si="31"/>
        <v>5</v>
      </c>
      <c r="AC429">
        <f t="shared" si="32"/>
        <v>7</v>
      </c>
      <c r="AD429">
        <f t="shared" si="33"/>
        <v>2</v>
      </c>
      <c r="AE429" s="62">
        <f>IF(I429="missing", IFERROR(INDEX([1]lookup!$I:$I, MATCH($A429, [1]lookup!$B:$B, 0)), 0), I429)</f>
        <v>2372.2199999999998</v>
      </c>
      <c r="AF429" s="71" t="str">
        <f t="shared" si="34"/>
        <v>Sep</v>
      </c>
    </row>
    <row r="430" spans="1:32" ht="15.75">
      <c r="A430" s="16" t="s">
        <v>907</v>
      </c>
      <c r="B430" s="66">
        <v>41577</v>
      </c>
      <c r="C430" s="4">
        <v>41581</v>
      </c>
      <c r="D430" s="5" t="s">
        <v>908</v>
      </c>
      <c r="E430" s="5" t="s">
        <v>141</v>
      </c>
      <c r="F430" s="5" t="s">
        <v>142</v>
      </c>
      <c r="G430" s="5" t="s">
        <v>17</v>
      </c>
      <c r="H430" s="5" t="s">
        <v>127</v>
      </c>
      <c r="I430" s="6">
        <v>2991.10319999999</v>
      </c>
      <c r="J430" s="5">
        <v>9</v>
      </c>
      <c r="K430" s="17">
        <v>7.0000000000000007E-2</v>
      </c>
      <c r="L430" s="6">
        <v>-128.74680000000001</v>
      </c>
      <c r="M430" s="5" t="s">
        <v>19</v>
      </c>
      <c r="N430" s="7"/>
      <c r="O430" s="8" t="str">
        <f>PROPER(D430)</f>
        <v>Bill Stewart</v>
      </c>
      <c r="P430" s="8" t="str">
        <f>LEFT(A430,2)</f>
        <v>ID</v>
      </c>
      <c r="Q430" s="8" t="str">
        <f>MID(A430,4,4)</f>
        <v>2013</v>
      </c>
      <c r="R430" s="8" t="str">
        <f>UPPER(M430)</f>
        <v>MEDIUM</v>
      </c>
      <c r="S430" s="8" t="str">
        <f>LOWER(G430)</f>
        <v>technology</v>
      </c>
      <c r="T430" s="18" t="str">
        <f>RIGHT(A430,5)</f>
        <v>41577</v>
      </c>
      <c r="U430" s="27" t="s">
        <v>3098</v>
      </c>
      <c r="V430" s="16" t="s">
        <v>2739</v>
      </c>
      <c r="W430" s="30">
        <v>2013</v>
      </c>
      <c r="X430" t="s">
        <v>3098</v>
      </c>
      <c r="Y430" s="28">
        <v>41577</v>
      </c>
      <c r="Z430" s="28" t="str">
        <f>TRIM(A430)</f>
        <v>ID-2013-BS1138059-41577</v>
      </c>
      <c r="AA430">
        <f t="shared" si="30"/>
        <v>2013</v>
      </c>
      <c r="AB430">
        <f t="shared" si="31"/>
        <v>10</v>
      </c>
      <c r="AC430">
        <f t="shared" si="32"/>
        <v>4</v>
      </c>
      <c r="AD430">
        <f t="shared" si="33"/>
        <v>4</v>
      </c>
      <c r="AE430" s="62">
        <f>IF(I430="missing", IFERROR(INDEX([1]lookup!$I:$I, MATCH($A430, [1]lookup!$B:$B, 0)), 0), I430)</f>
        <v>2991.10319999999</v>
      </c>
      <c r="AF430" s="71" t="str">
        <f t="shared" si="34"/>
        <v>Sep</v>
      </c>
    </row>
    <row r="431" spans="1:32" ht="15.75">
      <c r="A431" s="19" t="s">
        <v>915</v>
      </c>
      <c r="B431" s="67">
        <v>41943</v>
      </c>
      <c r="C431" s="10" t="s">
        <v>916</v>
      </c>
      <c r="D431" s="10" t="s">
        <v>917</v>
      </c>
      <c r="E431" s="10" t="s">
        <v>15</v>
      </c>
      <c r="F431" s="10" t="s">
        <v>16</v>
      </c>
      <c r="G431" s="10" t="s">
        <v>32</v>
      </c>
      <c r="H431" s="10" t="s">
        <v>26</v>
      </c>
      <c r="I431" s="11">
        <v>2634.5519999999901</v>
      </c>
      <c r="J431" s="10">
        <v>8</v>
      </c>
      <c r="K431" s="20">
        <v>0.1</v>
      </c>
      <c r="L431" s="11">
        <v>116.952</v>
      </c>
      <c r="M431" s="10" t="s">
        <v>19</v>
      </c>
      <c r="N431" s="12"/>
      <c r="O431" s="13" t="str">
        <f>PROPER(D431)</f>
        <v>Ed Ludwig</v>
      </c>
      <c r="P431" s="13" t="str">
        <f>LEFT(A431,2)</f>
        <v>IN</v>
      </c>
      <c r="Q431" s="13" t="str">
        <f>MID(A431,4,4)</f>
        <v>2014</v>
      </c>
      <c r="R431" s="13" t="str">
        <f>UPPER(M431)</f>
        <v>MEDIUM</v>
      </c>
      <c r="S431" s="13" t="str">
        <f>LOWER(G431)</f>
        <v>furniture</v>
      </c>
      <c r="T431" s="21" t="str">
        <f>RIGHT(A431,5)</f>
        <v>41943</v>
      </c>
      <c r="U431" s="27" t="s">
        <v>3099</v>
      </c>
      <c r="V431" s="19" t="s">
        <v>2687</v>
      </c>
      <c r="W431" s="30">
        <v>2014</v>
      </c>
      <c r="X431" t="s">
        <v>3099</v>
      </c>
      <c r="Y431" s="28">
        <v>41943</v>
      </c>
      <c r="Z431" s="28" t="str">
        <f>TRIM(A431)</f>
        <v>IN-2014-EL137357-41943</v>
      </c>
      <c r="AA431">
        <f t="shared" si="30"/>
        <v>2014</v>
      </c>
      <c r="AB431">
        <f t="shared" si="31"/>
        <v>10</v>
      </c>
      <c r="AC431">
        <f t="shared" si="32"/>
        <v>6</v>
      </c>
      <c r="AD431">
        <f t="shared" si="33"/>
        <v>0</v>
      </c>
      <c r="AE431" s="62">
        <f>IF(I431="missing", IFERROR(INDEX([1]lookup!$I:$I, MATCH($A431, [1]lookup!$B:$B, 0)), 0), I431)</f>
        <v>2634.5519999999901</v>
      </c>
      <c r="AF431" s="71" t="str">
        <f t="shared" si="34"/>
        <v>Oct</v>
      </c>
    </row>
    <row r="432" spans="1:32" ht="15.75">
      <c r="A432" s="16" t="s">
        <v>918</v>
      </c>
      <c r="B432" s="66">
        <v>41991</v>
      </c>
      <c r="C432" s="4">
        <v>41998</v>
      </c>
      <c r="D432" s="5" t="s">
        <v>919</v>
      </c>
      <c r="E432" s="5" t="s">
        <v>141</v>
      </c>
      <c r="F432" s="5" t="s">
        <v>142</v>
      </c>
      <c r="G432" s="5" t="s">
        <v>32</v>
      </c>
      <c r="H432" s="5" t="s">
        <v>73</v>
      </c>
      <c r="I432" s="6">
        <v>3707.3519999999999</v>
      </c>
      <c r="J432" s="5">
        <v>11</v>
      </c>
      <c r="K432" s="17">
        <v>7.0000000000000007E-2</v>
      </c>
      <c r="L432" s="6">
        <v>1554.432</v>
      </c>
      <c r="M432" s="5" t="s">
        <v>19</v>
      </c>
      <c r="N432" s="7"/>
      <c r="O432" s="8" t="str">
        <f>PROPER(D432)</f>
        <v>Frank Hawley</v>
      </c>
      <c r="P432" s="8" t="str">
        <f>LEFT(A432,2)</f>
        <v>IN</v>
      </c>
      <c r="Q432" s="8" t="str">
        <f>MID(A432,4,4)</f>
        <v>2014</v>
      </c>
      <c r="R432" s="8" t="str">
        <f>UPPER(M432)</f>
        <v>MEDIUM</v>
      </c>
      <c r="S432" s="8" t="str">
        <f>LOWER(G432)</f>
        <v>furniture</v>
      </c>
      <c r="T432" s="18" t="str">
        <f>RIGHT(A432,5)</f>
        <v>41991</v>
      </c>
      <c r="U432" s="27" t="s">
        <v>3100</v>
      </c>
      <c r="V432" s="16" t="s">
        <v>2687</v>
      </c>
      <c r="W432" s="30">
        <v>2014</v>
      </c>
      <c r="X432" t="s">
        <v>3100</v>
      </c>
      <c r="Y432" s="28">
        <v>41991</v>
      </c>
      <c r="Z432" s="28" t="str">
        <f>TRIM(A432)</f>
        <v>IN-2014-FH1427559-41991</v>
      </c>
      <c r="AA432">
        <f t="shared" si="30"/>
        <v>2014</v>
      </c>
      <c r="AB432">
        <f t="shared" si="31"/>
        <v>12</v>
      </c>
      <c r="AC432">
        <f t="shared" si="32"/>
        <v>5</v>
      </c>
      <c r="AD432">
        <f t="shared" si="33"/>
        <v>7</v>
      </c>
      <c r="AE432" s="62">
        <f>IF(I432="missing", IFERROR(INDEX([1]lookup!$I:$I, MATCH($A432, [1]lookup!$B:$B, 0)), 0), I432)</f>
        <v>3707.3519999999999</v>
      </c>
      <c r="AF432" s="71" t="str">
        <f t="shared" si="34"/>
        <v>Oct</v>
      </c>
    </row>
    <row r="433" spans="1:32" ht="15.75">
      <c r="A433" s="19" t="s">
        <v>929</v>
      </c>
      <c r="B433" s="67" t="s">
        <v>930</v>
      </c>
      <c r="C433" s="9">
        <v>42225</v>
      </c>
      <c r="D433" s="10" t="s">
        <v>931</v>
      </c>
      <c r="E433" s="10" t="s">
        <v>932</v>
      </c>
      <c r="F433" s="10" t="s">
        <v>77</v>
      </c>
      <c r="G433" s="10" t="s">
        <v>45</v>
      </c>
      <c r="H433" s="10" t="s">
        <v>299</v>
      </c>
      <c r="I433" s="11">
        <v>3234.24</v>
      </c>
      <c r="J433" s="10">
        <v>6</v>
      </c>
      <c r="K433" s="20">
        <v>0</v>
      </c>
      <c r="L433" s="11">
        <v>970.19999999999902</v>
      </c>
      <c r="M433" s="10" t="s">
        <v>19</v>
      </c>
      <c r="N433" s="12"/>
      <c r="O433" s="13" t="str">
        <f>PROPER(D433)</f>
        <v>Tom Stivers</v>
      </c>
      <c r="P433" s="13" t="str">
        <f>LEFT(A433,2)</f>
        <v>MW</v>
      </c>
      <c r="Q433" s="13" t="str">
        <f>MID(A433,4,4)</f>
        <v>2015</v>
      </c>
      <c r="R433" s="13" t="str">
        <f>UPPER(M433)</f>
        <v>MEDIUM</v>
      </c>
      <c r="S433" s="13" t="str">
        <f>LOWER(G433)</f>
        <v>office supplies</v>
      </c>
      <c r="T433" s="21" t="str">
        <f>RIGHT(A433,5)</f>
        <v>42220</v>
      </c>
      <c r="U433" s="27" t="s">
        <v>3101</v>
      </c>
      <c r="V433" s="19" t="s">
        <v>3102</v>
      </c>
      <c r="W433" s="30">
        <v>2015</v>
      </c>
      <c r="X433" t="s">
        <v>3101</v>
      </c>
      <c r="Y433" s="28">
        <v>42220</v>
      </c>
      <c r="Z433" s="28" t="str">
        <f>TRIM(A433)</f>
        <v>MW-2015-TS1143085-42220</v>
      </c>
      <c r="AA433">
        <f t="shared" si="30"/>
        <v>0</v>
      </c>
      <c r="AB433">
        <f t="shared" si="31"/>
        <v>0</v>
      </c>
      <c r="AC433">
        <f t="shared" si="32"/>
        <v>0</v>
      </c>
      <c r="AD433">
        <f t="shared" si="33"/>
        <v>0</v>
      </c>
      <c r="AE433" s="62">
        <f>IF(I433="missing", IFERROR(INDEX([1]lookup!$I:$I, MATCH($A433, [1]lookup!$B:$B, 0)), 0), I433)</f>
        <v>3234.24</v>
      </c>
      <c r="AF433" s="71" t="str">
        <f t="shared" si="34"/>
        <v>Dec</v>
      </c>
    </row>
    <row r="434" spans="1:32" ht="15.75">
      <c r="A434" s="16" t="s">
        <v>938</v>
      </c>
      <c r="B434" s="66">
        <v>41870</v>
      </c>
      <c r="C434" s="4">
        <v>41872</v>
      </c>
      <c r="D434" s="5" t="s">
        <v>939</v>
      </c>
      <c r="E434" s="5" t="s">
        <v>713</v>
      </c>
      <c r="F434" s="5" t="s">
        <v>115</v>
      </c>
      <c r="G434" s="5" t="s">
        <v>17</v>
      </c>
      <c r="H434" s="5" t="s">
        <v>33</v>
      </c>
      <c r="I434" s="6">
        <v>2863.08</v>
      </c>
      <c r="J434" s="5">
        <v>9</v>
      </c>
      <c r="K434" s="17">
        <v>0.5</v>
      </c>
      <c r="L434" s="6">
        <v>-458.19</v>
      </c>
      <c r="M434" s="5" t="s">
        <v>19</v>
      </c>
      <c r="N434" s="7"/>
      <c r="O434" s="8" t="str">
        <f>PROPER(D434)</f>
        <v>Candace Mcmahon</v>
      </c>
      <c r="P434" s="8" t="str">
        <f>LEFT(A434,2)</f>
        <v>IN</v>
      </c>
      <c r="Q434" s="8" t="str">
        <f>MID(A434,4,4)</f>
        <v>2014</v>
      </c>
      <c r="R434" s="8" t="str">
        <f>UPPER(M434)</f>
        <v>MEDIUM</v>
      </c>
      <c r="S434" s="8" t="str">
        <f>LOWER(G434)</f>
        <v>technology</v>
      </c>
      <c r="T434" s="18" t="str">
        <f>RIGHT(A434,5)</f>
        <v>41870</v>
      </c>
      <c r="U434" s="27" t="s">
        <v>3103</v>
      </c>
      <c r="V434" s="16" t="s">
        <v>2687</v>
      </c>
      <c r="W434" s="30">
        <v>2014</v>
      </c>
      <c r="X434" t="s">
        <v>3103</v>
      </c>
      <c r="Y434" s="28">
        <v>41870</v>
      </c>
      <c r="Z434" s="28" t="str">
        <f>TRIM(A434)</f>
        <v>IN-2014-CM1181597-41870</v>
      </c>
      <c r="AA434">
        <f t="shared" si="30"/>
        <v>2014</v>
      </c>
      <c r="AB434">
        <f t="shared" si="31"/>
        <v>8</v>
      </c>
      <c r="AC434">
        <f t="shared" si="32"/>
        <v>3</v>
      </c>
      <c r="AD434">
        <f t="shared" si="33"/>
        <v>2</v>
      </c>
      <c r="AE434" s="62">
        <f>IF(I434="missing", IFERROR(INDEX([1]lookup!$I:$I, MATCH($A434, [1]lookup!$B:$B, 0)), 0), I434)</f>
        <v>2863.08</v>
      </c>
      <c r="AF434" s="71" t="str">
        <f t="shared" si="34"/>
        <v>Oct</v>
      </c>
    </row>
    <row r="435" spans="1:32" ht="15.75">
      <c r="A435" s="19" t="s">
        <v>941</v>
      </c>
      <c r="B435" s="67">
        <v>41508</v>
      </c>
      <c r="C435" s="9">
        <v>41515</v>
      </c>
      <c r="D435" s="10" t="s">
        <v>942</v>
      </c>
      <c r="E435" s="10" t="s">
        <v>168</v>
      </c>
      <c r="F435" s="10" t="s">
        <v>115</v>
      </c>
      <c r="G435" s="10" t="s">
        <v>45</v>
      </c>
      <c r="H435" s="10" t="s">
        <v>26</v>
      </c>
      <c r="I435" s="11">
        <v>3369.24</v>
      </c>
      <c r="J435" s="10">
        <v>6</v>
      </c>
      <c r="K435" s="20">
        <v>0</v>
      </c>
      <c r="L435" s="11">
        <v>606.41999999999996</v>
      </c>
      <c r="M435" s="10" t="s">
        <v>74</v>
      </c>
      <c r="N435" s="12"/>
      <c r="O435" s="13" t="str">
        <f>PROPER(D435)</f>
        <v>Kristina Nunn</v>
      </c>
      <c r="P435" s="13" t="str">
        <f>LEFT(A435,2)</f>
        <v>IR</v>
      </c>
      <c r="Q435" s="13" t="str">
        <f>MID(A435,4,4)</f>
        <v>2013</v>
      </c>
      <c r="R435" s="13" t="str">
        <f>UPPER(M435)</f>
        <v>LOW</v>
      </c>
      <c r="S435" s="13" t="str">
        <f>LOWER(G435)</f>
        <v>office supplies</v>
      </c>
      <c r="T435" s="21" t="str">
        <f>RIGHT(A435,5)</f>
        <v>41508</v>
      </c>
      <c r="U435" s="27" t="s">
        <v>3104</v>
      </c>
      <c r="V435" s="19" t="s">
        <v>2815</v>
      </c>
      <c r="W435" s="30">
        <v>2013</v>
      </c>
      <c r="X435" t="s">
        <v>3104</v>
      </c>
      <c r="Y435" s="28">
        <v>41508</v>
      </c>
      <c r="Z435" s="28" t="str">
        <f>TRIM(A435)</f>
        <v>IR-2013-KN670560-41508</v>
      </c>
      <c r="AA435">
        <f t="shared" si="30"/>
        <v>2013</v>
      </c>
      <c r="AB435">
        <f t="shared" si="31"/>
        <v>8</v>
      </c>
      <c r="AC435">
        <f t="shared" si="32"/>
        <v>5</v>
      </c>
      <c r="AD435">
        <f t="shared" si="33"/>
        <v>7</v>
      </c>
      <c r="AE435" s="62">
        <f>IF(I435="missing", IFERROR(INDEX([1]lookup!$I:$I, MATCH($A435, [1]lookup!$B:$B, 0)), 0), I435)</f>
        <v>3369.24</v>
      </c>
      <c r="AF435" s="71" t="str">
        <f t="shared" si="34"/>
        <v>Sep</v>
      </c>
    </row>
    <row r="436" spans="1:32" ht="15.75">
      <c r="A436" s="16" t="s">
        <v>946</v>
      </c>
      <c r="B436" s="66">
        <v>41347</v>
      </c>
      <c r="C436" s="4">
        <v>41350</v>
      </c>
      <c r="D436" s="5" t="s">
        <v>314</v>
      </c>
      <c r="E436" s="5" t="s">
        <v>281</v>
      </c>
      <c r="F436" s="5" t="s">
        <v>71</v>
      </c>
      <c r="G436" s="5" t="s">
        <v>32</v>
      </c>
      <c r="H436" s="5" t="s">
        <v>73</v>
      </c>
      <c r="I436" s="6">
        <v>1273.125</v>
      </c>
      <c r="J436" s="5">
        <v>7</v>
      </c>
      <c r="K436" s="17">
        <v>0.5</v>
      </c>
      <c r="L436" s="6">
        <v>-993.19499999999903</v>
      </c>
      <c r="M436" s="5" t="s">
        <v>37</v>
      </c>
      <c r="N436" s="7"/>
      <c r="O436" s="8" t="str">
        <f>PROPER(D436)</f>
        <v>Gary Mcgarr</v>
      </c>
      <c r="P436" s="8" t="str">
        <f>LEFT(A436,2)</f>
        <v>IT</v>
      </c>
      <c r="Q436" s="8" t="str">
        <f>MID(A436,4,4)</f>
        <v>2013</v>
      </c>
      <c r="R436" s="8" t="str">
        <f>UPPER(M436)</f>
        <v>HIGH</v>
      </c>
      <c r="S436" s="8" t="str">
        <f>LOWER(G436)</f>
        <v>furniture</v>
      </c>
      <c r="T436" s="18" t="str">
        <f>RIGHT(A436,5)</f>
        <v>41347</v>
      </c>
      <c r="U436" s="27" t="s">
        <v>3105</v>
      </c>
      <c r="V436" s="16" t="s">
        <v>2711</v>
      </c>
      <c r="W436" s="30">
        <v>2013</v>
      </c>
      <c r="X436" t="s">
        <v>3105</v>
      </c>
      <c r="Y436" s="28">
        <v>41347</v>
      </c>
      <c r="Z436" s="28" t="str">
        <f>TRIM(A436)</f>
        <v>IT-2013-GM1444091-41347</v>
      </c>
      <c r="AA436">
        <f t="shared" si="30"/>
        <v>2013</v>
      </c>
      <c r="AB436">
        <f t="shared" si="31"/>
        <v>3</v>
      </c>
      <c r="AC436">
        <f t="shared" si="32"/>
        <v>5</v>
      </c>
      <c r="AD436">
        <f t="shared" si="33"/>
        <v>3</v>
      </c>
      <c r="AE436" s="62">
        <f>IF(I436="missing", IFERROR(INDEX([1]lookup!$I:$I, MATCH($A436, [1]lookup!$B:$B, 0)), 0), I436)</f>
        <v>1273.125</v>
      </c>
      <c r="AF436" s="71" t="str">
        <f t="shared" si="34"/>
        <v>Sep</v>
      </c>
    </row>
    <row r="437" spans="1:32" ht="15.75">
      <c r="A437" s="19" t="s">
        <v>954</v>
      </c>
      <c r="B437" s="67">
        <v>41564</v>
      </c>
      <c r="C437" s="9">
        <v>41568</v>
      </c>
      <c r="D437" s="10" t="s">
        <v>394</v>
      </c>
      <c r="E437" s="10" t="s">
        <v>570</v>
      </c>
      <c r="F437" s="10" t="s">
        <v>120</v>
      </c>
      <c r="G437" s="10" t="s">
        <v>32</v>
      </c>
      <c r="H437" s="10" t="s">
        <v>26</v>
      </c>
      <c r="I437" s="11">
        <v>2818.0799999999899</v>
      </c>
      <c r="J437" s="10">
        <v>9</v>
      </c>
      <c r="K437" s="20">
        <v>0</v>
      </c>
      <c r="L437" s="11">
        <v>225.35999999999899</v>
      </c>
      <c r="M437" s="10" t="s">
        <v>955</v>
      </c>
      <c r="N437" s="12"/>
      <c r="O437" s="13" t="str">
        <f>PROPER(D437)</f>
        <v>Jason Fortune-</v>
      </c>
      <c r="P437" s="13" t="str">
        <f>LEFT(A437,2)</f>
        <v>MX</v>
      </c>
      <c r="Q437" s="13" t="str">
        <f>MID(A437,4,4)</f>
        <v>2013</v>
      </c>
      <c r="R437" s="13" t="str">
        <f>UPPER(M437)</f>
        <v>HGIH</v>
      </c>
      <c r="S437" s="13" t="str">
        <f>LOWER(G437)</f>
        <v>furniture</v>
      </c>
      <c r="T437" s="21" t="str">
        <f>RIGHT(A437,5)</f>
        <v>41564</v>
      </c>
      <c r="U437" s="27" t="s">
        <v>3106</v>
      </c>
      <c r="V437" s="19" t="s">
        <v>2719</v>
      </c>
      <c r="W437" s="30">
        <v>2013</v>
      </c>
      <c r="X437" t="s">
        <v>3106</v>
      </c>
      <c r="Y437" s="28">
        <v>41564</v>
      </c>
      <c r="Z437" s="28" t="str">
        <f>TRIM(A437)</f>
        <v>MX-2013-JF1529531-41564</v>
      </c>
      <c r="AA437">
        <f t="shared" si="30"/>
        <v>2013</v>
      </c>
      <c r="AB437">
        <f t="shared" si="31"/>
        <v>10</v>
      </c>
      <c r="AC437">
        <f t="shared" si="32"/>
        <v>5</v>
      </c>
      <c r="AD437">
        <f t="shared" si="33"/>
        <v>4</v>
      </c>
      <c r="AE437" s="62">
        <f>IF(I437="missing", IFERROR(INDEX([1]lookup!$I:$I, MATCH($A437, [1]lookup!$B:$B, 0)), 0), I437)</f>
        <v>2818.0799999999899</v>
      </c>
      <c r="AF437" s="71" t="str">
        <f t="shared" si="34"/>
        <v>Sep</v>
      </c>
    </row>
    <row r="438" spans="1:32" ht="15.75">
      <c r="A438" s="16" t="s">
        <v>965</v>
      </c>
      <c r="B438" s="66">
        <v>42171</v>
      </c>
      <c r="C438" s="4">
        <v>42176</v>
      </c>
      <c r="D438" s="5" t="s">
        <v>966</v>
      </c>
      <c r="E438" s="5" t="s">
        <v>15</v>
      </c>
      <c r="F438" s="5" t="s">
        <v>16</v>
      </c>
      <c r="G438" s="5" t="s">
        <v>17</v>
      </c>
      <c r="H438" s="5" t="s">
        <v>23</v>
      </c>
      <c r="I438" s="6">
        <v>2293.4879999999998</v>
      </c>
      <c r="J438" s="5">
        <v>8</v>
      </c>
      <c r="K438" s="17">
        <v>0.1</v>
      </c>
      <c r="L438" s="6">
        <v>509.56799999999998</v>
      </c>
      <c r="M438" s="5" t="s">
        <v>37</v>
      </c>
      <c r="N438" s="7"/>
      <c r="O438" s="8" t="str">
        <f>PROPER(D438)</f>
        <v>Michael Dominguez</v>
      </c>
      <c r="P438" s="8" t="str">
        <f>LEFT(A438,2)</f>
        <v>IN</v>
      </c>
      <c r="Q438" s="8" t="str">
        <f>MID(A438,4,4)</f>
        <v>2015</v>
      </c>
      <c r="R438" s="8" t="str">
        <f>UPPER(M438)</f>
        <v>HIGH</v>
      </c>
      <c r="S438" s="8" t="str">
        <f>LOWER(G438)</f>
        <v>technology</v>
      </c>
      <c r="T438" s="18" t="str">
        <f>RIGHT(A438,5)</f>
        <v>42171</v>
      </c>
      <c r="U438" s="27" t="s">
        <v>3107</v>
      </c>
      <c r="V438" s="16" t="s">
        <v>2687</v>
      </c>
      <c r="W438" s="30">
        <v>2015</v>
      </c>
      <c r="X438" t="s">
        <v>3107</v>
      </c>
      <c r="Y438" s="28">
        <v>42171</v>
      </c>
      <c r="Z438" s="28" t="str">
        <f>TRIM(A438)</f>
        <v>IN-2015-MD178607-42171</v>
      </c>
      <c r="AA438">
        <f t="shared" si="30"/>
        <v>2015</v>
      </c>
      <c r="AB438">
        <f t="shared" si="31"/>
        <v>6</v>
      </c>
      <c r="AC438">
        <f t="shared" si="32"/>
        <v>3</v>
      </c>
      <c r="AD438">
        <f t="shared" si="33"/>
        <v>5</v>
      </c>
      <c r="AE438" s="62">
        <f>IF(I438="missing", IFERROR(INDEX([1]lookup!$I:$I, MATCH($A438, [1]lookup!$B:$B, 0)), 0), I438)</f>
        <v>2293.4879999999998</v>
      </c>
      <c r="AF438" s="71" t="str">
        <f t="shared" si="34"/>
        <v>Nov</v>
      </c>
    </row>
    <row r="439" spans="1:32" ht="15.75">
      <c r="A439" s="19" t="s">
        <v>969</v>
      </c>
      <c r="B439" s="67">
        <v>42137</v>
      </c>
      <c r="C439" s="9">
        <v>42141</v>
      </c>
      <c r="D439" s="10" t="s">
        <v>970</v>
      </c>
      <c r="E439" s="10" t="s">
        <v>97</v>
      </c>
      <c r="F439" s="10" t="s">
        <v>98</v>
      </c>
      <c r="G439" s="10" t="s">
        <v>32</v>
      </c>
      <c r="H439" s="10" t="s">
        <v>33</v>
      </c>
      <c r="I439" s="11">
        <v>1715.05599999999</v>
      </c>
      <c r="J439" s="10">
        <v>7</v>
      </c>
      <c r="K439" s="20">
        <v>0.2</v>
      </c>
      <c r="L439" s="11">
        <v>300.07600000000002</v>
      </c>
      <c r="M439" s="10" t="s">
        <v>37</v>
      </c>
      <c r="N439" s="12"/>
      <c r="O439" s="13" t="str">
        <f>PROPER(D439)</f>
        <v>John Murray</v>
      </c>
      <c r="P439" s="13" t="str">
        <f>LEFT(A439,2)</f>
        <v>MX</v>
      </c>
      <c r="Q439" s="13" t="str">
        <f>MID(A439,4,4)</f>
        <v>2015</v>
      </c>
      <c r="R439" s="13" t="str">
        <f>UPPER(M439)</f>
        <v>HIGH</v>
      </c>
      <c r="S439" s="13" t="str">
        <f>LOWER(G439)</f>
        <v>furniture</v>
      </c>
      <c r="T439" s="21" t="str">
        <f>RIGHT(A439,5)</f>
        <v>42137</v>
      </c>
      <c r="U439" s="27" t="s">
        <v>3108</v>
      </c>
      <c r="V439" s="19" t="s">
        <v>2719</v>
      </c>
      <c r="W439" s="30">
        <v>2015</v>
      </c>
      <c r="X439" t="s">
        <v>3108</v>
      </c>
      <c r="Y439" s="28">
        <v>42137</v>
      </c>
      <c r="Z439" s="28" t="str">
        <f>TRIM(A439)</f>
        <v>MX-2015-JM1586582-42137</v>
      </c>
      <c r="AA439">
        <f t="shared" si="30"/>
        <v>2015</v>
      </c>
      <c r="AB439">
        <f t="shared" si="31"/>
        <v>5</v>
      </c>
      <c r="AC439">
        <f t="shared" si="32"/>
        <v>4</v>
      </c>
      <c r="AD439">
        <f t="shared" si="33"/>
        <v>4</v>
      </c>
      <c r="AE439" s="62">
        <f>IF(I439="missing", IFERROR(INDEX([1]lookup!$I:$I, MATCH($A439, [1]lookup!$B:$B, 0)), 0), I439)</f>
        <v>1715.05599999999</v>
      </c>
      <c r="AF439" s="71" t="str">
        <f t="shared" si="34"/>
        <v>Nov</v>
      </c>
    </row>
    <row r="440" spans="1:32" ht="15.75">
      <c r="A440" s="16" t="s">
        <v>980</v>
      </c>
      <c r="B440" s="66">
        <v>42288</v>
      </c>
      <c r="C440" s="4">
        <v>42291</v>
      </c>
      <c r="D440" s="5" t="s">
        <v>981</v>
      </c>
      <c r="E440" s="5" t="s">
        <v>114</v>
      </c>
      <c r="F440" s="5" t="s">
        <v>982</v>
      </c>
      <c r="G440" s="5" t="s">
        <v>108</v>
      </c>
      <c r="H440" s="5" t="s">
        <v>26</v>
      </c>
      <c r="I440" s="6">
        <v>2488.56</v>
      </c>
      <c r="J440" s="5">
        <v>8</v>
      </c>
      <c r="K440" s="17">
        <v>0</v>
      </c>
      <c r="L440" s="6">
        <v>348.24</v>
      </c>
      <c r="M440" s="5" t="s">
        <v>37</v>
      </c>
      <c r="N440" s="7"/>
      <c r="O440" s="8" t="str">
        <f>PROPER(D440)</f>
        <v>Juliana Krohn</v>
      </c>
      <c r="P440" s="8" t="str">
        <f>LEFT(A440,2)</f>
        <v>IN</v>
      </c>
      <c r="Q440" s="8" t="str">
        <f>MID(A440,4,4)</f>
        <v>2015</v>
      </c>
      <c r="R440" s="8" t="str">
        <f>UPPER(M440)</f>
        <v>HIGH</v>
      </c>
      <c r="S440" s="8" t="str">
        <f>LOWER(G440)</f>
        <v>office supplies#</v>
      </c>
      <c r="T440" s="18" t="str">
        <f>RIGHT(A440,5)</f>
        <v>42288</v>
      </c>
      <c r="U440" s="27" t="s">
        <v>3109</v>
      </c>
      <c r="V440" s="16" t="s">
        <v>2687</v>
      </c>
      <c r="W440" s="30">
        <v>2015</v>
      </c>
      <c r="X440" t="s">
        <v>3109</v>
      </c>
      <c r="Y440" s="28">
        <v>42288</v>
      </c>
      <c r="Z440" s="28" t="str">
        <f>TRIM(A440)</f>
        <v>IN-2015-JK1609058-42288</v>
      </c>
      <c r="AA440">
        <f t="shared" si="30"/>
        <v>2015</v>
      </c>
      <c r="AB440">
        <f t="shared" si="31"/>
        <v>10</v>
      </c>
      <c r="AC440">
        <f t="shared" si="32"/>
        <v>1</v>
      </c>
      <c r="AD440">
        <f t="shared" si="33"/>
        <v>3</v>
      </c>
      <c r="AE440" s="62">
        <f>IF(I440="missing", IFERROR(INDEX([1]lookup!$I:$I, MATCH($A440, [1]lookup!$B:$B, 0)), 0), I440)</f>
        <v>2488.56</v>
      </c>
      <c r="AF440" s="71" t="str">
        <f t="shared" si="34"/>
        <v>Nov</v>
      </c>
    </row>
    <row r="441" spans="1:32" ht="15.75">
      <c r="A441" s="19" t="s">
        <v>983</v>
      </c>
      <c r="B441" s="67">
        <v>41234</v>
      </c>
      <c r="C441" s="9">
        <v>41237</v>
      </c>
      <c r="D441" s="10" t="s">
        <v>926</v>
      </c>
      <c r="E441" s="10" t="s">
        <v>119</v>
      </c>
      <c r="F441" s="10" t="s">
        <v>120</v>
      </c>
      <c r="G441" s="10" t="s">
        <v>45</v>
      </c>
      <c r="H441" s="10" t="s">
        <v>151</v>
      </c>
      <c r="I441" s="11">
        <v>1124.2559999999901</v>
      </c>
      <c r="J441" s="10">
        <v>7</v>
      </c>
      <c r="K441" s="20">
        <v>0.2</v>
      </c>
      <c r="L441" s="11">
        <v>252.89599999999899</v>
      </c>
      <c r="M441" s="10" t="s">
        <v>27</v>
      </c>
      <c r="N441" s="12"/>
      <c r="O441" s="13" t="str">
        <f>PROPER(D441)</f>
        <v>Sean Miller</v>
      </c>
      <c r="P441" s="13" t="str">
        <f>LEFT(A441,2)</f>
        <v>MX</v>
      </c>
      <c r="Q441" s="13" t="str">
        <f>MID(A441,4,4)</f>
        <v>2012</v>
      </c>
      <c r="R441" s="13" t="str">
        <f>UPPER(M441)</f>
        <v>CRITICAL</v>
      </c>
      <c r="S441" s="13" t="str">
        <f>LOWER(G441)</f>
        <v>office supplies</v>
      </c>
      <c r="T441" s="21" t="str">
        <f>RIGHT(A441,5)</f>
        <v>41234</v>
      </c>
      <c r="U441" s="27" t="s">
        <v>3110</v>
      </c>
      <c r="V441" s="19" t="s">
        <v>2719</v>
      </c>
      <c r="W441" s="30">
        <v>2012</v>
      </c>
      <c r="X441" t="s">
        <v>3110</v>
      </c>
      <c r="Y441" s="28">
        <v>41234</v>
      </c>
      <c r="Z441" s="28" t="str">
        <f>TRIM(A441)</f>
        <v>MX-2012-SM2032036-41234</v>
      </c>
      <c r="AA441">
        <f t="shared" si="30"/>
        <v>2012</v>
      </c>
      <c r="AB441">
        <f t="shared" si="31"/>
        <v>11</v>
      </c>
      <c r="AC441">
        <f t="shared" si="32"/>
        <v>4</v>
      </c>
      <c r="AD441">
        <f t="shared" si="33"/>
        <v>3</v>
      </c>
      <c r="AE441" s="62">
        <f>IF(I441="missing", IFERROR(INDEX([1]lookup!$I:$I, MATCH($A441, [1]lookup!$B:$B, 0)), 0), I441)</f>
        <v>1124.2559999999901</v>
      </c>
      <c r="AF441" s="71" t="str">
        <f t="shared" si="34"/>
        <v>Aug</v>
      </c>
    </row>
    <row r="442" spans="1:32" ht="15.75">
      <c r="A442" s="16" t="s">
        <v>987</v>
      </c>
      <c r="B442" s="66">
        <v>41926</v>
      </c>
      <c r="C442" s="4">
        <v>41927</v>
      </c>
      <c r="D442" s="5" t="s">
        <v>988</v>
      </c>
      <c r="E442" s="5" t="s">
        <v>989</v>
      </c>
      <c r="F442" s="5" t="s">
        <v>84</v>
      </c>
      <c r="G442" s="5" t="s">
        <v>17</v>
      </c>
      <c r="H442" s="5" t="s">
        <v>44</v>
      </c>
      <c r="I442" s="6">
        <v>1519.92</v>
      </c>
      <c r="J442" s="5">
        <v>6</v>
      </c>
      <c r="K442" s="17">
        <v>0</v>
      </c>
      <c r="L442" s="6">
        <v>5856.54436626399</v>
      </c>
      <c r="M442" s="5" t="s">
        <v>990</v>
      </c>
      <c r="N442" s="7"/>
      <c r="O442" s="8" t="str">
        <f>PROPER(D442)</f>
        <v>Duane Huffman</v>
      </c>
      <c r="P442" s="8" t="str">
        <f>LEFT(A442,2)</f>
        <v>MA</v>
      </c>
      <c r="Q442" s="8" t="str">
        <f>MID(A442,4,4)</f>
        <v>2014</v>
      </c>
      <c r="R442" s="8" t="str">
        <f>UPPER(M442)</f>
        <v>RCITICAL</v>
      </c>
      <c r="S442" s="8" t="str">
        <f>LOWER(G442)</f>
        <v>technology</v>
      </c>
      <c r="T442" s="18" t="str">
        <f>RIGHT(A442,5)</f>
        <v>41926</v>
      </c>
      <c r="U442" s="27" t="s">
        <v>3111</v>
      </c>
      <c r="V442" s="16" t="s">
        <v>3112</v>
      </c>
      <c r="W442" s="30">
        <v>2014</v>
      </c>
      <c r="X442" t="s">
        <v>3111</v>
      </c>
      <c r="Y442" s="28">
        <v>41926</v>
      </c>
      <c r="Z442" s="28" t="str">
        <f>TRIM(A442)</f>
        <v>MA-2014-DH367577-41926</v>
      </c>
      <c r="AA442">
        <f t="shared" si="30"/>
        <v>2014</v>
      </c>
      <c r="AB442">
        <f t="shared" si="31"/>
        <v>10</v>
      </c>
      <c r="AC442">
        <f t="shared" si="32"/>
        <v>3</v>
      </c>
      <c r="AD442">
        <f t="shared" si="33"/>
        <v>1</v>
      </c>
      <c r="AE442" s="62">
        <f>IF(I442="missing", IFERROR(INDEX([1]lookup!$I:$I, MATCH($A442, [1]lookup!$B:$B, 0)), 0), I442)</f>
        <v>1519.92</v>
      </c>
      <c r="AF442" s="71" t="str">
        <f t="shared" si="34"/>
        <v>Oct</v>
      </c>
    </row>
    <row r="443" spans="1:32" ht="15.75">
      <c r="A443" s="19" t="s">
        <v>996</v>
      </c>
      <c r="B443" s="67">
        <v>41628</v>
      </c>
      <c r="C443" s="9">
        <v>41631</v>
      </c>
      <c r="D443" s="10" t="s">
        <v>970</v>
      </c>
      <c r="E443" s="10" t="s">
        <v>713</v>
      </c>
      <c r="F443" s="10" t="s">
        <v>115</v>
      </c>
      <c r="G443" s="10" t="s">
        <v>45</v>
      </c>
      <c r="H443" s="10" t="s">
        <v>26</v>
      </c>
      <c r="I443" s="11">
        <v>1704.87</v>
      </c>
      <c r="J443" s="10">
        <v>6</v>
      </c>
      <c r="K443" s="20">
        <v>0.5</v>
      </c>
      <c r="L443" s="11">
        <v>-1023.02999999999</v>
      </c>
      <c r="M443" s="10" t="s">
        <v>408</v>
      </c>
      <c r="N443" s="12"/>
      <c r="O443" s="13" t="str">
        <f>PROPER(D443)</f>
        <v>John Murray</v>
      </c>
      <c r="P443" s="13" t="str">
        <f>LEFT(A443,2)</f>
        <v>ID</v>
      </c>
      <c r="Q443" s="13" t="str">
        <f>MID(A443,4,4)</f>
        <v>2013</v>
      </c>
      <c r="R443" s="13" t="str">
        <f>UPPER(M443)</f>
        <v xml:space="preserve"> CRITICAL </v>
      </c>
      <c r="S443" s="13" t="str">
        <f>LOWER(G443)</f>
        <v>office supplies</v>
      </c>
      <c r="T443" s="21" t="str">
        <f>RIGHT(A443,5)</f>
        <v>41628</v>
      </c>
      <c r="U443" s="27" t="s">
        <v>3113</v>
      </c>
      <c r="V443" s="19" t="s">
        <v>2739</v>
      </c>
      <c r="W443" s="30">
        <v>2013</v>
      </c>
      <c r="X443" t="s">
        <v>3113</v>
      </c>
      <c r="Y443" s="28">
        <v>41628</v>
      </c>
      <c r="Z443" s="28" t="str">
        <f>TRIM(A443)</f>
        <v>ID-2013-JM1586597-41628</v>
      </c>
      <c r="AA443">
        <f t="shared" si="30"/>
        <v>2013</v>
      </c>
      <c r="AB443">
        <f t="shared" si="31"/>
        <v>12</v>
      </c>
      <c r="AC443">
        <f t="shared" si="32"/>
        <v>6</v>
      </c>
      <c r="AD443">
        <f t="shared" si="33"/>
        <v>3</v>
      </c>
      <c r="AE443" s="62">
        <f>IF(I443="missing", IFERROR(INDEX([1]lookup!$I:$I, MATCH($A443, [1]lookup!$B:$B, 0)), 0), I443)</f>
        <v>1704.87</v>
      </c>
      <c r="AF443" s="71" t="str">
        <f t="shared" si="34"/>
        <v>Sep</v>
      </c>
    </row>
    <row r="444" spans="1:32" ht="15.75">
      <c r="A444" s="16" t="s">
        <v>997</v>
      </c>
      <c r="B444" s="66">
        <v>41489</v>
      </c>
      <c r="C444" s="4">
        <v>41493</v>
      </c>
      <c r="D444" s="5" t="s">
        <v>301</v>
      </c>
      <c r="E444" s="5" t="s">
        <v>76</v>
      </c>
      <c r="F444" s="5" t="s">
        <v>77</v>
      </c>
      <c r="G444" s="5" t="s">
        <v>17</v>
      </c>
      <c r="H444" s="5" t="s">
        <v>151</v>
      </c>
      <c r="I444" s="6">
        <v>1715.9099999999901</v>
      </c>
      <c r="J444" s="5">
        <v>7</v>
      </c>
      <c r="K444" s="17">
        <v>0</v>
      </c>
      <c r="L444" s="6">
        <v>583.38</v>
      </c>
      <c r="M444" s="5" t="s">
        <v>354</v>
      </c>
      <c r="N444" s="7"/>
      <c r="O444" s="8" t="str">
        <f>PROPER(D444)</f>
        <v>Chad Mcguire</v>
      </c>
      <c r="P444" s="8" t="str">
        <f>LEFT(A444,2)</f>
        <v>ES</v>
      </c>
      <c r="Q444" s="8" t="str">
        <f>MID(A444,4,4)</f>
        <v>2013</v>
      </c>
      <c r="R444" s="8" t="str">
        <f>UPPER(M444)</f>
        <v>HIGH#</v>
      </c>
      <c r="S444" s="8" t="str">
        <f>LOWER(G444)</f>
        <v>technology</v>
      </c>
      <c r="T444" s="18" t="str">
        <f>RIGHT(A444,5)</f>
        <v>41489</v>
      </c>
      <c r="U444" s="27" t="s">
        <v>3114</v>
      </c>
      <c r="V444" s="16" t="s">
        <v>2744</v>
      </c>
      <c r="W444" s="30">
        <v>2013</v>
      </c>
      <c r="X444" t="s">
        <v>3114</v>
      </c>
      <c r="Y444" s="28">
        <v>41489</v>
      </c>
      <c r="Z444" s="28" t="str">
        <f>TRIM(A444)</f>
        <v>ES-2013-CM1211564-41489</v>
      </c>
      <c r="AA444">
        <f t="shared" si="30"/>
        <v>2013</v>
      </c>
      <c r="AB444">
        <f t="shared" si="31"/>
        <v>8</v>
      </c>
      <c r="AC444">
        <f t="shared" si="32"/>
        <v>7</v>
      </c>
      <c r="AD444">
        <f t="shared" si="33"/>
        <v>4</v>
      </c>
      <c r="AE444" s="62">
        <f>IF(I444="missing", IFERROR(INDEX([1]lookup!$I:$I, MATCH($A444, [1]lookup!$B:$B, 0)), 0), I444)</f>
        <v>1715.9099999999901</v>
      </c>
      <c r="AF444" s="71" t="str">
        <f t="shared" si="34"/>
        <v>Sep</v>
      </c>
    </row>
    <row r="445" spans="1:32" ht="15.75">
      <c r="A445" s="19" t="s">
        <v>269</v>
      </c>
      <c r="B445" s="67">
        <v>41558</v>
      </c>
      <c r="C445" s="9">
        <v>41561</v>
      </c>
      <c r="D445" s="10" t="s">
        <v>270</v>
      </c>
      <c r="E445" s="10" t="s">
        <v>97</v>
      </c>
      <c r="F445" s="10" t="s">
        <v>98</v>
      </c>
      <c r="G445" s="10" t="s">
        <v>17</v>
      </c>
      <c r="H445" s="10" t="s">
        <v>151</v>
      </c>
      <c r="I445" s="11">
        <v>2968.97999999999</v>
      </c>
      <c r="J445" s="10">
        <v>7</v>
      </c>
      <c r="K445" s="20">
        <v>0</v>
      </c>
      <c r="L445" s="11">
        <v>89.039999999999907</v>
      </c>
      <c r="M445" s="10" t="s">
        <v>19</v>
      </c>
      <c r="N445" s="12"/>
      <c r="O445" s="13" t="str">
        <f>PROPER(D445)</f>
        <v>Fred Hopkins</v>
      </c>
      <c r="P445" s="13" t="str">
        <f>LEFT(A445,2)</f>
        <v>MX</v>
      </c>
      <c r="Q445" s="13" t="str">
        <f>MID(A445,4,4)</f>
        <v>2013</v>
      </c>
      <c r="R445" s="13" t="str">
        <f>UPPER(M445)</f>
        <v>MEDIUM</v>
      </c>
      <c r="S445" s="13" t="str">
        <f>LOWER(G445)</f>
        <v>technology</v>
      </c>
      <c r="T445" s="21" t="str">
        <f>RIGHT(A445,5)</f>
        <v>41558</v>
      </c>
      <c r="U445" s="27" t="s">
        <v>3059</v>
      </c>
      <c r="V445" s="19" t="s">
        <v>2719</v>
      </c>
      <c r="W445" s="30">
        <v>2013</v>
      </c>
      <c r="X445" t="s">
        <v>3059</v>
      </c>
      <c r="Y445" s="28">
        <v>41558</v>
      </c>
      <c r="Z445" s="28" t="str">
        <f>TRIM(A445)</f>
        <v>MX-2013-FH1436582-41558</v>
      </c>
      <c r="AA445">
        <f t="shared" si="30"/>
        <v>2013</v>
      </c>
      <c r="AB445">
        <f t="shared" si="31"/>
        <v>10</v>
      </c>
      <c r="AC445">
        <f t="shared" si="32"/>
        <v>6</v>
      </c>
      <c r="AD445">
        <f t="shared" si="33"/>
        <v>3</v>
      </c>
      <c r="AE445" s="62">
        <f>IF(I445="missing", IFERROR(INDEX([1]lookup!$I:$I, MATCH($A445, [1]lookup!$B:$B, 0)), 0), I445)</f>
        <v>2968.97999999999</v>
      </c>
      <c r="AF445" s="71" t="str">
        <f t="shared" si="34"/>
        <v>Sep</v>
      </c>
    </row>
    <row r="446" spans="1:32" ht="15.75">
      <c r="A446" s="16" t="s">
        <v>1010</v>
      </c>
      <c r="B446" s="66">
        <v>41248</v>
      </c>
      <c r="C446" s="4">
        <v>41255</v>
      </c>
      <c r="D446" s="5" t="s">
        <v>1011</v>
      </c>
      <c r="E446" s="5" t="s">
        <v>66</v>
      </c>
      <c r="F446" s="5" t="s">
        <v>90</v>
      </c>
      <c r="G446" s="5" t="s">
        <v>17</v>
      </c>
      <c r="H446" s="5" t="s">
        <v>44</v>
      </c>
      <c r="I446" s="6">
        <v>2518.9499999999998</v>
      </c>
      <c r="J446" s="5">
        <v>7</v>
      </c>
      <c r="K446" s="17">
        <v>0</v>
      </c>
      <c r="L446" s="6">
        <v>3063.7564411559201</v>
      </c>
      <c r="M446" s="5" t="s">
        <v>19</v>
      </c>
      <c r="N446" s="7"/>
      <c r="O446" s="8" t="str">
        <f>PROPER(D446)</f>
        <v>Andrew Gjertsen</v>
      </c>
      <c r="P446" s="8" t="str">
        <f>LEFT(A446,2)</f>
        <v>IN</v>
      </c>
      <c r="Q446" s="8" t="str">
        <f>MID(A446,4,4)</f>
        <v>2012</v>
      </c>
      <c r="R446" s="8" t="str">
        <f>UPPER(M446)</f>
        <v>MEDIUM</v>
      </c>
      <c r="S446" s="8" t="str">
        <f>LOWER(G446)</f>
        <v>technology</v>
      </c>
      <c r="T446" s="18" t="str">
        <f>RIGHT(A446,5)</f>
        <v>41248</v>
      </c>
      <c r="U446" s="27" t="s">
        <v>3115</v>
      </c>
      <c r="V446" s="16" t="s">
        <v>2687</v>
      </c>
      <c r="W446" s="30">
        <v>2012</v>
      </c>
      <c r="X446" t="s">
        <v>3115</v>
      </c>
      <c r="Y446" s="28">
        <v>41248</v>
      </c>
      <c r="Z446" s="28" t="str">
        <f>TRIM(A446)</f>
        <v>IN-2012-AG1049527-41248</v>
      </c>
      <c r="AA446">
        <f t="shared" si="30"/>
        <v>2012</v>
      </c>
      <c r="AB446">
        <f t="shared" si="31"/>
        <v>12</v>
      </c>
      <c r="AC446">
        <f t="shared" si="32"/>
        <v>4</v>
      </c>
      <c r="AD446">
        <f t="shared" si="33"/>
        <v>7</v>
      </c>
      <c r="AE446" s="62">
        <f>IF(I446="missing", IFERROR(INDEX([1]lookup!$I:$I, MATCH($A446, [1]lookup!$B:$B, 0)), 0), I446)</f>
        <v>2518.9499999999998</v>
      </c>
      <c r="AF446" s="71" t="str">
        <f t="shared" si="34"/>
        <v>Aug</v>
      </c>
    </row>
    <row r="447" spans="1:32" ht="15.75">
      <c r="A447" s="19" t="s">
        <v>1022</v>
      </c>
      <c r="B447" s="67">
        <v>41398</v>
      </c>
      <c r="C447" s="9">
        <v>41403</v>
      </c>
      <c r="D447" s="10" t="s">
        <v>1023</v>
      </c>
      <c r="E447" s="10" t="s">
        <v>97</v>
      </c>
      <c r="F447" s="10" t="s">
        <v>98</v>
      </c>
      <c r="G447" s="10" t="s">
        <v>45</v>
      </c>
      <c r="H447" s="10" t="s">
        <v>18</v>
      </c>
      <c r="I447" s="11">
        <v>3242.88</v>
      </c>
      <c r="J447" s="10">
        <v>9</v>
      </c>
      <c r="K447" s="20">
        <v>0</v>
      </c>
      <c r="L447" s="11">
        <v>324.18</v>
      </c>
      <c r="M447" s="10" t="s">
        <v>19</v>
      </c>
      <c r="N447" s="12"/>
      <c r="O447" s="13" t="str">
        <f>PROPER(D447)</f>
        <v>Arthur Gainer</v>
      </c>
      <c r="P447" s="13" t="str">
        <f>LEFT(A447,2)</f>
        <v>MX</v>
      </c>
      <c r="Q447" s="13" t="str">
        <f>MID(A447,4,4)</f>
        <v>2013</v>
      </c>
      <c r="R447" s="13" t="str">
        <f>UPPER(M447)</f>
        <v>MEDIUM</v>
      </c>
      <c r="S447" s="13" t="str">
        <f>LOWER(G447)</f>
        <v>office supplies</v>
      </c>
      <c r="T447" s="21" t="str">
        <f>RIGHT(A447,5)</f>
        <v>41398</v>
      </c>
      <c r="U447" s="27" t="s">
        <v>3116</v>
      </c>
      <c r="V447" s="19" t="s">
        <v>2719</v>
      </c>
      <c r="W447" s="30">
        <v>2013</v>
      </c>
      <c r="X447" t="s">
        <v>3116</v>
      </c>
      <c r="Y447" s="28">
        <v>41398</v>
      </c>
      <c r="Z447" s="28" t="str">
        <f>TRIM(A447)</f>
        <v>MX-2013-AG1090082-41398</v>
      </c>
      <c r="AA447">
        <f t="shared" si="30"/>
        <v>2013</v>
      </c>
      <c r="AB447">
        <f t="shared" si="31"/>
        <v>5</v>
      </c>
      <c r="AC447">
        <f t="shared" si="32"/>
        <v>7</v>
      </c>
      <c r="AD447">
        <f t="shared" si="33"/>
        <v>5</v>
      </c>
      <c r="AE447" s="62">
        <f>IF(I447="missing", IFERROR(INDEX([1]lookup!$I:$I, MATCH($A447, [1]lookup!$B:$B, 0)), 0), I447)</f>
        <v>3242.88</v>
      </c>
      <c r="AF447" s="71" t="str">
        <f t="shared" si="34"/>
        <v>Sep</v>
      </c>
    </row>
    <row r="448" spans="1:32" ht="15.75">
      <c r="A448" s="16" t="s">
        <v>1027</v>
      </c>
      <c r="B448" s="66">
        <v>41668</v>
      </c>
      <c r="C448" s="4">
        <v>41670</v>
      </c>
      <c r="D448" s="5" t="s">
        <v>394</v>
      </c>
      <c r="E448" s="5" t="s">
        <v>197</v>
      </c>
      <c r="F448" s="5" t="s">
        <v>77</v>
      </c>
      <c r="G448" s="5" t="s">
        <v>45</v>
      </c>
      <c r="H448" s="5" t="s">
        <v>26</v>
      </c>
      <c r="I448" s="6">
        <v>1271.4569999999901</v>
      </c>
      <c r="J448" s="5">
        <v>11</v>
      </c>
      <c r="K448" s="17">
        <v>0.1</v>
      </c>
      <c r="L448" s="6">
        <v>-127.412999999999</v>
      </c>
      <c r="M448" s="5" t="s">
        <v>37</v>
      </c>
      <c r="N448" s="7"/>
      <c r="O448" s="8" t="str">
        <f>PROPER(D448)</f>
        <v>Jason Fortune-</v>
      </c>
      <c r="P448" s="8" t="str">
        <f>LEFT(A448,2)</f>
        <v xml:space="preserve"> I</v>
      </c>
      <c r="Q448" s="8" t="str">
        <f>MID(A448,4,4)</f>
        <v>-201</v>
      </c>
      <c r="R448" s="8" t="str">
        <f>UPPER(M448)</f>
        <v>HIGH</v>
      </c>
      <c r="S448" s="8" t="str">
        <f>LOWER(G448)</f>
        <v>office supplies</v>
      </c>
      <c r="T448" s="18" t="str">
        <f>RIGHT(A448,5)</f>
        <v xml:space="preserve">1668 </v>
      </c>
      <c r="U448" s="27" t="s">
        <v>3036</v>
      </c>
      <c r="V448" s="16" t="s">
        <v>3117</v>
      </c>
      <c r="W448" s="30">
        <v>2014</v>
      </c>
      <c r="X448" t="s">
        <v>3036</v>
      </c>
      <c r="Y448" s="28">
        <v>41668</v>
      </c>
      <c r="Z448" s="28" t="str">
        <f>TRIM(A448)</f>
        <v>IT-2014-JF15295120-41668</v>
      </c>
      <c r="AA448">
        <f t="shared" si="30"/>
        <v>2014</v>
      </c>
      <c r="AB448">
        <f t="shared" si="31"/>
        <v>1</v>
      </c>
      <c r="AC448">
        <f t="shared" si="32"/>
        <v>4</v>
      </c>
      <c r="AD448">
        <f t="shared" si="33"/>
        <v>2</v>
      </c>
      <c r="AE448" s="62">
        <f>IF(I448="missing", IFERROR(INDEX([1]lookup!$I:$I, MATCH($A448, [1]lookup!$B:$B, 0)), 0), I448)</f>
        <v>1271.4569999999901</v>
      </c>
      <c r="AF448" s="71" t="str">
        <f t="shared" si="34"/>
        <v>Oct</v>
      </c>
    </row>
    <row r="449" spans="1:32" ht="15.75">
      <c r="A449" s="19" t="s">
        <v>1032</v>
      </c>
      <c r="B449" s="67">
        <v>41780</v>
      </c>
      <c r="C449" s="9">
        <v>41782</v>
      </c>
      <c r="D449" s="10" t="s">
        <v>1033</v>
      </c>
      <c r="E449" s="10" t="s">
        <v>101</v>
      </c>
      <c r="F449" s="10" t="s">
        <v>98</v>
      </c>
      <c r="G449" s="10" t="s">
        <v>17</v>
      </c>
      <c r="H449" s="10" t="s">
        <v>127</v>
      </c>
      <c r="I449" s="11">
        <v>2544.2399999999998</v>
      </c>
      <c r="J449" s="10">
        <v>6</v>
      </c>
      <c r="K449" s="20">
        <v>0</v>
      </c>
      <c r="L449" s="11">
        <v>992.15999999999894</v>
      </c>
      <c r="M449" s="10" t="s">
        <v>37</v>
      </c>
      <c r="N449" s="12"/>
      <c r="O449" s="13" t="str">
        <f>PROPER(D449)</f>
        <v>Maribeth Schnelling</v>
      </c>
      <c r="P449" s="13" t="str">
        <f>LEFT(A449,2)</f>
        <v>MX</v>
      </c>
      <c r="Q449" s="13" t="str">
        <f>MID(A449,4,4)</f>
        <v>2014</v>
      </c>
      <c r="R449" s="13" t="str">
        <f>UPPER(M449)</f>
        <v>HIGH</v>
      </c>
      <c r="S449" s="13" t="str">
        <f>LOWER(G449)</f>
        <v>technology</v>
      </c>
      <c r="T449" s="21" t="str">
        <f>RIGHT(A449,5)</f>
        <v>41780</v>
      </c>
      <c r="U449" s="27" t="s">
        <v>3118</v>
      </c>
      <c r="V449" s="19" t="s">
        <v>2719</v>
      </c>
      <c r="W449" s="30">
        <v>2014</v>
      </c>
      <c r="X449" t="s">
        <v>3118</v>
      </c>
      <c r="Y449" s="28">
        <v>41780</v>
      </c>
      <c r="Z449" s="28" t="str">
        <f>TRIM(A449)</f>
        <v>MX-2014-MS1736539-41780</v>
      </c>
      <c r="AA449">
        <f t="shared" si="30"/>
        <v>2014</v>
      </c>
      <c r="AB449">
        <f t="shared" si="31"/>
        <v>5</v>
      </c>
      <c r="AC449">
        <f t="shared" si="32"/>
        <v>4</v>
      </c>
      <c r="AD449">
        <f t="shared" si="33"/>
        <v>2</v>
      </c>
      <c r="AE449" s="62">
        <f>IF(I449="missing", IFERROR(INDEX([1]lookup!$I:$I, MATCH($A449, [1]lookup!$B:$B, 0)), 0), I449)</f>
        <v>2544.2399999999998</v>
      </c>
      <c r="AF449" s="71" t="str">
        <f t="shared" si="34"/>
        <v>Oct</v>
      </c>
    </row>
    <row r="450" spans="1:32" ht="15.75">
      <c r="A450" s="16" t="s">
        <v>1039</v>
      </c>
      <c r="B450" s="66">
        <v>41208</v>
      </c>
      <c r="C450" s="4">
        <v>41210</v>
      </c>
      <c r="D450" s="5" t="s">
        <v>1040</v>
      </c>
      <c r="E450" s="5" t="s">
        <v>66</v>
      </c>
      <c r="F450" s="5" t="s">
        <v>90</v>
      </c>
      <c r="G450" s="5" t="s">
        <v>32</v>
      </c>
      <c r="H450" s="5" t="s">
        <v>44</v>
      </c>
      <c r="I450" s="6">
        <v>2470.5</v>
      </c>
      <c r="J450" s="5">
        <v>6</v>
      </c>
      <c r="K450" s="17">
        <v>0</v>
      </c>
      <c r="L450" s="6">
        <v>518.76</v>
      </c>
      <c r="M450" s="5" t="s">
        <v>227</v>
      </c>
      <c r="N450" s="7"/>
      <c r="O450" s="8" t="str">
        <f>PROPER(D450)</f>
        <v>Sarah Bern</v>
      </c>
      <c r="P450" s="8" t="str">
        <f>LEFT(A450,2)</f>
        <v>IN</v>
      </c>
      <c r="Q450" s="8" t="str">
        <f>MID(A450,4,4)</f>
        <v>2012</v>
      </c>
      <c r="R450" s="8" t="str">
        <f>UPPER(M450)</f>
        <v>MEDIUM#</v>
      </c>
      <c r="S450" s="8" t="str">
        <f>LOWER(G450)</f>
        <v>furniture</v>
      </c>
      <c r="T450" s="18" t="str">
        <f>RIGHT(A450,5)</f>
        <v>41208</v>
      </c>
      <c r="U450" s="27" t="s">
        <v>3119</v>
      </c>
      <c r="V450" s="16" t="s">
        <v>2687</v>
      </c>
      <c r="W450" s="30">
        <v>2012</v>
      </c>
      <c r="X450" t="s">
        <v>3119</v>
      </c>
      <c r="Y450" s="28">
        <v>41208</v>
      </c>
      <c r="Z450" s="28" t="str">
        <f>TRIM(A450)</f>
        <v>IN-2012-SB2017027-41208</v>
      </c>
      <c r="AA450">
        <f t="shared" ref="AA450:AA513" si="35">IFERROR(YEAR(B450), 0)</f>
        <v>2012</v>
      </c>
      <c r="AB450">
        <f t="shared" ref="AB450:AB513" si="36">IFERROR(MONTH(B450), 0)</f>
        <v>10</v>
      </c>
      <c r="AC450">
        <f t="shared" ref="AC450:AC513" si="37">IFERROR(WEEKDAY(B450), 0)</f>
        <v>6</v>
      </c>
      <c r="AD450">
        <f t="shared" ref="AD450:AD513" si="38">IFERROR(C450 - B450, 0)</f>
        <v>2</v>
      </c>
      <c r="AE450" s="62">
        <f>IF(I450="missing", IFERROR(INDEX([1]lookup!$I:$I, MATCH($A450, [1]lookup!$B:$B, 0)), 0), I450)</f>
        <v>2470.5</v>
      </c>
      <c r="AF450" s="71" t="str">
        <f t="shared" ref="AF450:AF513" si="39">TEXT(DATE(2024, AA450, 1), "mmm")</f>
        <v>Aug</v>
      </c>
    </row>
    <row r="451" spans="1:32" ht="15.75">
      <c r="A451" s="19" t="s">
        <v>857</v>
      </c>
      <c r="B451" s="67">
        <v>41585</v>
      </c>
      <c r="C451" s="9">
        <v>41619</v>
      </c>
      <c r="D451" s="10" t="s">
        <v>515</v>
      </c>
      <c r="E451" s="10" t="s">
        <v>40</v>
      </c>
      <c r="F451" s="10" t="s">
        <v>41</v>
      </c>
      <c r="G451" s="10" t="s">
        <v>45</v>
      </c>
      <c r="H451" s="10" t="s">
        <v>33</v>
      </c>
      <c r="I451" s="11">
        <v>32.059999999999903</v>
      </c>
      <c r="J451" s="10">
        <v>10</v>
      </c>
      <c r="K451" s="20">
        <v>0.8</v>
      </c>
      <c r="L451" s="11">
        <v>-51.295999999999999</v>
      </c>
      <c r="M451" s="10" t="s">
        <v>19</v>
      </c>
      <c r="N451" s="12"/>
      <c r="O451" s="13" t="str">
        <f>PROPER(D451)</f>
        <v>Adrian Barton</v>
      </c>
      <c r="P451" s="13" t="str">
        <f>LEFT(A451,2)</f>
        <v>CA</v>
      </c>
      <c r="Q451" s="13" t="str">
        <f>MID(A451,4,4)</f>
        <v>2013</v>
      </c>
      <c r="R451" s="13" t="str">
        <f>UPPER(M451)</f>
        <v>MEDIUM</v>
      </c>
      <c r="S451" s="13" t="str">
        <f>LOWER(G451)</f>
        <v>office supplies</v>
      </c>
      <c r="T451" s="21" t="str">
        <f>RIGHT(A451,5)</f>
        <v>41585</v>
      </c>
      <c r="U451" s="27" t="s">
        <v>2810</v>
      </c>
      <c r="V451" s="19" t="s">
        <v>2690</v>
      </c>
      <c r="W451" s="30">
        <v>2013</v>
      </c>
      <c r="X451" t="s">
        <v>2810</v>
      </c>
      <c r="Y451" s="28">
        <v>41585</v>
      </c>
      <c r="Z451" s="28" t="str">
        <f>TRIM(A451)</f>
        <v>CA-2013-AB10105140-41585</v>
      </c>
      <c r="AA451">
        <f t="shared" si="35"/>
        <v>2013</v>
      </c>
      <c r="AB451">
        <f t="shared" si="36"/>
        <v>11</v>
      </c>
      <c r="AC451">
        <f t="shared" si="37"/>
        <v>5</v>
      </c>
      <c r="AD451">
        <f t="shared" si="38"/>
        <v>34</v>
      </c>
      <c r="AE451" s="62">
        <f>IF(I451="missing", IFERROR(INDEX([1]lookup!$I:$I, MATCH($A451, [1]lookup!$B:$B, 0)), 0), I451)</f>
        <v>32.059999999999903</v>
      </c>
      <c r="AF451" s="71" t="str">
        <f t="shared" si="39"/>
        <v>Sep</v>
      </c>
    </row>
    <row r="452" spans="1:32" ht="15.75">
      <c r="A452" s="16" t="s">
        <v>1044</v>
      </c>
      <c r="B452" s="66">
        <v>41401</v>
      </c>
      <c r="C452" s="14">
        <v>41552</v>
      </c>
      <c r="D452" s="5" t="s">
        <v>1045</v>
      </c>
      <c r="E452" s="5" t="s">
        <v>31</v>
      </c>
      <c r="F452" s="5" t="s">
        <v>16</v>
      </c>
      <c r="G452" s="5" t="s">
        <v>17</v>
      </c>
      <c r="H452" s="5" t="s">
        <v>151</v>
      </c>
      <c r="I452" s="6">
        <v>1917.36</v>
      </c>
      <c r="J452" s="5">
        <v>6</v>
      </c>
      <c r="K452" s="17">
        <v>0</v>
      </c>
      <c r="L452" s="6">
        <v>747.72</v>
      </c>
      <c r="M452" s="5" t="s">
        <v>19</v>
      </c>
      <c r="N452" s="7"/>
      <c r="O452" s="8" t="str">
        <f>PROPER(D452)</f>
        <v>Becky Castell</v>
      </c>
      <c r="P452" s="8" t="str">
        <f>LEFT(A452,2)</f>
        <v>IN</v>
      </c>
      <c r="Q452" s="8" t="str">
        <f>MID(A452,4,4)</f>
        <v>2013</v>
      </c>
      <c r="R452" s="8" t="str">
        <f>UPPER(M452)</f>
        <v>MEDIUM</v>
      </c>
      <c r="S452" s="8" t="str">
        <f>LOWER(G452)</f>
        <v>technology</v>
      </c>
      <c r="T452" s="18" t="str">
        <f>RIGHT(A452,5)</f>
        <v>41401</v>
      </c>
      <c r="U452" s="27" t="s">
        <v>3120</v>
      </c>
      <c r="V452" s="16" t="s">
        <v>2687</v>
      </c>
      <c r="W452" s="30">
        <v>2013</v>
      </c>
      <c r="X452" t="s">
        <v>3120</v>
      </c>
      <c r="Y452" s="28">
        <v>41401</v>
      </c>
      <c r="Z452" s="28" t="str">
        <f>TRIM(A452)</f>
        <v>IN-2013-BC1112592-41401</v>
      </c>
      <c r="AA452">
        <f t="shared" si="35"/>
        <v>2013</v>
      </c>
      <c r="AB452">
        <f t="shared" si="36"/>
        <v>5</v>
      </c>
      <c r="AC452">
        <f t="shared" si="37"/>
        <v>3</v>
      </c>
      <c r="AD452">
        <f t="shared" si="38"/>
        <v>151</v>
      </c>
      <c r="AE452" s="62">
        <f>IF(I452="missing", IFERROR(INDEX([1]lookup!$I:$I, MATCH($A452, [1]lookup!$B:$B, 0)), 0), I452)</f>
        <v>1917.36</v>
      </c>
      <c r="AF452" s="71" t="str">
        <f t="shared" si="39"/>
        <v>Sep</v>
      </c>
    </row>
    <row r="453" spans="1:32" ht="15.75">
      <c r="A453" s="19" t="s">
        <v>1046</v>
      </c>
      <c r="B453" s="67">
        <v>40916</v>
      </c>
      <c r="C453" s="9">
        <v>40920</v>
      </c>
      <c r="D453" s="10" t="s">
        <v>1047</v>
      </c>
      <c r="E453" s="10" t="s">
        <v>66</v>
      </c>
      <c r="F453" s="10" t="s">
        <v>90</v>
      </c>
      <c r="G453" s="10" t="s">
        <v>17</v>
      </c>
      <c r="H453" s="10" t="s">
        <v>44</v>
      </c>
      <c r="I453" s="11">
        <v>2173.5</v>
      </c>
      <c r="J453" s="10">
        <v>7</v>
      </c>
      <c r="K453" s="20">
        <v>0</v>
      </c>
      <c r="L453" s="11">
        <v>260.82</v>
      </c>
      <c r="M453" s="10" t="s">
        <v>19</v>
      </c>
      <c r="N453" s="12"/>
      <c r="O453" s="13" t="str">
        <f>PROPER(D453)</f>
        <v>Nicole Fjeld</v>
      </c>
      <c r="P453" s="13" t="str">
        <f>LEFT(A453,2)</f>
        <v>IN</v>
      </c>
      <c r="Q453" s="13" t="str">
        <f>MID(A453,4,4)</f>
        <v>2012</v>
      </c>
      <c r="R453" s="13" t="str">
        <f>UPPER(M453)</f>
        <v>MEDIUM</v>
      </c>
      <c r="S453" s="13" t="str">
        <f>LOWER(G453)</f>
        <v>technology</v>
      </c>
      <c r="T453" s="21" t="str">
        <f>RIGHT(A453,5)</f>
        <v>40916</v>
      </c>
      <c r="U453" s="27" t="s">
        <v>3121</v>
      </c>
      <c r="V453" s="19" t="s">
        <v>2687</v>
      </c>
      <c r="W453" s="30">
        <v>2012</v>
      </c>
      <c r="X453" t="s">
        <v>3121</v>
      </c>
      <c r="Y453" s="28">
        <v>40916</v>
      </c>
      <c r="Z453" s="28" t="str">
        <f>TRIM(A453)</f>
        <v>IN-2012-NF1859527-40916</v>
      </c>
      <c r="AA453">
        <f t="shared" si="35"/>
        <v>2012</v>
      </c>
      <c r="AB453">
        <f t="shared" si="36"/>
        <v>1</v>
      </c>
      <c r="AC453">
        <f t="shared" si="37"/>
        <v>1</v>
      </c>
      <c r="AD453">
        <f t="shared" si="38"/>
        <v>4</v>
      </c>
      <c r="AE453" s="62">
        <f>IF(I453="missing", IFERROR(INDEX([1]lookup!$I:$I, MATCH($A453, [1]lookup!$B:$B, 0)), 0), I453)</f>
        <v>2173.5</v>
      </c>
      <c r="AF453" s="71" t="str">
        <f t="shared" si="39"/>
        <v>Aug</v>
      </c>
    </row>
    <row r="454" spans="1:32" ht="15.75">
      <c r="A454" s="16" t="s">
        <v>1059</v>
      </c>
      <c r="B454" s="66">
        <v>42007</v>
      </c>
      <c r="C454" s="4">
        <v>42008</v>
      </c>
      <c r="D454" s="5" t="s">
        <v>1060</v>
      </c>
      <c r="E454" s="5" t="s">
        <v>197</v>
      </c>
      <c r="F454" s="5" t="s">
        <v>77</v>
      </c>
      <c r="G454" s="5" t="s">
        <v>17</v>
      </c>
      <c r="H454" s="5" t="s">
        <v>18</v>
      </c>
      <c r="I454" s="6">
        <v>2097.12</v>
      </c>
      <c r="J454" s="5">
        <v>8</v>
      </c>
      <c r="K454" s="17">
        <v>0</v>
      </c>
      <c r="L454" s="6">
        <v>188.64</v>
      </c>
      <c r="M454" s="5" t="s">
        <v>37</v>
      </c>
      <c r="N454" s="7"/>
      <c r="O454" s="8" t="str">
        <f>PROPER(D454)</f>
        <v>Rob Dowd</v>
      </c>
      <c r="P454" s="8" t="str">
        <f>LEFT(A454,2)</f>
        <v>ES</v>
      </c>
      <c r="Q454" s="8" t="str">
        <f>MID(A454,4,4)</f>
        <v>2015</v>
      </c>
      <c r="R454" s="8" t="str">
        <f>UPPER(M454)</f>
        <v>HIGH</v>
      </c>
      <c r="S454" s="8" t="str">
        <f>LOWER(G454)</f>
        <v>technology</v>
      </c>
      <c r="T454" s="18" t="str">
        <f>RIGHT(A454,5)</f>
        <v>42007</v>
      </c>
      <c r="U454" s="27" t="s">
        <v>3122</v>
      </c>
      <c r="V454" s="16" t="s">
        <v>2744</v>
      </c>
      <c r="W454" s="30">
        <v>2015</v>
      </c>
      <c r="X454" t="s">
        <v>3122</v>
      </c>
      <c r="Y454" s="28">
        <v>42007</v>
      </c>
      <c r="Z454" s="28" t="str">
        <f>TRIM(A454)</f>
        <v>ES-2015-RD19585120-42007</v>
      </c>
      <c r="AA454">
        <f t="shared" si="35"/>
        <v>2015</v>
      </c>
      <c r="AB454">
        <f t="shared" si="36"/>
        <v>1</v>
      </c>
      <c r="AC454">
        <f t="shared" si="37"/>
        <v>7</v>
      </c>
      <c r="AD454">
        <f t="shared" si="38"/>
        <v>1</v>
      </c>
      <c r="AE454" s="62">
        <f>IF(I454="missing", IFERROR(INDEX([1]lookup!$I:$I, MATCH($A454, [1]lookup!$B:$B, 0)), 0), I454)</f>
        <v>2097.12</v>
      </c>
      <c r="AF454" s="71" t="str">
        <f t="shared" si="39"/>
        <v>Nov</v>
      </c>
    </row>
    <row r="455" spans="1:32" ht="15.75">
      <c r="A455" s="19" t="s">
        <v>1066</v>
      </c>
      <c r="B455" s="67">
        <v>42234</v>
      </c>
      <c r="C455" s="9">
        <v>42240</v>
      </c>
      <c r="D455" s="10" t="s">
        <v>1049</v>
      </c>
      <c r="E455" s="10" t="s">
        <v>40</v>
      </c>
      <c r="F455" s="10" t="s">
        <v>153</v>
      </c>
      <c r="G455" s="10" t="s">
        <v>17</v>
      </c>
      <c r="H455" s="10" t="s">
        <v>73</v>
      </c>
      <c r="I455" s="11">
        <v>98.16</v>
      </c>
      <c r="J455" s="10">
        <v>6</v>
      </c>
      <c r="K455" s="20">
        <v>0</v>
      </c>
      <c r="L455" s="11">
        <v>9.8159999999999901</v>
      </c>
      <c r="M455" s="10" t="s">
        <v>74</v>
      </c>
      <c r="N455" s="12"/>
      <c r="O455" s="13" t="str">
        <f>PROPER(D455)</f>
        <v>Adrian Hane</v>
      </c>
      <c r="P455" s="13" t="str">
        <f>LEFT(A455,2)</f>
        <v>CA</v>
      </c>
      <c r="Q455" s="13" t="str">
        <f>MID(A455,4,4)</f>
        <v>2015</v>
      </c>
      <c r="R455" s="13" t="str">
        <f>UPPER(M455)</f>
        <v>LOW</v>
      </c>
      <c r="S455" s="13" t="str">
        <f>LOWER(G455)</f>
        <v>technology</v>
      </c>
      <c r="T455" s="21" t="str">
        <f>RIGHT(A455,5)</f>
        <v>42234</v>
      </c>
      <c r="U455" s="27" t="s">
        <v>2852</v>
      </c>
      <c r="V455" s="19" t="s">
        <v>2690</v>
      </c>
      <c r="W455" s="30">
        <v>2015</v>
      </c>
      <c r="X455" t="s">
        <v>2852</v>
      </c>
      <c r="Y455" s="28">
        <v>42234</v>
      </c>
      <c r="Z455" s="28" t="str">
        <f>TRIM(A455)</f>
        <v>CA-2015-AH10120140-42234</v>
      </c>
      <c r="AA455">
        <f t="shared" si="35"/>
        <v>2015</v>
      </c>
      <c r="AB455">
        <f t="shared" si="36"/>
        <v>8</v>
      </c>
      <c r="AC455">
        <f t="shared" si="37"/>
        <v>3</v>
      </c>
      <c r="AD455">
        <f t="shared" si="38"/>
        <v>6</v>
      </c>
      <c r="AE455" s="62">
        <f>IF(I455="missing", IFERROR(INDEX([1]lookup!$I:$I, MATCH($A455, [1]lookup!$B:$B, 0)), 0), I455)</f>
        <v>98.16</v>
      </c>
      <c r="AF455" s="71" t="str">
        <f t="shared" si="39"/>
        <v>Nov</v>
      </c>
    </row>
    <row r="456" spans="1:32" ht="15.75">
      <c r="A456" s="16" t="s">
        <v>1068</v>
      </c>
      <c r="B456" s="66">
        <v>41810</v>
      </c>
      <c r="C456" s="4">
        <v>41814</v>
      </c>
      <c r="D456" s="5" t="s">
        <v>966</v>
      </c>
      <c r="E456" s="5" t="s">
        <v>1069</v>
      </c>
      <c r="F456" s="5" t="s">
        <v>87</v>
      </c>
      <c r="G456" s="5" t="s">
        <v>45</v>
      </c>
      <c r="H456" s="5" t="s">
        <v>46</v>
      </c>
      <c r="I456" s="6">
        <v>3955.14</v>
      </c>
      <c r="J456" s="5">
        <v>14</v>
      </c>
      <c r="K456" s="17">
        <v>0</v>
      </c>
      <c r="L456" s="6">
        <v>1383.9</v>
      </c>
      <c r="M456" s="5" t="s">
        <v>37</v>
      </c>
      <c r="N456" s="7"/>
      <c r="O456" s="8" t="str">
        <f>PROPER(D456)</f>
        <v>Michael Dominguez</v>
      </c>
      <c r="P456" s="8" t="str">
        <f>LEFT(A456,2)</f>
        <v>UP</v>
      </c>
      <c r="Q456" s="8" t="str">
        <f>MID(A456,4,4)</f>
        <v>2014</v>
      </c>
      <c r="R456" s="8" t="str">
        <f>UPPER(M456)</f>
        <v>HIGH</v>
      </c>
      <c r="S456" s="8" t="str">
        <f>LOWER(G456)</f>
        <v>office supplies</v>
      </c>
      <c r="T456" s="18" t="str">
        <f>RIGHT(A456,5)</f>
        <v>41810</v>
      </c>
      <c r="U456" s="27" t="s">
        <v>3123</v>
      </c>
      <c r="V456" s="16" t="s">
        <v>2796</v>
      </c>
      <c r="W456" s="30">
        <v>2014</v>
      </c>
      <c r="X456" t="s">
        <v>3123</v>
      </c>
      <c r="Y456" s="28">
        <v>41810</v>
      </c>
      <c r="Z456" s="28" t="str">
        <f>TRIM(A456)</f>
        <v>UP-2014-MD7860137-41810</v>
      </c>
      <c r="AA456">
        <f t="shared" si="35"/>
        <v>2014</v>
      </c>
      <c r="AB456">
        <f t="shared" si="36"/>
        <v>6</v>
      </c>
      <c r="AC456">
        <f t="shared" si="37"/>
        <v>6</v>
      </c>
      <c r="AD456">
        <f t="shared" si="38"/>
        <v>4</v>
      </c>
      <c r="AE456" s="62">
        <f>IF(I456="missing", IFERROR(INDEX([1]lookup!$I:$I, MATCH($A456, [1]lookup!$B:$B, 0)), 0), I456)</f>
        <v>3955.14</v>
      </c>
      <c r="AF456" s="71" t="str">
        <f t="shared" si="39"/>
        <v>Oct</v>
      </c>
    </row>
    <row r="457" spans="1:32" ht="15.75">
      <c r="A457" s="19" t="s">
        <v>1072</v>
      </c>
      <c r="B457" s="67">
        <v>42118</v>
      </c>
      <c r="C457" s="9">
        <v>42121</v>
      </c>
      <c r="D457" s="10" t="s">
        <v>1073</v>
      </c>
      <c r="E457" s="10" t="s">
        <v>22</v>
      </c>
      <c r="F457" s="10" t="s">
        <v>71</v>
      </c>
      <c r="G457" s="10" t="s">
        <v>17</v>
      </c>
      <c r="H457" s="10" t="s">
        <v>73</v>
      </c>
      <c r="I457" s="11">
        <v>2305.2600000000002</v>
      </c>
      <c r="J457" s="10">
        <v>9</v>
      </c>
      <c r="K457" s="20">
        <v>0</v>
      </c>
      <c r="L457" s="11">
        <v>9054.2758390963409</v>
      </c>
      <c r="M457" s="10" t="s">
        <v>227</v>
      </c>
      <c r="N457" s="12"/>
      <c r="O457" s="13" t="str">
        <f>PROPER(D457)</f>
        <v>Charles Crestani</v>
      </c>
      <c r="P457" s="13" t="str">
        <f>LEFT(A457,2)</f>
        <v>ES</v>
      </c>
      <c r="Q457" s="13" t="str">
        <f>MID(A457,4,4)</f>
        <v>2015</v>
      </c>
      <c r="R457" s="13" t="str">
        <f>UPPER(M457)</f>
        <v>MEDIUM#</v>
      </c>
      <c r="S457" s="13" t="str">
        <f>LOWER(G457)</f>
        <v>technology</v>
      </c>
      <c r="T457" s="21" t="str">
        <f>RIGHT(A457,5)</f>
        <v>42118</v>
      </c>
      <c r="U457" s="27" t="s">
        <v>3124</v>
      </c>
      <c r="V457" s="19" t="s">
        <v>2744</v>
      </c>
      <c r="W457" s="30">
        <v>2015</v>
      </c>
      <c r="X457" t="s">
        <v>3124</v>
      </c>
      <c r="Y457" s="28">
        <v>42118</v>
      </c>
      <c r="Z457" s="28" t="str">
        <f>TRIM(A457)</f>
        <v>ES-2015-CC1214548-42118</v>
      </c>
      <c r="AA457">
        <f t="shared" si="35"/>
        <v>2015</v>
      </c>
      <c r="AB457">
        <f t="shared" si="36"/>
        <v>4</v>
      </c>
      <c r="AC457">
        <f t="shared" si="37"/>
        <v>6</v>
      </c>
      <c r="AD457">
        <f t="shared" si="38"/>
        <v>3</v>
      </c>
      <c r="AE457" s="62">
        <f>IF(I457="missing", IFERROR(INDEX([1]lookup!$I:$I, MATCH($A457, [1]lookup!$B:$B, 0)), 0), I457)</f>
        <v>2305.2600000000002</v>
      </c>
      <c r="AF457" s="71" t="str">
        <f t="shared" si="39"/>
        <v>Nov</v>
      </c>
    </row>
    <row r="458" spans="1:32" ht="15.75">
      <c r="A458" s="16" t="s">
        <v>1074</v>
      </c>
      <c r="B458" s="66">
        <v>41032</v>
      </c>
      <c r="C458" s="4">
        <v>41036</v>
      </c>
      <c r="D458" s="5" t="s">
        <v>1075</v>
      </c>
      <c r="E458" s="5" t="s">
        <v>101</v>
      </c>
      <c r="F458" s="5" t="s">
        <v>98</v>
      </c>
      <c r="G458" s="5" t="s">
        <v>32</v>
      </c>
      <c r="H458" s="5" t="s">
        <v>151</v>
      </c>
      <c r="I458" s="6">
        <v>2833.7599999999902</v>
      </c>
      <c r="J458" s="5">
        <v>10</v>
      </c>
      <c r="K458" s="17">
        <v>0.2</v>
      </c>
      <c r="L458" s="6">
        <v>35.3599999999998</v>
      </c>
      <c r="M458" s="5" t="s">
        <v>37</v>
      </c>
      <c r="N458" s="7"/>
      <c r="O458" s="8" t="str">
        <f>PROPER(D458)</f>
        <v>Xylona Preis</v>
      </c>
      <c r="P458" s="8" t="str">
        <f>LEFT(A458,2)</f>
        <v>MX</v>
      </c>
      <c r="Q458" s="8" t="str">
        <f>MID(A458,4,4)</f>
        <v>2012</v>
      </c>
      <c r="R458" s="8" t="str">
        <f>UPPER(M458)</f>
        <v>HIGH</v>
      </c>
      <c r="S458" s="8" t="str">
        <f>LOWER(G458)</f>
        <v>furniture</v>
      </c>
      <c r="T458" s="18" t="str">
        <f>RIGHT(A458,5)</f>
        <v>41032</v>
      </c>
      <c r="U458" s="27" t="s">
        <v>3125</v>
      </c>
      <c r="V458" s="16" t="s">
        <v>2719</v>
      </c>
      <c r="W458" s="30">
        <v>2012</v>
      </c>
      <c r="X458" t="s">
        <v>3125</v>
      </c>
      <c r="Y458" s="28">
        <v>41032</v>
      </c>
      <c r="Z458" s="28" t="str">
        <f>TRIM(A458)</f>
        <v>MX-2012-XP2186539-41032</v>
      </c>
      <c r="AA458">
        <f t="shared" si="35"/>
        <v>2012</v>
      </c>
      <c r="AB458">
        <f t="shared" si="36"/>
        <v>5</v>
      </c>
      <c r="AC458">
        <f t="shared" si="37"/>
        <v>5</v>
      </c>
      <c r="AD458">
        <f t="shared" si="38"/>
        <v>4</v>
      </c>
      <c r="AE458" s="62">
        <f>IF(I458="missing", IFERROR(INDEX([1]lookup!$I:$I, MATCH($A458, [1]lookup!$B:$B, 0)), 0), I458)</f>
        <v>2833.7599999999902</v>
      </c>
      <c r="AF458" s="71" t="str">
        <f t="shared" si="39"/>
        <v>Aug</v>
      </c>
    </row>
    <row r="459" spans="1:32" ht="15.75">
      <c r="A459" s="19" t="s">
        <v>1077</v>
      </c>
      <c r="B459" s="67">
        <v>42320</v>
      </c>
      <c r="C459" s="9">
        <v>42324</v>
      </c>
      <c r="D459" s="10" t="s">
        <v>1078</v>
      </c>
      <c r="E459" s="10" t="s">
        <v>570</v>
      </c>
      <c r="F459" s="10" t="s">
        <v>1079</v>
      </c>
      <c r="G459" s="10" t="s">
        <v>32</v>
      </c>
      <c r="H459" s="10" t="s">
        <v>44</v>
      </c>
      <c r="I459" s="11">
        <v>1916.8799999999901</v>
      </c>
      <c r="J459" s="10">
        <v>7</v>
      </c>
      <c r="K459" s="20">
        <v>0</v>
      </c>
      <c r="L459" s="11">
        <v>939.26</v>
      </c>
      <c r="M459" s="10" t="s">
        <v>37</v>
      </c>
      <c r="N459" s="12"/>
      <c r="O459" s="13" t="str">
        <f>PROPER(D459)</f>
        <v>Maris Laware</v>
      </c>
      <c r="P459" s="13" t="str">
        <f>LEFT(A459,2)</f>
        <v>MX</v>
      </c>
      <c r="Q459" s="13" t="str">
        <f>MID(A459,4,4)</f>
        <v>2015</v>
      </c>
      <c r="R459" s="13" t="str">
        <f>UPPER(M459)</f>
        <v>HIGH</v>
      </c>
      <c r="S459" s="13" t="str">
        <f>LOWER(G459)</f>
        <v>furniture</v>
      </c>
      <c r="T459" s="21" t="str">
        <f>RIGHT(A459,5)</f>
        <v>42320</v>
      </c>
      <c r="U459" s="27" t="s">
        <v>3126</v>
      </c>
      <c r="V459" s="19" t="s">
        <v>2719</v>
      </c>
      <c r="W459" s="30">
        <v>2015</v>
      </c>
      <c r="X459" t="s">
        <v>3126</v>
      </c>
      <c r="Y459" s="28">
        <v>42320</v>
      </c>
      <c r="Z459" s="28" t="str">
        <f>TRIM(A459)</f>
        <v>MX-2015-ML1741031-42320</v>
      </c>
      <c r="AA459">
        <f t="shared" si="35"/>
        <v>2015</v>
      </c>
      <c r="AB459">
        <f t="shared" si="36"/>
        <v>11</v>
      </c>
      <c r="AC459">
        <f t="shared" si="37"/>
        <v>5</v>
      </c>
      <c r="AD459">
        <f t="shared" si="38"/>
        <v>4</v>
      </c>
      <c r="AE459" s="62">
        <f>IF(I459="missing", IFERROR(INDEX([1]lookup!$I:$I, MATCH($A459, [1]lookup!$B:$B, 0)), 0), I459)</f>
        <v>1916.8799999999901</v>
      </c>
      <c r="AF459" s="71" t="str">
        <f t="shared" si="39"/>
        <v>Nov</v>
      </c>
    </row>
    <row r="460" spans="1:32" ht="15.75">
      <c r="A460" s="16" t="s">
        <v>1082</v>
      </c>
      <c r="B460" s="66">
        <v>42283</v>
      </c>
      <c r="C460" s="4">
        <v>42289</v>
      </c>
      <c r="D460" s="5" t="s">
        <v>1083</v>
      </c>
      <c r="E460" s="5" t="s">
        <v>66</v>
      </c>
      <c r="F460" s="5" t="s">
        <v>90</v>
      </c>
      <c r="G460" s="5" t="s">
        <v>17</v>
      </c>
      <c r="H460" s="5" t="s">
        <v>44</v>
      </c>
      <c r="I460" s="6">
        <v>3391.74</v>
      </c>
      <c r="J460" s="5">
        <v>9</v>
      </c>
      <c r="K460" s="17">
        <v>0</v>
      </c>
      <c r="L460" s="6">
        <v>271.08</v>
      </c>
      <c r="M460" s="5" t="s">
        <v>19</v>
      </c>
      <c r="N460" s="7"/>
      <c r="O460" s="8" t="str">
        <f>PROPER(D460)</f>
        <v>Quincy Jones</v>
      </c>
      <c r="P460" s="8" t="str">
        <f>LEFT(A460,2)</f>
        <v>IN</v>
      </c>
      <c r="Q460" s="8" t="str">
        <f>MID(A460,4,4)</f>
        <v>2015</v>
      </c>
      <c r="R460" s="8" t="str">
        <f>UPPER(M460)</f>
        <v>MEDIUM</v>
      </c>
      <c r="S460" s="8" t="str">
        <f>LOWER(G460)</f>
        <v>technology</v>
      </c>
      <c r="T460" s="18" t="str">
        <f>RIGHT(A460,5)</f>
        <v>42283</v>
      </c>
      <c r="U460" s="27" t="s">
        <v>3127</v>
      </c>
      <c r="V460" s="16" t="s">
        <v>2687</v>
      </c>
      <c r="W460" s="30">
        <v>2015</v>
      </c>
      <c r="X460" t="s">
        <v>3127</v>
      </c>
      <c r="Y460" s="28">
        <v>42283</v>
      </c>
      <c r="Z460" s="28" t="str">
        <f>TRIM(A460)</f>
        <v>IN-2015-QJ1925527-42283</v>
      </c>
      <c r="AA460">
        <f t="shared" si="35"/>
        <v>2015</v>
      </c>
      <c r="AB460">
        <f t="shared" si="36"/>
        <v>10</v>
      </c>
      <c r="AC460">
        <f t="shared" si="37"/>
        <v>3</v>
      </c>
      <c r="AD460">
        <f t="shared" si="38"/>
        <v>6</v>
      </c>
      <c r="AE460" s="62">
        <f>IF(I460="missing", IFERROR(INDEX([1]lookup!$I:$I, MATCH($A460, [1]lookup!$B:$B, 0)), 0), I460)</f>
        <v>3391.74</v>
      </c>
      <c r="AF460" s="71" t="str">
        <f t="shared" si="39"/>
        <v>Nov</v>
      </c>
    </row>
    <row r="461" spans="1:32" ht="15.75">
      <c r="A461" s="19" t="s">
        <v>1086</v>
      </c>
      <c r="B461" s="67">
        <v>41506</v>
      </c>
      <c r="C461" s="9">
        <v>41508</v>
      </c>
      <c r="D461" s="10" t="s">
        <v>1087</v>
      </c>
      <c r="E461" s="10" t="s">
        <v>437</v>
      </c>
      <c r="F461" s="10" t="s">
        <v>438</v>
      </c>
      <c r="G461" s="10" t="s">
        <v>32</v>
      </c>
      <c r="H461" s="10" t="s">
        <v>33</v>
      </c>
      <c r="I461" s="11">
        <v>889.02</v>
      </c>
      <c r="J461" s="10">
        <v>6</v>
      </c>
      <c r="K461" s="20">
        <v>0</v>
      </c>
      <c r="L461" s="11">
        <v>320.04000000000002</v>
      </c>
      <c r="M461" s="10" t="s">
        <v>27</v>
      </c>
      <c r="N461" s="12"/>
      <c r="O461" s="13" t="str">
        <f>PROPER(D461)</f>
        <v>Cathy Prescott</v>
      </c>
      <c r="P461" s="13" t="str">
        <f>LEFT(A461,2)</f>
        <v>SF</v>
      </c>
      <c r="Q461" s="13" t="str">
        <f>MID(A461,4,4)</f>
        <v>2013</v>
      </c>
      <c r="R461" s="13" t="str">
        <f>UPPER(M461)</f>
        <v>CRITICAL</v>
      </c>
      <c r="S461" s="13" t="str">
        <f>LOWER(G461)</f>
        <v>furniture</v>
      </c>
      <c r="T461" s="21" t="str">
        <f>RIGHT(A461,5)</f>
        <v>41506</v>
      </c>
      <c r="U461" s="27" t="s">
        <v>3128</v>
      </c>
      <c r="V461" s="19" t="s">
        <v>2765</v>
      </c>
      <c r="W461" s="30">
        <v>2013</v>
      </c>
      <c r="X461" t="s">
        <v>3128</v>
      </c>
      <c r="Y461" s="28">
        <v>41506</v>
      </c>
      <c r="Z461" s="28" t="str">
        <f>TRIM(A461)</f>
        <v>SF-2013-CP2085117-41506</v>
      </c>
      <c r="AA461">
        <f t="shared" si="35"/>
        <v>2013</v>
      </c>
      <c r="AB461">
        <f t="shared" si="36"/>
        <v>8</v>
      </c>
      <c r="AC461">
        <f t="shared" si="37"/>
        <v>3</v>
      </c>
      <c r="AD461">
        <f t="shared" si="38"/>
        <v>2</v>
      </c>
      <c r="AE461" s="62">
        <f>IF(I461="missing", IFERROR(INDEX([1]lookup!$I:$I, MATCH($A461, [1]lookup!$B:$B, 0)), 0), I461)</f>
        <v>889.02</v>
      </c>
      <c r="AF461" s="71" t="str">
        <f t="shared" si="39"/>
        <v>Sep</v>
      </c>
    </row>
    <row r="462" spans="1:32" ht="15.75">
      <c r="A462" s="16" t="s">
        <v>1092</v>
      </c>
      <c r="B462" s="66">
        <v>41992</v>
      </c>
      <c r="C462" s="4">
        <v>41994</v>
      </c>
      <c r="D462" s="5" t="s">
        <v>1093</v>
      </c>
      <c r="E462" s="5" t="s">
        <v>197</v>
      </c>
      <c r="F462" s="5" t="s">
        <v>77</v>
      </c>
      <c r="G462" s="5" t="s">
        <v>45</v>
      </c>
      <c r="H462" s="5" t="s">
        <v>33</v>
      </c>
      <c r="I462" s="6">
        <v>845.20799999999997</v>
      </c>
      <c r="J462" s="5">
        <v>7</v>
      </c>
      <c r="K462" s="17">
        <v>0.1</v>
      </c>
      <c r="L462" s="6">
        <v>-9.4920000000000098</v>
      </c>
      <c r="M462" s="5" t="s">
        <v>27</v>
      </c>
      <c r="N462" s="7"/>
      <c r="O462" s="8" t="str">
        <f>PROPER(D462)</f>
        <v>Erica Hernandez</v>
      </c>
      <c r="P462" s="8" t="str">
        <f>LEFT(A462,2)</f>
        <v>IT</v>
      </c>
      <c r="Q462" s="8" t="str">
        <f>MID(A462,4,4)</f>
        <v>2014</v>
      </c>
      <c r="R462" s="8" t="str">
        <f>UPPER(M462)</f>
        <v>CRITICAL</v>
      </c>
      <c r="S462" s="8" t="str">
        <f>LOWER(G462)</f>
        <v>office supplies</v>
      </c>
      <c r="T462" s="18" t="str">
        <f>RIGHT(A462,5)</f>
        <v>41992</v>
      </c>
      <c r="U462" s="27" t="s">
        <v>3129</v>
      </c>
      <c r="V462" s="16" t="s">
        <v>2711</v>
      </c>
      <c r="W462" s="30">
        <v>2014</v>
      </c>
      <c r="X462" t="s">
        <v>3129</v>
      </c>
      <c r="Y462" s="28">
        <v>41992</v>
      </c>
      <c r="Z462" s="28" t="str">
        <f>TRIM(A462)</f>
        <v>IT-2014-EH14005120-41992</v>
      </c>
      <c r="AA462">
        <f t="shared" si="35"/>
        <v>2014</v>
      </c>
      <c r="AB462">
        <f t="shared" si="36"/>
        <v>12</v>
      </c>
      <c r="AC462">
        <f t="shared" si="37"/>
        <v>6</v>
      </c>
      <c r="AD462">
        <f t="shared" si="38"/>
        <v>2</v>
      </c>
      <c r="AE462" s="62">
        <f>IF(I462="missing", IFERROR(INDEX([1]lookup!$I:$I, MATCH($A462, [1]lookup!$B:$B, 0)), 0), I462)</f>
        <v>845.20799999999997</v>
      </c>
      <c r="AF462" s="71" t="str">
        <f t="shared" si="39"/>
        <v>Oct</v>
      </c>
    </row>
    <row r="463" spans="1:32" ht="15.75">
      <c r="A463" s="19" t="s">
        <v>1094</v>
      </c>
      <c r="B463" s="67">
        <v>41441</v>
      </c>
      <c r="C463" s="9">
        <v>41447</v>
      </c>
      <c r="D463" s="10" t="s">
        <v>1095</v>
      </c>
      <c r="E463" s="10" t="s">
        <v>114</v>
      </c>
      <c r="F463" s="10" t="s">
        <v>115</v>
      </c>
      <c r="G463" s="10" t="s">
        <v>45</v>
      </c>
      <c r="H463" s="10" t="s">
        <v>33</v>
      </c>
      <c r="I463" s="11">
        <v>2799.63</v>
      </c>
      <c r="J463" s="10">
        <v>9</v>
      </c>
      <c r="K463" s="20">
        <v>0</v>
      </c>
      <c r="L463" s="11">
        <v>391.77</v>
      </c>
      <c r="M463" s="10" t="s">
        <v>19</v>
      </c>
      <c r="N463" s="12"/>
      <c r="O463" s="13" t="str">
        <f>PROPER(D463)</f>
        <v>Jocasta Rupert</v>
      </c>
      <c r="P463" s="13" t="str">
        <f>LEFT(A463,2)</f>
        <v>IN</v>
      </c>
      <c r="Q463" s="13" t="str">
        <f>MID(A463,4,4)</f>
        <v>2013</v>
      </c>
      <c r="R463" s="13" t="str">
        <f>UPPER(M463)</f>
        <v>MEDIUM</v>
      </c>
      <c r="S463" s="13" t="str">
        <f>LOWER(G463)</f>
        <v>office supplies</v>
      </c>
      <c r="T463" s="21" t="str">
        <f>RIGHT(A463,5)</f>
        <v>41441</v>
      </c>
      <c r="U463" s="27" t="s">
        <v>3130</v>
      </c>
      <c r="V463" s="19" t="s">
        <v>2687</v>
      </c>
      <c r="W463" s="30">
        <v>2013</v>
      </c>
      <c r="X463" t="s">
        <v>3130</v>
      </c>
      <c r="Y463" s="28">
        <v>41441</v>
      </c>
      <c r="Z463" s="28" t="str">
        <f>TRIM(A463)</f>
        <v>IN-2013-JR1570058-41441</v>
      </c>
      <c r="AA463">
        <f t="shared" si="35"/>
        <v>2013</v>
      </c>
      <c r="AB463">
        <f t="shared" si="36"/>
        <v>6</v>
      </c>
      <c r="AC463">
        <f t="shared" si="37"/>
        <v>1</v>
      </c>
      <c r="AD463">
        <f t="shared" si="38"/>
        <v>6</v>
      </c>
      <c r="AE463" s="62">
        <f>IF(I463="missing", IFERROR(INDEX([1]lookup!$I:$I, MATCH($A463, [1]lookup!$B:$B, 0)), 0), I463)</f>
        <v>2799.63</v>
      </c>
      <c r="AF463" s="71" t="str">
        <f t="shared" si="39"/>
        <v>Sep</v>
      </c>
    </row>
    <row r="464" spans="1:32" ht="15.75">
      <c r="A464" s="16" t="s">
        <v>1097</v>
      </c>
      <c r="B464" s="66">
        <v>41871</v>
      </c>
      <c r="C464" s="4">
        <v>41871</v>
      </c>
      <c r="D464" s="5" t="s">
        <v>1098</v>
      </c>
      <c r="E464" s="5" t="s">
        <v>1099</v>
      </c>
      <c r="F464" s="5" t="s">
        <v>142</v>
      </c>
      <c r="G464" s="5" t="s">
        <v>45</v>
      </c>
      <c r="H464" s="5" t="s">
        <v>299</v>
      </c>
      <c r="I464" s="6">
        <v>1549.12859999999</v>
      </c>
      <c r="J464" s="5">
        <v>6</v>
      </c>
      <c r="K464" s="17">
        <v>0.17</v>
      </c>
      <c r="L464" s="6">
        <v>-56.111400000000003</v>
      </c>
      <c r="M464" s="5" t="s">
        <v>27</v>
      </c>
      <c r="N464" s="7"/>
      <c r="O464" s="8" t="str">
        <f>PROPER(D464)</f>
        <v>Paul Lucas</v>
      </c>
      <c r="P464" s="8" t="str">
        <f>LEFT(A464,2)</f>
        <v>IN</v>
      </c>
      <c r="Q464" s="8" t="str">
        <f>MID(A464,4,4)</f>
        <v>2014</v>
      </c>
      <c r="R464" s="8" t="str">
        <f>UPPER(M464)</f>
        <v>CRITICAL</v>
      </c>
      <c r="S464" s="8" t="str">
        <f>LOWER(G464)</f>
        <v>office supplies</v>
      </c>
      <c r="T464" s="18" t="str">
        <f>RIGHT(A464,5)</f>
        <v>41871</v>
      </c>
      <c r="U464" s="27" t="s">
        <v>3131</v>
      </c>
      <c r="V464" s="16" t="s">
        <v>2687</v>
      </c>
      <c r="W464" s="30">
        <v>2014</v>
      </c>
      <c r="X464" t="s">
        <v>3131</v>
      </c>
      <c r="Y464" s="28">
        <v>41871</v>
      </c>
      <c r="Z464" s="28" t="str">
        <f>TRIM(A464)</f>
        <v>IN-2014-PL1892588-41871</v>
      </c>
      <c r="AA464">
        <f t="shared" si="35"/>
        <v>2014</v>
      </c>
      <c r="AB464">
        <f t="shared" si="36"/>
        <v>8</v>
      </c>
      <c r="AC464">
        <f t="shared" si="37"/>
        <v>4</v>
      </c>
      <c r="AD464">
        <f t="shared" si="38"/>
        <v>0</v>
      </c>
      <c r="AE464" s="62">
        <f>IF(I464="missing", IFERROR(INDEX([1]lookup!$I:$I, MATCH($A464, [1]lookup!$B:$B, 0)), 0), I464)</f>
        <v>1549.12859999999</v>
      </c>
      <c r="AF464" s="71" t="str">
        <f t="shared" si="39"/>
        <v>Oct</v>
      </c>
    </row>
    <row r="465" spans="1:32" ht="15.75">
      <c r="A465" s="19" t="s">
        <v>1108</v>
      </c>
      <c r="B465" s="67">
        <v>41991</v>
      </c>
      <c r="C465" s="9">
        <v>41995</v>
      </c>
      <c r="D465" s="10" t="s">
        <v>1109</v>
      </c>
      <c r="E465" s="10" t="s">
        <v>70</v>
      </c>
      <c r="F465" s="10" t="s">
        <v>71</v>
      </c>
      <c r="G465" s="10" t="s">
        <v>17</v>
      </c>
      <c r="H465" s="10" t="s">
        <v>18</v>
      </c>
      <c r="I465" s="11">
        <v>1654.64399999999</v>
      </c>
      <c r="J465" s="10">
        <v>8</v>
      </c>
      <c r="K465" s="20">
        <v>0.15</v>
      </c>
      <c r="L465" s="11">
        <v>681.20399999999995</v>
      </c>
      <c r="M465" s="10" t="s">
        <v>37</v>
      </c>
      <c r="N465" s="12"/>
      <c r="O465" s="13" t="str">
        <f>PROPER(D465)</f>
        <v>Sanjit Chand</v>
      </c>
      <c r="P465" s="13" t="str">
        <f>LEFT(A465,2)</f>
        <v>ES</v>
      </c>
      <c r="Q465" s="13" t="str">
        <f>MID(A465,4,4)</f>
        <v>2014</v>
      </c>
      <c r="R465" s="13" t="str">
        <f>UPPER(M465)</f>
        <v>HIGH</v>
      </c>
      <c r="S465" s="13" t="str">
        <f>LOWER(G465)</f>
        <v>technology</v>
      </c>
      <c r="T465" s="21" t="str">
        <f>RIGHT(A465,5)</f>
        <v>41991</v>
      </c>
      <c r="U465" s="27" t="s">
        <v>3132</v>
      </c>
      <c r="V465" s="19" t="s">
        <v>2744</v>
      </c>
      <c r="W465" s="30">
        <v>2014</v>
      </c>
      <c r="X465" t="s">
        <v>3132</v>
      </c>
      <c r="Y465" s="28">
        <v>41991</v>
      </c>
      <c r="Z465" s="28" t="str">
        <f>TRIM(A465)</f>
        <v>ES-2014-SC2009545-41991</v>
      </c>
      <c r="AA465">
        <f t="shared" si="35"/>
        <v>2014</v>
      </c>
      <c r="AB465">
        <f t="shared" si="36"/>
        <v>12</v>
      </c>
      <c r="AC465">
        <f t="shared" si="37"/>
        <v>5</v>
      </c>
      <c r="AD465">
        <f t="shared" si="38"/>
        <v>4</v>
      </c>
      <c r="AE465" s="62">
        <f>IF(I465="missing", IFERROR(INDEX([1]lookup!$I:$I, MATCH($A465, [1]lookup!$B:$B, 0)), 0), I465)</f>
        <v>1654.64399999999</v>
      </c>
      <c r="AF465" s="71" t="str">
        <f t="shared" si="39"/>
        <v>Oct</v>
      </c>
    </row>
    <row r="466" spans="1:32" ht="15.75">
      <c r="A466" s="16" t="s">
        <v>1000</v>
      </c>
      <c r="B466" s="66">
        <v>41678</v>
      </c>
      <c r="C466" s="5" t="s">
        <v>1112</v>
      </c>
      <c r="D466" s="5" t="s">
        <v>178</v>
      </c>
      <c r="E466" s="5" t="s">
        <v>232</v>
      </c>
      <c r="F466" s="5" t="s">
        <v>233</v>
      </c>
      <c r="G466" s="5" t="s">
        <v>17</v>
      </c>
      <c r="H466" s="5" t="s">
        <v>46</v>
      </c>
      <c r="I466" s="6">
        <v>1457.28</v>
      </c>
      <c r="J466" s="5">
        <v>8</v>
      </c>
      <c r="K466" s="17">
        <v>0</v>
      </c>
      <c r="L466" s="6">
        <v>3572.9804248258702</v>
      </c>
      <c r="M466" s="5" t="s">
        <v>27</v>
      </c>
      <c r="N466" s="7"/>
      <c r="O466" s="8" t="str">
        <f>PROPER(D466)</f>
        <v>Guy Phonely</v>
      </c>
      <c r="P466" s="8" t="str">
        <f>LEFT(A466,2)</f>
        <v>MO</v>
      </c>
      <c r="Q466" s="8" t="str">
        <f>MID(A466,4,4)</f>
        <v>2014</v>
      </c>
      <c r="R466" s="8" t="str">
        <f>UPPER(M466)</f>
        <v>CRITICAL</v>
      </c>
      <c r="S466" s="8" t="str">
        <f>LOWER(G466)</f>
        <v>technology</v>
      </c>
      <c r="T466" s="18" t="str">
        <f>RIGHT(A466,5)</f>
        <v>41678</v>
      </c>
      <c r="U466" s="27" t="s">
        <v>3133</v>
      </c>
      <c r="V466" s="16" t="s">
        <v>2722</v>
      </c>
      <c r="W466" s="30">
        <v>2014</v>
      </c>
      <c r="X466" t="s">
        <v>3133</v>
      </c>
      <c r="Y466" s="28">
        <v>41678</v>
      </c>
      <c r="Z466" s="28" t="str">
        <f>TRIM(A466)</f>
        <v>MO-2014-GP474086-41678</v>
      </c>
      <c r="AA466">
        <f t="shared" si="35"/>
        <v>2014</v>
      </c>
      <c r="AB466">
        <f t="shared" si="36"/>
        <v>2</v>
      </c>
      <c r="AC466">
        <f t="shared" si="37"/>
        <v>7</v>
      </c>
      <c r="AD466">
        <f t="shared" si="38"/>
        <v>0</v>
      </c>
      <c r="AE466" s="62">
        <f>IF(I466="missing", IFERROR(INDEX([1]lookup!$I:$I, MATCH($A466, [1]lookup!$B:$B, 0)), 0), I466)</f>
        <v>1457.28</v>
      </c>
      <c r="AF466" s="71" t="str">
        <f t="shared" si="39"/>
        <v>Oct</v>
      </c>
    </row>
    <row r="467" spans="1:32" ht="15.75">
      <c r="A467" s="19" t="s">
        <v>1120</v>
      </c>
      <c r="B467" s="67">
        <v>41506</v>
      </c>
      <c r="C467" s="9">
        <v>41510</v>
      </c>
      <c r="D467" s="10" t="s">
        <v>1121</v>
      </c>
      <c r="E467" s="10" t="s">
        <v>1122</v>
      </c>
      <c r="F467" s="10" t="s">
        <v>90</v>
      </c>
      <c r="G467" s="10" t="s">
        <v>17</v>
      </c>
      <c r="H467" s="10" t="s">
        <v>44</v>
      </c>
      <c r="I467" s="11">
        <v>5737.5</v>
      </c>
      <c r="J467" s="10">
        <v>9</v>
      </c>
      <c r="K467" s="20">
        <v>0</v>
      </c>
      <c r="L467" s="11">
        <v>630.99</v>
      </c>
      <c r="M467" s="10" t="s">
        <v>19</v>
      </c>
      <c r="N467" s="12"/>
      <c r="O467" s="13" t="str">
        <f>PROPER(D467)</f>
        <v>Charles Mccrossin</v>
      </c>
      <c r="P467" s="13" t="str">
        <f>LEFT(A467,2)</f>
        <v>IN</v>
      </c>
      <c r="Q467" s="13" t="str">
        <f>MID(A467,4,4)</f>
        <v>2013</v>
      </c>
      <c r="R467" s="13" t="str">
        <f>UPPER(M467)</f>
        <v>MEDIUM</v>
      </c>
      <c r="S467" s="13" t="str">
        <f>LOWER(G467)</f>
        <v>technology</v>
      </c>
      <c r="T467" s="21" t="str">
        <f>RIGHT(A467,5)</f>
        <v>41506</v>
      </c>
      <c r="U467" s="27" t="s">
        <v>3134</v>
      </c>
      <c r="V467" s="19" t="s">
        <v>2687</v>
      </c>
      <c r="W467" s="30">
        <v>2013</v>
      </c>
      <c r="X467" t="s">
        <v>3134</v>
      </c>
      <c r="Y467" s="28">
        <v>41506</v>
      </c>
      <c r="Z467" s="28" t="str">
        <f>TRIM(A467)</f>
        <v>IN-2013-CM1216027-41506</v>
      </c>
      <c r="AA467">
        <f t="shared" si="35"/>
        <v>2013</v>
      </c>
      <c r="AB467">
        <f t="shared" si="36"/>
        <v>8</v>
      </c>
      <c r="AC467">
        <f t="shared" si="37"/>
        <v>3</v>
      </c>
      <c r="AD467">
        <f t="shared" si="38"/>
        <v>4</v>
      </c>
      <c r="AE467" s="62">
        <f>IF(I467="missing", IFERROR(INDEX([1]lookup!$I:$I, MATCH($A467, [1]lookup!$B:$B, 0)), 0), I467)</f>
        <v>5737.5</v>
      </c>
      <c r="AF467" s="71" t="str">
        <f t="shared" si="39"/>
        <v>Sep</v>
      </c>
    </row>
    <row r="468" spans="1:32" ht="15.75">
      <c r="A468" s="16" t="s">
        <v>1123</v>
      </c>
      <c r="B468" s="66">
        <v>41418</v>
      </c>
      <c r="C468" s="4">
        <v>41422</v>
      </c>
      <c r="D468" s="5" t="s">
        <v>1124</v>
      </c>
      <c r="E468" s="5" t="s">
        <v>15</v>
      </c>
      <c r="F468" s="5" t="s">
        <v>16</v>
      </c>
      <c r="G468" s="5" t="s">
        <v>17</v>
      </c>
      <c r="H468" s="5" t="s">
        <v>73</v>
      </c>
      <c r="I468" s="6">
        <v>1641.087</v>
      </c>
      <c r="J468" s="5">
        <v>7</v>
      </c>
      <c r="K468" s="17">
        <v>0.1</v>
      </c>
      <c r="L468" s="6">
        <v>473.90699999999998</v>
      </c>
      <c r="M468" s="5" t="s">
        <v>37</v>
      </c>
      <c r="N468" s="7"/>
      <c r="O468" s="8" t="str">
        <f>PROPER(D468)</f>
        <v xml:space="preserve"> Daniel Lacy </v>
      </c>
      <c r="P468" s="8" t="str">
        <f>LEFT(A468,2)</f>
        <v>IN</v>
      </c>
      <c r="Q468" s="8" t="str">
        <f>MID(A468,4,4)</f>
        <v>2013</v>
      </c>
      <c r="R468" s="8" t="str">
        <f>UPPER(M468)</f>
        <v>HIGH</v>
      </c>
      <c r="S468" s="8" t="str">
        <f>LOWER(G468)</f>
        <v>technology</v>
      </c>
      <c r="T468" s="18" t="str">
        <f>RIGHT(A468,5)</f>
        <v>41418</v>
      </c>
      <c r="U468" s="27" t="s">
        <v>3135</v>
      </c>
      <c r="V468" s="16" t="s">
        <v>2687</v>
      </c>
      <c r="W468" s="30">
        <v>2013</v>
      </c>
      <c r="X468" t="s">
        <v>3135</v>
      </c>
      <c r="Y468" s="28">
        <v>41418</v>
      </c>
      <c r="Z468" s="28" t="str">
        <f>TRIM(A468)</f>
        <v>IN-2013-DL129257-41418</v>
      </c>
      <c r="AA468">
        <f t="shared" si="35"/>
        <v>2013</v>
      </c>
      <c r="AB468">
        <f t="shared" si="36"/>
        <v>5</v>
      </c>
      <c r="AC468">
        <f t="shared" si="37"/>
        <v>6</v>
      </c>
      <c r="AD468">
        <f t="shared" si="38"/>
        <v>4</v>
      </c>
      <c r="AE468" s="62">
        <f>IF(I468="missing", IFERROR(INDEX([1]lookup!$I:$I, MATCH($A468, [1]lookup!$B:$B, 0)), 0), I468)</f>
        <v>1641.087</v>
      </c>
      <c r="AF468" s="71" t="str">
        <f t="shared" si="39"/>
        <v>Sep</v>
      </c>
    </row>
    <row r="469" spans="1:32" ht="15.75">
      <c r="A469" s="19" t="s">
        <v>1134</v>
      </c>
      <c r="B469" s="67" t="s">
        <v>1135</v>
      </c>
      <c r="C469" s="9">
        <v>41775</v>
      </c>
      <c r="D469" s="10" t="s">
        <v>1136</v>
      </c>
      <c r="E469" s="10" t="s">
        <v>70</v>
      </c>
      <c r="F469" s="10" t="s">
        <v>71</v>
      </c>
      <c r="G469" s="10" t="s">
        <v>17</v>
      </c>
      <c r="H469" s="10" t="s">
        <v>23</v>
      </c>
      <c r="I469" s="11">
        <v>2910.1875</v>
      </c>
      <c r="J469" s="10">
        <v>11</v>
      </c>
      <c r="K469" s="20">
        <v>0.15</v>
      </c>
      <c r="L469" s="11">
        <v>-68.722500000000096</v>
      </c>
      <c r="M469" s="10" t="s">
        <v>37</v>
      </c>
      <c r="N469" s="12"/>
      <c r="O469" s="13" t="str">
        <f>PROPER(D469)</f>
        <v>Cari Macintyre</v>
      </c>
      <c r="P469" s="13" t="str">
        <f>LEFT(A469,2)</f>
        <v>ES</v>
      </c>
      <c r="Q469" s="13" t="str">
        <f>MID(A469,4,4)</f>
        <v>2014</v>
      </c>
      <c r="R469" s="13" t="str">
        <f>UPPER(M469)</f>
        <v>HIGH</v>
      </c>
      <c r="S469" s="13" t="str">
        <f>LOWER(G469)</f>
        <v>technology</v>
      </c>
      <c r="T469" s="21" t="str">
        <f>RIGHT(A469,5)</f>
        <v>41773</v>
      </c>
      <c r="U469" s="27" t="s">
        <v>3136</v>
      </c>
      <c r="V469" s="19" t="s">
        <v>2744</v>
      </c>
      <c r="W469" s="30">
        <v>2014</v>
      </c>
      <c r="X469" t="s">
        <v>3136</v>
      </c>
      <c r="Y469" s="28">
        <v>41773</v>
      </c>
      <c r="Z469" s="28" t="str">
        <f>TRIM(A469)</f>
        <v>ES-2014-CM1183045-41773</v>
      </c>
      <c r="AA469">
        <f t="shared" si="35"/>
        <v>0</v>
      </c>
      <c r="AB469">
        <f t="shared" si="36"/>
        <v>0</v>
      </c>
      <c r="AC469">
        <f t="shared" si="37"/>
        <v>0</v>
      </c>
      <c r="AD469">
        <f t="shared" si="38"/>
        <v>0</v>
      </c>
      <c r="AE469" s="62">
        <f>IF(I469="missing", IFERROR(INDEX([1]lookup!$I:$I, MATCH($A469, [1]lookup!$B:$B, 0)), 0), I469)</f>
        <v>2910.1875</v>
      </c>
      <c r="AF469" s="71" t="str">
        <f t="shared" si="39"/>
        <v>Dec</v>
      </c>
    </row>
    <row r="470" spans="1:32" ht="15.75">
      <c r="A470" s="16" t="s">
        <v>1141</v>
      </c>
      <c r="B470" s="66">
        <v>41763</v>
      </c>
      <c r="C470" s="4">
        <v>41767</v>
      </c>
      <c r="D470" s="5" t="s">
        <v>1142</v>
      </c>
      <c r="E470" s="5" t="s">
        <v>97</v>
      </c>
      <c r="F470" s="5" t="s">
        <v>98</v>
      </c>
      <c r="G470" s="5" t="s">
        <v>32</v>
      </c>
      <c r="H470" s="5" t="s">
        <v>26</v>
      </c>
      <c r="I470" s="6">
        <v>1731.0719999999901</v>
      </c>
      <c r="J470" s="5">
        <v>7</v>
      </c>
      <c r="K470" s="17">
        <v>0.2</v>
      </c>
      <c r="L470" s="6">
        <v>-238.027999999999</v>
      </c>
      <c r="M470" s="5" t="s">
        <v>37</v>
      </c>
      <c r="N470" s="7"/>
      <c r="O470" s="8" t="str">
        <f>PROPER(D470)</f>
        <v>Cindy Schnelling</v>
      </c>
      <c r="P470" s="8" t="str">
        <f>LEFT(A470,2)</f>
        <v>MX</v>
      </c>
      <c r="Q470" s="8" t="str">
        <f>MID(A470,4,4)</f>
        <v>2014</v>
      </c>
      <c r="R470" s="8" t="str">
        <f>UPPER(M470)</f>
        <v>HIGH</v>
      </c>
      <c r="S470" s="8" t="str">
        <f>LOWER(G470)</f>
        <v>furniture</v>
      </c>
      <c r="T470" s="18" t="str">
        <f>RIGHT(A470,5)</f>
        <v>41763</v>
      </c>
      <c r="U470" s="27" t="s">
        <v>3137</v>
      </c>
      <c r="V470" s="16" t="s">
        <v>2719</v>
      </c>
      <c r="W470" s="30">
        <v>2014</v>
      </c>
      <c r="X470" t="s">
        <v>3137</v>
      </c>
      <c r="Y470" s="28">
        <v>41763</v>
      </c>
      <c r="Z470" s="28" t="str">
        <f>TRIM(A470)</f>
        <v>MX-2014-CS1249082-41763</v>
      </c>
      <c r="AA470">
        <f t="shared" si="35"/>
        <v>2014</v>
      </c>
      <c r="AB470">
        <f t="shared" si="36"/>
        <v>5</v>
      </c>
      <c r="AC470">
        <f t="shared" si="37"/>
        <v>1</v>
      </c>
      <c r="AD470">
        <f t="shared" si="38"/>
        <v>4</v>
      </c>
      <c r="AE470" s="62">
        <f>IF(I470="missing", IFERROR(INDEX([1]lookup!$I:$I, MATCH($A470, [1]lookup!$B:$B, 0)), 0), I470)</f>
        <v>1731.0719999999901</v>
      </c>
      <c r="AF470" s="71" t="str">
        <f t="shared" si="39"/>
        <v>Oct</v>
      </c>
    </row>
    <row r="471" spans="1:32" ht="15.75">
      <c r="A471" s="19" t="s">
        <v>1145</v>
      </c>
      <c r="B471" s="67">
        <v>42340</v>
      </c>
      <c r="C471" s="9">
        <v>42344</v>
      </c>
      <c r="D471" s="10" t="s">
        <v>1146</v>
      </c>
      <c r="E471" s="10" t="s">
        <v>119</v>
      </c>
      <c r="F471" s="10" t="s">
        <v>120</v>
      </c>
      <c r="G471" s="10" t="s">
        <v>17</v>
      </c>
      <c r="H471" s="10" t="s">
        <v>26</v>
      </c>
      <c r="I471" s="11">
        <v>1914.0799999999899</v>
      </c>
      <c r="J471" s="10">
        <v>14</v>
      </c>
      <c r="K471" s="20">
        <v>0.2</v>
      </c>
      <c r="L471" s="11">
        <v>669.76</v>
      </c>
      <c r="M471" s="10" t="s">
        <v>19</v>
      </c>
      <c r="N471" s="12"/>
      <c r="O471" s="13" t="str">
        <f>PROPER(D471)</f>
        <v>Matthew Clasen</v>
      </c>
      <c r="P471" s="13" t="str">
        <f>LEFT(A471,2)</f>
        <v>MX</v>
      </c>
      <c r="Q471" s="13" t="str">
        <f>MID(A471,4,4)</f>
        <v>2015</v>
      </c>
      <c r="R471" s="13" t="str">
        <f>UPPER(M471)</f>
        <v>MEDIUM</v>
      </c>
      <c r="S471" s="13" t="str">
        <f>LOWER(G471)</f>
        <v>technology</v>
      </c>
      <c r="T471" s="21" t="str">
        <f>RIGHT(A471,5)</f>
        <v>42340</v>
      </c>
      <c r="U471" s="27" t="s">
        <v>3138</v>
      </c>
      <c r="V471" s="19" t="s">
        <v>2719</v>
      </c>
      <c r="W471" s="30">
        <v>2015</v>
      </c>
      <c r="X471" t="s">
        <v>3138</v>
      </c>
      <c r="Y471" s="28">
        <v>42340</v>
      </c>
      <c r="Z471" s="28" t="str">
        <f>TRIM(A471)</f>
        <v>MX-2015-MC1763536-42340</v>
      </c>
      <c r="AA471">
        <f t="shared" si="35"/>
        <v>2015</v>
      </c>
      <c r="AB471">
        <f t="shared" si="36"/>
        <v>12</v>
      </c>
      <c r="AC471">
        <f t="shared" si="37"/>
        <v>4</v>
      </c>
      <c r="AD471">
        <f t="shared" si="38"/>
        <v>4</v>
      </c>
      <c r="AE471" s="62">
        <f>IF(I471="missing", IFERROR(INDEX([1]lookup!$I:$I, MATCH($A471, [1]lookup!$B:$B, 0)), 0), I471)</f>
        <v>1914.0799999999899</v>
      </c>
      <c r="AF471" s="71" t="str">
        <f t="shared" si="39"/>
        <v>Nov</v>
      </c>
    </row>
    <row r="472" spans="1:32" ht="15.75">
      <c r="A472" s="16" t="s">
        <v>1147</v>
      </c>
      <c r="B472" s="66">
        <v>42012</v>
      </c>
      <c r="C472" s="4">
        <v>42017</v>
      </c>
      <c r="D472" s="5" t="s">
        <v>1042</v>
      </c>
      <c r="E472" s="5" t="s">
        <v>60</v>
      </c>
      <c r="F472" s="5" t="s">
        <v>61</v>
      </c>
      <c r="G472" s="5" t="s">
        <v>17</v>
      </c>
      <c r="H472" s="5" t="s">
        <v>23</v>
      </c>
      <c r="I472" s="6">
        <v>3393.12</v>
      </c>
      <c r="J472" s="5">
        <v>8</v>
      </c>
      <c r="K472" s="17">
        <v>0</v>
      </c>
      <c r="L472" s="6">
        <v>101.76</v>
      </c>
      <c r="M472" s="5" t="s">
        <v>19</v>
      </c>
      <c r="N472" s="7"/>
      <c r="O472" s="8" t="str">
        <f>PROPER(D472)</f>
        <v>Valerie Takahito</v>
      </c>
      <c r="P472" s="8" t="str">
        <f>LEFT(A472,2)</f>
        <v>MX</v>
      </c>
      <c r="Q472" s="8" t="str">
        <f>MID(A472,4,4)</f>
        <v>2015</v>
      </c>
      <c r="R472" s="8" t="str">
        <f>UPPER(M472)</f>
        <v>MEDIUM</v>
      </c>
      <c r="S472" s="8" t="str">
        <f>LOWER(G472)</f>
        <v>technology</v>
      </c>
      <c r="T472" s="18" t="str">
        <f>RIGHT(A472,5)</f>
        <v>42012</v>
      </c>
      <c r="U472" s="27" t="s">
        <v>3139</v>
      </c>
      <c r="V472" s="16" t="s">
        <v>2719</v>
      </c>
      <c r="W472" s="30">
        <v>2015</v>
      </c>
      <c r="X472" t="s">
        <v>3139</v>
      </c>
      <c r="Y472" s="28">
        <v>42012</v>
      </c>
      <c r="Z472" s="28" t="str">
        <f>TRIM(A472)</f>
        <v>MX-2015-VT2170018-42012</v>
      </c>
      <c r="AA472">
        <f t="shared" si="35"/>
        <v>2015</v>
      </c>
      <c r="AB472">
        <f t="shared" si="36"/>
        <v>1</v>
      </c>
      <c r="AC472">
        <f t="shared" si="37"/>
        <v>5</v>
      </c>
      <c r="AD472">
        <f t="shared" si="38"/>
        <v>5</v>
      </c>
      <c r="AE472" s="62">
        <f>IF(I472="missing", IFERROR(INDEX([1]lookup!$I:$I, MATCH($A472, [1]lookup!$B:$B, 0)), 0), I472)</f>
        <v>3393.12</v>
      </c>
      <c r="AF472" s="71" t="str">
        <f t="shared" si="39"/>
        <v>Nov</v>
      </c>
    </row>
    <row r="473" spans="1:32" ht="15.75">
      <c r="A473" s="19" t="s">
        <v>1148</v>
      </c>
      <c r="B473" s="67">
        <v>41821</v>
      </c>
      <c r="C473" s="9">
        <v>41824</v>
      </c>
      <c r="D473" s="10" t="s">
        <v>1049</v>
      </c>
      <c r="E473" s="10" t="s">
        <v>40</v>
      </c>
      <c r="F473" s="10" t="s">
        <v>41</v>
      </c>
      <c r="G473" s="10" t="s">
        <v>17</v>
      </c>
      <c r="H473" s="10" t="s">
        <v>18</v>
      </c>
      <c r="I473" s="11">
        <v>50.12</v>
      </c>
      <c r="J473" s="10">
        <v>7</v>
      </c>
      <c r="K473" s="20">
        <v>0.2</v>
      </c>
      <c r="L473" s="11">
        <v>-0.62650000000000705</v>
      </c>
      <c r="M473" s="10" t="s">
        <v>19</v>
      </c>
      <c r="N473" s="12"/>
      <c r="O473" s="13" t="str">
        <f>PROPER(D473)</f>
        <v>Adrian Hane</v>
      </c>
      <c r="P473" s="13" t="str">
        <f>LEFT(A473,2)</f>
        <v>CA</v>
      </c>
      <c r="Q473" s="13" t="str">
        <f>MID(A473,4,4)</f>
        <v>2014</v>
      </c>
      <c r="R473" s="13" t="str">
        <f>UPPER(M473)</f>
        <v>MEDIUM</v>
      </c>
      <c r="S473" s="13" t="str">
        <f>LOWER(G473)</f>
        <v>technology</v>
      </c>
      <c r="T473" s="21" t="str">
        <f>RIGHT(A473,5)</f>
        <v>41821</v>
      </c>
      <c r="U473" s="27" t="s">
        <v>2852</v>
      </c>
      <c r="V473" s="19" t="s">
        <v>2690</v>
      </c>
      <c r="W473" s="30">
        <v>2014</v>
      </c>
      <c r="X473" t="s">
        <v>2852</v>
      </c>
      <c r="Y473" s="28">
        <v>41821</v>
      </c>
      <c r="Z473" s="28" t="str">
        <f>TRIM(A473)</f>
        <v>CA-2014-AH10120140-41821</v>
      </c>
      <c r="AA473">
        <f t="shared" si="35"/>
        <v>2014</v>
      </c>
      <c r="AB473">
        <f t="shared" si="36"/>
        <v>7</v>
      </c>
      <c r="AC473">
        <f t="shared" si="37"/>
        <v>3</v>
      </c>
      <c r="AD473">
        <f t="shared" si="38"/>
        <v>3</v>
      </c>
      <c r="AE473" s="62">
        <f>IF(I473="missing", IFERROR(INDEX([1]lookup!$I:$I, MATCH($A473, [1]lookup!$B:$B, 0)), 0), I473)</f>
        <v>50.12</v>
      </c>
      <c r="AF473" s="71" t="str">
        <f t="shared" si="39"/>
        <v>Oct</v>
      </c>
    </row>
    <row r="474" spans="1:32" ht="15.75">
      <c r="A474" s="16" t="s">
        <v>1149</v>
      </c>
      <c r="B474" s="66">
        <v>40979</v>
      </c>
      <c r="C474" s="4">
        <v>40984</v>
      </c>
      <c r="D474" s="5" t="s">
        <v>838</v>
      </c>
      <c r="E474" s="5" t="s">
        <v>66</v>
      </c>
      <c r="F474" s="5" t="s">
        <v>90</v>
      </c>
      <c r="G474" s="5" t="s">
        <v>32</v>
      </c>
      <c r="H474" s="5" t="s">
        <v>23</v>
      </c>
      <c r="I474" s="6">
        <v>3272.0099999999902</v>
      </c>
      <c r="J474" s="5">
        <v>7</v>
      </c>
      <c r="K474" s="17">
        <v>0</v>
      </c>
      <c r="L474" s="6">
        <v>1537.83</v>
      </c>
      <c r="M474" s="5" t="s">
        <v>19</v>
      </c>
      <c r="N474" s="7"/>
      <c r="O474" s="8" t="str">
        <f>PROPER(D474)</f>
        <v>Carlos Daly</v>
      </c>
      <c r="P474" s="8" t="str">
        <f>LEFT(A474,2)</f>
        <v>IN</v>
      </c>
      <c r="Q474" s="8" t="str">
        <f>MID(A474,4,4)</f>
        <v>2012</v>
      </c>
      <c r="R474" s="8" t="str">
        <f>UPPER(M474)</f>
        <v>MEDIUM</v>
      </c>
      <c r="S474" s="8" t="str">
        <f>LOWER(G474)</f>
        <v>furniture</v>
      </c>
      <c r="T474" s="18" t="str">
        <f>RIGHT(A474,5)</f>
        <v>40979</v>
      </c>
      <c r="U474" s="27" t="s">
        <v>3140</v>
      </c>
      <c r="V474" s="16" t="s">
        <v>2687</v>
      </c>
      <c r="W474" s="30">
        <v>2012</v>
      </c>
      <c r="X474" t="s">
        <v>3140</v>
      </c>
      <c r="Y474" s="28">
        <v>40979</v>
      </c>
      <c r="Z474" s="28" t="str">
        <f>TRIM(A474)</f>
        <v>IN-2012-CD1192027-40979</v>
      </c>
      <c r="AA474">
        <f t="shared" si="35"/>
        <v>2012</v>
      </c>
      <c r="AB474">
        <f t="shared" si="36"/>
        <v>3</v>
      </c>
      <c r="AC474">
        <f t="shared" si="37"/>
        <v>1</v>
      </c>
      <c r="AD474">
        <f t="shared" si="38"/>
        <v>5</v>
      </c>
      <c r="AE474" s="62">
        <f>IF(I474="missing", IFERROR(INDEX([1]lookup!$I:$I, MATCH($A474, [1]lookup!$B:$B, 0)), 0), I474)</f>
        <v>3272.0099999999902</v>
      </c>
      <c r="AF474" s="71" t="str">
        <f t="shared" si="39"/>
        <v>Aug</v>
      </c>
    </row>
    <row r="475" spans="1:32" ht="15.75">
      <c r="A475" s="19" t="s">
        <v>1150</v>
      </c>
      <c r="B475" s="67">
        <v>41654</v>
      </c>
      <c r="C475" s="9">
        <v>41660</v>
      </c>
      <c r="D475" s="10" t="s">
        <v>1151</v>
      </c>
      <c r="E475" s="10" t="s">
        <v>250</v>
      </c>
      <c r="F475" s="10" t="s">
        <v>142</v>
      </c>
      <c r="G475" s="10" t="s">
        <v>45</v>
      </c>
      <c r="H475" s="10" t="s">
        <v>33</v>
      </c>
      <c r="I475" s="11">
        <v>3386.8589999999999</v>
      </c>
      <c r="J475" s="10">
        <v>7</v>
      </c>
      <c r="K475" s="20">
        <v>0.15</v>
      </c>
      <c r="L475" s="11">
        <v>-597.68100000000004</v>
      </c>
      <c r="M475" s="10" t="s">
        <v>74</v>
      </c>
      <c r="N475" s="12"/>
      <c r="O475" s="13" t="str">
        <f>PROPER(D475)</f>
        <v xml:space="preserve"> Tom Ashbrook </v>
      </c>
      <c r="P475" s="13" t="str">
        <f>LEFT(A475,2)</f>
        <v>ID</v>
      </c>
      <c r="Q475" s="13" t="str">
        <f>MID(A475,4,4)</f>
        <v>2014</v>
      </c>
      <c r="R475" s="13" t="str">
        <f>UPPER(M475)</f>
        <v>LOW</v>
      </c>
      <c r="S475" s="13" t="str">
        <f>LOWER(G475)</f>
        <v>office supplies</v>
      </c>
      <c r="T475" s="21" t="str">
        <f>RIGHT(A475,5)</f>
        <v>41654</v>
      </c>
      <c r="U475" s="27" t="s">
        <v>3141</v>
      </c>
      <c r="V475" s="19" t="s">
        <v>2739</v>
      </c>
      <c r="W475" s="30">
        <v>2014</v>
      </c>
      <c r="X475" t="s">
        <v>3141</v>
      </c>
      <c r="Y475" s="28">
        <v>41654</v>
      </c>
      <c r="Z475" s="28" t="str">
        <f>TRIM(A475)</f>
        <v>ID-2014-TA21385102-41654</v>
      </c>
      <c r="AA475">
        <f t="shared" si="35"/>
        <v>2014</v>
      </c>
      <c r="AB475">
        <f t="shared" si="36"/>
        <v>1</v>
      </c>
      <c r="AC475">
        <f t="shared" si="37"/>
        <v>4</v>
      </c>
      <c r="AD475">
        <f t="shared" si="38"/>
        <v>6</v>
      </c>
      <c r="AE475" s="62">
        <f>IF(I475="missing", IFERROR(INDEX([1]lookup!$I:$I, MATCH($A475, [1]lookup!$B:$B, 0)), 0), I475)</f>
        <v>3386.8589999999999</v>
      </c>
      <c r="AF475" s="71" t="str">
        <f t="shared" si="39"/>
        <v>Oct</v>
      </c>
    </row>
    <row r="476" spans="1:32" ht="15.75">
      <c r="A476" s="16" t="s">
        <v>1152</v>
      </c>
      <c r="B476" s="66">
        <v>41231</v>
      </c>
      <c r="C476" s="4">
        <v>41233</v>
      </c>
      <c r="D476" s="5" t="s">
        <v>837</v>
      </c>
      <c r="E476" s="5" t="s">
        <v>1153</v>
      </c>
      <c r="F476" s="5" t="s">
        <v>77</v>
      </c>
      <c r="G476" s="5" t="s">
        <v>17</v>
      </c>
      <c r="H476" s="5" t="s">
        <v>73</v>
      </c>
      <c r="I476" s="6">
        <v>728.53200000000004</v>
      </c>
      <c r="J476" s="5">
        <v>7</v>
      </c>
      <c r="K476" s="17">
        <v>0.4</v>
      </c>
      <c r="L476" s="6">
        <v>-133.72799999999901</v>
      </c>
      <c r="M476" s="5" t="s">
        <v>27</v>
      </c>
      <c r="N476" s="7"/>
      <c r="O476" s="8" t="str">
        <f>PROPER(D476)</f>
        <v>Denny Joy</v>
      </c>
      <c r="P476" s="8" t="str">
        <f>LEFT(A476,2)</f>
        <v>ES</v>
      </c>
      <c r="Q476" s="8" t="str">
        <f>MID(A476,4,4)</f>
        <v>2012</v>
      </c>
      <c r="R476" s="8" t="str">
        <f>UPPER(M476)</f>
        <v>CRITICAL</v>
      </c>
      <c r="S476" s="8" t="str">
        <f>LOWER(G476)</f>
        <v>technology</v>
      </c>
      <c r="T476" s="18" t="str">
        <f>RIGHT(A476,5)</f>
        <v>41231</v>
      </c>
      <c r="U476" s="27" t="s">
        <v>3142</v>
      </c>
      <c r="V476" s="16" t="s">
        <v>2744</v>
      </c>
      <c r="W476" s="30">
        <v>2012</v>
      </c>
      <c r="X476" t="s">
        <v>3142</v>
      </c>
      <c r="Y476" s="28">
        <v>41231</v>
      </c>
      <c r="Z476" s="28" t="str">
        <f>TRIM(A476)</f>
        <v>ES-2012-DJ88887148-41231</v>
      </c>
      <c r="AA476">
        <f t="shared" si="35"/>
        <v>2012</v>
      </c>
      <c r="AB476">
        <f t="shared" si="36"/>
        <v>11</v>
      </c>
      <c r="AC476">
        <f t="shared" si="37"/>
        <v>1</v>
      </c>
      <c r="AD476">
        <f t="shared" si="38"/>
        <v>2</v>
      </c>
      <c r="AE476" s="62">
        <f>IF(I476="missing", IFERROR(INDEX([1]lookup!$I:$I, MATCH($A476, [1]lookup!$B:$B, 0)), 0), I476)</f>
        <v>728.53200000000004</v>
      </c>
      <c r="AF476" s="71" t="str">
        <f t="shared" si="39"/>
        <v>Aug</v>
      </c>
    </row>
    <row r="477" spans="1:32" ht="15.75">
      <c r="A477" s="19" t="s">
        <v>1157</v>
      </c>
      <c r="B477" s="67" t="s">
        <v>1158</v>
      </c>
      <c r="C477" s="9">
        <v>41445</v>
      </c>
      <c r="D477" s="10" t="s">
        <v>1159</v>
      </c>
      <c r="E477" s="10" t="s">
        <v>76</v>
      </c>
      <c r="F477" s="10" t="s">
        <v>77</v>
      </c>
      <c r="G477" s="10" t="s">
        <v>32</v>
      </c>
      <c r="H477" s="10" t="s">
        <v>73</v>
      </c>
      <c r="I477" s="11">
        <v>2546.46</v>
      </c>
      <c r="J477" s="10">
        <v>7</v>
      </c>
      <c r="K477" s="20">
        <v>0</v>
      </c>
      <c r="L477" s="11">
        <v>381.78</v>
      </c>
      <c r="M477" s="10" t="s">
        <v>37</v>
      </c>
      <c r="N477" s="12"/>
      <c r="O477" s="13" t="str">
        <f>PROPER(D477)</f>
        <v>Andrew Roberts</v>
      </c>
      <c r="P477" s="13" t="str">
        <f>LEFT(A477,2)</f>
        <v>ES</v>
      </c>
      <c r="Q477" s="13" t="str">
        <f>MID(A477,4,4)</f>
        <v>2013</v>
      </c>
      <c r="R477" s="13" t="str">
        <f>UPPER(M477)</f>
        <v>HIGH</v>
      </c>
      <c r="S477" s="13" t="str">
        <f>LOWER(G477)</f>
        <v>furniture</v>
      </c>
      <c r="T477" s="21" t="str">
        <f>RIGHT(A477,5)</f>
        <v>41441</v>
      </c>
      <c r="U477" s="27" t="s">
        <v>3143</v>
      </c>
      <c r="V477" s="19" t="s">
        <v>2744</v>
      </c>
      <c r="W477" s="30">
        <v>2013</v>
      </c>
      <c r="X477" t="s">
        <v>3143</v>
      </c>
      <c r="Y477" s="28">
        <v>41441</v>
      </c>
      <c r="Z477" s="28" t="str">
        <f>TRIM(A477)</f>
        <v>ES-2013-AR1051064-41441</v>
      </c>
      <c r="AA477">
        <f t="shared" si="35"/>
        <v>0</v>
      </c>
      <c r="AB477">
        <f t="shared" si="36"/>
        <v>0</v>
      </c>
      <c r="AC477">
        <f t="shared" si="37"/>
        <v>0</v>
      </c>
      <c r="AD477">
        <f t="shared" si="38"/>
        <v>0</v>
      </c>
      <c r="AE477" s="62">
        <f>IF(I477="missing", IFERROR(INDEX([1]lookup!$I:$I, MATCH($A477, [1]lookup!$B:$B, 0)), 0), I477)</f>
        <v>2546.46</v>
      </c>
      <c r="AF477" s="71" t="str">
        <f t="shared" si="39"/>
        <v>Dec</v>
      </c>
    </row>
    <row r="478" spans="1:32" ht="15.75">
      <c r="A478" s="16" t="s">
        <v>1160</v>
      </c>
      <c r="B478" s="66">
        <v>41831</v>
      </c>
      <c r="C478" s="4">
        <v>41835</v>
      </c>
      <c r="D478" s="5" t="s">
        <v>1161</v>
      </c>
      <c r="E478" s="5" t="s">
        <v>554</v>
      </c>
      <c r="F478" s="5" t="s">
        <v>90</v>
      </c>
      <c r="G478" s="5" t="s">
        <v>32</v>
      </c>
      <c r="H478" s="5" t="s">
        <v>26</v>
      </c>
      <c r="I478" s="6">
        <v>2888.76</v>
      </c>
      <c r="J478" s="5">
        <v>7</v>
      </c>
      <c r="K478" s="17">
        <v>0</v>
      </c>
      <c r="L478" s="6">
        <v>173.25</v>
      </c>
      <c r="M478" s="5" t="s">
        <v>19</v>
      </c>
      <c r="N478" s="7"/>
      <c r="O478" s="8" t="str">
        <f>PROPER(D478)</f>
        <v>Jonathan Howell</v>
      </c>
      <c r="P478" s="8" t="str">
        <f>LEFT(A478,2)</f>
        <v>IN</v>
      </c>
      <c r="Q478" s="8" t="str">
        <f>MID(A478,4,4)</f>
        <v>2014</v>
      </c>
      <c r="R478" s="8" t="str">
        <f>UPPER(M478)</f>
        <v>MEDIUM</v>
      </c>
      <c r="S478" s="8" t="str">
        <f>LOWER(G478)</f>
        <v>furniture</v>
      </c>
      <c r="T478" s="18" t="str">
        <f>RIGHT(A478,5)</f>
        <v>41831</v>
      </c>
      <c r="U478" s="27" t="s">
        <v>3144</v>
      </c>
      <c r="V478" s="16" t="s">
        <v>2687</v>
      </c>
      <c r="W478" s="30">
        <v>2014</v>
      </c>
      <c r="X478" t="s">
        <v>3144</v>
      </c>
      <c r="Y478" s="28">
        <v>41831</v>
      </c>
      <c r="Z478" s="28" t="str">
        <f>TRIM(A478)</f>
        <v>IN-2014-JH1591066-41831</v>
      </c>
      <c r="AA478">
        <f t="shared" si="35"/>
        <v>2014</v>
      </c>
      <c r="AB478">
        <f t="shared" si="36"/>
        <v>7</v>
      </c>
      <c r="AC478">
        <f t="shared" si="37"/>
        <v>6</v>
      </c>
      <c r="AD478">
        <f t="shared" si="38"/>
        <v>4</v>
      </c>
      <c r="AE478" s="62">
        <f>IF(I478="missing", IFERROR(INDEX([1]lookup!$I:$I, MATCH($A478, [1]lookup!$B:$B, 0)), 0), I478)</f>
        <v>2888.76</v>
      </c>
      <c r="AF478" s="71" t="str">
        <f t="shared" si="39"/>
        <v>Oct</v>
      </c>
    </row>
    <row r="479" spans="1:32" ht="15.75">
      <c r="A479" s="19" t="s">
        <v>1163</v>
      </c>
      <c r="B479" s="67">
        <v>42221</v>
      </c>
      <c r="C479" s="9">
        <v>42225</v>
      </c>
      <c r="D479" s="10" t="s">
        <v>1164</v>
      </c>
      <c r="E479" s="10" t="s">
        <v>93</v>
      </c>
      <c r="F479" s="10" t="s">
        <v>94</v>
      </c>
      <c r="G479" s="10" t="s">
        <v>17</v>
      </c>
      <c r="H479" s="10" t="s">
        <v>151</v>
      </c>
      <c r="I479" s="11">
        <v>1237.44</v>
      </c>
      <c r="J479" s="10">
        <v>8</v>
      </c>
      <c r="K479" s="20">
        <v>0</v>
      </c>
      <c r="L479" s="11">
        <v>74.16</v>
      </c>
      <c r="M479" s="10" t="s">
        <v>37</v>
      </c>
      <c r="N479" s="12"/>
      <c r="O479" s="13" t="str">
        <f>PROPER(D479)</f>
        <v>Chris Mcafee</v>
      </c>
      <c r="P479" s="13" t="str">
        <f>LEFT(A479,2)</f>
        <v>ES</v>
      </c>
      <c r="Q479" s="13" t="str">
        <f>MID(A479,4,4)</f>
        <v>2015</v>
      </c>
      <c r="R479" s="13" t="str">
        <f>UPPER(M479)</f>
        <v>HIGH</v>
      </c>
      <c r="S479" s="13" t="str">
        <f>LOWER(G479)</f>
        <v>technology</v>
      </c>
      <c r="T479" s="21" t="str">
        <f>RIGHT(A479,5)</f>
        <v>42221</v>
      </c>
      <c r="U479" s="27" t="s">
        <v>3145</v>
      </c>
      <c r="V479" s="19" t="s">
        <v>2744</v>
      </c>
      <c r="W479" s="30">
        <v>2015</v>
      </c>
      <c r="X479" t="s">
        <v>3145</v>
      </c>
      <c r="Y479" s="28">
        <v>42221</v>
      </c>
      <c r="Z479" s="28" t="str">
        <f>TRIM(A479)</f>
        <v>ES-2015-CM12235139-42221</v>
      </c>
      <c r="AA479">
        <f t="shared" si="35"/>
        <v>2015</v>
      </c>
      <c r="AB479">
        <f t="shared" si="36"/>
        <v>8</v>
      </c>
      <c r="AC479">
        <f t="shared" si="37"/>
        <v>4</v>
      </c>
      <c r="AD479">
        <f t="shared" si="38"/>
        <v>4</v>
      </c>
      <c r="AE479" s="62">
        <f>IF(I479="missing", IFERROR(INDEX([1]lookup!$I:$I, MATCH($A479, [1]lookup!$B:$B, 0)), 0), I479)</f>
        <v>1237.44</v>
      </c>
      <c r="AF479" s="71" t="str">
        <f t="shared" si="39"/>
        <v>Nov</v>
      </c>
    </row>
    <row r="480" spans="1:32" ht="15.75">
      <c r="A480" s="16" t="s">
        <v>285</v>
      </c>
      <c r="B480" s="66">
        <v>41634</v>
      </c>
      <c r="C480" s="4">
        <v>41636</v>
      </c>
      <c r="D480" s="5" t="s">
        <v>287</v>
      </c>
      <c r="E480" s="5" t="s">
        <v>197</v>
      </c>
      <c r="F480" s="5" t="s">
        <v>77</v>
      </c>
      <c r="G480" s="5" t="s">
        <v>45</v>
      </c>
      <c r="H480" s="5" t="s">
        <v>26</v>
      </c>
      <c r="I480" s="6">
        <v>600.6</v>
      </c>
      <c r="J480" s="5">
        <v>13</v>
      </c>
      <c r="K480" s="17">
        <v>0</v>
      </c>
      <c r="L480" s="6">
        <v>131.82</v>
      </c>
      <c r="M480" s="5" t="s">
        <v>27</v>
      </c>
      <c r="N480" s="7"/>
      <c r="O480" s="8" t="str">
        <f>PROPER(D480)</f>
        <v>Neoma Murray</v>
      </c>
      <c r="P480" s="8" t="str">
        <f>LEFT(A480,2)</f>
        <v>ES</v>
      </c>
      <c r="Q480" s="8" t="str">
        <f>MID(A480,4,4)</f>
        <v>2013</v>
      </c>
      <c r="R480" s="8" t="str">
        <f>UPPER(M480)</f>
        <v>CRITICAL</v>
      </c>
      <c r="S480" s="8" t="str">
        <f>LOWER(G480)</f>
        <v>office supplies</v>
      </c>
      <c r="T480" s="18" t="str">
        <f>RIGHT(A480,5)</f>
        <v>41634</v>
      </c>
      <c r="U480" s="27" t="s">
        <v>3146</v>
      </c>
      <c r="V480" s="16" t="s">
        <v>2744</v>
      </c>
      <c r="W480" s="30">
        <v>2013</v>
      </c>
      <c r="X480" t="s">
        <v>3146</v>
      </c>
      <c r="Y480" s="28">
        <v>41634</v>
      </c>
      <c r="Z480" s="28" t="str">
        <f>TRIM(A480)</f>
        <v>ES-2013-NM18520120-41634</v>
      </c>
      <c r="AA480">
        <f t="shared" si="35"/>
        <v>2013</v>
      </c>
      <c r="AB480">
        <f t="shared" si="36"/>
        <v>12</v>
      </c>
      <c r="AC480">
        <f t="shared" si="37"/>
        <v>5</v>
      </c>
      <c r="AD480">
        <f t="shared" si="38"/>
        <v>2</v>
      </c>
      <c r="AE480" s="62">
        <f>IF(I480="missing", IFERROR(INDEX([1]lookup!$I:$I, MATCH($A480, [1]lookup!$B:$B, 0)), 0), I480)</f>
        <v>600.6</v>
      </c>
      <c r="AF480" s="71" t="str">
        <f t="shared" si="39"/>
        <v>Sep</v>
      </c>
    </row>
    <row r="481" spans="1:32" ht="15.75">
      <c r="A481" s="19" t="s">
        <v>1173</v>
      </c>
      <c r="B481" s="67">
        <v>41459</v>
      </c>
      <c r="C481" s="9">
        <v>41459</v>
      </c>
      <c r="D481" s="10" t="s">
        <v>1174</v>
      </c>
      <c r="E481" s="10" t="s">
        <v>60</v>
      </c>
      <c r="F481" s="10" t="s">
        <v>61</v>
      </c>
      <c r="G481" s="10" t="s">
        <v>17</v>
      </c>
      <c r="H481" s="10" t="s">
        <v>33</v>
      </c>
      <c r="I481" s="11">
        <v>1363.2</v>
      </c>
      <c r="J481" s="10">
        <v>8</v>
      </c>
      <c r="K481" s="20">
        <v>0.6</v>
      </c>
      <c r="L481" s="11">
        <v>-1806.24</v>
      </c>
      <c r="M481" s="10" t="s">
        <v>27</v>
      </c>
      <c r="N481" s="12"/>
      <c r="O481" s="13" t="str">
        <f>PROPER(D481)</f>
        <v>Carl Ludwig</v>
      </c>
      <c r="P481" s="13" t="str">
        <f>LEFT(A481,2)</f>
        <v>US</v>
      </c>
      <c r="Q481" s="13" t="str">
        <f>MID(A481,4,4)</f>
        <v>2013</v>
      </c>
      <c r="R481" s="13" t="str">
        <f>UPPER(M481)</f>
        <v>CRITICAL</v>
      </c>
      <c r="S481" s="13" t="str">
        <f>LOWER(G481)</f>
        <v>technology</v>
      </c>
      <c r="T481" s="21" t="str">
        <f>RIGHT(A481,5)</f>
        <v>41459</v>
      </c>
      <c r="U481" s="27" t="s">
        <v>3147</v>
      </c>
      <c r="V481" s="19" t="s">
        <v>2695</v>
      </c>
      <c r="W481" s="30">
        <v>2013</v>
      </c>
      <c r="X481" t="s">
        <v>3147</v>
      </c>
      <c r="Y481" s="28">
        <v>41459</v>
      </c>
      <c r="Z481" s="28" t="str">
        <f>TRIM(A481)</f>
        <v>US-2013-CL1189018-41459</v>
      </c>
      <c r="AA481">
        <f t="shared" si="35"/>
        <v>2013</v>
      </c>
      <c r="AB481">
        <f t="shared" si="36"/>
        <v>7</v>
      </c>
      <c r="AC481">
        <f t="shared" si="37"/>
        <v>5</v>
      </c>
      <c r="AD481">
        <f t="shared" si="38"/>
        <v>0</v>
      </c>
      <c r="AE481" s="62">
        <f>IF(I481="missing", IFERROR(INDEX([1]lookup!$I:$I, MATCH($A481, [1]lookup!$B:$B, 0)), 0), I481)</f>
        <v>1363.2</v>
      </c>
      <c r="AF481" s="71" t="str">
        <f t="shared" si="39"/>
        <v>Sep</v>
      </c>
    </row>
    <row r="482" spans="1:32" ht="15.75">
      <c r="A482" s="16" t="s">
        <v>1175</v>
      </c>
      <c r="B482" s="66">
        <v>41506</v>
      </c>
      <c r="C482" s="4">
        <v>41510</v>
      </c>
      <c r="D482" s="5" t="s">
        <v>1176</v>
      </c>
      <c r="E482" s="5" t="s">
        <v>93</v>
      </c>
      <c r="F482" s="5" t="s">
        <v>94</v>
      </c>
      <c r="G482" s="5" t="s">
        <v>32</v>
      </c>
      <c r="H482" s="5" t="s">
        <v>26</v>
      </c>
      <c r="I482" s="6">
        <v>3315.26999999999</v>
      </c>
      <c r="J482" s="5">
        <v>7</v>
      </c>
      <c r="K482" s="17">
        <v>0</v>
      </c>
      <c r="L482" s="6">
        <v>961.38</v>
      </c>
      <c r="M482" s="5" t="s">
        <v>37</v>
      </c>
      <c r="N482" s="7"/>
      <c r="O482" s="8" t="str">
        <f>PROPER(D482)</f>
        <v>Christina Anderson</v>
      </c>
      <c r="P482" s="8" t="str">
        <f>LEFT(A482,2)</f>
        <v>ES</v>
      </c>
      <c r="Q482" s="8" t="str">
        <f>MID(A482,4,4)</f>
        <v>2013</v>
      </c>
      <c r="R482" s="8" t="str">
        <f>UPPER(M482)</f>
        <v>HIGH</v>
      </c>
      <c r="S482" s="8" t="str">
        <f>LOWER(G482)</f>
        <v>furniture</v>
      </c>
      <c r="T482" s="18" t="str">
        <f>RIGHT(A482,5)</f>
        <v>41506</v>
      </c>
      <c r="U482" s="27" t="s">
        <v>3148</v>
      </c>
      <c r="V482" s="16" t="s">
        <v>2744</v>
      </c>
      <c r="W482" s="30">
        <v>2013</v>
      </c>
      <c r="X482" t="s">
        <v>3148</v>
      </c>
      <c r="Y482" s="28">
        <v>41506</v>
      </c>
      <c r="Z482" s="28" t="str">
        <f>TRIM(A482)</f>
        <v>ES-2013-CA12265139-41506</v>
      </c>
      <c r="AA482">
        <f t="shared" si="35"/>
        <v>2013</v>
      </c>
      <c r="AB482">
        <f t="shared" si="36"/>
        <v>8</v>
      </c>
      <c r="AC482">
        <f t="shared" si="37"/>
        <v>3</v>
      </c>
      <c r="AD482">
        <f t="shared" si="38"/>
        <v>4</v>
      </c>
      <c r="AE482" s="62">
        <f>IF(I482="missing", IFERROR(INDEX([1]lookup!$I:$I, MATCH($A482, [1]lookup!$B:$B, 0)), 0), I482)</f>
        <v>3315.26999999999</v>
      </c>
      <c r="AF482" s="71" t="str">
        <f t="shared" si="39"/>
        <v>Sep</v>
      </c>
    </row>
    <row r="483" spans="1:32" ht="15.75">
      <c r="A483" s="19" t="s">
        <v>1183</v>
      </c>
      <c r="B483" s="67">
        <v>41403</v>
      </c>
      <c r="C483" s="9">
        <v>41407</v>
      </c>
      <c r="D483" s="10" t="s">
        <v>1184</v>
      </c>
      <c r="E483" s="10" t="s">
        <v>450</v>
      </c>
      <c r="F483" s="10" t="s">
        <v>450</v>
      </c>
      <c r="G483" s="10" t="s">
        <v>45</v>
      </c>
      <c r="H483" s="10" t="s">
        <v>73</v>
      </c>
      <c r="I483" s="11">
        <v>187.01999999999899</v>
      </c>
      <c r="J483" s="10">
        <v>6</v>
      </c>
      <c r="K483" s="20">
        <v>0</v>
      </c>
      <c r="L483" s="11">
        <v>26.099999999999898</v>
      </c>
      <c r="M483" s="10" t="s">
        <v>596</v>
      </c>
      <c r="N483" s="12"/>
      <c r="O483" s="13" t="str">
        <f>PROPER(D483)</f>
        <v>Adrian Shami</v>
      </c>
      <c r="P483" s="13" t="str">
        <f>LEFT(A483,2)</f>
        <v>CA</v>
      </c>
      <c r="Q483" s="13" t="str">
        <f>MID(A483,4,4)</f>
        <v>2013</v>
      </c>
      <c r="R483" s="13" t="str">
        <f>UPPER(M483)</f>
        <v>MEIDUM</v>
      </c>
      <c r="S483" s="13" t="str">
        <f>LOWER(G483)</f>
        <v>office supplies</v>
      </c>
      <c r="T483" s="21" t="str">
        <f>RIGHT(A483,5)</f>
        <v>41403</v>
      </c>
      <c r="U483" s="27" t="s">
        <v>3149</v>
      </c>
      <c r="V483" s="19" t="s">
        <v>2690</v>
      </c>
      <c r="W483" s="30">
        <v>2013</v>
      </c>
      <c r="X483" t="s">
        <v>3149</v>
      </c>
      <c r="Y483" s="28">
        <v>41403</v>
      </c>
      <c r="Z483" s="28" t="str">
        <f>TRIM(A483)</f>
        <v>CA-2013-AS13523-41403</v>
      </c>
      <c r="AA483">
        <f t="shared" si="35"/>
        <v>2013</v>
      </c>
      <c r="AB483">
        <f t="shared" si="36"/>
        <v>5</v>
      </c>
      <c r="AC483">
        <f t="shared" si="37"/>
        <v>5</v>
      </c>
      <c r="AD483">
        <f t="shared" si="38"/>
        <v>4</v>
      </c>
      <c r="AE483" s="62">
        <f>IF(I483="missing", IFERROR(INDEX([1]lookup!$I:$I, MATCH($A483, [1]lookup!$B:$B, 0)), 0), I483)</f>
        <v>187.01999999999899</v>
      </c>
      <c r="AF483" s="71" t="str">
        <f t="shared" si="39"/>
        <v>Sep</v>
      </c>
    </row>
    <row r="484" spans="1:32" ht="15.75">
      <c r="A484" s="16" t="s">
        <v>423</v>
      </c>
      <c r="B484" s="66">
        <v>42248</v>
      </c>
      <c r="C484" s="4">
        <v>42248</v>
      </c>
      <c r="D484" s="5" t="s">
        <v>424</v>
      </c>
      <c r="E484" s="5" t="s">
        <v>22</v>
      </c>
      <c r="F484" s="5" t="s">
        <v>71</v>
      </c>
      <c r="G484" s="5" t="s">
        <v>17</v>
      </c>
      <c r="H484" s="5" t="s">
        <v>33</v>
      </c>
      <c r="I484" s="6">
        <v>1350.09</v>
      </c>
      <c r="J484" s="5">
        <v>7</v>
      </c>
      <c r="K484" s="17">
        <v>0</v>
      </c>
      <c r="L484" s="6">
        <v>256.41000000000003</v>
      </c>
      <c r="M484" s="5" t="s">
        <v>27</v>
      </c>
      <c r="N484" s="7"/>
      <c r="O484" s="8" t="str">
        <f>PROPER(D484)</f>
        <v>Neil Franzã¶Sisch</v>
      </c>
      <c r="P484" s="8" t="str">
        <f>LEFT(A484,2)</f>
        <v>ES</v>
      </c>
      <c r="Q484" s="8" t="str">
        <f>MID(A484,4,4)</f>
        <v>2015</v>
      </c>
      <c r="R484" s="8" t="str">
        <f>UPPER(M484)</f>
        <v>CRITICAL</v>
      </c>
      <c r="S484" s="8" t="str">
        <f>LOWER(G484)</f>
        <v>technology</v>
      </c>
      <c r="T484" s="18" t="str">
        <f>RIGHT(A484,5)</f>
        <v>42248</v>
      </c>
      <c r="U484" s="27" t="s">
        <v>2753</v>
      </c>
      <c r="V484" s="16" t="s">
        <v>2744</v>
      </c>
      <c r="W484" s="30">
        <v>2015</v>
      </c>
      <c r="X484" t="s">
        <v>2753</v>
      </c>
      <c r="Y484" s="28">
        <v>42248</v>
      </c>
      <c r="Z484" s="28" t="str">
        <f>TRIM(A484)</f>
        <v>ES-2015-NF1847548-42248</v>
      </c>
      <c r="AA484">
        <f t="shared" si="35"/>
        <v>2015</v>
      </c>
      <c r="AB484">
        <f t="shared" si="36"/>
        <v>9</v>
      </c>
      <c r="AC484">
        <f t="shared" si="37"/>
        <v>3</v>
      </c>
      <c r="AD484">
        <f t="shared" si="38"/>
        <v>0</v>
      </c>
      <c r="AE484" s="62">
        <f>IF(I484="missing", IFERROR(INDEX([1]lookup!$I:$I, MATCH($A484, [1]lookup!$B:$B, 0)), 0), I484)</f>
        <v>1350.09</v>
      </c>
      <c r="AF484" s="71" t="str">
        <f t="shared" si="39"/>
        <v>Nov</v>
      </c>
    </row>
    <row r="485" spans="1:32" ht="15.75">
      <c r="A485" s="19" t="s">
        <v>1191</v>
      </c>
      <c r="B485" s="67">
        <v>41306</v>
      </c>
      <c r="C485" s="9">
        <v>41309</v>
      </c>
      <c r="D485" s="10" t="s">
        <v>1192</v>
      </c>
      <c r="E485" s="10" t="s">
        <v>22</v>
      </c>
      <c r="F485" s="10" t="s">
        <v>71</v>
      </c>
      <c r="G485" s="10" t="s">
        <v>624</v>
      </c>
      <c r="H485" s="10" t="s">
        <v>33</v>
      </c>
      <c r="I485" s="11">
        <v>965.16</v>
      </c>
      <c r="J485" s="10">
        <v>7</v>
      </c>
      <c r="K485" s="20">
        <v>0</v>
      </c>
      <c r="L485" s="11">
        <v>463.25999999999902</v>
      </c>
      <c r="M485" s="10" t="s">
        <v>37</v>
      </c>
      <c r="N485" s="12"/>
      <c r="O485" s="13" t="str">
        <f>PROPER(D485)</f>
        <v>John Huston#</v>
      </c>
      <c r="P485" s="13" t="str">
        <f>LEFT(A485,2)</f>
        <v>ES</v>
      </c>
      <c r="Q485" s="13" t="str">
        <f>MID(A485,4,4)</f>
        <v>2013</v>
      </c>
      <c r="R485" s="13" t="str">
        <f>UPPER(M485)</f>
        <v>HIGH</v>
      </c>
      <c r="S485" s="13" t="str">
        <f>LOWER(G485)</f>
        <v xml:space="preserve"> technology </v>
      </c>
      <c r="T485" s="21" t="str">
        <f>RIGHT(A485,5)</f>
        <v>41306</v>
      </c>
      <c r="U485" s="27" t="s">
        <v>2743</v>
      </c>
      <c r="V485" s="19" t="s">
        <v>2744</v>
      </c>
      <c r="W485" s="30">
        <v>2013</v>
      </c>
      <c r="X485" t="s">
        <v>2743</v>
      </c>
      <c r="Y485" s="28">
        <v>41306</v>
      </c>
      <c r="Z485" s="28" t="str">
        <f>TRIM(A485)</f>
        <v>ES-2013-JH1582048-41306</v>
      </c>
      <c r="AA485">
        <f t="shared" si="35"/>
        <v>2013</v>
      </c>
      <c r="AB485">
        <f t="shared" si="36"/>
        <v>2</v>
      </c>
      <c r="AC485">
        <f t="shared" si="37"/>
        <v>6</v>
      </c>
      <c r="AD485">
        <f t="shared" si="38"/>
        <v>3</v>
      </c>
      <c r="AE485" s="62">
        <f>IF(I485="missing", IFERROR(INDEX([1]lookup!$I:$I, MATCH($A485, [1]lookup!$B:$B, 0)), 0), I485)</f>
        <v>965.16</v>
      </c>
      <c r="AF485" s="71" t="str">
        <f t="shared" si="39"/>
        <v>Sep</v>
      </c>
    </row>
    <row r="486" spans="1:32" ht="15.75">
      <c r="A486" s="16" t="s">
        <v>1199</v>
      </c>
      <c r="B486" s="66">
        <v>41804</v>
      </c>
      <c r="C486" s="4">
        <v>41806</v>
      </c>
      <c r="D486" s="5" t="s">
        <v>630</v>
      </c>
      <c r="E486" s="5" t="s">
        <v>76</v>
      </c>
      <c r="F486" s="5" t="s">
        <v>77</v>
      </c>
      <c r="G486" s="5" t="s">
        <v>17</v>
      </c>
      <c r="H486" s="5" t="s">
        <v>151</v>
      </c>
      <c r="I486" s="6">
        <v>1552.5</v>
      </c>
      <c r="J486" s="5">
        <v>6</v>
      </c>
      <c r="K486" s="17">
        <v>0</v>
      </c>
      <c r="L486" s="6">
        <v>62.1</v>
      </c>
      <c r="M486" s="5" t="s">
        <v>19</v>
      </c>
      <c r="N486" s="7"/>
      <c r="O486" s="8" t="str">
        <f>PROPER(D486)</f>
        <v>Filia Mcadams</v>
      </c>
      <c r="P486" s="8" t="str">
        <f>LEFT(A486,2)</f>
        <v>ES</v>
      </c>
      <c r="Q486" s="8" t="str">
        <f>MID(A486,4,4)</f>
        <v>2014</v>
      </c>
      <c r="R486" s="8" t="str">
        <f>UPPER(M486)</f>
        <v>MEDIUM</v>
      </c>
      <c r="S486" s="8" t="str">
        <f>LOWER(G486)</f>
        <v>technology</v>
      </c>
      <c r="T486" s="18" t="str">
        <f>RIGHT(A486,5)</f>
        <v>41804</v>
      </c>
      <c r="U486" s="27" t="s">
        <v>3150</v>
      </c>
      <c r="V486" s="16" t="s">
        <v>2744</v>
      </c>
      <c r="W486" s="30">
        <v>2014</v>
      </c>
      <c r="X486" t="s">
        <v>3150</v>
      </c>
      <c r="Y486" s="28">
        <v>41804</v>
      </c>
      <c r="Z486" s="28" t="str">
        <f>TRIM(A486)</f>
        <v>ES-2014-FM1421564-41804</v>
      </c>
      <c r="AA486">
        <f t="shared" si="35"/>
        <v>2014</v>
      </c>
      <c r="AB486">
        <f t="shared" si="36"/>
        <v>6</v>
      </c>
      <c r="AC486">
        <f t="shared" si="37"/>
        <v>7</v>
      </c>
      <c r="AD486">
        <f t="shared" si="38"/>
        <v>2</v>
      </c>
      <c r="AE486" s="62">
        <f>IF(I486="missing", IFERROR(INDEX([1]lookup!$I:$I, MATCH($A486, [1]lookup!$B:$B, 0)), 0), I486)</f>
        <v>1552.5</v>
      </c>
      <c r="AF486" s="71" t="str">
        <f t="shared" si="39"/>
        <v>Oct</v>
      </c>
    </row>
    <row r="487" spans="1:32" ht="15.75">
      <c r="A487" s="19" t="s">
        <v>1200</v>
      </c>
      <c r="B487" s="67">
        <v>40972</v>
      </c>
      <c r="C487" s="9">
        <v>40975</v>
      </c>
      <c r="D487" s="10" t="s">
        <v>218</v>
      </c>
      <c r="E487" s="10" t="s">
        <v>40</v>
      </c>
      <c r="F487" s="10" t="s">
        <v>111</v>
      </c>
      <c r="G487" s="10" t="s">
        <v>45</v>
      </c>
      <c r="H487" s="10" t="s">
        <v>73</v>
      </c>
      <c r="I487" s="11">
        <v>49.631999999999998</v>
      </c>
      <c r="J487" s="10">
        <v>6</v>
      </c>
      <c r="K487" s="20">
        <v>0.2</v>
      </c>
      <c r="L487" s="11">
        <v>16.750799999999899</v>
      </c>
      <c r="M487" s="10" t="s">
        <v>19</v>
      </c>
      <c r="N487" s="12"/>
      <c r="O487" s="13" t="str">
        <f>PROPER(D487)</f>
        <v>Aimee Bixby</v>
      </c>
      <c r="P487" s="13" t="str">
        <f>LEFT(A487,2)</f>
        <v>CA</v>
      </c>
      <c r="Q487" s="13" t="str">
        <f>MID(A487,4,4)</f>
        <v>2012</v>
      </c>
      <c r="R487" s="13" t="str">
        <f>UPPER(M487)</f>
        <v>MEDIUM</v>
      </c>
      <c r="S487" s="13" t="str">
        <f>LOWER(G487)</f>
        <v>office supplies</v>
      </c>
      <c r="T487" s="21" t="str">
        <f>RIGHT(A487,5)</f>
        <v>40972</v>
      </c>
      <c r="U487" s="27" t="s">
        <v>2879</v>
      </c>
      <c r="V487" s="19" t="s">
        <v>2690</v>
      </c>
      <c r="W487" s="30">
        <v>2012</v>
      </c>
      <c r="X487" t="s">
        <v>2879</v>
      </c>
      <c r="Y487" s="28">
        <v>40972</v>
      </c>
      <c r="Z487" s="28" t="str">
        <f>TRIM(A487)</f>
        <v>CA-2012-AB10150140-40972</v>
      </c>
      <c r="AA487">
        <f t="shared" si="35"/>
        <v>2012</v>
      </c>
      <c r="AB487">
        <f t="shared" si="36"/>
        <v>3</v>
      </c>
      <c r="AC487">
        <f t="shared" si="37"/>
        <v>1</v>
      </c>
      <c r="AD487">
        <f t="shared" si="38"/>
        <v>3</v>
      </c>
      <c r="AE487" s="62">
        <f>IF(I487="missing", IFERROR(INDEX([1]lookup!$I:$I, MATCH($A487, [1]lookup!$B:$B, 0)), 0), I487)</f>
        <v>49.631999999999998</v>
      </c>
      <c r="AF487" s="71" t="str">
        <f t="shared" si="39"/>
        <v>Aug</v>
      </c>
    </row>
    <row r="488" spans="1:32" ht="15.75">
      <c r="A488" s="16" t="s">
        <v>1208</v>
      </c>
      <c r="B488" s="66">
        <v>41200</v>
      </c>
      <c r="C488" s="4">
        <v>41205</v>
      </c>
      <c r="D488" s="5" t="s">
        <v>563</v>
      </c>
      <c r="E488" s="5" t="s">
        <v>66</v>
      </c>
      <c r="F488" s="5" t="s">
        <v>90</v>
      </c>
      <c r="G488" s="5" t="s">
        <v>32</v>
      </c>
      <c r="H488" s="5" t="s">
        <v>73</v>
      </c>
      <c r="I488" s="6">
        <v>2018.3309999999999</v>
      </c>
      <c r="J488" s="5">
        <v>9</v>
      </c>
      <c r="K488" s="17">
        <v>0.3</v>
      </c>
      <c r="L488" s="6">
        <v>-576.90899999999999</v>
      </c>
      <c r="M488" s="5" t="s">
        <v>955</v>
      </c>
      <c r="N488" s="7"/>
      <c r="O488" s="8" t="str">
        <f>PROPER(D488)</f>
        <v>Phillina Ober</v>
      </c>
      <c r="P488" s="8" t="str">
        <f>LEFT(A488,2)</f>
        <v>IN</v>
      </c>
      <c r="Q488" s="8" t="str">
        <f>MID(A488,4,4)</f>
        <v>2012</v>
      </c>
      <c r="R488" s="8" t="str">
        <f>UPPER(M488)</f>
        <v>HGIH</v>
      </c>
      <c r="S488" s="8" t="str">
        <f>LOWER(G488)</f>
        <v>furniture</v>
      </c>
      <c r="T488" s="18" t="str">
        <f>RIGHT(A488,5)</f>
        <v>41200</v>
      </c>
      <c r="U488" s="27" t="s">
        <v>3151</v>
      </c>
      <c r="V488" s="16" t="s">
        <v>2687</v>
      </c>
      <c r="W488" s="30">
        <v>2012</v>
      </c>
      <c r="X488" t="s">
        <v>3151</v>
      </c>
      <c r="Y488" s="28">
        <v>41200</v>
      </c>
      <c r="Z488" s="28" t="str">
        <f>TRIM(A488)</f>
        <v>IN-2012-PO1919527-41200</v>
      </c>
      <c r="AA488">
        <f t="shared" si="35"/>
        <v>2012</v>
      </c>
      <c r="AB488">
        <f t="shared" si="36"/>
        <v>10</v>
      </c>
      <c r="AC488">
        <f t="shared" si="37"/>
        <v>5</v>
      </c>
      <c r="AD488">
        <f t="shared" si="38"/>
        <v>5</v>
      </c>
      <c r="AE488" s="62">
        <f>IF(I488="missing", IFERROR(INDEX([1]lookup!$I:$I, MATCH($A488, [1]lookup!$B:$B, 0)), 0), I488)</f>
        <v>2018.3309999999999</v>
      </c>
      <c r="AF488" s="71" t="str">
        <f t="shared" si="39"/>
        <v>Aug</v>
      </c>
    </row>
    <row r="489" spans="1:32" ht="15.75">
      <c r="A489" s="19" t="s">
        <v>1210</v>
      </c>
      <c r="B489" s="67">
        <v>42029</v>
      </c>
      <c r="C489" s="9">
        <v>42033</v>
      </c>
      <c r="D489" s="10" t="s">
        <v>1211</v>
      </c>
      <c r="E489" s="10" t="s">
        <v>114</v>
      </c>
      <c r="F489" s="10" t="s">
        <v>115</v>
      </c>
      <c r="G489" s="10" t="s">
        <v>32</v>
      </c>
      <c r="H489" s="10" t="s">
        <v>151</v>
      </c>
      <c r="I489" s="11">
        <v>2485.6199999999899</v>
      </c>
      <c r="J489" s="10">
        <v>6</v>
      </c>
      <c r="K489" s="20">
        <v>0</v>
      </c>
      <c r="L489" s="11">
        <v>795.24</v>
      </c>
      <c r="M489" s="10" t="s">
        <v>19</v>
      </c>
      <c r="N489" s="12"/>
      <c r="O489" s="13" t="str">
        <f>PROPER(D489)</f>
        <v>Katherine Ducich</v>
      </c>
      <c r="P489" s="13" t="str">
        <f>LEFT(A489,2)</f>
        <v>IN</v>
      </c>
      <c r="Q489" s="13" t="str">
        <f>MID(A489,4,4)</f>
        <v>2015</v>
      </c>
      <c r="R489" s="13" t="str">
        <f>UPPER(M489)</f>
        <v>MEDIUM</v>
      </c>
      <c r="S489" s="13" t="str">
        <f>LOWER(G489)</f>
        <v>furniture</v>
      </c>
      <c r="T489" s="21" t="str">
        <f>RIGHT(A489,5)</f>
        <v>42029</v>
      </c>
      <c r="U489" s="27" t="s">
        <v>3152</v>
      </c>
      <c r="V489" s="19" t="s">
        <v>2687</v>
      </c>
      <c r="W489" s="30">
        <v>2015</v>
      </c>
      <c r="X489" t="s">
        <v>3152</v>
      </c>
      <c r="Y489" s="28">
        <v>42029</v>
      </c>
      <c r="Z489" s="28" t="str">
        <f>TRIM(A489)</f>
        <v>IN-2015-KD1634558-42029</v>
      </c>
      <c r="AA489">
        <f t="shared" si="35"/>
        <v>2015</v>
      </c>
      <c r="AB489">
        <f t="shared" si="36"/>
        <v>1</v>
      </c>
      <c r="AC489">
        <f t="shared" si="37"/>
        <v>1</v>
      </c>
      <c r="AD489">
        <f t="shared" si="38"/>
        <v>4</v>
      </c>
      <c r="AE489" s="62">
        <f>IF(I489="missing", IFERROR(INDEX([1]lookup!$I:$I, MATCH($A489, [1]lookup!$B:$B, 0)), 0), I489)</f>
        <v>2485.6199999999899</v>
      </c>
      <c r="AF489" s="71" t="str">
        <f t="shared" si="39"/>
        <v>Nov</v>
      </c>
    </row>
    <row r="490" spans="1:32" ht="15.75">
      <c r="A490" s="16" t="s">
        <v>1219</v>
      </c>
      <c r="B490" s="66">
        <v>42035</v>
      </c>
      <c r="C490" s="4">
        <v>42039</v>
      </c>
      <c r="D490" s="5" t="s">
        <v>837</v>
      </c>
      <c r="E490" s="5" t="s">
        <v>70</v>
      </c>
      <c r="F490" s="5" t="s">
        <v>71</v>
      </c>
      <c r="G490" s="5" t="s">
        <v>17</v>
      </c>
      <c r="H490" s="5" t="s">
        <v>23</v>
      </c>
      <c r="I490" s="6">
        <v>2102.8319999999999</v>
      </c>
      <c r="J490" s="5">
        <v>8</v>
      </c>
      <c r="K490" s="17">
        <v>0.15</v>
      </c>
      <c r="L490" s="6">
        <v>2270.15770744771</v>
      </c>
      <c r="M490" s="5" t="s">
        <v>37</v>
      </c>
      <c r="N490" s="7"/>
      <c r="O490" s="8" t="str">
        <f>PROPER(D490)</f>
        <v>Denny Joy</v>
      </c>
      <c r="P490" s="8" t="str">
        <f>LEFT(A490,2)</f>
        <v>ES</v>
      </c>
      <c r="Q490" s="8" t="str">
        <f>MID(A490,4,4)</f>
        <v>2015</v>
      </c>
      <c r="R490" s="8" t="str">
        <f>UPPER(M490)</f>
        <v>HIGH</v>
      </c>
      <c r="S490" s="8" t="str">
        <f>LOWER(G490)</f>
        <v>technology</v>
      </c>
      <c r="T490" s="18" t="str">
        <f>RIGHT(A490,5)</f>
        <v>42035</v>
      </c>
      <c r="U490" s="27" t="s">
        <v>3153</v>
      </c>
      <c r="V490" s="16" t="s">
        <v>2744</v>
      </c>
      <c r="W490" s="30">
        <v>2015</v>
      </c>
      <c r="X490" t="s">
        <v>3153</v>
      </c>
      <c r="Y490" s="28">
        <v>42035</v>
      </c>
      <c r="Z490" s="28" t="str">
        <f>TRIM(A490)</f>
        <v>ES-2015-DJ1342045-42035</v>
      </c>
      <c r="AA490">
        <f t="shared" si="35"/>
        <v>2015</v>
      </c>
      <c r="AB490">
        <f t="shared" si="36"/>
        <v>1</v>
      </c>
      <c r="AC490">
        <f t="shared" si="37"/>
        <v>7</v>
      </c>
      <c r="AD490">
        <f t="shared" si="38"/>
        <v>4</v>
      </c>
      <c r="AE490" s="62">
        <f>IF(I490="missing", IFERROR(INDEX([1]lookup!$I:$I, MATCH($A490, [1]lookup!$B:$B, 0)), 0), I490)</f>
        <v>2102.8319999999999</v>
      </c>
      <c r="AF490" s="71" t="str">
        <f t="shared" si="39"/>
        <v>Nov</v>
      </c>
    </row>
    <row r="491" spans="1:32" ht="15.75">
      <c r="A491" s="19" t="s">
        <v>1221</v>
      </c>
      <c r="B491" s="67">
        <v>41906</v>
      </c>
      <c r="C491" s="15">
        <v>41906</v>
      </c>
      <c r="D491" s="10" t="s">
        <v>1222</v>
      </c>
      <c r="E491" s="10" t="s">
        <v>83</v>
      </c>
      <c r="F491" s="10" t="s">
        <v>84</v>
      </c>
      <c r="G491" s="10" t="s">
        <v>45</v>
      </c>
      <c r="H491" s="10" t="s">
        <v>127</v>
      </c>
      <c r="I491" s="11">
        <v>553.44000000000005</v>
      </c>
      <c r="J491" s="10">
        <v>8</v>
      </c>
      <c r="K491" s="20">
        <v>0</v>
      </c>
      <c r="L491" s="11">
        <v>16.559999999999999</v>
      </c>
      <c r="M491" s="10" t="s">
        <v>27</v>
      </c>
      <c r="N491" s="12"/>
      <c r="O491" s="13" t="str">
        <f>PROPER(D491)</f>
        <v>Hilary Holden</v>
      </c>
      <c r="P491" s="13" t="str">
        <f>LEFT(A491,2)</f>
        <v>TZ</v>
      </c>
      <c r="Q491" s="13" t="str">
        <f>MID(A491,4,4)</f>
        <v>2014</v>
      </c>
      <c r="R491" s="13" t="str">
        <f>UPPER(M491)</f>
        <v>CRITICAL</v>
      </c>
      <c r="S491" s="13" t="str">
        <f>LOWER(G491)</f>
        <v>office supplies</v>
      </c>
      <c r="T491" s="21" t="str">
        <f>RIGHT(A491,5)</f>
        <v>41906</v>
      </c>
      <c r="U491" s="27" t="s">
        <v>3154</v>
      </c>
      <c r="V491" s="19" t="s">
        <v>2977</v>
      </c>
      <c r="W491" s="30">
        <v>2014</v>
      </c>
      <c r="X491" t="s">
        <v>3154</v>
      </c>
      <c r="Y491" s="28">
        <v>41906</v>
      </c>
      <c r="Z491" s="28" t="str">
        <f>TRIM(A491)</f>
        <v>TZ-2014-HH5010129-41906</v>
      </c>
      <c r="AA491">
        <f t="shared" si="35"/>
        <v>2014</v>
      </c>
      <c r="AB491">
        <f t="shared" si="36"/>
        <v>9</v>
      </c>
      <c r="AC491">
        <f t="shared" si="37"/>
        <v>4</v>
      </c>
      <c r="AD491">
        <f t="shared" si="38"/>
        <v>0</v>
      </c>
      <c r="AE491" s="62">
        <f>IF(I491="missing", IFERROR(INDEX([1]lookup!$I:$I, MATCH($A491, [1]lookup!$B:$B, 0)), 0), I491)</f>
        <v>553.44000000000005</v>
      </c>
      <c r="AF491" s="71" t="str">
        <f t="shared" si="39"/>
        <v>Oct</v>
      </c>
    </row>
    <row r="492" spans="1:32" ht="15.75">
      <c r="A492" s="16" t="s">
        <v>1232</v>
      </c>
      <c r="B492" s="66">
        <v>42087</v>
      </c>
      <c r="C492" s="4">
        <v>42091</v>
      </c>
      <c r="D492" s="5" t="s">
        <v>255</v>
      </c>
      <c r="E492" s="5" t="s">
        <v>97</v>
      </c>
      <c r="F492" s="5" t="s">
        <v>98</v>
      </c>
      <c r="G492" s="5" t="s">
        <v>32</v>
      </c>
      <c r="H492" s="5" t="s">
        <v>26</v>
      </c>
      <c r="I492" s="6">
        <v>2205.5680000000002</v>
      </c>
      <c r="J492" s="5">
        <v>8</v>
      </c>
      <c r="K492" s="17">
        <v>0.2</v>
      </c>
      <c r="L492" s="6">
        <v>689.08799999999997</v>
      </c>
      <c r="M492" s="5" t="s">
        <v>37</v>
      </c>
      <c r="N492" s="7"/>
      <c r="O492" s="8" t="str">
        <f>PROPER(D492)</f>
        <v>Natalie Fritzler</v>
      </c>
      <c r="P492" s="8" t="str">
        <f>LEFT(A492,2)</f>
        <v>MX</v>
      </c>
      <c r="Q492" s="8" t="str">
        <f>MID(A492,4,4)</f>
        <v>2015</v>
      </c>
      <c r="R492" s="8" t="str">
        <f>UPPER(M492)</f>
        <v>HIGH</v>
      </c>
      <c r="S492" s="8" t="str">
        <f>LOWER(G492)</f>
        <v>furniture</v>
      </c>
      <c r="T492" s="18" t="str">
        <f>RIGHT(A492,5)</f>
        <v>42087</v>
      </c>
      <c r="U492" s="27" t="s">
        <v>3155</v>
      </c>
      <c r="V492" s="16" t="s">
        <v>2719</v>
      </c>
      <c r="W492" s="30">
        <v>2015</v>
      </c>
      <c r="X492" t="s">
        <v>3155</v>
      </c>
      <c r="Y492" s="28">
        <v>42087</v>
      </c>
      <c r="Z492" s="28" t="str">
        <f>TRIM(A492)</f>
        <v>MX-2015-NF1838582-42087</v>
      </c>
      <c r="AA492">
        <f t="shared" si="35"/>
        <v>2015</v>
      </c>
      <c r="AB492">
        <f t="shared" si="36"/>
        <v>3</v>
      </c>
      <c r="AC492">
        <f t="shared" si="37"/>
        <v>3</v>
      </c>
      <c r="AD492">
        <f t="shared" si="38"/>
        <v>4</v>
      </c>
      <c r="AE492" s="62">
        <f>IF(I492="missing", IFERROR(INDEX([1]lookup!$I:$I, MATCH($A492, [1]lookup!$B:$B, 0)), 0), I492)</f>
        <v>2205.5680000000002</v>
      </c>
      <c r="AF492" s="71" t="str">
        <f t="shared" si="39"/>
        <v>Nov</v>
      </c>
    </row>
    <row r="493" spans="1:32" ht="15.75">
      <c r="A493" s="19" t="s">
        <v>1237</v>
      </c>
      <c r="B493" s="67">
        <v>42169</v>
      </c>
      <c r="C493" s="9">
        <v>42172</v>
      </c>
      <c r="D493" s="10" t="s">
        <v>1238</v>
      </c>
      <c r="E493" s="10" t="s">
        <v>22</v>
      </c>
      <c r="F493" s="10" t="s">
        <v>71</v>
      </c>
      <c r="G493" s="10" t="s">
        <v>32</v>
      </c>
      <c r="H493" s="10" t="s">
        <v>26</v>
      </c>
      <c r="I493" s="11">
        <v>2291.835</v>
      </c>
      <c r="J493" s="10">
        <v>7</v>
      </c>
      <c r="K493" s="20">
        <v>0.35</v>
      </c>
      <c r="L493" s="11">
        <v>-1128.4349999999999</v>
      </c>
      <c r="M493" s="10" t="s">
        <v>37</v>
      </c>
      <c r="N493" s="12"/>
      <c r="O493" s="13" t="str">
        <f>PROPER(D493)</f>
        <v>Art Ferguson</v>
      </c>
      <c r="P493" s="13" t="str">
        <f>LEFT(A493,2)</f>
        <v>ES</v>
      </c>
      <c r="Q493" s="13" t="str">
        <f>MID(A493,4,4)</f>
        <v>2015</v>
      </c>
      <c r="R493" s="13" t="str">
        <f>UPPER(M493)</f>
        <v>HIGH</v>
      </c>
      <c r="S493" s="13" t="str">
        <f>LOWER(G493)</f>
        <v>furniture</v>
      </c>
      <c r="T493" s="21" t="str">
        <f>RIGHT(A493,5)</f>
        <v>42169</v>
      </c>
      <c r="U493" s="27" t="s">
        <v>3156</v>
      </c>
      <c r="V493" s="19" t="s">
        <v>2744</v>
      </c>
      <c r="W493" s="30">
        <v>2015</v>
      </c>
      <c r="X493" t="s">
        <v>3156</v>
      </c>
      <c r="Y493" s="28">
        <v>42169</v>
      </c>
      <c r="Z493" s="28" t="str">
        <f>TRIM(A493)</f>
        <v>ES-2015-AF1087048-42169</v>
      </c>
      <c r="AA493">
        <f t="shared" si="35"/>
        <v>2015</v>
      </c>
      <c r="AB493">
        <f t="shared" si="36"/>
        <v>6</v>
      </c>
      <c r="AC493">
        <f t="shared" si="37"/>
        <v>1</v>
      </c>
      <c r="AD493">
        <f t="shared" si="38"/>
        <v>3</v>
      </c>
      <c r="AE493" s="62">
        <f>IF(I493="missing", IFERROR(INDEX([1]lookup!$I:$I, MATCH($A493, [1]lookup!$B:$B, 0)), 0), I493)</f>
        <v>2291.835</v>
      </c>
      <c r="AF493" s="71" t="str">
        <f t="shared" si="39"/>
        <v>Nov</v>
      </c>
    </row>
    <row r="494" spans="1:32" ht="15.75">
      <c r="A494" s="16" t="s">
        <v>1243</v>
      </c>
      <c r="B494" s="66">
        <v>41137</v>
      </c>
      <c r="C494" s="4">
        <v>41139</v>
      </c>
      <c r="D494" s="5" t="s">
        <v>728</v>
      </c>
      <c r="E494" s="5" t="s">
        <v>464</v>
      </c>
      <c r="F494" s="5" t="s">
        <v>87</v>
      </c>
      <c r="G494" s="5" t="s">
        <v>32</v>
      </c>
      <c r="H494" s="5" t="s">
        <v>44</v>
      </c>
      <c r="I494" s="6">
        <v>954.6</v>
      </c>
      <c r="J494" s="5">
        <v>10</v>
      </c>
      <c r="K494" s="17">
        <v>0</v>
      </c>
      <c r="L494" s="6">
        <v>152.69999999999999</v>
      </c>
      <c r="M494" s="5" t="s">
        <v>27</v>
      </c>
      <c r="N494" s="7"/>
      <c r="O494" s="8" t="str">
        <f>PROPER(D494)</f>
        <v>Alejandro Savely</v>
      </c>
      <c r="P494" s="8" t="str">
        <f>LEFT(A494,2)</f>
        <v>RS</v>
      </c>
      <c r="Q494" s="8" t="str">
        <f>MID(A494,4,4)</f>
        <v>2012</v>
      </c>
      <c r="R494" s="8" t="str">
        <f>UPPER(M494)</f>
        <v>CRITICAL</v>
      </c>
      <c r="S494" s="8" t="str">
        <f>LOWER(G494)</f>
        <v>furniture</v>
      </c>
      <c r="T494" s="18" t="str">
        <f>RIGHT(A494,5)</f>
        <v>41137</v>
      </c>
      <c r="U494" s="27" t="s">
        <v>3157</v>
      </c>
      <c r="V494" s="16" t="s">
        <v>2858</v>
      </c>
      <c r="W494" s="30">
        <v>2012</v>
      </c>
      <c r="X494" t="s">
        <v>3157</v>
      </c>
      <c r="Y494" s="28">
        <v>41137</v>
      </c>
      <c r="Z494" s="28" t="str">
        <f>TRIM(A494)</f>
        <v>RS-2012-AS285108-41137</v>
      </c>
      <c r="AA494">
        <f t="shared" si="35"/>
        <v>2012</v>
      </c>
      <c r="AB494">
        <f t="shared" si="36"/>
        <v>8</v>
      </c>
      <c r="AC494">
        <f t="shared" si="37"/>
        <v>5</v>
      </c>
      <c r="AD494">
        <f t="shared" si="38"/>
        <v>2</v>
      </c>
      <c r="AE494" s="62">
        <f>IF(I494="missing", IFERROR(INDEX([1]lookup!$I:$I, MATCH($A494, [1]lookup!$B:$B, 0)), 0), I494)</f>
        <v>954.6</v>
      </c>
      <c r="AF494" s="71" t="str">
        <f t="shared" si="39"/>
        <v>Aug</v>
      </c>
    </row>
    <row r="495" spans="1:32" ht="15.75">
      <c r="A495" s="19" t="s">
        <v>1255</v>
      </c>
      <c r="B495" s="67">
        <v>41688</v>
      </c>
      <c r="C495" s="9">
        <v>41693</v>
      </c>
      <c r="D495" s="10" t="s">
        <v>670</v>
      </c>
      <c r="E495" s="10" t="s">
        <v>130</v>
      </c>
      <c r="F495" s="10" t="s">
        <v>131</v>
      </c>
      <c r="G495" s="10" t="s">
        <v>32</v>
      </c>
      <c r="H495" s="10" t="s">
        <v>151</v>
      </c>
      <c r="I495" s="11">
        <v>3877.68</v>
      </c>
      <c r="J495" s="10">
        <v>8</v>
      </c>
      <c r="K495" s="20">
        <v>0</v>
      </c>
      <c r="L495" s="11">
        <v>930.48</v>
      </c>
      <c r="M495" s="10" t="s">
        <v>19</v>
      </c>
      <c r="N495" s="12"/>
      <c r="O495" s="13" t="str">
        <f>PROPER(D495)</f>
        <v>Maria Bertelson</v>
      </c>
      <c r="P495" s="13" t="str">
        <f>LEFT(A495,2)</f>
        <v>CG</v>
      </c>
      <c r="Q495" s="13" t="str">
        <f>MID(A495,4,4)</f>
        <v>2014</v>
      </c>
      <c r="R495" s="13" t="str">
        <f>UPPER(M495)</f>
        <v>MEDIUM</v>
      </c>
      <c r="S495" s="13" t="str">
        <f>LOWER(G495)</f>
        <v>furniture</v>
      </c>
      <c r="T495" s="21" t="str">
        <f>RIGHT(A495,5)</f>
        <v>41688</v>
      </c>
      <c r="U495" s="27" t="s">
        <v>3158</v>
      </c>
      <c r="V495" s="19" t="s">
        <v>2871</v>
      </c>
      <c r="W495" s="30">
        <v>2014</v>
      </c>
      <c r="X495" t="s">
        <v>3158</v>
      </c>
      <c r="Y495" s="28">
        <v>41688</v>
      </c>
      <c r="Z495" s="28" t="str">
        <f>TRIM(A495)</f>
        <v>CG-2014-MB730533-41688</v>
      </c>
      <c r="AA495">
        <f t="shared" si="35"/>
        <v>2014</v>
      </c>
      <c r="AB495">
        <f t="shared" si="36"/>
        <v>2</v>
      </c>
      <c r="AC495">
        <f t="shared" si="37"/>
        <v>3</v>
      </c>
      <c r="AD495">
        <f t="shared" si="38"/>
        <v>5</v>
      </c>
      <c r="AE495" s="62">
        <f>IF(I495="missing", IFERROR(INDEX([1]lookup!$I:$I, MATCH($A495, [1]lookup!$B:$B, 0)), 0), I495)</f>
        <v>3877.68</v>
      </c>
      <c r="AF495" s="71" t="str">
        <f t="shared" si="39"/>
        <v>Oct</v>
      </c>
    </row>
    <row r="496" spans="1:32" ht="15.75">
      <c r="A496" s="16" t="s">
        <v>1263</v>
      </c>
      <c r="B496" s="66">
        <v>41660</v>
      </c>
      <c r="C496" s="4">
        <v>41660</v>
      </c>
      <c r="D496" s="5" t="s">
        <v>1264</v>
      </c>
      <c r="E496" s="5" t="s">
        <v>450</v>
      </c>
      <c r="F496" s="5" t="s">
        <v>450</v>
      </c>
      <c r="G496" s="5" t="s">
        <v>45</v>
      </c>
      <c r="H496" s="5" t="s">
        <v>73</v>
      </c>
      <c r="I496" s="6">
        <v>410.87999999999897</v>
      </c>
      <c r="J496" s="5">
        <v>8</v>
      </c>
      <c r="K496" s="17">
        <v>0</v>
      </c>
      <c r="L496" s="6">
        <v>78</v>
      </c>
      <c r="M496" s="5" t="s">
        <v>37</v>
      </c>
      <c r="N496" s="7"/>
      <c r="O496" s="8" t="str">
        <f>PROPER(D496)</f>
        <v>Alan Barnes</v>
      </c>
      <c r="P496" s="8" t="str">
        <f>LEFT(A496,2)</f>
        <v>CA</v>
      </c>
      <c r="Q496" s="8" t="str">
        <f>MID(A496,4,4)</f>
        <v>2014</v>
      </c>
      <c r="R496" s="8" t="str">
        <f>UPPER(M496)</f>
        <v>HIGH</v>
      </c>
      <c r="S496" s="8" t="str">
        <f>LOWER(G496)</f>
        <v>office supplies</v>
      </c>
      <c r="T496" s="18" t="str">
        <f>RIGHT(A496,5)</f>
        <v>41660</v>
      </c>
      <c r="U496" s="27" t="s">
        <v>3159</v>
      </c>
      <c r="V496" s="16" t="s">
        <v>2690</v>
      </c>
      <c r="W496" s="30">
        <v>2014</v>
      </c>
      <c r="X496" t="s">
        <v>3159</v>
      </c>
      <c r="Y496" s="28">
        <v>41660</v>
      </c>
      <c r="Z496" s="28" t="str">
        <f>TRIM(A496)</f>
        <v>CA-2014-AB16523-41660</v>
      </c>
      <c r="AA496">
        <f t="shared" si="35"/>
        <v>2014</v>
      </c>
      <c r="AB496">
        <f t="shared" si="36"/>
        <v>1</v>
      </c>
      <c r="AC496">
        <f t="shared" si="37"/>
        <v>3</v>
      </c>
      <c r="AD496">
        <f t="shared" si="38"/>
        <v>0</v>
      </c>
      <c r="AE496" s="62">
        <f>IF(I496="missing", IFERROR(INDEX([1]lookup!$I:$I, MATCH($A496, [1]lookup!$B:$B, 0)), 0), I496)</f>
        <v>410.87999999999897</v>
      </c>
      <c r="AF496" s="71" t="str">
        <f t="shared" si="39"/>
        <v>Oct</v>
      </c>
    </row>
    <row r="497" spans="1:32" ht="15.75">
      <c r="A497" s="19" t="s">
        <v>1285</v>
      </c>
      <c r="B497" s="67">
        <v>41641</v>
      </c>
      <c r="C497" s="9">
        <v>41643</v>
      </c>
      <c r="D497" s="10" t="s">
        <v>1286</v>
      </c>
      <c r="E497" s="10" t="s">
        <v>168</v>
      </c>
      <c r="F497" s="10" t="s">
        <v>115</v>
      </c>
      <c r="G497" s="10" t="s">
        <v>17</v>
      </c>
      <c r="H497" s="10" t="s">
        <v>151</v>
      </c>
      <c r="I497" s="11">
        <v>2021.88</v>
      </c>
      <c r="J497" s="10">
        <v>14</v>
      </c>
      <c r="K497" s="20">
        <v>0</v>
      </c>
      <c r="L497" s="11">
        <v>323.39999999999998</v>
      </c>
      <c r="M497" s="10" t="s">
        <v>37</v>
      </c>
      <c r="N497" s="12"/>
      <c r="O497" s="13" t="str">
        <f>PROPER(D497)</f>
        <v>Andy Gerbode</v>
      </c>
      <c r="P497" s="13" t="str">
        <f>LEFT(A497,2)</f>
        <v>IR</v>
      </c>
      <c r="Q497" s="13" t="str">
        <f>MID(A497,4,4)</f>
        <v>2014</v>
      </c>
      <c r="R497" s="13" t="str">
        <f>UPPER(M497)</f>
        <v>HIGH</v>
      </c>
      <c r="S497" s="13" t="str">
        <f>LOWER(G497)</f>
        <v>technology</v>
      </c>
      <c r="T497" s="21" t="str">
        <f>RIGHT(A497,5)</f>
        <v>41641</v>
      </c>
      <c r="U497" s="27" t="s">
        <v>3160</v>
      </c>
      <c r="V497" s="19" t="s">
        <v>2815</v>
      </c>
      <c r="W497" s="30">
        <v>2014</v>
      </c>
      <c r="X497" t="s">
        <v>3160</v>
      </c>
      <c r="Y497" s="28">
        <v>41641</v>
      </c>
      <c r="Z497" s="28" t="str">
        <f>TRIM(A497)</f>
        <v>IR-2014-AG52560-41641</v>
      </c>
      <c r="AA497">
        <f t="shared" si="35"/>
        <v>2014</v>
      </c>
      <c r="AB497">
        <f t="shared" si="36"/>
        <v>1</v>
      </c>
      <c r="AC497">
        <f t="shared" si="37"/>
        <v>5</v>
      </c>
      <c r="AD497">
        <f t="shared" si="38"/>
        <v>2</v>
      </c>
      <c r="AE497" s="62">
        <f>IF(I497="missing", IFERROR(INDEX([1]lookup!$I:$I, MATCH($A497, [1]lookup!$B:$B, 0)), 0), I497)</f>
        <v>2021.88</v>
      </c>
      <c r="AF497" s="71" t="str">
        <f t="shared" si="39"/>
        <v>Oct</v>
      </c>
    </row>
    <row r="498" spans="1:32" ht="15.75">
      <c r="A498" s="16" t="s">
        <v>1292</v>
      </c>
      <c r="B498" s="66">
        <v>42326</v>
      </c>
      <c r="C498" s="5" t="s">
        <v>1293</v>
      </c>
      <c r="D498" s="5" t="s">
        <v>794</v>
      </c>
      <c r="E498" s="5" t="s">
        <v>15</v>
      </c>
      <c r="F498" s="5" t="s">
        <v>16</v>
      </c>
      <c r="G498" s="5" t="s">
        <v>17</v>
      </c>
      <c r="H498" s="5" t="s">
        <v>26</v>
      </c>
      <c r="I498" s="6">
        <v>1221.5609999999999</v>
      </c>
      <c r="J498" s="5">
        <v>11</v>
      </c>
      <c r="K498" s="17">
        <v>0.1</v>
      </c>
      <c r="L498" s="6">
        <v>325.61099999999999</v>
      </c>
      <c r="M498" s="5" t="s">
        <v>37</v>
      </c>
      <c r="N498" s="7"/>
      <c r="O498" s="8" t="str">
        <f>PROPER(D498)</f>
        <v>Frank Carlisle</v>
      </c>
      <c r="P498" s="8" t="str">
        <f>LEFT(A498,2)</f>
        <v>IN</v>
      </c>
      <c r="Q498" s="8" t="str">
        <f>MID(A498,4,4)</f>
        <v>2015</v>
      </c>
      <c r="R498" s="8" t="str">
        <f>UPPER(M498)</f>
        <v>HIGH</v>
      </c>
      <c r="S498" s="8" t="str">
        <f>LOWER(G498)</f>
        <v>technology</v>
      </c>
      <c r="T498" s="18" t="str">
        <f>RIGHT(A498,5)</f>
        <v>42326</v>
      </c>
      <c r="U498" s="27" t="s">
        <v>3161</v>
      </c>
      <c r="V498" s="16" t="s">
        <v>2687</v>
      </c>
      <c r="W498" s="30">
        <v>2015</v>
      </c>
      <c r="X498" t="s">
        <v>3161</v>
      </c>
      <c r="Y498" s="28">
        <v>42326</v>
      </c>
      <c r="Z498" s="28" t="str">
        <f>TRIM(A498)</f>
        <v>IN-2015-FC142457-42326</v>
      </c>
      <c r="AA498">
        <f t="shared" si="35"/>
        <v>2015</v>
      </c>
      <c r="AB498">
        <f t="shared" si="36"/>
        <v>11</v>
      </c>
      <c r="AC498">
        <f t="shared" si="37"/>
        <v>4</v>
      </c>
      <c r="AD498">
        <f t="shared" si="38"/>
        <v>4</v>
      </c>
      <c r="AE498" s="62">
        <f>IF(I498="missing", IFERROR(INDEX([1]lookup!$I:$I, MATCH($A498, [1]lookup!$B:$B, 0)), 0), I498)</f>
        <v>1221.5609999999999</v>
      </c>
      <c r="AF498" s="71" t="str">
        <f t="shared" si="39"/>
        <v>Nov</v>
      </c>
    </row>
    <row r="499" spans="1:32" ht="15.75">
      <c r="A499" s="19" t="s">
        <v>1295</v>
      </c>
      <c r="B499" s="67">
        <v>42175</v>
      </c>
      <c r="C499" s="9">
        <v>42178</v>
      </c>
      <c r="D499" s="10" t="s">
        <v>1296</v>
      </c>
      <c r="E499" s="10" t="s">
        <v>15</v>
      </c>
      <c r="F499" s="10" t="s">
        <v>16</v>
      </c>
      <c r="G499" s="10" t="s">
        <v>17</v>
      </c>
      <c r="H499" s="10" t="s">
        <v>26</v>
      </c>
      <c r="I499" s="11">
        <v>1596.50999999999</v>
      </c>
      <c r="J499" s="10">
        <v>6</v>
      </c>
      <c r="K499" s="20">
        <v>0.1</v>
      </c>
      <c r="L499" s="11">
        <v>-53.37</v>
      </c>
      <c r="M499" s="10" t="s">
        <v>19</v>
      </c>
      <c r="N499" s="12"/>
      <c r="O499" s="13" t="str">
        <f>PROPER(D499)</f>
        <v>Tiffany House</v>
      </c>
      <c r="P499" s="13" t="str">
        <f>LEFT(A499,2)</f>
        <v>ID</v>
      </c>
      <c r="Q499" s="13" t="str">
        <f>MID(A499,4,4)</f>
        <v>2015</v>
      </c>
      <c r="R499" s="13" t="str">
        <f>UPPER(M499)</f>
        <v>MEDIUM</v>
      </c>
      <c r="S499" s="13" t="str">
        <f>LOWER(G499)</f>
        <v>technology</v>
      </c>
      <c r="T499" s="21" t="str">
        <f>RIGHT(A499,5)</f>
        <v>42175</v>
      </c>
      <c r="U499" s="27" t="s">
        <v>3162</v>
      </c>
      <c r="V499" s="19" t="s">
        <v>2739</v>
      </c>
      <c r="W499" s="30">
        <v>2015</v>
      </c>
      <c r="X499" t="s">
        <v>3162</v>
      </c>
      <c r="Y499" s="28">
        <v>42175</v>
      </c>
      <c r="Z499" s="28" t="str">
        <f>TRIM(A499)</f>
        <v>ID-2015-TH212357-42175</v>
      </c>
      <c r="AA499">
        <f t="shared" si="35"/>
        <v>2015</v>
      </c>
      <c r="AB499">
        <f t="shared" si="36"/>
        <v>6</v>
      </c>
      <c r="AC499">
        <f t="shared" si="37"/>
        <v>7</v>
      </c>
      <c r="AD499">
        <f t="shared" si="38"/>
        <v>3</v>
      </c>
      <c r="AE499" s="62">
        <f>IF(I499="missing", IFERROR(INDEX([1]lookup!$I:$I, MATCH($A499, [1]lookup!$B:$B, 0)), 0), I499)</f>
        <v>1596.50999999999</v>
      </c>
      <c r="AF499" s="71" t="str">
        <f t="shared" si="39"/>
        <v>Nov</v>
      </c>
    </row>
    <row r="500" spans="1:32" ht="15.75">
      <c r="A500" s="16" t="s">
        <v>1299</v>
      </c>
      <c r="B500" s="66">
        <v>41780</v>
      </c>
      <c r="C500" s="4">
        <v>41784</v>
      </c>
      <c r="D500" s="5" t="s">
        <v>477</v>
      </c>
      <c r="E500" s="5" t="s">
        <v>66</v>
      </c>
      <c r="F500" s="5" t="s">
        <v>90</v>
      </c>
      <c r="G500" s="5" t="s">
        <v>17</v>
      </c>
      <c r="H500" s="5" t="s">
        <v>33</v>
      </c>
      <c r="I500" s="6">
        <v>2018.88</v>
      </c>
      <c r="J500" s="5">
        <v>12</v>
      </c>
      <c r="K500" s="17">
        <v>0</v>
      </c>
      <c r="L500" s="6">
        <v>928.44</v>
      </c>
      <c r="M500" s="5" t="s">
        <v>19</v>
      </c>
      <c r="N500" s="7"/>
      <c r="O500" s="8" t="str">
        <f>PROPER(D500)</f>
        <v>Tamara Willingham</v>
      </c>
      <c r="P500" s="8" t="str">
        <f>LEFT(A500,2)</f>
        <v>IN</v>
      </c>
      <c r="Q500" s="8" t="str">
        <f>MID(A500,4,4)</f>
        <v>2014</v>
      </c>
      <c r="R500" s="8" t="str">
        <f>UPPER(M500)</f>
        <v>MEDIUM</v>
      </c>
      <c r="S500" s="8" t="str">
        <f>LOWER(G500)</f>
        <v>technology</v>
      </c>
      <c r="T500" s="18" t="str">
        <f>RIGHT(A500,5)</f>
        <v>41780</v>
      </c>
      <c r="U500" s="27" t="s">
        <v>3163</v>
      </c>
      <c r="V500" s="16" t="s">
        <v>2687</v>
      </c>
      <c r="W500" s="30">
        <v>2014</v>
      </c>
      <c r="X500" t="s">
        <v>3163</v>
      </c>
      <c r="Y500" s="28">
        <v>41780</v>
      </c>
      <c r="Z500" s="28" t="str">
        <f>TRIM(A500)</f>
        <v>IN-2014-TW2102527-41780</v>
      </c>
      <c r="AA500">
        <f t="shared" si="35"/>
        <v>2014</v>
      </c>
      <c r="AB500">
        <f t="shared" si="36"/>
        <v>5</v>
      </c>
      <c r="AC500">
        <f t="shared" si="37"/>
        <v>4</v>
      </c>
      <c r="AD500">
        <f t="shared" si="38"/>
        <v>4</v>
      </c>
      <c r="AE500" s="62">
        <f>IF(I500="missing", IFERROR(INDEX([1]lookup!$I:$I, MATCH($A500, [1]lookup!$B:$B, 0)), 0), I500)</f>
        <v>2018.88</v>
      </c>
      <c r="AF500" s="71" t="str">
        <f t="shared" si="39"/>
        <v>Oct</v>
      </c>
    </row>
    <row r="501" spans="1:32" ht="15.75">
      <c r="A501" s="19" t="s">
        <v>1300</v>
      </c>
      <c r="B501" s="67">
        <v>42280</v>
      </c>
      <c r="C501" s="9">
        <v>42284</v>
      </c>
      <c r="D501" s="10" t="s">
        <v>1301</v>
      </c>
      <c r="E501" s="10" t="s">
        <v>437</v>
      </c>
      <c r="F501" s="10" t="s">
        <v>438</v>
      </c>
      <c r="G501" s="10" t="s">
        <v>17</v>
      </c>
      <c r="H501" s="10" t="s">
        <v>23</v>
      </c>
      <c r="I501" s="11">
        <v>1885.32</v>
      </c>
      <c r="J501" s="10">
        <v>6</v>
      </c>
      <c r="K501" s="20">
        <v>0</v>
      </c>
      <c r="L501" s="11">
        <v>18.72</v>
      </c>
      <c r="M501" s="10" t="s">
        <v>37</v>
      </c>
      <c r="N501" s="12"/>
      <c r="O501" s="13" t="str">
        <f>PROPER(D501)</f>
        <v>Liz Thompson</v>
      </c>
      <c r="P501" s="13" t="str">
        <f>LEFT(A501,2)</f>
        <v>SF</v>
      </c>
      <c r="Q501" s="13" t="str">
        <f>MID(A501,4,4)</f>
        <v>2015</v>
      </c>
      <c r="R501" s="13" t="str">
        <f>UPPER(M501)</f>
        <v>HIGH</v>
      </c>
      <c r="S501" s="13" t="str">
        <f>LOWER(G501)</f>
        <v>technology</v>
      </c>
      <c r="T501" s="21" t="str">
        <f>RIGHT(A501,5)</f>
        <v>42280</v>
      </c>
      <c r="U501" s="27" t="s">
        <v>3164</v>
      </c>
      <c r="V501" s="19" t="s">
        <v>2765</v>
      </c>
      <c r="W501" s="30">
        <v>2015</v>
      </c>
      <c r="X501" t="s">
        <v>3164</v>
      </c>
      <c r="Y501" s="28">
        <v>42280</v>
      </c>
      <c r="Z501" s="28" t="str">
        <f>TRIM(A501)</f>
        <v>SF-2015-LT7110117-42280</v>
      </c>
      <c r="AA501">
        <f t="shared" si="35"/>
        <v>2015</v>
      </c>
      <c r="AB501">
        <f t="shared" si="36"/>
        <v>10</v>
      </c>
      <c r="AC501">
        <f t="shared" si="37"/>
        <v>7</v>
      </c>
      <c r="AD501">
        <f t="shared" si="38"/>
        <v>4</v>
      </c>
      <c r="AE501" s="62">
        <f>IF(I501="missing", IFERROR(INDEX([1]lookup!$I:$I, MATCH($A501, [1]lookup!$B:$B, 0)), 0), I501)</f>
        <v>1885.32</v>
      </c>
      <c r="AF501" s="71" t="str">
        <f t="shared" si="39"/>
        <v>Nov</v>
      </c>
    </row>
    <row r="502" spans="1:32" ht="15.75">
      <c r="A502" s="16" t="s">
        <v>1302</v>
      </c>
      <c r="B502" s="66">
        <v>41268</v>
      </c>
      <c r="C502" s="4">
        <v>41273</v>
      </c>
      <c r="D502" s="5" t="s">
        <v>961</v>
      </c>
      <c r="E502" s="5" t="s">
        <v>93</v>
      </c>
      <c r="F502" s="5" t="s">
        <v>94</v>
      </c>
      <c r="G502" s="5" t="s">
        <v>32</v>
      </c>
      <c r="H502" s="5" t="s">
        <v>33</v>
      </c>
      <c r="I502" s="6">
        <v>3119.34</v>
      </c>
      <c r="J502" s="5">
        <v>7</v>
      </c>
      <c r="K502" s="17">
        <v>0</v>
      </c>
      <c r="L502" s="6">
        <v>1528.38</v>
      </c>
      <c r="M502" s="5" t="s">
        <v>19</v>
      </c>
      <c r="N502" s="7"/>
      <c r="O502" s="8" t="str">
        <f>PROPER(D502)</f>
        <v>Katherine Nockton</v>
      </c>
      <c r="P502" s="8" t="str">
        <f>LEFT(A502,2)</f>
        <v>IT</v>
      </c>
      <c r="Q502" s="8" t="str">
        <f>MID(A502,4,4)</f>
        <v>2012</v>
      </c>
      <c r="R502" s="8" t="str">
        <f>UPPER(M502)</f>
        <v>MEDIUM</v>
      </c>
      <c r="S502" s="8" t="str">
        <f>LOWER(G502)</f>
        <v>furniture</v>
      </c>
      <c r="T502" s="18" t="str">
        <f>RIGHT(A502,5)</f>
        <v>41268</v>
      </c>
      <c r="U502" s="27" t="s">
        <v>3165</v>
      </c>
      <c r="V502" s="16" t="s">
        <v>2711</v>
      </c>
      <c r="W502" s="30">
        <v>2012</v>
      </c>
      <c r="X502" t="s">
        <v>3165</v>
      </c>
      <c r="Y502" s="28">
        <v>41268</v>
      </c>
      <c r="Z502" s="28" t="str">
        <f>TRIM(A502)</f>
        <v>IT-2012-KN16390139-41268</v>
      </c>
      <c r="AA502">
        <f t="shared" si="35"/>
        <v>2012</v>
      </c>
      <c r="AB502">
        <f t="shared" si="36"/>
        <v>12</v>
      </c>
      <c r="AC502">
        <f t="shared" si="37"/>
        <v>3</v>
      </c>
      <c r="AD502">
        <f t="shared" si="38"/>
        <v>5</v>
      </c>
      <c r="AE502" s="62">
        <f>IF(I502="missing", IFERROR(INDEX([1]lookup!$I:$I, MATCH($A502, [1]lookup!$B:$B, 0)), 0), I502)</f>
        <v>3119.34</v>
      </c>
      <c r="AF502" s="71" t="str">
        <f t="shared" si="39"/>
        <v>Aug</v>
      </c>
    </row>
    <row r="503" spans="1:32" ht="15.75">
      <c r="A503" s="19" t="s">
        <v>1303</v>
      </c>
      <c r="B503" s="67">
        <v>42271</v>
      </c>
      <c r="C503" s="9">
        <v>42278</v>
      </c>
      <c r="D503" s="10" t="s">
        <v>1304</v>
      </c>
      <c r="E503" s="10" t="s">
        <v>22</v>
      </c>
      <c r="F503" s="10" t="s">
        <v>71</v>
      </c>
      <c r="G503" s="10" t="s">
        <v>32</v>
      </c>
      <c r="H503" s="10" t="s">
        <v>127</v>
      </c>
      <c r="I503" s="11">
        <v>1964.25</v>
      </c>
      <c r="J503" s="10">
        <v>6</v>
      </c>
      <c r="K503" s="20">
        <v>0.1</v>
      </c>
      <c r="L503" s="11">
        <v>21.689999999999898</v>
      </c>
      <c r="M503" s="10" t="s">
        <v>74</v>
      </c>
      <c r="N503" s="12"/>
      <c r="O503" s="13" t="str">
        <f>PROPER(D503)</f>
        <v>Harold Dahlen</v>
      </c>
      <c r="P503" s="13" t="str">
        <f>LEFT(A503,2)</f>
        <v>ES</v>
      </c>
      <c r="Q503" s="13" t="str">
        <f>MID(A503,4,4)</f>
        <v>2015</v>
      </c>
      <c r="R503" s="13" t="str">
        <f>UPPER(M503)</f>
        <v>LOW</v>
      </c>
      <c r="S503" s="13" t="str">
        <f>LOWER(G503)</f>
        <v>furniture</v>
      </c>
      <c r="T503" s="21" t="str">
        <f>RIGHT(A503,5)</f>
        <v>42271</v>
      </c>
      <c r="U503" s="27" t="s">
        <v>3166</v>
      </c>
      <c r="V503" s="19" t="s">
        <v>2744</v>
      </c>
      <c r="W503" s="30">
        <v>2015</v>
      </c>
      <c r="X503" t="s">
        <v>3166</v>
      </c>
      <c r="Y503" s="28">
        <v>42271</v>
      </c>
      <c r="Z503" s="28" t="str">
        <f>TRIM(A503)</f>
        <v>ES-2015-HD1478548-42271</v>
      </c>
      <c r="AA503">
        <f t="shared" si="35"/>
        <v>2015</v>
      </c>
      <c r="AB503">
        <f t="shared" si="36"/>
        <v>9</v>
      </c>
      <c r="AC503">
        <f t="shared" si="37"/>
        <v>5</v>
      </c>
      <c r="AD503">
        <f t="shared" si="38"/>
        <v>7</v>
      </c>
      <c r="AE503" s="62">
        <f>IF(I503="missing", IFERROR(INDEX([1]lookup!$I:$I, MATCH($A503, [1]lookup!$B:$B, 0)), 0), I503)</f>
        <v>1964.25</v>
      </c>
      <c r="AF503" s="71" t="str">
        <f t="shared" si="39"/>
        <v>Nov</v>
      </c>
    </row>
    <row r="504" spans="1:32" ht="15.75">
      <c r="A504" s="16" t="s">
        <v>1305</v>
      </c>
      <c r="B504" s="66">
        <v>42242</v>
      </c>
      <c r="C504" s="4">
        <v>42244</v>
      </c>
      <c r="D504" s="5" t="s">
        <v>704</v>
      </c>
      <c r="E504" s="5" t="s">
        <v>15</v>
      </c>
      <c r="F504" s="5" t="s">
        <v>16</v>
      </c>
      <c r="G504" s="5" t="s">
        <v>32</v>
      </c>
      <c r="H504" s="5" t="s">
        <v>151</v>
      </c>
      <c r="I504" s="6">
        <v>1653.8039999999901</v>
      </c>
      <c r="J504" s="5">
        <v>6</v>
      </c>
      <c r="K504" s="17">
        <v>0.4</v>
      </c>
      <c r="L504" s="6">
        <v>-689.25599999999895</v>
      </c>
      <c r="M504" s="5" t="s">
        <v>37</v>
      </c>
      <c r="N504" s="7"/>
      <c r="O504" s="8" t="str">
        <f>PROPER(D504)</f>
        <v>Brad Eason</v>
      </c>
      <c r="P504" s="8" t="str">
        <f>LEFT(A504,2)</f>
        <v>ID</v>
      </c>
      <c r="Q504" s="8" t="str">
        <f>MID(A504,4,4)</f>
        <v>2015</v>
      </c>
      <c r="R504" s="8" t="str">
        <f>UPPER(M504)</f>
        <v>HIGH</v>
      </c>
      <c r="S504" s="8" t="str">
        <f>LOWER(G504)</f>
        <v>furniture</v>
      </c>
      <c r="T504" s="18" t="str">
        <f>RIGHT(A504,5)</f>
        <v>42242</v>
      </c>
      <c r="U504" s="27" t="s">
        <v>3167</v>
      </c>
      <c r="V504" s="16" t="s">
        <v>2739</v>
      </c>
      <c r="W504" s="30">
        <v>2015</v>
      </c>
      <c r="X504" t="s">
        <v>3167</v>
      </c>
      <c r="Y504" s="28">
        <v>42242</v>
      </c>
      <c r="Z504" s="28" t="str">
        <f>TRIM(A504)</f>
        <v>ID-2015-BE114557-42242</v>
      </c>
      <c r="AA504">
        <f t="shared" si="35"/>
        <v>2015</v>
      </c>
      <c r="AB504">
        <f t="shared" si="36"/>
        <v>8</v>
      </c>
      <c r="AC504">
        <f t="shared" si="37"/>
        <v>4</v>
      </c>
      <c r="AD504">
        <f t="shared" si="38"/>
        <v>2</v>
      </c>
      <c r="AE504" s="62">
        <f>IF(I504="missing", IFERROR(INDEX([1]lookup!$I:$I, MATCH($A504, [1]lookup!$B:$B, 0)), 0), I504)</f>
        <v>1653.8039999999901</v>
      </c>
      <c r="AF504" s="71" t="str">
        <f t="shared" si="39"/>
        <v>Nov</v>
      </c>
    </row>
    <row r="505" spans="1:32" ht="15.75">
      <c r="A505" s="19" t="s">
        <v>1312</v>
      </c>
      <c r="B505" s="67">
        <v>41543</v>
      </c>
      <c r="C505" s="9">
        <v>41545</v>
      </c>
      <c r="D505" s="10" t="s">
        <v>471</v>
      </c>
      <c r="E505" s="10" t="s">
        <v>358</v>
      </c>
      <c r="F505" s="10" t="s">
        <v>98</v>
      </c>
      <c r="G505" s="10" t="s">
        <v>17</v>
      </c>
      <c r="H505" s="10" t="s">
        <v>26</v>
      </c>
      <c r="I505" s="11">
        <v>1902.10816</v>
      </c>
      <c r="J505" s="10">
        <v>8</v>
      </c>
      <c r="K505" s="20">
        <v>2E-3</v>
      </c>
      <c r="L505" s="11">
        <v>872.82816000000003</v>
      </c>
      <c r="M505" s="10" t="s">
        <v>19</v>
      </c>
      <c r="N505" s="12"/>
      <c r="O505" s="13" t="str">
        <f>PROPER(D505)</f>
        <v>Cyra Reiten</v>
      </c>
      <c r="P505" s="13" t="str">
        <f>LEFT(A505,2)</f>
        <v>MX</v>
      </c>
      <c r="Q505" s="13" t="str">
        <f>MID(A505,4,4)</f>
        <v>2013</v>
      </c>
      <c r="R505" s="13" t="str">
        <f>UPPER(M505)</f>
        <v>MEDIUM</v>
      </c>
      <c r="S505" s="13" t="str">
        <f>LOWER(G505)</f>
        <v>technology</v>
      </c>
      <c r="T505" s="21" t="str">
        <f>RIGHT(A505,5)</f>
        <v>41543</v>
      </c>
      <c r="U505" s="27" t="s">
        <v>3168</v>
      </c>
      <c r="V505" s="19" t="s">
        <v>2719</v>
      </c>
      <c r="W505" s="30">
        <v>2013</v>
      </c>
      <c r="X505" t="s">
        <v>3168</v>
      </c>
      <c r="Y505" s="28">
        <v>41543</v>
      </c>
      <c r="Z505" s="28" t="str">
        <f>TRIM(A505)</f>
        <v>MX-2013-CR1282051-41543</v>
      </c>
      <c r="AA505">
        <f t="shared" si="35"/>
        <v>2013</v>
      </c>
      <c r="AB505">
        <f t="shared" si="36"/>
        <v>9</v>
      </c>
      <c r="AC505">
        <f t="shared" si="37"/>
        <v>5</v>
      </c>
      <c r="AD505">
        <f t="shared" si="38"/>
        <v>2</v>
      </c>
      <c r="AE505" s="62">
        <f>IF(I505="missing", IFERROR(INDEX([1]lookup!$I:$I, MATCH($A505, [1]lookup!$B:$B, 0)), 0), I505)</f>
        <v>1902.10816</v>
      </c>
      <c r="AF505" s="71" t="str">
        <f t="shared" si="39"/>
        <v>Sep</v>
      </c>
    </row>
    <row r="506" spans="1:32" ht="15.75">
      <c r="A506" s="16" t="s">
        <v>1313</v>
      </c>
      <c r="B506" s="66">
        <v>42368</v>
      </c>
      <c r="C506" s="4">
        <v>42371</v>
      </c>
      <c r="D506" s="5" t="s">
        <v>1314</v>
      </c>
      <c r="E506" s="5" t="s">
        <v>903</v>
      </c>
      <c r="F506" s="5" t="s">
        <v>71</v>
      </c>
      <c r="G506" s="5" t="s">
        <v>17</v>
      </c>
      <c r="H506" s="5" t="s">
        <v>44</v>
      </c>
      <c r="I506" s="6">
        <v>1913.3999999999901</v>
      </c>
      <c r="J506" s="5">
        <v>10</v>
      </c>
      <c r="K506" s="17">
        <v>0</v>
      </c>
      <c r="L506" s="6">
        <v>899.099999999999</v>
      </c>
      <c r="M506" s="5" t="s">
        <v>27</v>
      </c>
      <c r="N506" s="7"/>
      <c r="O506" s="8" t="str">
        <f>PROPER(D506)</f>
        <v>Harry Marie</v>
      </c>
      <c r="P506" s="8" t="str">
        <f>LEFT(A506,2)</f>
        <v>ES</v>
      </c>
      <c r="Q506" s="8" t="str">
        <f>MID(A506,4,4)</f>
        <v>2015</v>
      </c>
      <c r="R506" s="8" t="str">
        <f>UPPER(M506)</f>
        <v>CRITICAL</v>
      </c>
      <c r="S506" s="8" t="str">
        <f>LOWER(G506)</f>
        <v>technology</v>
      </c>
      <c r="T506" s="18" t="str">
        <f>RIGHT(A506,5)</f>
        <v>42368</v>
      </c>
      <c r="U506" s="27" t="s">
        <v>3169</v>
      </c>
      <c r="V506" s="16" t="s">
        <v>2744</v>
      </c>
      <c r="W506" s="30">
        <v>2015</v>
      </c>
      <c r="X506" t="s">
        <v>3169</v>
      </c>
      <c r="Y506" s="28">
        <v>42368</v>
      </c>
      <c r="Z506" s="28" t="str">
        <f>TRIM(A506)</f>
        <v>ES-2015-HM14860125-42368</v>
      </c>
      <c r="AA506">
        <f t="shared" si="35"/>
        <v>2015</v>
      </c>
      <c r="AB506">
        <f t="shared" si="36"/>
        <v>12</v>
      </c>
      <c r="AC506">
        <f t="shared" si="37"/>
        <v>4</v>
      </c>
      <c r="AD506">
        <f t="shared" si="38"/>
        <v>3</v>
      </c>
      <c r="AE506" s="62">
        <f>IF(I506="missing", IFERROR(INDEX([1]lookup!$I:$I, MATCH($A506, [1]lookup!$B:$B, 0)), 0), I506)</f>
        <v>1913.3999999999901</v>
      </c>
      <c r="AF506" s="71" t="str">
        <f t="shared" si="39"/>
        <v>Nov</v>
      </c>
    </row>
    <row r="507" spans="1:32" ht="15.75">
      <c r="A507" s="19" t="s">
        <v>1319</v>
      </c>
      <c r="B507" s="67">
        <v>42094</v>
      </c>
      <c r="C507" s="9">
        <v>42094</v>
      </c>
      <c r="D507" s="10" t="s">
        <v>1320</v>
      </c>
      <c r="E507" s="10" t="s">
        <v>70</v>
      </c>
      <c r="F507" s="10" t="s">
        <v>71</v>
      </c>
      <c r="G507" s="10" t="s">
        <v>32</v>
      </c>
      <c r="H507" s="10" t="s">
        <v>23</v>
      </c>
      <c r="I507" s="11">
        <v>2953.5839999999998</v>
      </c>
      <c r="J507" s="10">
        <v>8</v>
      </c>
      <c r="K507" s="20">
        <v>0.1</v>
      </c>
      <c r="L507" s="11">
        <v>754.70399999999904</v>
      </c>
      <c r="M507" s="10" t="s">
        <v>19</v>
      </c>
      <c r="N507" s="12"/>
      <c r="O507" s="13" t="str">
        <f>PROPER(D507)</f>
        <v>Charlotte Melton</v>
      </c>
      <c r="P507" s="13" t="str">
        <f>LEFT(A507,2)</f>
        <v>ES</v>
      </c>
      <c r="Q507" s="13" t="str">
        <f>MID(A507,4,4)</f>
        <v>2015</v>
      </c>
      <c r="R507" s="13" t="str">
        <f>UPPER(M507)</f>
        <v>MEDIUM</v>
      </c>
      <c r="S507" s="13" t="str">
        <f>LOWER(G507)</f>
        <v>furniture</v>
      </c>
      <c r="T507" s="21" t="str">
        <f>RIGHT(A507,5)</f>
        <v>42094</v>
      </c>
      <c r="U507" s="27" t="s">
        <v>3170</v>
      </c>
      <c r="V507" s="19" t="s">
        <v>2744</v>
      </c>
      <c r="W507" s="30">
        <v>2015</v>
      </c>
      <c r="X507" t="s">
        <v>3170</v>
      </c>
      <c r="Y507" s="28">
        <v>42094</v>
      </c>
      <c r="Z507" s="28" t="str">
        <f>TRIM(A507)</f>
        <v>ES-2015-CM1219045-42094</v>
      </c>
      <c r="AA507">
        <f t="shared" si="35"/>
        <v>2015</v>
      </c>
      <c r="AB507">
        <f t="shared" si="36"/>
        <v>3</v>
      </c>
      <c r="AC507">
        <f t="shared" si="37"/>
        <v>3</v>
      </c>
      <c r="AD507">
        <f t="shared" si="38"/>
        <v>0</v>
      </c>
      <c r="AE507" s="62">
        <f>IF(I507="missing", IFERROR(INDEX([1]lookup!$I:$I, MATCH($A507, [1]lookup!$B:$B, 0)), 0), I507)</f>
        <v>2953.5839999999998</v>
      </c>
      <c r="AF507" s="71" t="str">
        <f t="shared" si="39"/>
        <v>Nov</v>
      </c>
    </row>
    <row r="508" spans="1:32" ht="15.75">
      <c r="A508" s="16" t="s">
        <v>1328</v>
      </c>
      <c r="B508" s="66">
        <v>42245</v>
      </c>
      <c r="C508" s="4">
        <v>42250</v>
      </c>
      <c r="D508" s="5" t="s">
        <v>1329</v>
      </c>
      <c r="E508" s="5" t="s">
        <v>60</v>
      </c>
      <c r="F508" s="5" t="s">
        <v>61</v>
      </c>
      <c r="G508" s="5" t="s">
        <v>45</v>
      </c>
      <c r="H508" s="5" t="s">
        <v>26</v>
      </c>
      <c r="I508" s="6">
        <v>3044.8</v>
      </c>
      <c r="J508" s="5">
        <v>8</v>
      </c>
      <c r="K508" s="17">
        <v>0</v>
      </c>
      <c r="L508" s="6">
        <v>91.2</v>
      </c>
      <c r="M508" s="5" t="s">
        <v>19</v>
      </c>
      <c r="N508" s="7"/>
      <c r="O508" s="8" t="str">
        <f>PROPER(D508)</f>
        <v>Sarah Brown</v>
      </c>
      <c r="P508" s="8" t="str">
        <f>LEFT(A508,2)</f>
        <v>MX</v>
      </c>
      <c r="Q508" s="8" t="str">
        <f>MID(A508,4,4)</f>
        <v>2015</v>
      </c>
      <c r="R508" s="8" t="str">
        <f>UPPER(M508)</f>
        <v>MEDIUM</v>
      </c>
      <c r="S508" s="8" t="str">
        <f>LOWER(G508)</f>
        <v>office supplies</v>
      </c>
      <c r="T508" s="18" t="str">
        <f>RIGHT(A508,5)</f>
        <v>42245</v>
      </c>
      <c r="U508" s="27" t="s">
        <v>3171</v>
      </c>
      <c r="V508" s="16" t="s">
        <v>2719</v>
      </c>
      <c r="W508" s="30">
        <v>2015</v>
      </c>
      <c r="X508" t="s">
        <v>3171</v>
      </c>
      <c r="Y508" s="28">
        <v>42245</v>
      </c>
      <c r="Z508" s="28" t="str">
        <f>TRIM(A508)</f>
        <v>MX-2015-SB2018518-42245</v>
      </c>
      <c r="AA508">
        <f t="shared" si="35"/>
        <v>2015</v>
      </c>
      <c r="AB508">
        <f t="shared" si="36"/>
        <v>8</v>
      </c>
      <c r="AC508">
        <f t="shared" si="37"/>
        <v>7</v>
      </c>
      <c r="AD508">
        <f t="shared" si="38"/>
        <v>5</v>
      </c>
      <c r="AE508" s="62">
        <f>IF(I508="missing", IFERROR(INDEX([1]lookup!$I:$I, MATCH($A508, [1]lookup!$B:$B, 0)), 0), I508)</f>
        <v>3044.8</v>
      </c>
      <c r="AF508" s="71" t="str">
        <f t="shared" si="39"/>
        <v>Nov</v>
      </c>
    </row>
    <row r="509" spans="1:32" ht="15.75">
      <c r="A509" s="19" t="s">
        <v>1331</v>
      </c>
      <c r="B509" s="67">
        <v>42132</v>
      </c>
      <c r="C509" s="9">
        <v>42137</v>
      </c>
      <c r="D509" s="10" t="s">
        <v>1205</v>
      </c>
      <c r="E509" s="10" t="s">
        <v>93</v>
      </c>
      <c r="F509" s="10" t="s">
        <v>766</v>
      </c>
      <c r="G509" s="10" t="s">
        <v>17</v>
      </c>
      <c r="H509" s="10" t="s">
        <v>73</v>
      </c>
      <c r="I509" s="11">
        <v>2518.9499999999998</v>
      </c>
      <c r="J509" s="10">
        <v>7</v>
      </c>
      <c r="K509" s="20">
        <v>0</v>
      </c>
      <c r="L509" s="11">
        <v>1032.57</v>
      </c>
      <c r="M509" s="10" t="s">
        <v>19</v>
      </c>
      <c r="N509" s="12"/>
      <c r="O509" s="13" t="str">
        <f>PROPER(D509)</f>
        <v>Jennifer Ferguson</v>
      </c>
      <c r="P509" s="13" t="str">
        <f>LEFT(A509,2)</f>
        <v>ES</v>
      </c>
      <c r="Q509" s="13" t="str">
        <f>MID(A509,4,4)</f>
        <v>2015</v>
      </c>
      <c r="R509" s="13" t="str">
        <f>UPPER(M509)</f>
        <v>MEDIUM</v>
      </c>
      <c r="S509" s="13" t="str">
        <f>LOWER(G509)</f>
        <v>technology</v>
      </c>
      <c r="T509" s="21" t="str">
        <f>RIGHT(A509,5)</f>
        <v>42132</v>
      </c>
      <c r="U509" s="27" t="s">
        <v>3172</v>
      </c>
      <c r="V509" s="19" t="s">
        <v>2744</v>
      </c>
      <c r="W509" s="30">
        <v>2015</v>
      </c>
      <c r="X509" t="s">
        <v>3172</v>
      </c>
      <c r="Y509" s="28">
        <v>42132</v>
      </c>
      <c r="Z509" s="28" t="str">
        <f>TRIM(A509)</f>
        <v>ES-2015-JF15415139-42132</v>
      </c>
      <c r="AA509">
        <f t="shared" si="35"/>
        <v>2015</v>
      </c>
      <c r="AB509">
        <f t="shared" si="36"/>
        <v>5</v>
      </c>
      <c r="AC509">
        <f t="shared" si="37"/>
        <v>6</v>
      </c>
      <c r="AD509">
        <f t="shared" si="38"/>
        <v>5</v>
      </c>
      <c r="AE509" s="62">
        <f>IF(I509="missing", IFERROR(INDEX([1]lookup!$I:$I, MATCH($A509, [1]lookup!$B:$B, 0)), 0), I509)</f>
        <v>2518.9499999999998</v>
      </c>
      <c r="AF509" s="71" t="str">
        <f t="shared" si="39"/>
        <v>Nov</v>
      </c>
    </row>
    <row r="510" spans="1:32" ht="15.75">
      <c r="A510" s="16" t="s">
        <v>1332</v>
      </c>
      <c r="B510" s="66">
        <v>41870</v>
      </c>
      <c r="C510" s="4">
        <v>41871</v>
      </c>
      <c r="D510" s="5" t="s">
        <v>513</v>
      </c>
      <c r="E510" s="5" t="s">
        <v>1333</v>
      </c>
      <c r="F510" s="5" t="s">
        <v>25</v>
      </c>
      <c r="G510" s="5" t="s">
        <v>32</v>
      </c>
      <c r="H510" s="5" t="s">
        <v>151</v>
      </c>
      <c r="I510" s="6">
        <v>1669.248</v>
      </c>
      <c r="J510" s="5">
        <v>12</v>
      </c>
      <c r="K510" s="17">
        <v>0.7</v>
      </c>
      <c r="L510" s="6">
        <v>-1558.15199999999</v>
      </c>
      <c r="M510" s="5" t="s">
        <v>19</v>
      </c>
      <c r="N510" s="7"/>
      <c r="O510" s="8" t="str">
        <f>PROPER(D510)</f>
        <v>Michelle Tran</v>
      </c>
      <c r="P510" s="8" t="str">
        <f>LEFT(A510,2)</f>
        <v>NI</v>
      </c>
      <c r="Q510" s="8" t="str">
        <f>MID(A510,4,4)</f>
        <v>2014</v>
      </c>
      <c r="R510" s="8" t="str">
        <f>UPPER(M510)</f>
        <v>MEDIUM</v>
      </c>
      <c r="S510" s="8" t="str">
        <f>LOWER(G510)</f>
        <v>furniture</v>
      </c>
      <c r="T510" s="18" t="str">
        <f>RIGHT(A510,5)</f>
        <v>41870</v>
      </c>
      <c r="U510" s="27" t="s">
        <v>3173</v>
      </c>
      <c r="V510" s="16" t="s">
        <v>3174</v>
      </c>
      <c r="W510" s="30">
        <v>2014</v>
      </c>
      <c r="X510" t="s">
        <v>3173</v>
      </c>
      <c r="Y510" s="28">
        <v>41870</v>
      </c>
      <c r="Z510" s="28" t="str">
        <f>TRIM(A510)</f>
        <v>NI-2014-MT807095-41870</v>
      </c>
      <c r="AA510">
        <f t="shared" si="35"/>
        <v>2014</v>
      </c>
      <c r="AB510">
        <f t="shared" si="36"/>
        <v>8</v>
      </c>
      <c r="AC510">
        <f t="shared" si="37"/>
        <v>3</v>
      </c>
      <c r="AD510">
        <f t="shared" si="38"/>
        <v>1</v>
      </c>
      <c r="AE510" s="62">
        <f>IF(I510="missing", IFERROR(INDEX([1]lookup!$I:$I, MATCH($A510, [1]lookup!$B:$B, 0)), 0), I510)</f>
        <v>1669.248</v>
      </c>
      <c r="AF510" s="71" t="str">
        <f t="shared" si="39"/>
        <v>Oct</v>
      </c>
    </row>
    <row r="511" spans="1:32" ht="15.75">
      <c r="A511" s="19" t="s">
        <v>1334</v>
      </c>
      <c r="B511" s="67">
        <v>41817</v>
      </c>
      <c r="C511" s="9">
        <v>41817</v>
      </c>
      <c r="D511" s="10" t="s">
        <v>1335</v>
      </c>
      <c r="E511" s="10" t="s">
        <v>197</v>
      </c>
      <c r="F511" s="10" t="s">
        <v>77</v>
      </c>
      <c r="G511" s="10" t="s">
        <v>32</v>
      </c>
      <c r="H511" s="10" t="s">
        <v>33</v>
      </c>
      <c r="I511" s="11">
        <v>2476.08</v>
      </c>
      <c r="J511" s="10">
        <v>6</v>
      </c>
      <c r="K511" s="20">
        <v>0</v>
      </c>
      <c r="L511" s="11">
        <v>1015.02</v>
      </c>
      <c r="M511" s="10" t="s">
        <v>37</v>
      </c>
      <c r="N511" s="12"/>
      <c r="O511" s="13" t="str">
        <f>PROPER(D511)</f>
        <v>Erica Smith</v>
      </c>
      <c r="P511" s="13" t="str">
        <f>LEFT(A511,2)</f>
        <v>ES</v>
      </c>
      <c r="Q511" s="13" t="str">
        <f>MID(A511,4,4)</f>
        <v>2014</v>
      </c>
      <c r="R511" s="13" t="str">
        <f>UPPER(M511)</f>
        <v>HIGH</v>
      </c>
      <c r="S511" s="13" t="str">
        <f>LOWER(G511)</f>
        <v>furniture</v>
      </c>
      <c r="T511" s="21" t="str">
        <f>RIGHT(A511,5)</f>
        <v>41817</v>
      </c>
      <c r="U511" s="27" t="s">
        <v>3175</v>
      </c>
      <c r="V511" s="19" t="s">
        <v>2744</v>
      </c>
      <c r="W511" s="30">
        <v>2014</v>
      </c>
      <c r="X511" t="s">
        <v>3175</v>
      </c>
      <c r="Y511" s="28">
        <v>41817</v>
      </c>
      <c r="Z511" s="28" t="str">
        <f>TRIM(A511)</f>
        <v>ES-2014-ES14020120-41817</v>
      </c>
      <c r="AA511">
        <f t="shared" si="35"/>
        <v>2014</v>
      </c>
      <c r="AB511">
        <f t="shared" si="36"/>
        <v>6</v>
      </c>
      <c r="AC511">
        <f t="shared" si="37"/>
        <v>6</v>
      </c>
      <c r="AD511">
        <f t="shared" si="38"/>
        <v>0</v>
      </c>
      <c r="AE511" s="62">
        <f>IF(I511="missing", IFERROR(INDEX([1]lookup!$I:$I, MATCH($A511, [1]lookup!$B:$B, 0)), 0), I511)</f>
        <v>2476.08</v>
      </c>
      <c r="AF511" s="71" t="str">
        <f t="shared" si="39"/>
        <v>Oct</v>
      </c>
    </row>
    <row r="512" spans="1:32" ht="15.75">
      <c r="A512" s="16" t="s">
        <v>1349</v>
      </c>
      <c r="B512" s="66">
        <v>42068</v>
      </c>
      <c r="C512" s="4">
        <v>42070</v>
      </c>
      <c r="D512" s="5" t="s">
        <v>405</v>
      </c>
      <c r="E512" s="5" t="s">
        <v>588</v>
      </c>
      <c r="F512" s="5" t="s">
        <v>1350</v>
      </c>
      <c r="G512" s="5" t="s">
        <v>32</v>
      </c>
      <c r="H512" s="5" t="s">
        <v>26</v>
      </c>
      <c r="I512" s="6">
        <v>1136.66399999999</v>
      </c>
      <c r="J512" s="5">
        <v>6</v>
      </c>
      <c r="K512" s="17">
        <v>0.6</v>
      </c>
      <c r="L512" s="6">
        <v>-880.95599999999899</v>
      </c>
      <c r="M512" s="5" t="s">
        <v>37</v>
      </c>
      <c r="N512" s="7"/>
      <c r="O512" s="8" t="str">
        <f>PROPER(D512)</f>
        <v>Eugene Hildebrand</v>
      </c>
      <c r="P512" s="8" t="str">
        <f>LEFT(A512,2)</f>
        <v>TU</v>
      </c>
      <c r="Q512" s="8" t="str">
        <f>MID(A512,4,4)</f>
        <v>2015</v>
      </c>
      <c r="R512" s="8" t="str">
        <f>UPPER(M512)</f>
        <v>HIGH</v>
      </c>
      <c r="S512" s="8" t="str">
        <f>LOWER(G512)</f>
        <v>furniture</v>
      </c>
      <c r="T512" s="18" t="str">
        <f>RIGHT(A512,5)</f>
        <v>42068</v>
      </c>
      <c r="U512" s="27" t="s">
        <v>3176</v>
      </c>
      <c r="V512" s="16" t="s">
        <v>3177</v>
      </c>
      <c r="W512" s="30">
        <v>2015</v>
      </c>
      <c r="X512" t="s">
        <v>3176</v>
      </c>
      <c r="Y512" s="28">
        <v>42068</v>
      </c>
      <c r="Z512" s="28" t="str">
        <f>TRIM(A512)</f>
        <v>TU-2015-EH4125134-42068</v>
      </c>
      <c r="AA512">
        <f t="shared" si="35"/>
        <v>2015</v>
      </c>
      <c r="AB512">
        <f t="shared" si="36"/>
        <v>3</v>
      </c>
      <c r="AC512">
        <f t="shared" si="37"/>
        <v>5</v>
      </c>
      <c r="AD512">
        <f t="shared" si="38"/>
        <v>2</v>
      </c>
      <c r="AE512" s="62">
        <f>IF(I512="missing", IFERROR(INDEX([1]lookup!$I:$I, MATCH($A512, [1]lookup!$B:$B, 0)), 0), I512)</f>
        <v>1136.66399999999</v>
      </c>
      <c r="AF512" s="71" t="str">
        <f t="shared" si="39"/>
        <v>Nov</v>
      </c>
    </row>
    <row r="513" spans="1:32" ht="15.75">
      <c r="A513" s="19" t="s">
        <v>1352</v>
      </c>
      <c r="B513" s="67">
        <v>42157</v>
      </c>
      <c r="C513" s="9">
        <v>42159</v>
      </c>
      <c r="D513" s="10" t="s">
        <v>1353</v>
      </c>
      <c r="E513" s="10" t="s">
        <v>141</v>
      </c>
      <c r="F513" s="10" t="s">
        <v>142</v>
      </c>
      <c r="G513" s="10" t="s">
        <v>17</v>
      </c>
      <c r="H513" s="10" t="s">
        <v>23</v>
      </c>
      <c r="I513" s="11">
        <v>1043.9304</v>
      </c>
      <c r="J513" s="10">
        <v>8</v>
      </c>
      <c r="K513" s="20">
        <v>0.47</v>
      </c>
      <c r="L513" s="11">
        <v>-295.50959999999998</v>
      </c>
      <c r="M513" s="10" t="s">
        <v>19</v>
      </c>
      <c r="N513" s="12"/>
      <c r="O513" s="13" t="str">
        <f>PROPER(D513)</f>
        <v>Irene Maddox</v>
      </c>
      <c r="P513" s="13" t="str">
        <f>LEFT(A513,2)</f>
        <v>IN</v>
      </c>
      <c r="Q513" s="13" t="str">
        <f>MID(A513,4,4)</f>
        <v>2015</v>
      </c>
      <c r="R513" s="13" t="str">
        <f>UPPER(M513)</f>
        <v>MEDIUM</v>
      </c>
      <c r="S513" s="13" t="str">
        <f>LOWER(G513)</f>
        <v>technology</v>
      </c>
      <c r="T513" s="21" t="str">
        <f>RIGHT(A513,5)</f>
        <v>42157</v>
      </c>
      <c r="U513" s="27" t="s">
        <v>3178</v>
      </c>
      <c r="V513" s="19" t="s">
        <v>2687</v>
      </c>
      <c r="W513" s="30">
        <v>2015</v>
      </c>
      <c r="X513" t="s">
        <v>3178</v>
      </c>
      <c r="Y513" s="28">
        <v>42157</v>
      </c>
      <c r="Z513" s="28" t="str">
        <f>TRIM(A513)</f>
        <v>IN-2015-IM1507059-42157</v>
      </c>
      <c r="AA513">
        <f t="shared" si="35"/>
        <v>2015</v>
      </c>
      <c r="AB513">
        <f t="shared" si="36"/>
        <v>6</v>
      </c>
      <c r="AC513">
        <f t="shared" si="37"/>
        <v>3</v>
      </c>
      <c r="AD513">
        <f t="shared" si="38"/>
        <v>2</v>
      </c>
      <c r="AE513" s="62">
        <f>IF(I513="missing", IFERROR(INDEX([1]lookup!$I:$I, MATCH($A513, [1]lookup!$B:$B, 0)), 0), I513)</f>
        <v>1043.9304</v>
      </c>
      <c r="AF513" s="71" t="str">
        <f t="shared" si="39"/>
        <v>Nov</v>
      </c>
    </row>
    <row r="514" spans="1:32" ht="15.75">
      <c r="A514" s="16" t="s">
        <v>1355</v>
      </c>
      <c r="B514" s="66">
        <v>41795</v>
      </c>
      <c r="C514" s="4">
        <v>41799</v>
      </c>
      <c r="D514" s="5" t="s">
        <v>1356</v>
      </c>
      <c r="E514" s="5" t="s">
        <v>1357</v>
      </c>
      <c r="F514" s="5" t="s">
        <v>1358</v>
      </c>
      <c r="G514" s="5" t="s">
        <v>45</v>
      </c>
      <c r="H514" s="5" t="s">
        <v>33</v>
      </c>
      <c r="I514" s="6">
        <v>2180.2439999999901</v>
      </c>
      <c r="J514" s="5">
        <v>11</v>
      </c>
      <c r="K514" s="17">
        <v>0.4</v>
      </c>
      <c r="L514" s="6">
        <v>-690.53599999999904</v>
      </c>
      <c r="M514" s="5" t="s">
        <v>227</v>
      </c>
      <c r="N514" s="7"/>
      <c r="O514" s="8" t="str">
        <f>PROPER(D514)</f>
        <v>Dianna Arnett</v>
      </c>
      <c r="P514" s="8" t="str">
        <f>LEFT(A514,2)</f>
        <v>US</v>
      </c>
      <c r="Q514" s="8" t="str">
        <f>MID(A514,4,4)</f>
        <v>2014</v>
      </c>
      <c r="R514" s="8" t="str">
        <f>UPPER(M514)</f>
        <v>MEDIUM#</v>
      </c>
      <c r="S514" s="8" t="str">
        <f>LOWER(G514)</f>
        <v>office supplies</v>
      </c>
      <c r="T514" s="18" t="str">
        <f>RIGHT(A514,5)</f>
        <v>41795</v>
      </c>
      <c r="U514" s="27" t="s">
        <v>3179</v>
      </c>
      <c r="V514" s="16" t="s">
        <v>2695</v>
      </c>
      <c r="W514" s="30">
        <v>2014</v>
      </c>
      <c r="X514" t="s">
        <v>3179</v>
      </c>
      <c r="Y514" s="28">
        <v>41795</v>
      </c>
      <c r="Z514" s="28" t="str">
        <f>TRIM(A514)</f>
        <v>US-2014-DA1345055-41795</v>
      </c>
      <c r="AA514">
        <f t="shared" ref="AA514:AA577" si="40">IFERROR(YEAR(B514), 0)</f>
        <v>2014</v>
      </c>
      <c r="AB514">
        <f t="shared" ref="AB514:AB577" si="41">IFERROR(MONTH(B514), 0)</f>
        <v>6</v>
      </c>
      <c r="AC514">
        <f t="shared" ref="AC514:AC577" si="42">IFERROR(WEEKDAY(B514), 0)</f>
        <v>5</v>
      </c>
      <c r="AD514">
        <f t="shared" ref="AD514:AD577" si="43">IFERROR(C514 - B514, 0)</f>
        <v>4</v>
      </c>
      <c r="AE514" s="62">
        <f>IF(I514="missing", IFERROR(INDEX([1]lookup!$I:$I, MATCH($A514, [1]lookup!$B:$B, 0)), 0), I514)</f>
        <v>2180.2439999999901</v>
      </c>
      <c r="AF514" s="71" t="str">
        <f t="shared" ref="AF514:AF577" si="44">TEXT(DATE(2024, AA514, 1), "mmm")</f>
        <v>Oct</v>
      </c>
    </row>
    <row r="515" spans="1:32" ht="15.75">
      <c r="A515" s="19" t="s">
        <v>1359</v>
      </c>
      <c r="B515" s="67">
        <v>41928</v>
      </c>
      <c r="C515" s="9">
        <v>41930</v>
      </c>
      <c r="D515" s="10" t="s">
        <v>278</v>
      </c>
      <c r="E515" s="10" t="s">
        <v>70</v>
      </c>
      <c r="F515" s="10" t="s">
        <v>71</v>
      </c>
      <c r="G515" s="10" t="s">
        <v>1020</v>
      </c>
      <c r="H515" s="10" t="s">
        <v>127</v>
      </c>
      <c r="I515" s="11">
        <v>1306.4670000000001</v>
      </c>
      <c r="J515" s="10">
        <v>6</v>
      </c>
      <c r="K515" s="20">
        <v>0.15</v>
      </c>
      <c r="L515" s="11">
        <v>107.486999999999</v>
      </c>
      <c r="M515" s="10" t="s">
        <v>37</v>
      </c>
      <c r="N515" s="12"/>
      <c r="O515" s="13" t="str">
        <f>PROPER(D515)</f>
        <v>Dave Brooks</v>
      </c>
      <c r="P515" s="13" t="str">
        <f>LEFT(A515,2)</f>
        <v>ES</v>
      </c>
      <c r="Q515" s="13" t="str">
        <f>MID(A515,4,4)</f>
        <v>2014</v>
      </c>
      <c r="R515" s="13" t="str">
        <f>UPPER(M515)</f>
        <v>HIGH</v>
      </c>
      <c r="S515" s="13" t="str">
        <f>LOWER(G515)</f>
        <v>tecnhology</v>
      </c>
      <c r="T515" s="21" t="str">
        <f>RIGHT(A515,5)</f>
        <v>41928</v>
      </c>
      <c r="U515" s="27" t="s">
        <v>3180</v>
      </c>
      <c r="V515" s="19" t="s">
        <v>2744</v>
      </c>
      <c r="W515" s="30">
        <v>2014</v>
      </c>
      <c r="X515" t="s">
        <v>3180</v>
      </c>
      <c r="Y515" s="28">
        <v>41928</v>
      </c>
      <c r="Z515" s="28" t="str">
        <f>TRIM(A515)</f>
        <v>ES-2014-DB1306045-41928</v>
      </c>
      <c r="AA515">
        <f t="shared" si="40"/>
        <v>2014</v>
      </c>
      <c r="AB515">
        <f t="shared" si="41"/>
        <v>10</v>
      </c>
      <c r="AC515">
        <f t="shared" si="42"/>
        <v>5</v>
      </c>
      <c r="AD515">
        <f t="shared" si="43"/>
        <v>2</v>
      </c>
      <c r="AE515" s="62">
        <f>IF(I515="missing", IFERROR(INDEX([1]lookup!$I:$I, MATCH($A515, [1]lookup!$B:$B, 0)), 0), I515)</f>
        <v>1306.4670000000001</v>
      </c>
      <c r="AF515" s="71" t="str">
        <f t="shared" si="44"/>
        <v>Oct</v>
      </c>
    </row>
    <row r="516" spans="1:32" ht="15.75">
      <c r="A516" s="16" t="s">
        <v>1362</v>
      </c>
      <c r="B516" s="66">
        <v>41588</v>
      </c>
      <c r="C516" s="4">
        <v>41591</v>
      </c>
      <c r="D516" s="5" t="s">
        <v>1363</v>
      </c>
      <c r="E516" s="5" t="s">
        <v>70</v>
      </c>
      <c r="F516" s="5" t="s">
        <v>71</v>
      </c>
      <c r="G516" s="5" t="s">
        <v>32</v>
      </c>
      <c r="H516" s="5" t="s">
        <v>299</v>
      </c>
      <c r="I516" s="6">
        <v>2012.049</v>
      </c>
      <c r="J516" s="5">
        <v>6</v>
      </c>
      <c r="K516" s="17">
        <v>0.35</v>
      </c>
      <c r="L516" s="6">
        <v>-1021.67099999999</v>
      </c>
      <c r="M516" s="5" t="s">
        <v>19</v>
      </c>
      <c r="N516" s="7"/>
      <c r="O516" s="8" t="str">
        <f>PROPER(D516)</f>
        <v>Tamara Chand</v>
      </c>
      <c r="P516" s="8" t="str">
        <f>LEFT(A516,2)</f>
        <v>ES</v>
      </c>
      <c r="Q516" s="8" t="str">
        <f>MID(A516,4,4)</f>
        <v>2013</v>
      </c>
      <c r="R516" s="8" t="str">
        <f>UPPER(M516)</f>
        <v>MEDIUM</v>
      </c>
      <c r="S516" s="8" t="str">
        <f>LOWER(G516)</f>
        <v>furniture</v>
      </c>
      <c r="T516" s="18" t="str">
        <f>RIGHT(A516,5)</f>
        <v>41588</v>
      </c>
      <c r="U516" s="27" t="s">
        <v>3181</v>
      </c>
      <c r="V516" s="16" t="s">
        <v>2744</v>
      </c>
      <c r="W516" s="30">
        <v>2013</v>
      </c>
      <c r="X516" t="s">
        <v>3181</v>
      </c>
      <c r="Y516" s="28">
        <v>41588</v>
      </c>
      <c r="Z516" s="28" t="str">
        <f>TRIM(A516)</f>
        <v>ES-2013-TC2098045-41588</v>
      </c>
      <c r="AA516">
        <f t="shared" si="40"/>
        <v>2013</v>
      </c>
      <c r="AB516">
        <f t="shared" si="41"/>
        <v>11</v>
      </c>
      <c r="AC516">
        <f t="shared" si="42"/>
        <v>1</v>
      </c>
      <c r="AD516">
        <f t="shared" si="43"/>
        <v>3</v>
      </c>
      <c r="AE516" s="62">
        <f>IF(I516="missing", IFERROR(INDEX([1]lookup!$I:$I, MATCH($A516, [1]lookup!$B:$B, 0)), 0), I516)</f>
        <v>2012.049</v>
      </c>
      <c r="AF516" s="71" t="str">
        <f t="shared" si="44"/>
        <v>Sep</v>
      </c>
    </row>
    <row r="517" spans="1:32" ht="15.75">
      <c r="A517" s="19" t="s">
        <v>1369</v>
      </c>
      <c r="B517" s="67">
        <v>41389</v>
      </c>
      <c r="C517" s="9">
        <v>41394</v>
      </c>
      <c r="D517" s="10" t="s">
        <v>1136</v>
      </c>
      <c r="E517" s="10" t="s">
        <v>437</v>
      </c>
      <c r="F517" s="10" t="s">
        <v>438</v>
      </c>
      <c r="G517" s="10" t="s">
        <v>32</v>
      </c>
      <c r="H517" s="10" t="s">
        <v>26</v>
      </c>
      <c r="I517" s="11">
        <v>2182.6799999999998</v>
      </c>
      <c r="J517" s="10">
        <v>6</v>
      </c>
      <c r="K517" s="20">
        <v>0</v>
      </c>
      <c r="L517" s="11">
        <v>327.24</v>
      </c>
      <c r="M517" s="10" t="s">
        <v>19</v>
      </c>
      <c r="N517" s="12"/>
      <c r="O517" s="13" t="str">
        <f>PROPER(D517)</f>
        <v>Cari Macintyre</v>
      </c>
      <c r="P517" s="13" t="str">
        <f>LEFT(A517,2)</f>
        <v>SF</v>
      </c>
      <c r="Q517" s="13" t="str">
        <f>MID(A517,4,4)</f>
        <v>2013</v>
      </c>
      <c r="R517" s="13" t="str">
        <f>UPPER(M517)</f>
        <v>MEDIUM</v>
      </c>
      <c r="S517" s="13" t="str">
        <f>LOWER(G517)</f>
        <v>furniture</v>
      </c>
      <c r="T517" s="21" t="str">
        <f>RIGHT(A517,5)</f>
        <v>41389</v>
      </c>
      <c r="U517" s="27" t="s">
        <v>3182</v>
      </c>
      <c r="V517" s="19" t="s">
        <v>2765</v>
      </c>
      <c r="W517" s="30">
        <v>2013</v>
      </c>
      <c r="X517" t="s">
        <v>3182</v>
      </c>
      <c r="Y517" s="28">
        <v>41389</v>
      </c>
      <c r="Z517" s="28" t="str">
        <f>TRIM(A517)</f>
        <v>SF-2013-CM1830117-41389</v>
      </c>
      <c r="AA517">
        <f t="shared" si="40"/>
        <v>2013</v>
      </c>
      <c r="AB517">
        <f t="shared" si="41"/>
        <v>4</v>
      </c>
      <c r="AC517">
        <f t="shared" si="42"/>
        <v>5</v>
      </c>
      <c r="AD517">
        <f t="shared" si="43"/>
        <v>5</v>
      </c>
      <c r="AE517" s="62">
        <f>IF(I517="missing", IFERROR(INDEX([1]lookup!$I:$I, MATCH($A517, [1]lookup!$B:$B, 0)), 0), I517)</f>
        <v>2182.6799999999998</v>
      </c>
      <c r="AF517" s="71" t="str">
        <f t="shared" si="44"/>
        <v>Sep</v>
      </c>
    </row>
    <row r="518" spans="1:32" ht="15.75">
      <c r="A518" s="16" t="s">
        <v>1371</v>
      </c>
      <c r="B518" s="66">
        <v>41382</v>
      </c>
      <c r="C518" s="4">
        <v>41385</v>
      </c>
      <c r="D518" s="5" t="s">
        <v>818</v>
      </c>
      <c r="E518" s="5" t="s">
        <v>358</v>
      </c>
      <c r="F518" s="5" t="s">
        <v>1372</v>
      </c>
      <c r="G518" s="5" t="s">
        <v>17</v>
      </c>
      <c r="H518" s="5" t="s">
        <v>151</v>
      </c>
      <c r="I518" s="6">
        <v>1479.36</v>
      </c>
      <c r="J518" s="5">
        <v>12</v>
      </c>
      <c r="K518" s="17">
        <v>0</v>
      </c>
      <c r="L518" s="6">
        <v>103.439999999999</v>
      </c>
      <c r="M518" s="5" t="s">
        <v>1373</v>
      </c>
      <c r="N518" s="7"/>
      <c r="O518" s="8" t="str">
        <f>PROPER(D518)</f>
        <v>Meg O'Connel</v>
      </c>
      <c r="P518" s="8" t="str">
        <f>LEFT(A518,2)</f>
        <v>MX</v>
      </c>
      <c r="Q518" s="8" t="str">
        <f>MID(A518,4,4)</f>
        <v>2013</v>
      </c>
      <c r="R518" s="8" t="str">
        <f>UPPER(M518)</f>
        <v>EMDIUM</v>
      </c>
      <c r="S518" s="8" t="str">
        <f>LOWER(G518)</f>
        <v>technology</v>
      </c>
      <c r="T518" s="18" t="str">
        <f>RIGHT(A518,5)</f>
        <v>41382</v>
      </c>
      <c r="U518" s="27" t="s">
        <v>3183</v>
      </c>
      <c r="V518" s="16" t="s">
        <v>2719</v>
      </c>
      <c r="W518" s="30">
        <v>2013</v>
      </c>
      <c r="X518" t="s">
        <v>3183</v>
      </c>
      <c r="Y518" s="28">
        <v>41382</v>
      </c>
      <c r="Z518" s="28" t="str">
        <f>TRIM(A518)</f>
        <v>MX-2013-MO1780051-41382</v>
      </c>
      <c r="AA518">
        <f t="shared" si="40"/>
        <v>2013</v>
      </c>
      <c r="AB518">
        <f t="shared" si="41"/>
        <v>4</v>
      </c>
      <c r="AC518">
        <f t="shared" si="42"/>
        <v>5</v>
      </c>
      <c r="AD518">
        <f t="shared" si="43"/>
        <v>3</v>
      </c>
      <c r="AE518" s="62">
        <f>IF(I518="missing", IFERROR(INDEX([1]lookup!$I:$I, MATCH($A518, [1]lookup!$B:$B, 0)), 0), I518)</f>
        <v>1479.36</v>
      </c>
      <c r="AF518" s="71" t="str">
        <f t="shared" si="44"/>
        <v>Sep</v>
      </c>
    </row>
    <row r="519" spans="1:32" ht="15.75">
      <c r="A519" s="19" t="s">
        <v>1380</v>
      </c>
      <c r="B519" s="67">
        <v>42230</v>
      </c>
      <c r="C519" s="9">
        <v>42234</v>
      </c>
      <c r="D519" s="10" t="s">
        <v>1381</v>
      </c>
      <c r="E519" s="10" t="s">
        <v>713</v>
      </c>
      <c r="F519" s="10" t="s">
        <v>115</v>
      </c>
      <c r="G519" s="10" t="s">
        <v>165</v>
      </c>
      <c r="H519" s="10" t="s">
        <v>44</v>
      </c>
      <c r="I519" s="11">
        <v>1582.11</v>
      </c>
      <c r="J519" s="10">
        <v>6</v>
      </c>
      <c r="K519" s="20">
        <v>0.5</v>
      </c>
      <c r="L519" s="11">
        <v>-886.05</v>
      </c>
      <c r="M519" s="10" t="s">
        <v>37</v>
      </c>
      <c r="N519" s="12"/>
      <c r="O519" s="13" t="str">
        <f>PROPER(D519)</f>
        <v>Henry Goldwyn</v>
      </c>
      <c r="P519" s="13" t="str">
        <f>LEFT(A519,2)</f>
        <v xml:space="preserve"> I</v>
      </c>
      <c r="Q519" s="13" t="str">
        <f>MID(A519,4,4)</f>
        <v>-201</v>
      </c>
      <c r="R519" s="13" t="str">
        <f>UPPER(M519)</f>
        <v>HIGH</v>
      </c>
      <c r="S519" s="13" t="str">
        <f>LOWER(G519)</f>
        <v>office_supplies</v>
      </c>
      <c r="T519" s="21" t="str">
        <f>RIGHT(A519,5)</f>
        <v xml:space="preserve">2230 </v>
      </c>
      <c r="U519" s="27" t="s">
        <v>3184</v>
      </c>
      <c r="V519" s="19" t="s">
        <v>2873</v>
      </c>
      <c r="W519" s="30">
        <v>2015</v>
      </c>
      <c r="X519" t="s">
        <v>3184</v>
      </c>
      <c r="Y519" s="28">
        <v>42230</v>
      </c>
      <c r="Z519" s="28" t="str">
        <f>TRIM(A519)</f>
        <v>ID-2015-HG1496597-42230</v>
      </c>
      <c r="AA519">
        <f t="shared" si="40"/>
        <v>2015</v>
      </c>
      <c r="AB519">
        <f t="shared" si="41"/>
        <v>8</v>
      </c>
      <c r="AC519">
        <f t="shared" si="42"/>
        <v>6</v>
      </c>
      <c r="AD519">
        <f t="shared" si="43"/>
        <v>4</v>
      </c>
      <c r="AE519" s="62">
        <f>IF(I519="missing", IFERROR(INDEX([1]lookup!$I:$I, MATCH($A519, [1]lookup!$B:$B, 0)), 0), I519)</f>
        <v>1582.11</v>
      </c>
      <c r="AF519" s="71" t="str">
        <f t="shared" si="44"/>
        <v>Nov</v>
      </c>
    </row>
    <row r="520" spans="1:32" ht="15.75">
      <c r="A520" s="16" t="s">
        <v>1384</v>
      </c>
      <c r="B520" s="66">
        <v>41885</v>
      </c>
      <c r="C520" s="4">
        <v>41891</v>
      </c>
      <c r="D520" s="5" t="s">
        <v>1385</v>
      </c>
      <c r="E520" s="5" t="s">
        <v>358</v>
      </c>
      <c r="F520" s="5" t="s">
        <v>98</v>
      </c>
      <c r="G520" s="5" t="s">
        <v>17</v>
      </c>
      <c r="H520" s="5" t="s">
        <v>73</v>
      </c>
      <c r="I520" s="6">
        <v>2616.96</v>
      </c>
      <c r="J520" s="5">
        <v>6</v>
      </c>
      <c r="K520" s="17">
        <v>0</v>
      </c>
      <c r="L520" s="6">
        <v>26.16</v>
      </c>
      <c r="M520" s="5" t="s">
        <v>19</v>
      </c>
      <c r="N520" s="7"/>
      <c r="O520" s="8" t="str">
        <f>PROPER(D520)</f>
        <v>Debra Catini</v>
      </c>
      <c r="P520" s="8" t="str">
        <f>LEFT(A520,2)</f>
        <v>MX</v>
      </c>
      <c r="Q520" s="8" t="str">
        <f>MID(A520,4,4)</f>
        <v>2014</v>
      </c>
      <c r="R520" s="8" t="str">
        <f>UPPER(M520)</f>
        <v>MEDIUM</v>
      </c>
      <c r="S520" s="8" t="str">
        <f>LOWER(G520)</f>
        <v>technology</v>
      </c>
      <c r="T520" s="18" t="str">
        <f>RIGHT(A520,5)</f>
        <v>41885</v>
      </c>
      <c r="U520" s="27" t="s">
        <v>3185</v>
      </c>
      <c r="V520" s="16" t="s">
        <v>2719</v>
      </c>
      <c r="W520" s="30">
        <v>2014</v>
      </c>
      <c r="X520" t="s">
        <v>3185</v>
      </c>
      <c r="Y520" s="28">
        <v>41885</v>
      </c>
      <c r="Z520" s="28" t="str">
        <f>TRIM(A520)</f>
        <v>MX-2014-DC1328551-41885</v>
      </c>
      <c r="AA520">
        <f t="shared" si="40"/>
        <v>2014</v>
      </c>
      <c r="AB520">
        <f t="shared" si="41"/>
        <v>9</v>
      </c>
      <c r="AC520">
        <f t="shared" si="42"/>
        <v>4</v>
      </c>
      <c r="AD520">
        <f t="shared" si="43"/>
        <v>6</v>
      </c>
      <c r="AE520" s="62">
        <f>IF(I520="missing", IFERROR(INDEX([1]lookup!$I:$I, MATCH($A520, [1]lookup!$B:$B, 0)), 0), I520)</f>
        <v>2616.96</v>
      </c>
      <c r="AF520" s="71" t="str">
        <f t="shared" si="44"/>
        <v>Oct</v>
      </c>
    </row>
    <row r="521" spans="1:32" ht="15.75">
      <c r="A521" s="19" t="s">
        <v>1388</v>
      </c>
      <c r="B521" s="67">
        <v>41814</v>
      </c>
      <c r="C521" s="9">
        <v>41821</v>
      </c>
      <c r="D521" s="10" t="s">
        <v>1296</v>
      </c>
      <c r="E521" s="10" t="s">
        <v>903</v>
      </c>
      <c r="F521" s="10" t="s">
        <v>71</v>
      </c>
      <c r="G521" s="10" t="s">
        <v>17</v>
      </c>
      <c r="H521" s="10" t="s">
        <v>26</v>
      </c>
      <c r="I521" s="11">
        <v>3421.71</v>
      </c>
      <c r="J521" s="10">
        <v>9</v>
      </c>
      <c r="K521" s="20">
        <v>0</v>
      </c>
      <c r="L521" s="11">
        <v>1060.56</v>
      </c>
      <c r="M521" s="10" t="s">
        <v>19</v>
      </c>
      <c r="N521" s="12"/>
      <c r="O521" s="13" t="str">
        <f>PROPER(D521)</f>
        <v>Tiffany House</v>
      </c>
      <c r="P521" s="13" t="str">
        <f>LEFT(A521,2)</f>
        <v>ES</v>
      </c>
      <c r="Q521" s="13" t="str">
        <f>MID(A521,4,4)</f>
        <v>2014</v>
      </c>
      <c r="R521" s="13" t="str">
        <f>UPPER(M521)</f>
        <v>MEDIUM</v>
      </c>
      <c r="S521" s="13" t="str">
        <f>LOWER(G521)</f>
        <v>technology</v>
      </c>
      <c r="T521" s="21" t="str">
        <f>RIGHT(A521,5)</f>
        <v>41814</v>
      </c>
      <c r="U521" s="27" t="s">
        <v>3186</v>
      </c>
      <c r="V521" s="19" t="s">
        <v>2744</v>
      </c>
      <c r="W521" s="30">
        <v>2014</v>
      </c>
      <c r="X521" t="s">
        <v>3186</v>
      </c>
      <c r="Y521" s="28">
        <v>41814</v>
      </c>
      <c r="Z521" s="28" t="str">
        <f>TRIM(A521)</f>
        <v>ES-2014-TH21235125-41814</v>
      </c>
      <c r="AA521">
        <f t="shared" si="40"/>
        <v>2014</v>
      </c>
      <c r="AB521">
        <f t="shared" si="41"/>
        <v>6</v>
      </c>
      <c r="AC521">
        <f t="shared" si="42"/>
        <v>3</v>
      </c>
      <c r="AD521">
        <f t="shared" si="43"/>
        <v>7</v>
      </c>
      <c r="AE521" s="62">
        <f>IF(I521="missing", IFERROR(INDEX([1]lookup!$I:$I, MATCH($A521, [1]lookup!$B:$B, 0)), 0), I521)</f>
        <v>3421.71</v>
      </c>
      <c r="AF521" s="71" t="str">
        <f t="shared" si="44"/>
        <v>Oct</v>
      </c>
    </row>
    <row r="522" spans="1:32" ht="15.75">
      <c r="A522" s="16" t="s">
        <v>1390</v>
      </c>
      <c r="B522" s="66">
        <v>42132</v>
      </c>
      <c r="C522" s="4">
        <v>42134</v>
      </c>
      <c r="D522" s="5" t="s">
        <v>1391</v>
      </c>
      <c r="E522" s="5" t="s">
        <v>1392</v>
      </c>
      <c r="F522" s="5" t="s">
        <v>61</v>
      </c>
      <c r="G522" s="5" t="s">
        <v>17</v>
      </c>
      <c r="H522" s="5" t="s">
        <v>33</v>
      </c>
      <c r="I522" s="6">
        <v>820.08</v>
      </c>
      <c r="J522" s="5">
        <v>9</v>
      </c>
      <c r="K522" s="17">
        <v>0</v>
      </c>
      <c r="L522" s="6">
        <v>98.28</v>
      </c>
      <c r="M522" s="5" t="s">
        <v>27</v>
      </c>
      <c r="N522" s="7"/>
      <c r="O522" s="8" t="str">
        <f>PROPER(D522)</f>
        <v>Jay Kimmel</v>
      </c>
      <c r="P522" s="8" t="str">
        <f>LEFT(A522,2)</f>
        <v>MX</v>
      </c>
      <c r="Q522" s="8" t="str">
        <f>MID(A522,4,4)</f>
        <v>2015</v>
      </c>
      <c r="R522" s="8" t="str">
        <f>UPPER(M522)</f>
        <v>CRITICAL</v>
      </c>
      <c r="S522" s="8" t="str">
        <f>LOWER(G522)</f>
        <v>technology</v>
      </c>
      <c r="T522" s="18" t="str">
        <f>RIGHT(A522,5)</f>
        <v>42132</v>
      </c>
      <c r="U522" s="27" t="s">
        <v>3187</v>
      </c>
      <c r="V522" s="16" t="s">
        <v>2719</v>
      </c>
      <c r="W522" s="30">
        <v>2015</v>
      </c>
      <c r="X522" t="s">
        <v>3187</v>
      </c>
      <c r="Y522" s="28">
        <v>42132</v>
      </c>
      <c r="Z522" s="28" t="str">
        <f>TRIM(A522)</f>
        <v>MX-2015-JK15370100-42132</v>
      </c>
      <c r="AA522">
        <f t="shared" si="40"/>
        <v>2015</v>
      </c>
      <c r="AB522">
        <f t="shared" si="41"/>
        <v>5</v>
      </c>
      <c r="AC522">
        <f t="shared" si="42"/>
        <v>6</v>
      </c>
      <c r="AD522">
        <f t="shared" si="43"/>
        <v>2</v>
      </c>
      <c r="AE522" s="62">
        <f>IF(I522="missing", IFERROR(INDEX([1]lookup!$I:$I, MATCH($A522, [1]lookup!$B:$B, 0)), 0), I522)</f>
        <v>820.08</v>
      </c>
      <c r="AF522" s="71" t="str">
        <f t="shared" si="44"/>
        <v>Nov</v>
      </c>
    </row>
    <row r="523" spans="1:32" ht="15.75">
      <c r="A523" s="19" t="s">
        <v>1360</v>
      </c>
      <c r="B523" s="67">
        <v>42344</v>
      </c>
      <c r="C523" s="9">
        <v>42348</v>
      </c>
      <c r="D523" s="10" t="s">
        <v>1264</v>
      </c>
      <c r="E523" s="10" t="s">
        <v>40</v>
      </c>
      <c r="F523" s="10" t="s">
        <v>43</v>
      </c>
      <c r="G523" s="10" t="s">
        <v>45</v>
      </c>
      <c r="H523" s="10" t="s">
        <v>26</v>
      </c>
      <c r="I523" s="11">
        <v>14.976000000000001</v>
      </c>
      <c r="J523" s="10">
        <v>6</v>
      </c>
      <c r="K523" s="20">
        <v>0.2</v>
      </c>
      <c r="L523" s="11">
        <v>5.4287999999999901</v>
      </c>
      <c r="M523" s="10" t="s">
        <v>19</v>
      </c>
      <c r="N523" s="12"/>
      <c r="O523" s="13" t="str">
        <f>PROPER(D523)</f>
        <v>Alan Barnes</v>
      </c>
      <c r="P523" s="13" t="str">
        <f>LEFT(A523,2)</f>
        <v>CA</v>
      </c>
      <c r="Q523" s="13" t="str">
        <f>MID(A523,4,4)</f>
        <v>2015</v>
      </c>
      <c r="R523" s="13" t="str">
        <f>UPPER(M523)</f>
        <v>MEDIUM</v>
      </c>
      <c r="S523" s="13" t="str">
        <f>LOWER(G523)</f>
        <v>office supplies</v>
      </c>
      <c r="T523" s="21" t="str">
        <f>RIGHT(A523,5)</f>
        <v>42344</v>
      </c>
      <c r="U523" s="27" t="s">
        <v>2899</v>
      </c>
      <c r="V523" s="19" t="s">
        <v>2690</v>
      </c>
      <c r="W523" s="30">
        <v>2015</v>
      </c>
      <c r="X523" t="s">
        <v>2899</v>
      </c>
      <c r="Y523" s="28">
        <v>42344</v>
      </c>
      <c r="Z523" s="28" t="str">
        <f>TRIM(A523)</f>
        <v>CA-2015-AB10165140-42344</v>
      </c>
      <c r="AA523">
        <f t="shared" si="40"/>
        <v>2015</v>
      </c>
      <c r="AB523">
        <f t="shared" si="41"/>
        <v>12</v>
      </c>
      <c r="AC523">
        <f t="shared" si="42"/>
        <v>1</v>
      </c>
      <c r="AD523">
        <f t="shared" si="43"/>
        <v>4</v>
      </c>
      <c r="AE523" s="62">
        <f>IF(I523="missing", IFERROR(INDEX([1]lookup!$I:$I, MATCH($A523, [1]lookup!$B:$B, 0)), 0), I523)</f>
        <v>14.976000000000001</v>
      </c>
      <c r="AF523" s="71" t="str">
        <f t="shared" si="44"/>
        <v>Nov</v>
      </c>
    </row>
    <row r="524" spans="1:32" ht="15.75">
      <c r="A524" s="16" t="s">
        <v>1393</v>
      </c>
      <c r="B524" s="66">
        <v>42048</v>
      </c>
      <c r="C524" s="4">
        <v>42049</v>
      </c>
      <c r="D524" s="5" t="s">
        <v>1394</v>
      </c>
      <c r="E524" s="5" t="s">
        <v>168</v>
      </c>
      <c r="F524" s="5" t="s">
        <v>115</v>
      </c>
      <c r="G524" s="5" t="s">
        <v>32</v>
      </c>
      <c r="H524" s="5" t="s">
        <v>26</v>
      </c>
      <c r="I524" s="6">
        <v>1198.56</v>
      </c>
      <c r="J524" s="5">
        <v>8</v>
      </c>
      <c r="K524" s="17">
        <v>0</v>
      </c>
      <c r="L524" s="6">
        <v>359.52</v>
      </c>
      <c r="M524" s="5" t="s">
        <v>37</v>
      </c>
      <c r="N524" s="7"/>
      <c r="O524" s="8" t="str">
        <f>PROPER(D524)</f>
        <v>Cathy Hwang</v>
      </c>
      <c r="P524" s="8" t="str">
        <f>LEFT(A524,2)</f>
        <v>IR</v>
      </c>
      <c r="Q524" s="8" t="str">
        <f>MID(A524,4,4)</f>
        <v>2015</v>
      </c>
      <c r="R524" s="8" t="str">
        <f>UPPER(M524)</f>
        <v>HIGH</v>
      </c>
      <c r="S524" s="8" t="str">
        <f>LOWER(G524)</f>
        <v>furniture</v>
      </c>
      <c r="T524" s="18" t="str">
        <f>RIGHT(A524,5)</f>
        <v>42048</v>
      </c>
      <c r="U524" s="27" t="s">
        <v>3188</v>
      </c>
      <c r="V524" s="16" t="s">
        <v>2815</v>
      </c>
      <c r="W524" s="30">
        <v>2015</v>
      </c>
      <c r="X524" t="s">
        <v>3188</v>
      </c>
      <c r="Y524" s="28">
        <v>42048</v>
      </c>
      <c r="Z524" s="28" t="str">
        <f>TRIM(A524)</f>
        <v>IR-2015-CH207060-42048</v>
      </c>
      <c r="AA524">
        <f t="shared" si="40"/>
        <v>2015</v>
      </c>
      <c r="AB524">
        <f t="shared" si="41"/>
        <v>2</v>
      </c>
      <c r="AC524">
        <f t="shared" si="42"/>
        <v>6</v>
      </c>
      <c r="AD524">
        <f t="shared" si="43"/>
        <v>1</v>
      </c>
      <c r="AE524" s="62">
        <f>IF(I524="missing", IFERROR(INDEX([1]lookup!$I:$I, MATCH($A524, [1]lookup!$B:$B, 0)), 0), I524)</f>
        <v>1198.56</v>
      </c>
      <c r="AF524" s="71" t="str">
        <f t="shared" si="44"/>
        <v>Nov</v>
      </c>
    </row>
    <row r="525" spans="1:32" ht="15.75">
      <c r="A525" s="19" t="s">
        <v>1408</v>
      </c>
      <c r="B525" s="67">
        <v>42141</v>
      </c>
      <c r="C525" s="9">
        <v>42146</v>
      </c>
      <c r="D525" s="10" t="s">
        <v>1409</v>
      </c>
      <c r="E525" s="10" t="s">
        <v>114</v>
      </c>
      <c r="F525" s="10" t="s">
        <v>115</v>
      </c>
      <c r="G525" s="10" t="s">
        <v>32</v>
      </c>
      <c r="H525" s="10" t="s">
        <v>127</v>
      </c>
      <c r="I525" s="11">
        <v>3094.56</v>
      </c>
      <c r="J525" s="10">
        <v>6</v>
      </c>
      <c r="K525" s="20">
        <v>0</v>
      </c>
      <c r="L525" s="11">
        <v>1423.44</v>
      </c>
      <c r="M525" s="10" t="s">
        <v>19</v>
      </c>
      <c r="N525" s="12"/>
      <c r="O525" s="13" t="str">
        <f>PROPER(D525)</f>
        <v>Denny Ordway</v>
      </c>
      <c r="P525" s="13" t="str">
        <f>LEFT(A525,2)</f>
        <v>IN</v>
      </c>
      <c r="Q525" s="13" t="str">
        <f>MID(A525,4,4)</f>
        <v>2015</v>
      </c>
      <c r="R525" s="13" t="str">
        <f>UPPER(M525)</f>
        <v>MEDIUM</v>
      </c>
      <c r="S525" s="13" t="str">
        <f>LOWER(G525)</f>
        <v>furniture</v>
      </c>
      <c r="T525" s="21" t="str">
        <f>RIGHT(A525,5)</f>
        <v>42141</v>
      </c>
      <c r="U525" s="27" t="s">
        <v>3189</v>
      </c>
      <c r="V525" s="19" t="s">
        <v>2687</v>
      </c>
      <c r="W525" s="30">
        <v>2015</v>
      </c>
      <c r="X525" t="s">
        <v>3189</v>
      </c>
      <c r="Y525" s="28">
        <v>42141</v>
      </c>
      <c r="Z525" s="28" t="str">
        <f>TRIM(A525)</f>
        <v>IN-2015-DO1343558-42141</v>
      </c>
      <c r="AA525">
        <f t="shared" si="40"/>
        <v>2015</v>
      </c>
      <c r="AB525">
        <f t="shared" si="41"/>
        <v>5</v>
      </c>
      <c r="AC525">
        <f t="shared" si="42"/>
        <v>1</v>
      </c>
      <c r="AD525">
        <f t="shared" si="43"/>
        <v>5</v>
      </c>
      <c r="AE525" s="62">
        <f>IF(I525="missing", IFERROR(INDEX([1]lookup!$I:$I, MATCH($A525, [1]lookup!$B:$B, 0)), 0), I525)</f>
        <v>3094.56</v>
      </c>
      <c r="AF525" s="71" t="str">
        <f t="shared" si="44"/>
        <v>Nov</v>
      </c>
    </row>
    <row r="526" spans="1:32" ht="15.75">
      <c r="A526" s="16" t="s">
        <v>1410</v>
      </c>
      <c r="B526" s="66">
        <v>41752</v>
      </c>
      <c r="C526" s="4">
        <v>41754</v>
      </c>
      <c r="D526" s="5" t="s">
        <v>1411</v>
      </c>
      <c r="E526" s="5" t="s">
        <v>358</v>
      </c>
      <c r="F526" s="5" t="s">
        <v>98</v>
      </c>
      <c r="G526" s="5" t="s">
        <v>17</v>
      </c>
      <c r="H526" s="5" t="s">
        <v>44</v>
      </c>
      <c r="I526" s="6">
        <v>882.03239999999903</v>
      </c>
      <c r="J526" s="5">
        <v>9</v>
      </c>
      <c r="K526" s="17">
        <v>2E-3</v>
      </c>
      <c r="L526" s="6">
        <v>148.35239999999999</v>
      </c>
      <c r="M526" s="5" t="s">
        <v>37</v>
      </c>
      <c r="N526" s="7"/>
      <c r="O526" s="8" t="str">
        <f>PROPER(D526)</f>
        <v>Susan Gilcrest</v>
      </c>
      <c r="P526" s="8" t="str">
        <f>LEFT(A526,2)</f>
        <v>MX</v>
      </c>
      <c r="Q526" s="8" t="str">
        <f>MID(A526,4,4)</f>
        <v>2014</v>
      </c>
      <c r="R526" s="8" t="str">
        <f>UPPER(M526)</f>
        <v>HIGH</v>
      </c>
      <c r="S526" s="8" t="str">
        <f>LOWER(G526)</f>
        <v>technology</v>
      </c>
      <c r="T526" s="18" t="str">
        <f>RIGHT(A526,5)</f>
        <v>41752</v>
      </c>
      <c r="U526" s="27" t="s">
        <v>3190</v>
      </c>
      <c r="V526" s="16" t="s">
        <v>2719</v>
      </c>
      <c r="W526" s="30">
        <v>2014</v>
      </c>
      <c r="X526" t="s">
        <v>3190</v>
      </c>
      <c r="Y526" s="28">
        <v>41752</v>
      </c>
      <c r="Z526" s="28" t="str">
        <f>TRIM(A526)</f>
        <v>MX-2014-SG2089051-41752</v>
      </c>
      <c r="AA526">
        <f t="shared" si="40"/>
        <v>2014</v>
      </c>
      <c r="AB526">
        <f t="shared" si="41"/>
        <v>4</v>
      </c>
      <c r="AC526">
        <f t="shared" si="42"/>
        <v>4</v>
      </c>
      <c r="AD526">
        <f t="shared" si="43"/>
        <v>2</v>
      </c>
      <c r="AE526" s="62">
        <f>IF(I526="missing", IFERROR(INDEX([1]lookup!$I:$I, MATCH($A526, [1]lookup!$B:$B, 0)), 0), I526)</f>
        <v>882.03239999999903</v>
      </c>
      <c r="AF526" s="71" t="str">
        <f t="shared" si="44"/>
        <v>Oct</v>
      </c>
    </row>
    <row r="527" spans="1:32" ht="15.75">
      <c r="A527" s="19" t="s">
        <v>145</v>
      </c>
      <c r="B527" s="67">
        <v>42273</v>
      </c>
      <c r="C527" s="9">
        <v>42275</v>
      </c>
      <c r="D527" s="10" t="s">
        <v>146</v>
      </c>
      <c r="E527" s="10" t="s">
        <v>114</v>
      </c>
      <c r="F527" s="10" t="s">
        <v>115</v>
      </c>
      <c r="G527" s="10" t="s">
        <v>32</v>
      </c>
      <c r="H527" s="10" t="s">
        <v>33</v>
      </c>
      <c r="I527" s="11">
        <v>2871.54</v>
      </c>
      <c r="J527" s="10">
        <v>7</v>
      </c>
      <c r="K527" s="20">
        <v>0</v>
      </c>
      <c r="L527" s="11">
        <v>57.33</v>
      </c>
      <c r="M527" s="10" t="s">
        <v>19</v>
      </c>
      <c r="N527" s="12"/>
      <c r="O527" s="13" t="str">
        <f>PROPER(D527)</f>
        <v>Vivek Grady</v>
      </c>
      <c r="P527" s="13" t="str">
        <f>LEFT(A527,2)</f>
        <v>IN</v>
      </c>
      <c r="Q527" s="13" t="str">
        <f>MID(A527,4,4)</f>
        <v>2015</v>
      </c>
      <c r="R527" s="13" t="str">
        <f>UPPER(M527)</f>
        <v>MEDIUM</v>
      </c>
      <c r="S527" s="13" t="str">
        <f>LOWER(G527)</f>
        <v>furniture</v>
      </c>
      <c r="T527" s="21" t="str">
        <f>RIGHT(A527,5)</f>
        <v>42273</v>
      </c>
      <c r="U527" s="27" t="s">
        <v>2996</v>
      </c>
      <c r="V527" s="19" t="s">
        <v>2687</v>
      </c>
      <c r="W527" s="30">
        <v>2015</v>
      </c>
      <c r="X527" t="s">
        <v>2996</v>
      </c>
      <c r="Y527" s="28">
        <v>42273</v>
      </c>
      <c r="Z527" s="28" t="str">
        <f>TRIM(A527)</f>
        <v>IN-2015-VG2180558-42273</v>
      </c>
      <c r="AA527">
        <f t="shared" si="40"/>
        <v>2015</v>
      </c>
      <c r="AB527">
        <f t="shared" si="41"/>
        <v>9</v>
      </c>
      <c r="AC527">
        <f t="shared" si="42"/>
        <v>7</v>
      </c>
      <c r="AD527">
        <f t="shared" si="43"/>
        <v>2</v>
      </c>
      <c r="AE527" s="62">
        <f>IF(I527="missing", IFERROR(INDEX([1]lookup!$I:$I, MATCH($A527, [1]lookup!$B:$B, 0)), 0), I527)</f>
        <v>2871.54</v>
      </c>
      <c r="AF527" s="71" t="str">
        <f t="shared" si="44"/>
        <v>Nov</v>
      </c>
    </row>
    <row r="528" spans="1:32" ht="15.75">
      <c r="A528" s="16" t="s">
        <v>1436</v>
      </c>
      <c r="B528" s="66">
        <v>42178</v>
      </c>
      <c r="C528" s="4">
        <v>42178</v>
      </c>
      <c r="D528" s="5" t="s">
        <v>1101</v>
      </c>
      <c r="E528" s="5" t="s">
        <v>464</v>
      </c>
      <c r="F528" s="5" t="s">
        <v>87</v>
      </c>
      <c r="G528" s="5" t="s">
        <v>17</v>
      </c>
      <c r="H528" s="5" t="s">
        <v>127</v>
      </c>
      <c r="I528" s="6">
        <v>827.28</v>
      </c>
      <c r="J528" s="5">
        <v>6</v>
      </c>
      <c r="K528" s="17">
        <v>0</v>
      </c>
      <c r="L528" s="6">
        <v>397.07999999999902</v>
      </c>
      <c r="M528" s="5" t="s">
        <v>37</v>
      </c>
      <c r="N528" s="7"/>
      <c r="O528" s="8" t="str">
        <f>PROPER(D528)</f>
        <v>Theresa Coyne</v>
      </c>
      <c r="P528" s="8" t="str">
        <f>LEFT(A528,2)</f>
        <v>RS</v>
      </c>
      <c r="Q528" s="8" t="str">
        <f>MID(A528,4,4)</f>
        <v>2015</v>
      </c>
      <c r="R528" s="8" t="str">
        <f>UPPER(M528)</f>
        <v>HIGH</v>
      </c>
      <c r="S528" s="8" t="str">
        <f>LOWER(G528)</f>
        <v>technology</v>
      </c>
      <c r="T528" s="18" t="str">
        <f>RIGHT(A528,5)</f>
        <v>42178</v>
      </c>
      <c r="U528" s="27" t="s">
        <v>3191</v>
      </c>
      <c r="V528" s="16" t="s">
        <v>2858</v>
      </c>
      <c r="W528" s="30">
        <v>2015</v>
      </c>
      <c r="X528" t="s">
        <v>3191</v>
      </c>
      <c r="Y528" s="28">
        <v>42178</v>
      </c>
      <c r="Z528" s="28" t="str">
        <f>TRIM(A528)</f>
        <v>RS-2015-TC11145108-42178</v>
      </c>
      <c r="AA528">
        <f t="shared" si="40"/>
        <v>2015</v>
      </c>
      <c r="AB528">
        <f t="shared" si="41"/>
        <v>6</v>
      </c>
      <c r="AC528">
        <f t="shared" si="42"/>
        <v>3</v>
      </c>
      <c r="AD528">
        <f t="shared" si="43"/>
        <v>0</v>
      </c>
      <c r="AE528" s="62">
        <f>IF(I528="missing", IFERROR(INDEX([1]lookup!$I:$I, MATCH($A528, [1]lookup!$B:$B, 0)), 0), I528)</f>
        <v>827.28</v>
      </c>
      <c r="AF528" s="71" t="str">
        <f t="shared" si="44"/>
        <v>Nov</v>
      </c>
    </row>
    <row r="529" spans="1:32" ht="15.75">
      <c r="A529" s="19" t="s">
        <v>1439</v>
      </c>
      <c r="B529" s="67">
        <v>42182</v>
      </c>
      <c r="C529" s="9">
        <v>42187</v>
      </c>
      <c r="D529" s="10" t="s">
        <v>454</v>
      </c>
      <c r="E529" s="10" t="s">
        <v>114</v>
      </c>
      <c r="F529" s="10" t="s">
        <v>115</v>
      </c>
      <c r="G529" s="10" t="s">
        <v>17</v>
      </c>
      <c r="H529" s="10" t="s">
        <v>26</v>
      </c>
      <c r="I529" s="11">
        <v>2098.3200000000002</v>
      </c>
      <c r="J529" s="10">
        <v>8</v>
      </c>
      <c r="K529" s="20">
        <v>0</v>
      </c>
      <c r="L529" s="11">
        <v>860.16</v>
      </c>
      <c r="M529" s="10" t="s">
        <v>19</v>
      </c>
      <c r="N529" s="12"/>
      <c r="O529" s="13" t="str">
        <f>PROPER(D529)</f>
        <v>Denise Monton</v>
      </c>
      <c r="P529" s="13" t="str">
        <f>LEFT(A529,2)</f>
        <v>IN</v>
      </c>
      <c r="Q529" s="13" t="str">
        <f>MID(A529,4,4)</f>
        <v>2015</v>
      </c>
      <c r="R529" s="13" t="str">
        <f>UPPER(M529)</f>
        <v>MEDIUM</v>
      </c>
      <c r="S529" s="13" t="str">
        <f>LOWER(G529)</f>
        <v>technology</v>
      </c>
      <c r="T529" s="21" t="str">
        <f>RIGHT(A529,5)</f>
        <v>42182</v>
      </c>
      <c r="U529" s="27" t="s">
        <v>3192</v>
      </c>
      <c r="V529" s="19" t="s">
        <v>2687</v>
      </c>
      <c r="W529" s="30">
        <v>2015</v>
      </c>
      <c r="X529" t="s">
        <v>3192</v>
      </c>
      <c r="Y529" s="28">
        <v>42182</v>
      </c>
      <c r="Z529" s="28" t="str">
        <f>TRIM(A529)</f>
        <v>IN-2015-DM1334558-42182</v>
      </c>
      <c r="AA529">
        <f t="shared" si="40"/>
        <v>2015</v>
      </c>
      <c r="AB529">
        <f t="shared" si="41"/>
        <v>6</v>
      </c>
      <c r="AC529">
        <f t="shared" si="42"/>
        <v>7</v>
      </c>
      <c r="AD529">
        <f t="shared" si="43"/>
        <v>5</v>
      </c>
      <c r="AE529" s="62">
        <f>IF(I529="missing", IFERROR(INDEX([1]lookup!$I:$I, MATCH($A529, [1]lookup!$B:$B, 0)), 0), I529)</f>
        <v>2098.3200000000002</v>
      </c>
      <c r="AF529" s="71" t="str">
        <f t="shared" si="44"/>
        <v>Nov</v>
      </c>
    </row>
    <row r="530" spans="1:32" ht="15.75">
      <c r="A530" s="16" t="s">
        <v>1447</v>
      </c>
      <c r="B530" s="66">
        <v>42251</v>
      </c>
      <c r="C530" s="4">
        <v>42255</v>
      </c>
      <c r="D530" s="5" t="s">
        <v>1448</v>
      </c>
      <c r="E530" s="5" t="s">
        <v>76</v>
      </c>
      <c r="F530" s="5" t="s">
        <v>77</v>
      </c>
      <c r="G530" s="5" t="s">
        <v>32</v>
      </c>
      <c r="H530" s="5" t="s">
        <v>73</v>
      </c>
      <c r="I530" s="6">
        <v>2927.2799999999902</v>
      </c>
      <c r="J530" s="5">
        <v>8</v>
      </c>
      <c r="K530" s="17">
        <v>0</v>
      </c>
      <c r="L530" s="6">
        <v>146.16</v>
      </c>
      <c r="M530" s="5" t="s">
        <v>19</v>
      </c>
      <c r="N530" s="7"/>
      <c r="O530" s="8" t="str">
        <f>PROPER(D530)</f>
        <v xml:space="preserve"> Barry Gonzalez </v>
      </c>
      <c r="P530" s="8" t="str">
        <f>LEFT(A530,2)</f>
        <v>ES</v>
      </c>
      <c r="Q530" s="8" t="str">
        <f>MID(A530,4,4)</f>
        <v>2015</v>
      </c>
      <c r="R530" s="8" t="str">
        <f>UPPER(M530)</f>
        <v>MEDIUM</v>
      </c>
      <c r="S530" s="8" t="str">
        <f>LOWER(G530)</f>
        <v>furniture</v>
      </c>
      <c r="T530" s="18" t="str">
        <f>RIGHT(A530,5)</f>
        <v>42251</v>
      </c>
      <c r="U530" s="27" t="s">
        <v>3193</v>
      </c>
      <c r="V530" s="16" t="s">
        <v>2744</v>
      </c>
      <c r="W530" s="30">
        <v>2015</v>
      </c>
      <c r="X530" t="s">
        <v>3193</v>
      </c>
      <c r="Y530" s="28">
        <v>42251</v>
      </c>
      <c r="Z530" s="28" t="str">
        <f>TRIM(A530)</f>
        <v>ES-2015-BG1103564-42251</v>
      </c>
      <c r="AA530">
        <f t="shared" si="40"/>
        <v>2015</v>
      </c>
      <c r="AB530">
        <f t="shared" si="41"/>
        <v>9</v>
      </c>
      <c r="AC530">
        <f t="shared" si="42"/>
        <v>6</v>
      </c>
      <c r="AD530">
        <f t="shared" si="43"/>
        <v>4</v>
      </c>
      <c r="AE530" s="62">
        <f>IF(I530="missing", IFERROR(INDEX([1]lookup!$I:$I, MATCH($A530, [1]lookup!$B:$B, 0)), 0), I530)</f>
        <v>2927.2799999999902</v>
      </c>
      <c r="AF530" s="71" t="str">
        <f t="shared" si="44"/>
        <v>Nov</v>
      </c>
    </row>
    <row r="531" spans="1:32" ht="15.75">
      <c r="A531" s="19" t="s">
        <v>1449</v>
      </c>
      <c r="B531" s="67">
        <v>41439</v>
      </c>
      <c r="C531" s="10" t="s">
        <v>1450</v>
      </c>
      <c r="D531" s="10" t="s">
        <v>373</v>
      </c>
      <c r="E531" s="10" t="s">
        <v>40</v>
      </c>
      <c r="F531" s="10" t="s">
        <v>111</v>
      </c>
      <c r="G531" s="10" t="s">
        <v>32</v>
      </c>
      <c r="H531" s="10" t="s">
        <v>299</v>
      </c>
      <c r="I531" s="11">
        <v>51.072000000000003</v>
      </c>
      <c r="J531" s="10">
        <v>6</v>
      </c>
      <c r="K531" s="20">
        <v>0.2</v>
      </c>
      <c r="L531" s="11">
        <v>5.1071999999999997</v>
      </c>
      <c r="M531" s="10" t="s">
        <v>37</v>
      </c>
      <c r="N531" s="12"/>
      <c r="O531" s="13" t="str">
        <f>PROPER(D531)</f>
        <v>Alan Dominguez</v>
      </c>
      <c r="P531" s="13" t="str">
        <f>LEFT(A531,2)</f>
        <v>CA</v>
      </c>
      <c r="Q531" s="13" t="str">
        <f>MID(A531,4,4)</f>
        <v>2013</v>
      </c>
      <c r="R531" s="13" t="str">
        <f>UPPER(M531)</f>
        <v>HIGH</v>
      </c>
      <c r="S531" s="13" t="str">
        <f>LOWER(G531)</f>
        <v>furniture</v>
      </c>
      <c r="T531" s="21" t="str">
        <f>RIGHT(A531,5)</f>
        <v>41439</v>
      </c>
      <c r="U531" s="27" t="s">
        <v>2928</v>
      </c>
      <c r="V531" s="19" t="s">
        <v>2690</v>
      </c>
      <c r="W531" s="30">
        <v>2013</v>
      </c>
      <c r="X531" t="s">
        <v>2928</v>
      </c>
      <c r="Y531" s="28">
        <v>41439</v>
      </c>
      <c r="Z531" s="28" t="str">
        <f>TRIM(A531)</f>
        <v>CA-2013-AD10180140-41439</v>
      </c>
      <c r="AA531">
        <f t="shared" si="40"/>
        <v>2013</v>
      </c>
      <c r="AB531">
        <f t="shared" si="41"/>
        <v>6</v>
      </c>
      <c r="AC531">
        <f t="shared" si="42"/>
        <v>6</v>
      </c>
      <c r="AD531">
        <f t="shared" si="43"/>
        <v>4</v>
      </c>
      <c r="AE531" s="62">
        <f>IF(I531="missing", IFERROR(INDEX([1]lookup!$I:$I, MATCH($A531, [1]lookup!$B:$B, 0)), 0), I531)</f>
        <v>51.072000000000003</v>
      </c>
      <c r="AF531" s="71" t="str">
        <f t="shared" si="44"/>
        <v>Sep</v>
      </c>
    </row>
    <row r="532" spans="1:32" ht="15.75">
      <c r="A532" s="16" t="s">
        <v>1452</v>
      </c>
      <c r="B532" s="66">
        <v>42022</v>
      </c>
      <c r="C532" s="4">
        <v>42026</v>
      </c>
      <c r="D532" s="5" t="s">
        <v>1453</v>
      </c>
      <c r="E532" s="5" t="s">
        <v>713</v>
      </c>
      <c r="F532" s="5" t="s">
        <v>115</v>
      </c>
      <c r="G532" s="5" t="s">
        <v>45</v>
      </c>
      <c r="H532" s="5" t="s">
        <v>33</v>
      </c>
      <c r="I532" s="6">
        <v>2117.2199999999998</v>
      </c>
      <c r="J532" s="5">
        <v>14</v>
      </c>
      <c r="K532" s="17">
        <v>0.5</v>
      </c>
      <c r="L532" s="6">
        <v>-1736.27999999999</v>
      </c>
      <c r="M532" s="5" t="s">
        <v>37</v>
      </c>
      <c r="N532" s="7"/>
      <c r="O532" s="8" t="str">
        <f>PROPER(D532)</f>
        <v>Michael Granlund</v>
      </c>
      <c r="P532" s="8" t="str">
        <f>LEFT(A532,2)</f>
        <v>IN</v>
      </c>
      <c r="Q532" s="8" t="str">
        <f>MID(A532,4,4)</f>
        <v>2015</v>
      </c>
      <c r="R532" s="8" t="str">
        <f>UPPER(M532)</f>
        <v>HIGH</v>
      </c>
      <c r="S532" s="8" t="str">
        <f>LOWER(G532)</f>
        <v>office supplies</v>
      </c>
      <c r="T532" s="18" t="str">
        <f>RIGHT(A532,5)</f>
        <v>42022</v>
      </c>
      <c r="U532" s="27" t="s">
        <v>3194</v>
      </c>
      <c r="V532" s="16" t="s">
        <v>2687</v>
      </c>
      <c r="W532" s="30">
        <v>2015</v>
      </c>
      <c r="X532" t="s">
        <v>3194</v>
      </c>
      <c r="Y532" s="28">
        <v>42022</v>
      </c>
      <c r="Z532" s="28" t="str">
        <f>TRIM(A532)</f>
        <v>IN-2015-MG1789097-42022</v>
      </c>
      <c r="AA532">
        <f t="shared" si="40"/>
        <v>2015</v>
      </c>
      <c r="AB532">
        <f t="shared" si="41"/>
        <v>1</v>
      </c>
      <c r="AC532">
        <f t="shared" si="42"/>
        <v>1</v>
      </c>
      <c r="AD532">
        <f t="shared" si="43"/>
        <v>4</v>
      </c>
      <c r="AE532" s="62">
        <f>IF(I532="missing", IFERROR(INDEX([1]lookup!$I:$I, MATCH($A532, [1]lookup!$B:$B, 0)), 0), I532)</f>
        <v>2117.2199999999998</v>
      </c>
      <c r="AF532" s="71" t="str">
        <f t="shared" si="44"/>
        <v>Nov</v>
      </c>
    </row>
    <row r="533" spans="1:32" ht="15.75">
      <c r="A533" s="19" t="s">
        <v>1454</v>
      </c>
      <c r="B533" s="67">
        <v>42181</v>
      </c>
      <c r="C533" s="9">
        <v>42186</v>
      </c>
      <c r="D533" s="10" t="s">
        <v>54</v>
      </c>
      <c r="E533" s="10" t="s">
        <v>689</v>
      </c>
      <c r="F533" s="10" t="s">
        <v>142</v>
      </c>
      <c r="G533" s="10" t="s">
        <v>32</v>
      </c>
      <c r="H533" s="10" t="s">
        <v>73</v>
      </c>
      <c r="I533" s="11">
        <v>2747.7</v>
      </c>
      <c r="J533" s="10">
        <v>6</v>
      </c>
      <c r="K533" s="20">
        <v>0</v>
      </c>
      <c r="L533" s="11">
        <v>82.26</v>
      </c>
      <c r="M533" s="10" t="s">
        <v>19</v>
      </c>
      <c r="N533" s="12"/>
      <c r="O533" s="13" t="str">
        <f>PROPER(D533)</f>
        <v>Magdelene Morse</v>
      </c>
      <c r="P533" s="13" t="str">
        <f>LEFT(A533,2)</f>
        <v>ID</v>
      </c>
      <c r="Q533" s="13" t="str">
        <f>MID(A533,4,4)</f>
        <v>2015</v>
      </c>
      <c r="R533" s="13" t="str">
        <f>UPPER(M533)</f>
        <v>MEDIUM</v>
      </c>
      <c r="S533" s="13" t="str">
        <f>LOWER(G533)</f>
        <v>furniture</v>
      </c>
      <c r="T533" s="21" t="str">
        <f>RIGHT(A533,5)</f>
        <v>42181</v>
      </c>
      <c r="U533" s="27" t="s">
        <v>3195</v>
      </c>
      <c r="V533" s="19" t="s">
        <v>2739</v>
      </c>
      <c r="W533" s="30">
        <v>2015</v>
      </c>
      <c r="X533" t="s">
        <v>3195</v>
      </c>
      <c r="Y533" s="28">
        <v>42181</v>
      </c>
      <c r="Z533" s="28" t="str">
        <f>TRIM(A533)</f>
        <v>ID-2015-MM1726078-42181</v>
      </c>
      <c r="AA533">
        <f t="shared" si="40"/>
        <v>2015</v>
      </c>
      <c r="AB533">
        <f t="shared" si="41"/>
        <v>6</v>
      </c>
      <c r="AC533">
        <f t="shared" si="42"/>
        <v>6</v>
      </c>
      <c r="AD533">
        <f t="shared" si="43"/>
        <v>5</v>
      </c>
      <c r="AE533" s="62">
        <f>IF(I533="missing", IFERROR(INDEX([1]lookup!$I:$I, MATCH($A533, [1]lookup!$B:$B, 0)), 0), I533)</f>
        <v>2747.7</v>
      </c>
      <c r="AF533" s="71" t="str">
        <f t="shared" si="44"/>
        <v>Nov</v>
      </c>
    </row>
    <row r="534" spans="1:32" ht="15.75">
      <c r="A534" s="16" t="s">
        <v>1456</v>
      </c>
      <c r="B534" s="66">
        <v>41462</v>
      </c>
      <c r="C534" s="4">
        <v>41467</v>
      </c>
      <c r="D534" s="5" t="s">
        <v>1457</v>
      </c>
      <c r="E534" s="5" t="s">
        <v>1458</v>
      </c>
      <c r="F534" s="5" t="s">
        <v>169</v>
      </c>
      <c r="G534" s="5" t="s">
        <v>17</v>
      </c>
      <c r="H534" s="5" t="s">
        <v>23</v>
      </c>
      <c r="I534" s="6">
        <v>1591.56</v>
      </c>
      <c r="J534" s="5">
        <v>12</v>
      </c>
      <c r="K534" s="17">
        <v>0</v>
      </c>
      <c r="L534" s="6">
        <v>79.56</v>
      </c>
      <c r="M534" s="5" t="s">
        <v>19</v>
      </c>
      <c r="N534" s="7"/>
      <c r="O534" s="8" t="str">
        <f>PROPER(D534)</f>
        <v>Christopher Conant</v>
      </c>
      <c r="P534" s="8" t="str">
        <f>LEFT(A534,2)</f>
        <v>IN</v>
      </c>
      <c r="Q534" s="8" t="str">
        <f>MID(A534,4,4)</f>
        <v>2013</v>
      </c>
      <c r="R534" s="8" t="str">
        <f>UPPER(M534)</f>
        <v>MEDIUM</v>
      </c>
      <c r="S534" s="8" t="str">
        <f>LOWER(G534)</f>
        <v>technology</v>
      </c>
      <c r="T534" s="18" t="str">
        <f>RIGHT(A534,5)</f>
        <v>41462</v>
      </c>
      <c r="U534" s="27" t="s">
        <v>3196</v>
      </c>
      <c r="V534" s="16" t="s">
        <v>2687</v>
      </c>
      <c r="W534" s="30">
        <v>2013</v>
      </c>
      <c r="X534" t="s">
        <v>3196</v>
      </c>
      <c r="Y534" s="28">
        <v>41462</v>
      </c>
      <c r="Z534" s="28" t="str">
        <f>TRIM(A534)</f>
        <v>IN-2013-CC1237011-41462</v>
      </c>
      <c r="AA534">
        <f t="shared" si="40"/>
        <v>2013</v>
      </c>
      <c r="AB534">
        <f t="shared" si="41"/>
        <v>7</v>
      </c>
      <c r="AC534">
        <f t="shared" si="42"/>
        <v>1</v>
      </c>
      <c r="AD534">
        <f t="shared" si="43"/>
        <v>5</v>
      </c>
      <c r="AE534" s="62">
        <f>IF(I534="missing", IFERROR(INDEX([1]lookup!$I:$I, MATCH($A534, [1]lookup!$B:$B, 0)), 0), I534)</f>
        <v>1591.56</v>
      </c>
      <c r="AF534" s="71" t="str">
        <f t="shared" si="44"/>
        <v>Sep</v>
      </c>
    </row>
    <row r="535" spans="1:32" ht="15.75">
      <c r="A535" s="19" t="s">
        <v>1461</v>
      </c>
      <c r="B535" s="67">
        <v>41615</v>
      </c>
      <c r="C535" s="9">
        <v>41617</v>
      </c>
      <c r="D535" s="10" t="s">
        <v>898</v>
      </c>
      <c r="E535" s="10" t="s">
        <v>141</v>
      </c>
      <c r="F535" s="10" t="s">
        <v>142</v>
      </c>
      <c r="G535" s="10" t="s">
        <v>45</v>
      </c>
      <c r="H535" s="10" t="s">
        <v>127</v>
      </c>
      <c r="I535" s="11">
        <v>1053.8676</v>
      </c>
      <c r="J535" s="10">
        <v>6</v>
      </c>
      <c r="K535" s="20">
        <v>0.17</v>
      </c>
      <c r="L535" s="11">
        <v>-152.49239999999901</v>
      </c>
      <c r="M535" s="10" t="s">
        <v>37</v>
      </c>
      <c r="N535" s="12"/>
      <c r="O535" s="13" t="str">
        <f>PROPER(D535)</f>
        <v>Cassandra Brandow</v>
      </c>
      <c r="P535" s="13" t="str">
        <f>LEFT(A535,2)</f>
        <v>ID</v>
      </c>
      <c r="Q535" s="13" t="str">
        <f>MID(A535,4,4)</f>
        <v>2013</v>
      </c>
      <c r="R535" s="13" t="str">
        <f>UPPER(M535)</f>
        <v>HIGH</v>
      </c>
      <c r="S535" s="13" t="str">
        <f>LOWER(G535)</f>
        <v>office supplies</v>
      </c>
      <c r="T535" s="21" t="str">
        <f>RIGHT(A535,5)</f>
        <v>41615</v>
      </c>
      <c r="U535" s="27" t="s">
        <v>3197</v>
      </c>
      <c r="V535" s="19" t="s">
        <v>2739</v>
      </c>
      <c r="W535" s="30">
        <v>2013</v>
      </c>
      <c r="X535" t="s">
        <v>3197</v>
      </c>
      <c r="Y535" s="28">
        <v>41615</v>
      </c>
      <c r="Z535" s="28" t="str">
        <f>TRIM(A535)</f>
        <v>ID-2013-CB1202559-41615</v>
      </c>
      <c r="AA535">
        <f t="shared" si="40"/>
        <v>2013</v>
      </c>
      <c r="AB535">
        <f t="shared" si="41"/>
        <v>12</v>
      </c>
      <c r="AC535">
        <f t="shared" si="42"/>
        <v>7</v>
      </c>
      <c r="AD535">
        <f t="shared" si="43"/>
        <v>2</v>
      </c>
      <c r="AE535" s="62">
        <f>IF(I535="missing", IFERROR(INDEX([1]lookup!$I:$I, MATCH($A535, [1]lookup!$B:$B, 0)), 0), I535)</f>
        <v>1053.8676</v>
      </c>
      <c r="AF535" s="71" t="str">
        <f t="shared" si="44"/>
        <v>Sep</v>
      </c>
    </row>
    <row r="536" spans="1:32" ht="15.75">
      <c r="A536" s="16" t="s">
        <v>1465</v>
      </c>
      <c r="B536" s="66">
        <v>41962</v>
      </c>
      <c r="C536" s="4">
        <v>41968</v>
      </c>
      <c r="D536" s="5" t="s">
        <v>697</v>
      </c>
      <c r="E536" s="5" t="s">
        <v>358</v>
      </c>
      <c r="F536" s="5" t="s">
        <v>98</v>
      </c>
      <c r="G536" s="5" t="s">
        <v>32</v>
      </c>
      <c r="H536" s="5" t="s">
        <v>46</v>
      </c>
      <c r="I536" s="6">
        <v>2040.92</v>
      </c>
      <c r="J536" s="5">
        <v>7</v>
      </c>
      <c r="K536" s="17">
        <v>0</v>
      </c>
      <c r="L536" s="6">
        <v>959.14</v>
      </c>
      <c r="M536" s="5" t="s">
        <v>74</v>
      </c>
      <c r="N536" s="7"/>
      <c r="O536" s="8" t="str">
        <f>PROPER(D536)</f>
        <v>Shirley Jackson</v>
      </c>
      <c r="P536" s="8" t="str">
        <f>LEFT(A536,2)</f>
        <v>MX</v>
      </c>
      <c r="Q536" s="8" t="str">
        <f>MID(A536,4,4)</f>
        <v>2014</v>
      </c>
      <c r="R536" s="8" t="str">
        <f>UPPER(M536)</f>
        <v>LOW</v>
      </c>
      <c r="S536" s="8" t="str">
        <f>LOWER(G536)</f>
        <v>furniture</v>
      </c>
      <c r="T536" s="18" t="str">
        <f>RIGHT(A536,5)</f>
        <v>41962</v>
      </c>
      <c r="U536" s="27" t="s">
        <v>3198</v>
      </c>
      <c r="V536" s="16" t="s">
        <v>2719</v>
      </c>
      <c r="W536" s="30">
        <v>2014</v>
      </c>
      <c r="X536" t="s">
        <v>3198</v>
      </c>
      <c r="Y536" s="28">
        <v>41962</v>
      </c>
      <c r="Z536" s="28" t="str">
        <f>TRIM(A536)</f>
        <v>MX-2014-SJ2050051-41962</v>
      </c>
      <c r="AA536">
        <f t="shared" si="40"/>
        <v>2014</v>
      </c>
      <c r="AB536">
        <f t="shared" si="41"/>
        <v>11</v>
      </c>
      <c r="AC536">
        <f t="shared" si="42"/>
        <v>4</v>
      </c>
      <c r="AD536">
        <f t="shared" si="43"/>
        <v>6</v>
      </c>
      <c r="AE536" s="62">
        <f>IF(I536="missing", IFERROR(INDEX([1]lookup!$I:$I, MATCH($A536, [1]lookup!$B:$B, 0)), 0), I536)</f>
        <v>2040.92</v>
      </c>
      <c r="AF536" s="71" t="str">
        <f t="shared" si="44"/>
        <v>Oct</v>
      </c>
    </row>
    <row r="537" spans="1:32" ht="15.75">
      <c r="A537" s="19" t="s">
        <v>1466</v>
      </c>
      <c r="B537" s="67">
        <v>42249</v>
      </c>
      <c r="C537" s="9">
        <v>42251</v>
      </c>
      <c r="D537" s="10" t="s">
        <v>1400</v>
      </c>
      <c r="E537" s="10" t="s">
        <v>70</v>
      </c>
      <c r="F537" s="10" t="s">
        <v>71</v>
      </c>
      <c r="G537" s="10" t="s">
        <v>1467</v>
      </c>
      <c r="H537" s="10" t="s">
        <v>127</v>
      </c>
      <c r="I537" s="11">
        <v>1068.7139999999999</v>
      </c>
      <c r="J537" s="10">
        <v>6</v>
      </c>
      <c r="K537" s="20">
        <v>0.1</v>
      </c>
      <c r="L537" s="11">
        <v>-0.126000000000004</v>
      </c>
      <c r="M537" s="10" t="s">
        <v>37</v>
      </c>
      <c r="N537" s="12"/>
      <c r="O537" s="13" t="str">
        <f>PROPER(D537)</f>
        <v>Michael Chen</v>
      </c>
      <c r="P537" s="13" t="str">
        <f>LEFT(A537,2)</f>
        <v>IT</v>
      </c>
      <c r="Q537" s="13" t="str">
        <f>MID(A537,4,4)</f>
        <v>2015</v>
      </c>
      <c r="R537" s="13" t="str">
        <f>UPPER(M537)</f>
        <v>HIGH</v>
      </c>
      <c r="S537" s="13" t="str">
        <f>LOWER(G537)</f>
        <v>office suppiles</v>
      </c>
      <c r="T537" s="21" t="str">
        <f>RIGHT(A537,5)</f>
        <v>42249</v>
      </c>
      <c r="U537" s="27" t="s">
        <v>3199</v>
      </c>
      <c r="V537" s="19" t="s">
        <v>2711</v>
      </c>
      <c r="W537" s="30">
        <v>2015</v>
      </c>
      <c r="X537" t="s">
        <v>3199</v>
      </c>
      <c r="Y537" s="28">
        <v>42249</v>
      </c>
      <c r="Z537" s="28" t="str">
        <f>TRIM(A537)</f>
        <v>IT-2015-MC1784545-42249</v>
      </c>
      <c r="AA537">
        <f t="shared" si="40"/>
        <v>2015</v>
      </c>
      <c r="AB537">
        <f t="shared" si="41"/>
        <v>9</v>
      </c>
      <c r="AC537">
        <f t="shared" si="42"/>
        <v>4</v>
      </c>
      <c r="AD537">
        <f t="shared" si="43"/>
        <v>2</v>
      </c>
      <c r="AE537" s="62">
        <f>IF(I537="missing", IFERROR(INDEX([1]lookup!$I:$I, MATCH($A537, [1]lookup!$B:$B, 0)), 0), I537)</f>
        <v>1068.7139999999999</v>
      </c>
      <c r="AF537" s="71" t="str">
        <f t="shared" si="44"/>
        <v>Nov</v>
      </c>
    </row>
    <row r="538" spans="1:32" ht="15.75">
      <c r="A538" s="16" t="s">
        <v>1475</v>
      </c>
      <c r="B538" s="66">
        <v>41800</v>
      </c>
      <c r="C538" s="4">
        <v>41805</v>
      </c>
      <c r="D538" s="5" t="s">
        <v>1476</v>
      </c>
      <c r="E538" s="5" t="s">
        <v>511</v>
      </c>
      <c r="F538" s="5" t="s">
        <v>61</v>
      </c>
      <c r="G538" s="5" t="s">
        <v>32</v>
      </c>
      <c r="H538" s="5" t="s">
        <v>127</v>
      </c>
      <c r="I538" s="6">
        <v>1682.74799999999</v>
      </c>
      <c r="J538" s="5">
        <v>9</v>
      </c>
      <c r="K538" s="17">
        <v>0.4</v>
      </c>
      <c r="L538" s="6">
        <v>-813.49199999999905</v>
      </c>
      <c r="M538" s="5" t="s">
        <v>37</v>
      </c>
      <c r="N538" s="7"/>
      <c r="O538" s="8" t="str">
        <f>PROPER(D538)</f>
        <v>Vivek Gonzalez</v>
      </c>
      <c r="P538" s="8" t="str">
        <f>LEFT(A538,2)</f>
        <v>US</v>
      </c>
      <c r="Q538" s="8" t="str">
        <f>MID(A538,4,4)</f>
        <v>2014</v>
      </c>
      <c r="R538" s="8" t="str">
        <f>UPPER(M538)</f>
        <v>HIGH</v>
      </c>
      <c r="S538" s="8" t="str">
        <f>LOWER(G538)</f>
        <v>furniture</v>
      </c>
      <c r="T538" s="18" t="str">
        <f>RIGHT(A538,5)</f>
        <v>1800#</v>
      </c>
      <c r="U538" s="27" t="s">
        <v>3200</v>
      </c>
      <c r="V538" s="16" t="s">
        <v>2695</v>
      </c>
      <c r="W538" s="30">
        <v>2014</v>
      </c>
      <c r="X538" t="s">
        <v>3200</v>
      </c>
      <c r="Y538" s="28" t="s">
        <v>3201</v>
      </c>
      <c r="Z538" s="28" t="str">
        <f>TRIM(A538)</f>
        <v>US-2014-VG217905-41800#</v>
      </c>
      <c r="AA538">
        <f t="shared" si="40"/>
        <v>2014</v>
      </c>
      <c r="AB538">
        <f t="shared" si="41"/>
        <v>6</v>
      </c>
      <c r="AC538">
        <f t="shared" si="42"/>
        <v>3</v>
      </c>
      <c r="AD538">
        <f t="shared" si="43"/>
        <v>5</v>
      </c>
      <c r="AE538" s="62">
        <f>IF(I538="missing", IFERROR(INDEX([1]lookup!$I:$I, MATCH($A538, [1]lookup!$B:$B, 0)), 0), I538)</f>
        <v>1682.74799999999</v>
      </c>
      <c r="AF538" s="71" t="str">
        <f t="shared" si="44"/>
        <v>Oct</v>
      </c>
    </row>
    <row r="539" spans="1:32" ht="15.75">
      <c r="A539" s="19" t="s">
        <v>1485</v>
      </c>
      <c r="B539" s="67">
        <v>41999</v>
      </c>
      <c r="C539" s="9">
        <v>42005</v>
      </c>
      <c r="D539" s="10" t="s">
        <v>1486</v>
      </c>
      <c r="E539" s="10" t="s">
        <v>70</v>
      </c>
      <c r="F539" s="10" t="s">
        <v>71</v>
      </c>
      <c r="G539" s="10" t="s">
        <v>17</v>
      </c>
      <c r="H539" s="10" t="s">
        <v>151</v>
      </c>
      <c r="I539" s="11">
        <v>2764.3274999999999</v>
      </c>
      <c r="J539" s="10">
        <v>11</v>
      </c>
      <c r="K539" s="20">
        <v>0.15</v>
      </c>
      <c r="L539" s="11">
        <v>-195.4425</v>
      </c>
      <c r="M539" s="10" t="s">
        <v>19</v>
      </c>
      <c r="N539" s="12"/>
      <c r="O539" s="13" t="str">
        <f>PROPER(D539)</f>
        <v>Shahid Shariari</v>
      </c>
      <c r="P539" s="13" t="str">
        <f>LEFT(A539,2)</f>
        <v>ES</v>
      </c>
      <c r="Q539" s="13" t="str">
        <f>MID(A539,4,4)</f>
        <v>2014</v>
      </c>
      <c r="R539" s="13" t="str">
        <f>UPPER(M539)</f>
        <v>MEDIUM</v>
      </c>
      <c r="S539" s="13" t="str">
        <f>LOWER(G539)</f>
        <v>technology</v>
      </c>
      <c r="T539" s="21" t="str">
        <f>RIGHT(A539,5)</f>
        <v>41999</v>
      </c>
      <c r="U539" s="27" t="s">
        <v>3202</v>
      </c>
      <c r="V539" s="19" t="s">
        <v>2744</v>
      </c>
      <c r="W539" s="30">
        <v>2014</v>
      </c>
      <c r="X539" t="s">
        <v>3202</v>
      </c>
      <c r="Y539" s="28">
        <v>41999</v>
      </c>
      <c r="Z539" s="28" t="str">
        <f>TRIM(A539)</f>
        <v>ES-2014-SS2041045-41999</v>
      </c>
      <c r="AA539">
        <f t="shared" si="40"/>
        <v>2014</v>
      </c>
      <c r="AB539">
        <f t="shared" si="41"/>
        <v>12</v>
      </c>
      <c r="AC539">
        <f t="shared" si="42"/>
        <v>6</v>
      </c>
      <c r="AD539">
        <f t="shared" si="43"/>
        <v>6</v>
      </c>
      <c r="AE539" s="62">
        <f>IF(I539="missing", IFERROR(INDEX([1]lookup!$I:$I, MATCH($A539, [1]lookup!$B:$B, 0)), 0), I539)</f>
        <v>2764.3274999999999</v>
      </c>
      <c r="AF539" s="71" t="str">
        <f t="shared" si="44"/>
        <v>Oct</v>
      </c>
    </row>
    <row r="540" spans="1:32" ht="15.75">
      <c r="A540" s="16" t="s">
        <v>1492</v>
      </c>
      <c r="B540" s="66">
        <v>41992</v>
      </c>
      <c r="C540" s="4">
        <v>41994</v>
      </c>
      <c r="D540" s="5" t="s">
        <v>1488</v>
      </c>
      <c r="E540" s="5" t="s">
        <v>40</v>
      </c>
      <c r="F540" s="5" t="s">
        <v>153</v>
      </c>
      <c r="G540" s="5" t="s">
        <v>45</v>
      </c>
      <c r="H540" s="5" t="s">
        <v>23</v>
      </c>
      <c r="I540" s="6">
        <v>254.05799999999999</v>
      </c>
      <c r="J540" s="5">
        <v>7</v>
      </c>
      <c r="K540" s="17">
        <v>0.7</v>
      </c>
      <c r="L540" s="6">
        <v>-169.37199999999899</v>
      </c>
      <c r="M540" s="5" t="s">
        <v>19</v>
      </c>
      <c r="N540" s="7"/>
      <c r="O540" s="8" t="str">
        <f>PROPER(D540)</f>
        <v>Alan Haines</v>
      </c>
      <c r="P540" s="8" t="str">
        <f>LEFT(A540,2)</f>
        <v>CA</v>
      </c>
      <c r="Q540" s="8" t="str">
        <f>MID(A540,4,4)</f>
        <v>2014</v>
      </c>
      <c r="R540" s="8" t="str">
        <f>UPPER(M540)</f>
        <v>MEDIUM</v>
      </c>
      <c r="S540" s="8" t="str">
        <f>LOWER(G540)</f>
        <v>office supplies</v>
      </c>
      <c r="T540" s="18" t="str">
        <f>RIGHT(A540,5)</f>
        <v>1992#</v>
      </c>
      <c r="U540" s="27" t="s">
        <v>2944</v>
      </c>
      <c r="V540" s="16" t="s">
        <v>2690</v>
      </c>
      <c r="W540" s="30">
        <v>2014</v>
      </c>
      <c r="X540" t="s">
        <v>2944</v>
      </c>
      <c r="Y540" s="28" t="s">
        <v>3203</v>
      </c>
      <c r="Z540" s="28" t="str">
        <f>TRIM(A540)</f>
        <v>CA-2014-AH10195140-41992#</v>
      </c>
      <c r="AA540">
        <f t="shared" si="40"/>
        <v>2014</v>
      </c>
      <c r="AB540">
        <f t="shared" si="41"/>
        <v>12</v>
      </c>
      <c r="AC540">
        <f t="shared" si="42"/>
        <v>6</v>
      </c>
      <c r="AD540">
        <f t="shared" si="43"/>
        <v>2</v>
      </c>
      <c r="AE540" s="62">
        <f>IF(I540="missing", IFERROR(INDEX([1]lookup!$I:$I, MATCH($A540, [1]lookup!$B:$B, 0)), 0), I540)</f>
        <v>254.05799999999999</v>
      </c>
      <c r="AF540" s="71" t="str">
        <f t="shared" si="44"/>
        <v>Oct</v>
      </c>
    </row>
    <row r="541" spans="1:32" ht="15.75">
      <c r="A541" s="19" t="s">
        <v>1499</v>
      </c>
      <c r="B541" s="67">
        <v>41916</v>
      </c>
      <c r="C541" s="9">
        <v>41920</v>
      </c>
      <c r="D541" s="10" t="s">
        <v>65</v>
      </c>
      <c r="E541" s="10" t="s">
        <v>66</v>
      </c>
      <c r="F541" s="10" t="s">
        <v>90</v>
      </c>
      <c r="G541" s="10" t="s">
        <v>32</v>
      </c>
      <c r="H541" s="10" t="s">
        <v>151</v>
      </c>
      <c r="I541" s="11">
        <v>2819.51999999999</v>
      </c>
      <c r="J541" s="10">
        <v>6</v>
      </c>
      <c r="K541" s="20">
        <v>0</v>
      </c>
      <c r="L541" s="11">
        <v>338.219999999999</v>
      </c>
      <c r="M541" s="10" t="s">
        <v>19</v>
      </c>
      <c r="N541" s="12"/>
      <c r="O541" s="13" t="str">
        <f>PROPER(D541)</f>
        <v>Peter Fuller</v>
      </c>
      <c r="P541" s="13" t="str">
        <f>LEFT(A541,2)</f>
        <v>IN</v>
      </c>
      <c r="Q541" s="13" t="str">
        <f>MID(A541,4,4)</f>
        <v>2014</v>
      </c>
      <c r="R541" s="13" t="str">
        <f>UPPER(M541)</f>
        <v>MEDIUM</v>
      </c>
      <c r="S541" s="13" t="str">
        <f>LOWER(G541)</f>
        <v>furniture</v>
      </c>
      <c r="T541" s="21" t="str">
        <f>RIGHT(A541,5)</f>
        <v>41916</v>
      </c>
      <c r="U541" s="27" t="s">
        <v>2987</v>
      </c>
      <c r="V541" s="19" t="s">
        <v>2687</v>
      </c>
      <c r="W541" s="30">
        <v>2014</v>
      </c>
      <c r="X541" t="s">
        <v>2987</v>
      </c>
      <c r="Y541" s="28">
        <v>41916</v>
      </c>
      <c r="Z541" s="28" t="str">
        <f>TRIM(A541)</f>
        <v>IN-2014-PF1912027-41916</v>
      </c>
      <c r="AA541">
        <f t="shared" si="40"/>
        <v>2014</v>
      </c>
      <c r="AB541">
        <f t="shared" si="41"/>
        <v>10</v>
      </c>
      <c r="AC541">
        <f t="shared" si="42"/>
        <v>7</v>
      </c>
      <c r="AD541">
        <f t="shared" si="43"/>
        <v>4</v>
      </c>
      <c r="AE541" s="62">
        <f>IF(I541="missing", IFERROR(INDEX([1]lookup!$I:$I, MATCH($A541, [1]lookup!$B:$B, 0)), 0), I541)</f>
        <v>2819.51999999999</v>
      </c>
      <c r="AF541" s="71" t="str">
        <f t="shared" si="44"/>
        <v>Oct</v>
      </c>
    </row>
    <row r="542" spans="1:32" ht="15.75">
      <c r="A542" s="16" t="s">
        <v>1505</v>
      </c>
      <c r="B542" s="66">
        <v>41129</v>
      </c>
      <c r="C542" s="4">
        <v>41133</v>
      </c>
      <c r="D542" s="5" t="s">
        <v>1488</v>
      </c>
      <c r="E542" s="5" t="s">
        <v>450</v>
      </c>
      <c r="F542" s="5" t="s">
        <v>450</v>
      </c>
      <c r="G542" s="5" t="s">
        <v>45</v>
      </c>
      <c r="H542" s="5" t="s">
        <v>18</v>
      </c>
      <c r="I542" s="6">
        <v>87.84</v>
      </c>
      <c r="J542" s="5">
        <v>6</v>
      </c>
      <c r="K542" s="17">
        <v>0</v>
      </c>
      <c r="L542" s="6">
        <v>29.6999999999999</v>
      </c>
      <c r="M542" s="5" t="s">
        <v>19</v>
      </c>
      <c r="N542" s="7"/>
      <c r="O542" s="8" t="str">
        <f>PROPER(D542)</f>
        <v>Alan Haines</v>
      </c>
      <c r="P542" s="8" t="str">
        <f>LEFT(A542,2)</f>
        <v>CA</v>
      </c>
      <c r="Q542" s="8" t="str">
        <f>MID(A542,4,4)</f>
        <v>2012</v>
      </c>
      <c r="R542" s="8" t="str">
        <f>UPPER(M542)</f>
        <v>MEDIUM</v>
      </c>
      <c r="S542" s="8" t="str">
        <f>LOWER(G542)</f>
        <v>office supplies</v>
      </c>
      <c r="T542" s="18" t="str">
        <f>RIGHT(A542,5)</f>
        <v>41129</v>
      </c>
      <c r="U542" s="27" t="s">
        <v>3204</v>
      </c>
      <c r="V542" s="16" t="s">
        <v>2690</v>
      </c>
      <c r="W542" s="30">
        <v>2012</v>
      </c>
      <c r="X542" t="s">
        <v>3204</v>
      </c>
      <c r="Y542" s="28">
        <v>41129</v>
      </c>
      <c r="Z542" s="28" t="str">
        <f>TRIM(A542)</f>
        <v>CA-2012-AH19523-41129</v>
      </c>
      <c r="AA542">
        <f t="shared" si="40"/>
        <v>2012</v>
      </c>
      <c r="AB542">
        <f t="shared" si="41"/>
        <v>8</v>
      </c>
      <c r="AC542">
        <f t="shared" si="42"/>
        <v>4</v>
      </c>
      <c r="AD542">
        <f t="shared" si="43"/>
        <v>4</v>
      </c>
      <c r="AE542" s="62">
        <f>IF(I542="missing", IFERROR(INDEX([1]lookup!$I:$I, MATCH($A542, [1]lookup!$B:$B, 0)), 0), I542)</f>
        <v>87.84</v>
      </c>
      <c r="AF542" s="71" t="str">
        <f t="shared" si="44"/>
        <v>Aug</v>
      </c>
    </row>
    <row r="543" spans="1:32" ht="15.75">
      <c r="A543" s="19" t="s">
        <v>1506</v>
      </c>
      <c r="B543" s="67">
        <v>42355</v>
      </c>
      <c r="C543" s="9">
        <v>42359</v>
      </c>
      <c r="D543" s="10" t="s">
        <v>1286</v>
      </c>
      <c r="E543" s="10" t="s">
        <v>97</v>
      </c>
      <c r="F543" s="10" t="s">
        <v>98</v>
      </c>
      <c r="G543" s="10" t="s">
        <v>32</v>
      </c>
      <c r="H543" s="10" t="s">
        <v>23</v>
      </c>
      <c r="I543" s="11">
        <v>1697.5839999999901</v>
      </c>
      <c r="J543" s="10">
        <v>7</v>
      </c>
      <c r="K543" s="20">
        <v>0.2</v>
      </c>
      <c r="L543" s="11">
        <v>-63.755999999999801</v>
      </c>
      <c r="M543" s="10" t="s">
        <v>37</v>
      </c>
      <c r="N543" s="12"/>
      <c r="O543" s="13" t="str">
        <f>PROPER(D543)</f>
        <v>Andy Gerbode</v>
      </c>
      <c r="P543" s="13" t="str">
        <f>LEFT(A543,2)</f>
        <v>US</v>
      </c>
      <c r="Q543" s="13" t="str">
        <f>MID(A543,4,4)</f>
        <v>2015</v>
      </c>
      <c r="R543" s="13" t="str">
        <f>UPPER(M543)</f>
        <v>HIGH</v>
      </c>
      <c r="S543" s="13" t="str">
        <f>LOWER(G543)</f>
        <v>furniture</v>
      </c>
      <c r="T543" s="21" t="str">
        <f>RIGHT(A543,5)</f>
        <v>42355</v>
      </c>
      <c r="U543" s="27" t="s">
        <v>3205</v>
      </c>
      <c r="V543" s="19" t="s">
        <v>2695</v>
      </c>
      <c r="W543" s="30">
        <v>2015</v>
      </c>
      <c r="X543" t="s">
        <v>3205</v>
      </c>
      <c r="Y543" s="28">
        <v>42355</v>
      </c>
      <c r="Z543" s="28" t="str">
        <f>TRIM(A543)</f>
        <v>US-2015-AG1052582-42355</v>
      </c>
      <c r="AA543">
        <f t="shared" si="40"/>
        <v>2015</v>
      </c>
      <c r="AB543">
        <f t="shared" si="41"/>
        <v>12</v>
      </c>
      <c r="AC543">
        <f t="shared" si="42"/>
        <v>5</v>
      </c>
      <c r="AD543">
        <f t="shared" si="43"/>
        <v>4</v>
      </c>
      <c r="AE543" s="62">
        <f>IF(I543="missing", IFERROR(INDEX([1]lookup!$I:$I, MATCH($A543, [1]lookup!$B:$B, 0)), 0), I543)</f>
        <v>1697.5839999999901</v>
      </c>
      <c r="AF543" s="71" t="str">
        <f t="shared" si="44"/>
        <v>Nov</v>
      </c>
    </row>
    <row r="544" spans="1:32" ht="15.75">
      <c r="A544" s="16" t="s">
        <v>1508</v>
      </c>
      <c r="B544" s="66">
        <v>41930</v>
      </c>
      <c r="C544" s="4">
        <v>41932</v>
      </c>
      <c r="D544" s="5" t="s">
        <v>39</v>
      </c>
      <c r="E544" s="5" t="s">
        <v>70</v>
      </c>
      <c r="F544" s="5" t="s">
        <v>71</v>
      </c>
      <c r="G544" s="5" t="s">
        <v>17</v>
      </c>
      <c r="H544" s="5" t="s">
        <v>23</v>
      </c>
      <c r="I544" s="6">
        <v>632.04300000000001</v>
      </c>
      <c r="J544" s="5">
        <v>6</v>
      </c>
      <c r="K544" s="17">
        <v>0.15</v>
      </c>
      <c r="L544" s="6">
        <v>7.2629999999999697</v>
      </c>
      <c r="M544" s="5" t="s">
        <v>27</v>
      </c>
      <c r="N544" s="7"/>
      <c r="O544" s="8" t="str">
        <f>PROPER(D544)</f>
        <v>Aaron Bergman</v>
      </c>
      <c r="P544" s="8" t="str">
        <f>LEFT(A544,2)</f>
        <v>ES</v>
      </c>
      <c r="Q544" s="8" t="str">
        <f>MID(A544,4,4)</f>
        <v>2014</v>
      </c>
      <c r="R544" s="8" t="str">
        <f>UPPER(M544)</f>
        <v>CRITICAL</v>
      </c>
      <c r="S544" s="8" t="str">
        <f>LOWER(G544)</f>
        <v>technology</v>
      </c>
      <c r="T544" s="18" t="str">
        <f>RIGHT(A544,5)</f>
        <v>41930</v>
      </c>
      <c r="U544" s="27" t="s">
        <v>3206</v>
      </c>
      <c r="V544" s="16" t="s">
        <v>2744</v>
      </c>
      <c r="W544" s="30">
        <v>2014</v>
      </c>
      <c r="X544" t="s">
        <v>3206</v>
      </c>
      <c r="Y544" s="28">
        <v>41930</v>
      </c>
      <c r="Z544" s="28" t="str">
        <f>TRIM(A544)</f>
        <v>ES-2014-AB1001545-41930</v>
      </c>
      <c r="AA544">
        <f t="shared" si="40"/>
        <v>2014</v>
      </c>
      <c r="AB544">
        <f t="shared" si="41"/>
        <v>10</v>
      </c>
      <c r="AC544">
        <f t="shared" si="42"/>
        <v>7</v>
      </c>
      <c r="AD544">
        <f t="shared" si="43"/>
        <v>2</v>
      </c>
      <c r="AE544" s="62">
        <f>IF(I544="missing", IFERROR(INDEX([1]lookup!$I:$I, MATCH($A544, [1]lookup!$B:$B, 0)), 0), I544)</f>
        <v>632.04300000000001</v>
      </c>
      <c r="AF544" s="71" t="str">
        <f t="shared" si="44"/>
        <v>Oct</v>
      </c>
    </row>
    <row r="545" spans="1:32" ht="15.75">
      <c r="A545" s="19" t="s">
        <v>1526</v>
      </c>
      <c r="B545" s="67">
        <v>41172</v>
      </c>
      <c r="C545" s="9">
        <v>41177</v>
      </c>
      <c r="D545" s="10" t="s">
        <v>1409</v>
      </c>
      <c r="E545" s="10" t="s">
        <v>1527</v>
      </c>
      <c r="F545" s="10" t="s">
        <v>25</v>
      </c>
      <c r="G545" s="10" t="s">
        <v>17</v>
      </c>
      <c r="H545" s="10" t="s">
        <v>44</v>
      </c>
      <c r="I545" s="11">
        <v>1377.8999999999901</v>
      </c>
      <c r="J545" s="10">
        <v>10</v>
      </c>
      <c r="K545" s="20">
        <v>0</v>
      </c>
      <c r="L545" s="11">
        <v>289.2</v>
      </c>
      <c r="M545" s="10" t="s">
        <v>37</v>
      </c>
      <c r="N545" s="12"/>
      <c r="O545" s="13" t="str">
        <f>PROPER(D545)</f>
        <v>Denny Ordway</v>
      </c>
      <c r="P545" s="13" t="str">
        <f>LEFT(A545,2)</f>
        <v>BN</v>
      </c>
      <c r="Q545" s="13" t="str">
        <f>MID(A545,4,4)</f>
        <v>2012</v>
      </c>
      <c r="R545" s="13" t="str">
        <f>UPPER(M545)</f>
        <v>HIGH</v>
      </c>
      <c r="S545" s="13" t="str">
        <f>LOWER(G545)</f>
        <v>technology</v>
      </c>
      <c r="T545" s="21" t="str">
        <f>RIGHT(A545,5)</f>
        <v>41172</v>
      </c>
      <c r="U545" s="27" t="s">
        <v>3207</v>
      </c>
      <c r="V545" s="19" t="s">
        <v>3208</v>
      </c>
      <c r="W545" s="30">
        <v>2012</v>
      </c>
      <c r="X545" t="s">
        <v>3207</v>
      </c>
      <c r="Y545" s="28">
        <v>41172</v>
      </c>
      <c r="Z545" s="28" t="str">
        <f>TRIM(A545)</f>
        <v>BN-2012-DO343515-41172</v>
      </c>
      <c r="AA545">
        <f t="shared" si="40"/>
        <v>2012</v>
      </c>
      <c r="AB545">
        <f t="shared" si="41"/>
        <v>9</v>
      </c>
      <c r="AC545">
        <f t="shared" si="42"/>
        <v>5</v>
      </c>
      <c r="AD545">
        <f t="shared" si="43"/>
        <v>5</v>
      </c>
      <c r="AE545" s="62">
        <f>IF(I545="missing", IFERROR(INDEX([1]lookup!$I:$I, MATCH($A545, [1]lookup!$B:$B, 0)), 0), I545)</f>
        <v>1377.8999999999901</v>
      </c>
      <c r="AF545" s="71" t="str">
        <f t="shared" si="44"/>
        <v>Aug</v>
      </c>
    </row>
    <row r="546" spans="1:32" ht="15.75">
      <c r="A546" s="16" t="s">
        <v>1528</v>
      </c>
      <c r="B546" s="66">
        <v>41223</v>
      </c>
      <c r="C546" s="4">
        <v>41230</v>
      </c>
      <c r="D546" s="5" t="s">
        <v>733</v>
      </c>
      <c r="E546" s="5" t="s">
        <v>97</v>
      </c>
      <c r="F546" s="5" t="s">
        <v>98</v>
      </c>
      <c r="G546" s="5" t="s">
        <v>17</v>
      </c>
      <c r="H546" s="5" t="s">
        <v>44</v>
      </c>
      <c r="I546" s="6">
        <v>2582.16</v>
      </c>
      <c r="J546" s="5">
        <v>6</v>
      </c>
      <c r="K546" s="17">
        <v>0</v>
      </c>
      <c r="L546" s="6">
        <v>516.36</v>
      </c>
      <c r="M546" s="5" t="s">
        <v>19</v>
      </c>
      <c r="N546" s="7"/>
      <c r="O546" s="8" t="str">
        <f>PROPER(D546)</f>
        <v>Neola Schneider</v>
      </c>
      <c r="P546" s="8" t="str">
        <f>LEFT(A546,2)</f>
        <v>MX</v>
      </c>
      <c r="Q546" s="8" t="str">
        <f>MID(A546,4,4)</f>
        <v>2012</v>
      </c>
      <c r="R546" s="8" t="str">
        <f>UPPER(M546)</f>
        <v>MEDIUM</v>
      </c>
      <c r="S546" s="8" t="str">
        <f>LOWER(G546)</f>
        <v>technology</v>
      </c>
      <c r="T546" s="18" t="str">
        <f>RIGHT(A546,5)</f>
        <v>41223</v>
      </c>
      <c r="U546" s="27" t="s">
        <v>3209</v>
      </c>
      <c r="V546" s="16" t="s">
        <v>2719</v>
      </c>
      <c r="W546" s="30">
        <v>2012</v>
      </c>
      <c r="X546" t="s">
        <v>3209</v>
      </c>
      <c r="Y546" s="28">
        <v>41223</v>
      </c>
      <c r="Z546" s="28" t="str">
        <f>TRIM(A546)</f>
        <v>MX-2012-NS1850582-41223</v>
      </c>
      <c r="AA546">
        <f t="shared" si="40"/>
        <v>2012</v>
      </c>
      <c r="AB546">
        <f t="shared" si="41"/>
        <v>11</v>
      </c>
      <c r="AC546">
        <f t="shared" si="42"/>
        <v>7</v>
      </c>
      <c r="AD546">
        <f t="shared" si="43"/>
        <v>7</v>
      </c>
      <c r="AE546" s="62">
        <f>IF(I546="missing", IFERROR(INDEX([1]lookup!$I:$I, MATCH($A546, [1]lookup!$B:$B, 0)), 0), I546)</f>
        <v>2582.16</v>
      </c>
      <c r="AF546" s="71" t="str">
        <f t="shared" si="44"/>
        <v>Aug</v>
      </c>
    </row>
    <row r="547" spans="1:32" ht="15.75">
      <c r="A547" s="19" t="s">
        <v>1530</v>
      </c>
      <c r="B547" s="67">
        <v>41346</v>
      </c>
      <c r="C547" s="9">
        <v>41348</v>
      </c>
      <c r="D547" s="10" t="s">
        <v>931</v>
      </c>
      <c r="E547" s="10" t="s">
        <v>70</v>
      </c>
      <c r="F547" s="10" t="s">
        <v>71</v>
      </c>
      <c r="G547" s="10" t="s">
        <v>17</v>
      </c>
      <c r="H547" s="10" t="s">
        <v>26</v>
      </c>
      <c r="I547" s="11">
        <v>1257.4559999999999</v>
      </c>
      <c r="J547" s="10">
        <v>8</v>
      </c>
      <c r="K547" s="20">
        <v>0.15</v>
      </c>
      <c r="L547" s="11">
        <v>-29.664000000000001</v>
      </c>
      <c r="M547" s="10" t="s">
        <v>37</v>
      </c>
      <c r="N547" s="12"/>
      <c r="O547" s="13" t="str">
        <f>PROPER(D547)</f>
        <v>Tom Stivers</v>
      </c>
      <c r="P547" s="13" t="str">
        <f>LEFT(A547,2)</f>
        <v>IT</v>
      </c>
      <c r="Q547" s="13" t="str">
        <f>MID(A547,4,4)</f>
        <v>2013</v>
      </c>
      <c r="R547" s="13" t="str">
        <f>UPPER(M547)</f>
        <v>HIGH</v>
      </c>
      <c r="S547" s="13" t="str">
        <f>LOWER(G547)</f>
        <v>technology</v>
      </c>
      <c r="T547" s="21" t="str">
        <f>RIGHT(A547,5)</f>
        <v>41346</v>
      </c>
      <c r="U547" s="27" t="s">
        <v>3210</v>
      </c>
      <c r="V547" s="19" t="s">
        <v>2711</v>
      </c>
      <c r="W547" s="30">
        <v>2013</v>
      </c>
      <c r="X547" t="s">
        <v>3210</v>
      </c>
      <c r="Y547" s="28">
        <v>41346</v>
      </c>
      <c r="Z547" s="28" t="str">
        <f>TRIM(A547)</f>
        <v>IT-2013-TS2143045-41346</v>
      </c>
      <c r="AA547">
        <f t="shared" si="40"/>
        <v>2013</v>
      </c>
      <c r="AB547">
        <f t="shared" si="41"/>
        <v>3</v>
      </c>
      <c r="AC547">
        <f t="shared" si="42"/>
        <v>4</v>
      </c>
      <c r="AD547">
        <f t="shared" si="43"/>
        <v>2</v>
      </c>
      <c r="AE547" s="62">
        <f>IF(I547="missing", IFERROR(INDEX([1]lookup!$I:$I, MATCH($A547, [1]lookup!$B:$B, 0)), 0), I547)</f>
        <v>1257.4559999999999</v>
      </c>
      <c r="AF547" s="71" t="str">
        <f t="shared" si="44"/>
        <v>Sep</v>
      </c>
    </row>
    <row r="548" spans="1:32" ht="15.75">
      <c r="A548" s="16" t="s">
        <v>1531</v>
      </c>
      <c r="B548" s="66">
        <v>42363</v>
      </c>
      <c r="C548" s="4">
        <v>42370</v>
      </c>
      <c r="D548" s="5" t="s">
        <v>1207</v>
      </c>
      <c r="E548" s="5" t="s">
        <v>40</v>
      </c>
      <c r="F548" s="5" t="s">
        <v>43</v>
      </c>
      <c r="G548" s="5" t="s">
        <v>45</v>
      </c>
      <c r="H548" s="5" t="s">
        <v>23</v>
      </c>
      <c r="I548" s="6">
        <v>1003.62</v>
      </c>
      <c r="J548" s="5">
        <v>6</v>
      </c>
      <c r="K548" s="17">
        <v>0</v>
      </c>
      <c r="L548" s="6">
        <v>0</v>
      </c>
      <c r="M548" s="5" t="s">
        <v>74</v>
      </c>
      <c r="N548" s="7"/>
      <c r="O548" s="8" t="str">
        <f>PROPER(D548)</f>
        <v>Alan Hwang</v>
      </c>
      <c r="P548" s="8" t="str">
        <f>LEFT(A548,2)</f>
        <v>CA</v>
      </c>
      <c r="Q548" s="8" t="str">
        <f>MID(A548,4,4)</f>
        <v>2015</v>
      </c>
      <c r="R548" s="8" t="str">
        <f>UPPER(M548)</f>
        <v>LOW</v>
      </c>
      <c r="S548" s="8" t="str">
        <f>LOWER(G548)</f>
        <v>office supplies</v>
      </c>
      <c r="T548" s="18" t="str">
        <f>RIGHT(A548,5)</f>
        <v>42363</v>
      </c>
      <c r="U548" s="27" t="s">
        <v>2951</v>
      </c>
      <c r="V548" s="16" t="s">
        <v>2690</v>
      </c>
      <c r="W548" s="30">
        <v>2015</v>
      </c>
      <c r="X548" t="s">
        <v>2951</v>
      </c>
      <c r="Y548" s="28">
        <v>42363</v>
      </c>
      <c r="Z548" s="28" t="str">
        <f>TRIM(A548)</f>
        <v>CA-2015-AH10210140-42363</v>
      </c>
      <c r="AA548">
        <f t="shared" si="40"/>
        <v>2015</v>
      </c>
      <c r="AB548">
        <f t="shared" si="41"/>
        <v>12</v>
      </c>
      <c r="AC548">
        <f t="shared" si="42"/>
        <v>6</v>
      </c>
      <c r="AD548">
        <f t="shared" si="43"/>
        <v>7</v>
      </c>
      <c r="AE548" s="62">
        <f>IF(I548="missing", IFERROR(INDEX([1]lookup!$I:$I, MATCH($A548, [1]lookup!$B:$B, 0)), 0), I548)</f>
        <v>1003.62</v>
      </c>
      <c r="AF548" s="71" t="str">
        <f t="shared" si="44"/>
        <v>Nov</v>
      </c>
    </row>
    <row r="549" spans="1:32" ht="15.75">
      <c r="A549" s="19" t="s">
        <v>1532</v>
      </c>
      <c r="B549" s="67">
        <v>41271</v>
      </c>
      <c r="C549" s="9">
        <v>41273</v>
      </c>
      <c r="D549" s="10" t="s">
        <v>1533</v>
      </c>
      <c r="E549" s="10" t="s">
        <v>211</v>
      </c>
      <c r="F549" s="10" t="s">
        <v>98</v>
      </c>
      <c r="G549" s="10" t="s">
        <v>32</v>
      </c>
      <c r="H549" s="10" t="s">
        <v>26</v>
      </c>
      <c r="I549" s="11">
        <v>2429.4399999999901</v>
      </c>
      <c r="J549" s="10">
        <v>8</v>
      </c>
      <c r="K549" s="20">
        <v>0</v>
      </c>
      <c r="L549" s="11">
        <v>534.4</v>
      </c>
      <c r="M549" s="10" t="s">
        <v>19</v>
      </c>
      <c r="N549" s="12"/>
      <c r="O549" s="13" t="str">
        <f>PROPER(D549)</f>
        <v>Annie Zypern</v>
      </c>
      <c r="P549" s="13" t="str">
        <f>LEFT(A549,2)</f>
        <v>MX</v>
      </c>
      <c r="Q549" s="13" t="str">
        <f>MID(A549,4,4)</f>
        <v>2012</v>
      </c>
      <c r="R549" s="13" t="str">
        <f>UPPER(M549)</f>
        <v>MEDIUM</v>
      </c>
      <c r="S549" s="13" t="str">
        <f>LOWER(G549)</f>
        <v>furniture</v>
      </c>
      <c r="T549" s="21" t="str">
        <f>RIGHT(A549,5)</f>
        <v>41271</v>
      </c>
      <c r="U549" s="27" t="s">
        <v>3211</v>
      </c>
      <c r="V549" s="19" t="s">
        <v>2719</v>
      </c>
      <c r="W549" s="30">
        <v>2012</v>
      </c>
      <c r="X549" t="s">
        <v>3211</v>
      </c>
      <c r="Y549" s="28">
        <v>41271</v>
      </c>
      <c r="Z549" s="28" t="str">
        <f>TRIM(A549)</f>
        <v>MX-2012-AZ1075093-41271</v>
      </c>
      <c r="AA549">
        <f t="shared" si="40"/>
        <v>2012</v>
      </c>
      <c r="AB549">
        <f t="shared" si="41"/>
        <v>12</v>
      </c>
      <c r="AC549">
        <f t="shared" si="42"/>
        <v>6</v>
      </c>
      <c r="AD549">
        <f t="shared" si="43"/>
        <v>2</v>
      </c>
      <c r="AE549" s="62">
        <f>IF(I549="missing", IFERROR(INDEX([1]lookup!$I:$I, MATCH($A549, [1]lookup!$B:$B, 0)), 0), I549)</f>
        <v>2429.4399999999901</v>
      </c>
      <c r="AF549" s="71" t="str">
        <f t="shared" si="44"/>
        <v>Aug</v>
      </c>
    </row>
    <row r="550" spans="1:32" ht="15.75">
      <c r="A550" s="16" t="s">
        <v>1534</v>
      </c>
      <c r="B550" s="66">
        <v>42291</v>
      </c>
      <c r="C550" s="4">
        <v>42293</v>
      </c>
      <c r="D550" s="5" t="s">
        <v>1207</v>
      </c>
      <c r="E550" s="5" t="s">
        <v>40</v>
      </c>
      <c r="F550" s="5" t="s">
        <v>153</v>
      </c>
      <c r="G550" s="5" t="s">
        <v>45</v>
      </c>
      <c r="H550" s="5" t="s">
        <v>26</v>
      </c>
      <c r="I550" s="6">
        <v>348.56</v>
      </c>
      <c r="J550" s="5">
        <v>8</v>
      </c>
      <c r="K550" s="17">
        <v>0</v>
      </c>
      <c r="L550" s="6">
        <v>104.567999999999</v>
      </c>
      <c r="M550" s="5" t="s">
        <v>37</v>
      </c>
      <c r="N550" s="7"/>
      <c r="O550" s="8" t="str">
        <f>PROPER(D550)</f>
        <v>Alan Hwang</v>
      </c>
      <c r="P550" s="8" t="str">
        <f>LEFT(A550,2)</f>
        <v>US</v>
      </c>
      <c r="Q550" s="8" t="str">
        <f>MID(A550,4,4)</f>
        <v>2015</v>
      </c>
      <c r="R550" s="8" t="str">
        <f>UPPER(M550)</f>
        <v>HIGH</v>
      </c>
      <c r="S550" s="8" t="str">
        <f>LOWER(G550)</f>
        <v>office supplies</v>
      </c>
      <c r="T550" s="18" t="str">
        <f>RIGHT(A550,5)</f>
        <v>42291</v>
      </c>
      <c r="U550" s="27" t="s">
        <v>2951</v>
      </c>
      <c r="V550" s="16" t="s">
        <v>2695</v>
      </c>
      <c r="W550" s="30">
        <v>2015</v>
      </c>
      <c r="X550" t="s">
        <v>2951</v>
      </c>
      <c r="Y550" s="28">
        <v>42291</v>
      </c>
      <c r="Z550" s="28" t="str">
        <f>TRIM(A550)</f>
        <v>US-2015-AH10210140-42291</v>
      </c>
      <c r="AA550">
        <f t="shared" si="40"/>
        <v>2015</v>
      </c>
      <c r="AB550">
        <f t="shared" si="41"/>
        <v>10</v>
      </c>
      <c r="AC550">
        <f t="shared" si="42"/>
        <v>4</v>
      </c>
      <c r="AD550">
        <f t="shared" si="43"/>
        <v>2</v>
      </c>
      <c r="AE550" s="62">
        <f>IF(I550="missing", IFERROR(INDEX([1]lookup!$I:$I, MATCH($A550, [1]lookup!$B:$B, 0)), 0), I550)</f>
        <v>348.56</v>
      </c>
      <c r="AF550" s="71" t="str">
        <f t="shared" si="44"/>
        <v>Nov</v>
      </c>
    </row>
    <row r="551" spans="1:32" ht="15.75">
      <c r="A551" s="19" t="s">
        <v>1537</v>
      </c>
      <c r="B551" s="67">
        <v>41956</v>
      </c>
      <c r="C551" s="9">
        <v>41961</v>
      </c>
      <c r="D551" s="10" t="s">
        <v>1538</v>
      </c>
      <c r="E551" s="10" t="s">
        <v>70</v>
      </c>
      <c r="F551" s="10" t="s">
        <v>71</v>
      </c>
      <c r="G551" s="10" t="s">
        <v>32</v>
      </c>
      <c r="H551" s="10" t="s">
        <v>26</v>
      </c>
      <c r="I551" s="11">
        <v>2891.6999999999898</v>
      </c>
      <c r="J551" s="10">
        <v>7</v>
      </c>
      <c r="K551" s="20">
        <v>0.1</v>
      </c>
      <c r="L551" s="11">
        <v>1188.81</v>
      </c>
      <c r="M551" s="10" t="s">
        <v>19</v>
      </c>
      <c r="N551" s="12"/>
      <c r="O551" s="13" t="str">
        <f>PROPER(D551)</f>
        <v>Sung Pak</v>
      </c>
      <c r="P551" s="13" t="str">
        <f>LEFT(A551,2)</f>
        <v>IT</v>
      </c>
      <c r="Q551" s="13" t="str">
        <f>MID(A551,4,4)</f>
        <v>2014</v>
      </c>
      <c r="R551" s="13" t="str">
        <f>UPPER(M551)</f>
        <v>MEDIUM</v>
      </c>
      <c r="S551" s="13" t="str">
        <f>LOWER(G551)</f>
        <v>furniture</v>
      </c>
      <c r="T551" s="21" t="str">
        <f>RIGHT(A551,5)</f>
        <v>41956</v>
      </c>
      <c r="U551" s="27" t="s">
        <v>3212</v>
      </c>
      <c r="V551" s="19" t="s">
        <v>2711</v>
      </c>
      <c r="W551" s="30">
        <v>2014</v>
      </c>
      <c r="X551" t="s">
        <v>3212</v>
      </c>
      <c r="Y551" s="28">
        <v>41956</v>
      </c>
      <c r="Z551" s="28" t="str">
        <f>TRIM(A551)</f>
        <v>IT-2014-SP2086045-41956</v>
      </c>
      <c r="AA551">
        <f t="shared" si="40"/>
        <v>2014</v>
      </c>
      <c r="AB551">
        <f t="shared" si="41"/>
        <v>11</v>
      </c>
      <c r="AC551">
        <f t="shared" si="42"/>
        <v>5</v>
      </c>
      <c r="AD551">
        <f t="shared" si="43"/>
        <v>5</v>
      </c>
      <c r="AE551" s="62">
        <f>IF(I551="missing", IFERROR(INDEX([1]lookup!$I:$I, MATCH($A551, [1]lookup!$B:$B, 0)), 0), I551)</f>
        <v>2891.6999999999898</v>
      </c>
      <c r="AF551" s="71" t="str">
        <f t="shared" si="44"/>
        <v>Oct</v>
      </c>
    </row>
    <row r="552" spans="1:32" ht="15.75">
      <c r="A552" s="16" t="s">
        <v>1540</v>
      </c>
      <c r="B552" s="66">
        <v>41501</v>
      </c>
      <c r="C552" s="4">
        <v>41505</v>
      </c>
      <c r="D552" s="5" t="s">
        <v>1541</v>
      </c>
      <c r="E552" s="5" t="s">
        <v>15</v>
      </c>
      <c r="F552" s="5" t="s">
        <v>16</v>
      </c>
      <c r="G552" s="5" t="s">
        <v>17</v>
      </c>
      <c r="H552" s="5" t="s">
        <v>23</v>
      </c>
      <c r="I552" s="6">
        <v>2042.82</v>
      </c>
      <c r="J552" s="5">
        <v>6</v>
      </c>
      <c r="K552" s="17">
        <v>0.1</v>
      </c>
      <c r="L552" s="6">
        <v>-136.26</v>
      </c>
      <c r="M552" s="5" t="s">
        <v>37</v>
      </c>
      <c r="N552" s="7"/>
      <c r="O552" s="8" t="str">
        <f>PROPER(D552)</f>
        <v>Kalyca Meade</v>
      </c>
      <c r="P552" s="8" t="str">
        <f>LEFT(A552,2)</f>
        <v>ID</v>
      </c>
      <c r="Q552" s="8" t="str">
        <f>MID(A552,4,4)</f>
        <v>2013</v>
      </c>
      <c r="R552" s="8" t="str">
        <f>UPPER(M552)</f>
        <v>HIGH</v>
      </c>
      <c r="S552" s="8" t="str">
        <f>LOWER(G552)</f>
        <v>technology</v>
      </c>
      <c r="T552" s="18" t="str">
        <f>RIGHT(A552,5)</f>
        <v>41501</v>
      </c>
      <c r="U552" s="27" t="s">
        <v>3213</v>
      </c>
      <c r="V552" s="16" t="s">
        <v>2739</v>
      </c>
      <c r="W552" s="30">
        <v>2013</v>
      </c>
      <c r="X552" t="s">
        <v>3213</v>
      </c>
      <c r="Y552" s="28">
        <v>41501</v>
      </c>
      <c r="Z552" s="28" t="str">
        <f>TRIM(A552)</f>
        <v>ID-2013-KM162257-41501</v>
      </c>
      <c r="AA552">
        <f t="shared" si="40"/>
        <v>2013</v>
      </c>
      <c r="AB552">
        <f t="shared" si="41"/>
        <v>8</v>
      </c>
      <c r="AC552">
        <f t="shared" si="42"/>
        <v>5</v>
      </c>
      <c r="AD552">
        <f t="shared" si="43"/>
        <v>4</v>
      </c>
      <c r="AE552" s="62">
        <f>IF(I552="missing", IFERROR(INDEX([1]lookup!$I:$I, MATCH($A552, [1]lookup!$B:$B, 0)), 0), I552)</f>
        <v>2042.82</v>
      </c>
      <c r="AF552" s="71" t="str">
        <f t="shared" si="44"/>
        <v>Sep</v>
      </c>
    </row>
    <row r="553" spans="1:32" ht="15.75">
      <c r="A553" s="19" t="s">
        <v>1573</v>
      </c>
      <c r="B553" s="67">
        <v>41688</v>
      </c>
      <c r="C553" s="9">
        <v>41695</v>
      </c>
      <c r="D553" s="10" t="s">
        <v>1574</v>
      </c>
      <c r="E553" s="10" t="s">
        <v>197</v>
      </c>
      <c r="F553" s="10" t="s">
        <v>77</v>
      </c>
      <c r="G553" s="10" t="s">
        <v>17</v>
      </c>
      <c r="H553" s="10" t="s">
        <v>151</v>
      </c>
      <c r="I553" s="11">
        <v>2879.82</v>
      </c>
      <c r="J553" s="10">
        <v>9</v>
      </c>
      <c r="K553" s="20">
        <v>0</v>
      </c>
      <c r="L553" s="11">
        <v>1295.73</v>
      </c>
      <c r="M553" s="10" t="s">
        <v>19</v>
      </c>
      <c r="N553" s="12"/>
      <c r="O553" s="13" t="str">
        <f>PROPER(D553)</f>
        <v>Benjamin Venier</v>
      </c>
      <c r="P553" s="13" t="str">
        <f>LEFT(A553,2)</f>
        <v>ES</v>
      </c>
      <c r="Q553" s="13" t="str">
        <f>MID(A553,4,4)</f>
        <v>2014</v>
      </c>
      <c r="R553" s="13" t="str">
        <f>UPPER(M553)</f>
        <v>MEDIUM</v>
      </c>
      <c r="S553" s="13" t="str">
        <f>LOWER(G553)</f>
        <v>technology</v>
      </c>
      <c r="T553" s="21" t="str">
        <f>RIGHT(A553,5)</f>
        <v>41688</v>
      </c>
      <c r="U553" s="27" t="s">
        <v>3214</v>
      </c>
      <c r="V553" s="19" t="s">
        <v>2744</v>
      </c>
      <c r="W553" s="30">
        <v>2014</v>
      </c>
      <c r="X553" t="s">
        <v>3214</v>
      </c>
      <c r="Y553" s="28">
        <v>41688</v>
      </c>
      <c r="Z553" s="28" t="str">
        <f>TRIM(A553)</f>
        <v>ES-2014-BV11245120-41688</v>
      </c>
      <c r="AA553">
        <f t="shared" si="40"/>
        <v>2014</v>
      </c>
      <c r="AB553">
        <f t="shared" si="41"/>
        <v>2</v>
      </c>
      <c r="AC553">
        <f t="shared" si="42"/>
        <v>3</v>
      </c>
      <c r="AD553">
        <f t="shared" si="43"/>
        <v>7</v>
      </c>
      <c r="AE553" s="62">
        <f>IF(I553="missing", IFERROR(INDEX([1]lookup!$I:$I, MATCH($A553, [1]lookup!$B:$B, 0)), 0), I553)</f>
        <v>2879.82</v>
      </c>
      <c r="AF553" s="71" t="str">
        <f t="shared" si="44"/>
        <v>Oct</v>
      </c>
    </row>
    <row r="554" spans="1:32" ht="15.75">
      <c r="A554" s="16" t="s">
        <v>1581</v>
      </c>
      <c r="B554" s="66">
        <v>42276</v>
      </c>
      <c r="C554" s="4">
        <v>42283</v>
      </c>
      <c r="D554" s="5" t="s">
        <v>447</v>
      </c>
      <c r="E554" s="5" t="s">
        <v>22</v>
      </c>
      <c r="F554" s="5" t="s">
        <v>71</v>
      </c>
      <c r="G554" s="5" t="s">
        <v>17</v>
      </c>
      <c r="H554" s="5" t="s">
        <v>33</v>
      </c>
      <c r="I554" s="6">
        <v>2088.2399999999998</v>
      </c>
      <c r="J554" s="5">
        <v>8</v>
      </c>
      <c r="K554" s="17">
        <v>0</v>
      </c>
      <c r="L554" s="6">
        <v>83.52</v>
      </c>
      <c r="M554" s="5" t="s">
        <v>74</v>
      </c>
      <c r="N554" s="7"/>
      <c r="O554" s="8" t="str">
        <f>PROPER(D554)</f>
        <v>Ken Black</v>
      </c>
      <c r="P554" s="8" t="str">
        <f>LEFT(A554,2)</f>
        <v>ES</v>
      </c>
      <c r="Q554" s="8" t="str">
        <f>MID(A554,4,4)</f>
        <v>2015</v>
      </c>
      <c r="R554" s="8" t="str">
        <f>UPPER(M554)</f>
        <v>LOW</v>
      </c>
      <c r="S554" s="8" t="str">
        <f>LOWER(G554)</f>
        <v>technology</v>
      </c>
      <c r="T554" s="18" t="str">
        <f>RIGHT(A554,5)</f>
        <v>42276</v>
      </c>
      <c r="U554" s="27" t="s">
        <v>3215</v>
      </c>
      <c r="V554" s="16" t="s">
        <v>2744</v>
      </c>
      <c r="W554" s="30">
        <v>2015</v>
      </c>
      <c r="X554" t="s">
        <v>3215</v>
      </c>
      <c r="Y554" s="28">
        <v>42276</v>
      </c>
      <c r="Z554" s="28" t="str">
        <f>TRIM(A554)</f>
        <v>ES-2015-KB1658548-42276</v>
      </c>
      <c r="AA554">
        <f t="shared" si="40"/>
        <v>2015</v>
      </c>
      <c r="AB554">
        <f t="shared" si="41"/>
        <v>9</v>
      </c>
      <c r="AC554">
        <f t="shared" si="42"/>
        <v>3</v>
      </c>
      <c r="AD554">
        <f t="shared" si="43"/>
        <v>7</v>
      </c>
      <c r="AE554" s="62">
        <f>IF(I554="missing", IFERROR(INDEX([1]lookup!$I:$I, MATCH($A554, [1]lookup!$B:$B, 0)), 0), I554)</f>
        <v>2088.2399999999998</v>
      </c>
      <c r="AF554" s="71" t="str">
        <f t="shared" si="44"/>
        <v>Nov</v>
      </c>
    </row>
    <row r="555" spans="1:32" ht="15.75">
      <c r="A555" s="19" t="s">
        <v>1582</v>
      </c>
      <c r="B555" s="67">
        <v>42194</v>
      </c>
      <c r="C555" s="9">
        <v>42198</v>
      </c>
      <c r="D555" s="10" t="s">
        <v>1583</v>
      </c>
      <c r="E555" s="10" t="s">
        <v>114</v>
      </c>
      <c r="F555" s="10" t="s">
        <v>169</v>
      </c>
      <c r="G555" s="10" t="s">
        <v>32</v>
      </c>
      <c r="H555" s="10" t="s">
        <v>73</v>
      </c>
      <c r="I555" s="11">
        <v>2194.5300000000002</v>
      </c>
      <c r="J555" s="10">
        <v>13</v>
      </c>
      <c r="K555" s="20">
        <v>0</v>
      </c>
      <c r="L555" s="11">
        <v>438.75</v>
      </c>
      <c r="M555" s="10" t="s">
        <v>37</v>
      </c>
      <c r="N555" s="12"/>
      <c r="O555" s="13" t="str">
        <f>PROPER(D555)</f>
        <v>Eugene Moren</v>
      </c>
      <c r="P555" s="13" t="str">
        <f>LEFT(A555,2)</f>
        <v>IN</v>
      </c>
      <c r="Q555" s="13" t="str">
        <f>MID(A555,4,4)</f>
        <v>2015</v>
      </c>
      <c r="R555" s="13" t="str">
        <f>UPPER(M555)</f>
        <v>HIGH</v>
      </c>
      <c r="S555" s="13" t="str">
        <f>LOWER(G555)</f>
        <v>furniture</v>
      </c>
      <c r="T555" s="21" t="str">
        <f>RIGHT(A555,5)</f>
        <v>42194</v>
      </c>
      <c r="U555" s="27" t="s">
        <v>3216</v>
      </c>
      <c r="V555" s="19" t="s">
        <v>2687</v>
      </c>
      <c r="W555" s="30">
        <v>2015</v>
      </c>
      <c r="X555" t="s">
        <v>3216</v>
      </c>
      <c r="Y555" s="28">
        <v>42194</v>
      </c>
      <c r="Z555" s="28" t="str">
        <f>TRIM(A555)</f>
        <v>IN-2015-EM1414058-42194</v>
      </c>
      <c r="AA555">
        <f t="shared" si="40"/>
        <v>2015</v>
      </c>
      <c r="AB555">
        <f t="shared" si="41"/>
        <v>7</v>
      </c>
      <c r="AC555">
        <f t="shared" si="42"/>
        <v>5</v>
      </c>
      <c r="AD555">
        <f t="shared" si="43"/>
        <v>4</v>
      </c>
      <c r="AE555" s="62">
        <f>IF(I555="missing", IFERROR(INDEX([1]lookup!$I:$I, MATCH($A555, [1]lookup!$B:$B, 0)), 0), I555)</f>
        <v>2194.5300000000002</v>
      </c>
      <c r="AF555" s="71" t="str">
        <f t="shared" si="44"/>
        <v>Nov</v>
      </c>
    </row>
    <row r="556" spans="1:32" ht="15.75">
      <c r="A556" s="16" t="s">
        <v>1586</v>
      </c>
      <c r="B556" s="66">
        <v>41783</v>
      </c>
      <c r="C556" s="4">
        <v>41787</v>
      </c>
      <c r="D556" s="5" t="s">
        <v>301</v>
      </c>
      <c r="E556" s="5" t="s">
        <v>689</v>
      </c>
      <c r="F556" s="5" t="s">
        <v>142</v>
      </c>
      <c r="G556" s="5" t="s">
        <v>32</v>
      </c>
      <c r="H556" s="5" t="s">
        <v>73</v>
      </c>
      <c r="I556" s="6">
        <v>2761.2</v>
      </c>
      <c r="J556" s="5">
        <v>6</v>
      </c>
      <c r="K556" s="17">
        <v>0</v>
      </c>
      <c r="L556" s="6">
        <v>110.34</v>
      </c>
      <c r="M556" s="5" t="s">
        <v>19</v>
      </c>
      <c r="N556" s="7"/>
      <c r="O556" s="8" t="str">
        <f>PROPER(D556)</f>
        <v>Chad Mcguire</v>
      </c>
      <c r="P556" s="8" t="str">
        <f>LEFT(A556,2)</f>
        <v>IN</v>
      </c>
      <c r="Q556" s="8" t="str">
        <f>MID(A556,4,4)</f>
        <v>2014</v>
      </c>
      <c r="R556" s="8" t="str">
        <f>UPPER(M556)</f>
        <v>MEDIUM</v>
      </c>
      <c r="S556" s="8" t="str">
        <f>LOWER(G556)</f>
        <v>furniture</v>
      </c>
      <c r="T556" s="18" t="str">
        <f>RIGHT(A556,5)</f>
        <v>41783</v>
      </c>
      <c r="U556" s="27" t="s">
        <v>3217</v>
      </c>
      <c r="V556" s="16" t="s">
        <v>2687</v>
      </c>
      <c r="W556" s="30">
        <v>2014</v>
      </c>
      <c r="X556" t="s">
        <v>3217</v>
      </c>
      <c r="Y556" s="28">
        <v>41783</v>
      </c>
      <c r="Z556" s="28" t="str">
        <f>TRIM(A556)</f>
        <v>IN-2014-CM1211578-41783</v>
      </c>
      <c r="AA556">
        <f t="shared" si="40"/>
        <v>2014</v>
      </c>
      <c r="AB556">
        <f t="shared" si="41"/>
        <v>5</v>
      </c>
      <c r="AC556">
        <f t="shared" si="42"/>
        <v>7</v>
      </c>
      <c r="AD556">
        <f t="shared" si="43"/>
        <v>4</v>
      </c>
      <c r="AE556" s="62">
        <f>IF(I556="missing", IFERROR(INDEX([1]lookup!$I:$I, MATCH($A556, [1]lookup!$B:$B, 0)), 0), I556)</f>
        <v>2761.2</v>
      </c>
      <c r="AF556" s="71" t="str">
        <f t="shared" si="44"/>
        <v>Oct</v>
      </c>
    </row>
    <row r="557" spans="1:32" ht="15.75">
      <c r="A557" s="19" t="s">
        <v>217</v>
      </c>
      <c r="B557" s="67">
        <v>41537</v>
      </c>
      <c r="C557" s="9">
        <v>41539</v>
      </c>
      <c r="D557" s="10" t="s">
        <v>218</v>
      </c>
      <c r="E557" s="10" t="s">
        <v>93</v>
      </c>
      <c r="F557" s="10" t="s">
        <v>94</v>
      </c>
      <c r="G557" s="10" t="s">
        <v>17</v>
      </c>
      <c r="H557" s="10" t="s">
        <v>26</v>
      </c>
      <c r="I557" s="11">
        <v>1677.1859999999999</v>
      </c>
      <c r="J557" s="10">
        <v>6</v>
      </c>
      <c r="K557" s="20">
        <v>0.1</v>
      </c>
      <c r="L557" s="11">
        <v>521.76599999999996</v>
      </c>
      <c r="M557" s="10" t="s">
        <v>37</v>
      </c>
      <c r="N557" s="12"/>
      <c r="O557" s="13" t="str">
        <f>PROPER(D557)</f>
        <v>Aimee Bixby</v>
      </c>
      <c r="P557" s="13" t="str">
        <f>LEFT(A557,2)</f>
        <v>ES</v>
      </c>
      <c r="Q557" s="13" t="str">
        <f>MID(A557,4,4)</f>
        <v>2013</v>
      </c>
      <c r="R557" s="13" t="str">
        <f>UPPER(M557)</f>
        <v>HIGH</v>
      </c>
      <c r="S557" s="13" t="str">
        <f>LOWER(G557)</f>
        <v>technology</v>
      </c>
      <c r="T557" s="21" t="str">
        <f>RIGHT(A557,5)</f>
        <v>41537</v>
      </c>
      <c r="U557" s="27" t="s">
        <v>3218</v>
      </c>
      <c r="V557" s="19" t="s">
        <v>2744</v>
      </c>
      <c r="W557" s="30">
        <v>2013</v>
      </c>
      <c r="X557" t="s">
        <v>3218</v>
      </c>
      <c r="Y557" s="28">
        <v>41537</v>
      </c>
      <c r="Z557" s="28" t="str">
        <f>TRIM(A557)</f>
        <v>ES-2013-AB10150139-41537</v>
      </c>
      <c r="AA557">
        <f t="shared" si="40"/>
        <v>2013</v>
      </c>
      <c r="AB557">
        <f t="shared" si="41"/>
        <v>9</v>
      </c>
      <c r="AC557">
        <f t="shared" si="42"/>
        <v>6</v>
      </c>
      <c r="AD557">
        <f t="shared" si="43"/>
        <v>2</v>
      </c>
      <c r="AE557" s="62">
        <f>IF(I557="missing", IFERROR(INDEX([1]lookup!$I:$I, MATCH($A557, [1]lookup!$B:$B, 0)), 0), I557)</f>
        <v>1677.1859999999999</v>
      </c>
      <c r="AF557" s="71" t="str">
        <f t="shared" si="44"/>
        <v>Sep</v>
      </c>
    </row>
    <row r="558" spans="1:32" ht="15.75">
      <c r="A558" s="16" t="s">
        <v>1601</v>
      </c>
      <c r="B558" s="66">
        <v>41972</v>
      </c>
      <c r="C558" s="4">
        <v>41977</v>
      </c>
      <c r="D558" s="5" t="s">
        <v>728</v>
      </c>
      <c r="E558" s="5" t="s">
        <v>168</v>
      </c>
      <c r="F558" s="5" t="s">
        <v>1602</v>
      </c>
      <c r="G558" s="5" t="s">
        <v>17</v>
      </c>
      <c r="H558" s="5" t="s">
        <v>73</v>
      </c>
      <c r="I558" s="6">
        <v>1531.2</v>
      </c>
      <c r="J558" s="5">
        <v>10</v>
      </c>
      <c r="K558" s="17">
        <v>0</v>
      </c>
      <c r="L558" s="6">
        <v>45.9</v>
      </c>
      <c r="M558" s="5" t="s">
        <v>37</v>
      </c>
      <c r="N558" s="7"/>
      <c r="O558" s="8" t="str">
        <f>PROPER(D558)</f>
        <v>Alejandro Savely</v>
      </c>
      <c r="P558" s="8" t="str">
        <f>LEFT(A558,2)</f>
        <v>I-</v>
      </c>
      <c r="Q558" s="8" t="str">
        <f>MID(A558,4,4)</f>
        <v>2014</v>
      </c>
      <c r="R558" s="8" t="str">
        <f>UPPER(M558)</f>
        <v>HIGH</v>
      </c>
      <c r="S558" s="8" t="str">
        <f>LOWER(G558)</f>
        <v>technology</v>
      </c>
      <c r="T558" s="18" t="str">
        <f>RIGHT(A558,5)</f>
        <v>41972</v>
      </c>
      <c r="U558" s="27" t="s">
        <v>3219</v>
      </c>
      <c r="V558" s="16" t="s">
        <v>3220</v>
      </c>
      <c r="W558" s="30" t="s">
        <v>3221</v>
      </c>
      <c r="X558" t="s">
        <v>3219</v>
      </c>
      <c r="Y558" s="28">
        <v>41972</v>
      </c>
      <c r="Z558" s="28" t="str">
        <f>TRIM(A558)</f>
        <v>I-R2014-AS28560-41972</v>
      </c>
      <c r="AA558">
        <f t="shared" si="40"/>
        <v>2014</v>
      </c>
      <c r="AB558">
        <f t="shared" si="41"/>
        <v>11</v>
      </c>
      <c r="AC558">
        <f t="shared" si="42"/>
        <v>7</v>
      </c>
      <c r="AD558">
        <f t="shared" si="43"/>
        <v>5</v>
      </c>
      <c r="AE558" s="62">
        <f>IF(I558="missing", IFERROR(INDEX([1]lookup!$I:$I, MATCH($A558, [1]lookup!$B:$B, 0)), 0), I558)</f>
        <v>1531.2</v>
      </c>
      <c r="AF558" s="71" t="str">
        <f t="shared" si="44"/>
        <v>Oct</v>
      </c>
    </row>
    <row r="559" spans="1:32" ht="15.75">
      <c r="A559" s="19" t="s">
        <v>1606</v>
      </c>
      <c r="B559" s="67">
        <v>41679</v>
      </c>
      <c r="C559" s="9">
        <v>41685</v>
      </c>
      <c r="D559" s="10" t="s">
        <v>317</v>
      </c>
      <c r="E559" s="10" t="s">
        <v>15</v>
      </c>
      <c r="F559" s="10" t="s">
        <v>16</v>
      </c>
      <c r="G559" s="10" t="s">
        <v>32</v>
      </c>
      <c r="H559" s="10" t="s">
        <v>26</v>
      </c>
      <c r="I559" s="11">
        <v>2951.991</v>
      </c>
      <c r="J559" s="10">
        <v>9</v>
      </c>
      <c r="K559" s="20">
        <v>0.3</v>
      </c>
      <c r="L559" s="11">
        <v>-632.79899999999895</v>
      </c>
      <c r="M559" s="10" t="s">
        <v>19</v>
      </c>
      <c r="N559" s="12"/>
      <c r="O559" s="13" t="str">
        <f>PROPER(D559)</f>
        <v>Stuart Van</v>
      </c>
      <c r="P559" s="13" t="str">
        <f>LEFT(A559,2)</f>
        <v>ID</v>
      </c>
      <c r="Q559" s="13" t="str">
        <f>MID(A559,4,4)</f>
        <v>2014</v>
      </c>
      <c r="R559" s="13" t="str">
        <f>UPPER(M559)</f>
        <v>MEDIUM</v>
      </c>
      <c r="S559" s="13" t="str">
        <f>LOWER(G559)</f>
        <v>furniture</v>
      </c>
      <c r="T559" s="21" t="str">
        <f>RIGHT(A559,5)</f>
        <v>41679</v>
      </c>
      <c r="U559" s="27" t="s">
        <v>3222</v>
      </c>
      <c r="V559" s="19" t="s">
        <v>2739</v>
      </c>
      <c r="W559" s="30">
        <v>2014</v>
      </c>
      <c r="X559" t="s">
        <v>3222</v>
      </c>
      <c r="Y559" s="28">
        <v>41679</v>
      </c>
      <c r="Z559" s="28" t="str">
        <f>TRIM(A559)</f>
        <v>ID-2014-SV208157-41679</v>
      </c>
      <c r="AA559">
        <f t="shared" si="40"/>
        <v>2014</v>
      </c>
      <c r="AB559">
        <f t="shared" si="41"/>
        <v>2</v>
      </c>
      <c r="AC559">
        <f t="shared" si="42"/>
        <v>1</v>
      </c>
      <c r="AD559">
        <f t="shared" si="43"/>
        <v>6</v>
      </c>
      <c r="AE559" s="62">
        <f>IF(I559="missing", IFERROR(INDEX([1]lookup!$I:$I, MATCH($A559, [1]lookup!$B:$B, 0)), 0), I559)</f>
        <v>2951.991</v>
      </c>
      <c r="AF559" s="71" t="str">
        <f t="shared" si="44"/>
        <v>Oct</v>
      </c>
    </row>
    <row r="560" spans="1:32" ht="15.75">
      <c r="A560" s="16" t="s">
        <v>1612</v>
      </c>
      <c r="B560" s="66">
        <v>42179</v>
      </c>
      <c r="C560" s="4">
        <v>42185</v>
      </c>
      <c r="D560" s="5" t="s">
        <v>628</v>
      </c>
      <c r="E560" s="5" t="s">
        <v>22</v>
      </c>
      <c r="F560" s="5" t="s">
        <v>71</v>
      </c>
      <c r="G560" s="5" t="s">
        <v>17</v>
      </c>
      <c r="H560" s="5" t="s">
        <v>1613</v>
      </c>
      <c r="I560" s="6">
        <v>3873.24</v>
      </c>
      <c r="J560" s="5">
        <v>6</v>
      </c>
      <c r="K560" s="17">
        <v>0</v>
      </c>
      <c r="L560" s="6">
        <v>890.81999999999903</v>
      </c>
      <c r="M560" s="5" t="s">
        <v>19</v>
      </c>
      <c r="N560" s="7"/>
      <c r="O560" s="8" t="str">
        <f>PROPER(D560)</f>
        <v>Pamela Stobb</v>
      </c>
      <c r="P560" s="8" t="str">
        <f>LEFT(A560,2)</f>
        <v>ES</v>
      </c>
      <c r="Q560" s="8" t="str">
        <f>MID(A560,4,4)</f>
        <v>2015</v>
      </c>
      <c r="R560" s="8" t="str">
        <f>UPPER(M560)</f>
        <v>MEDIUM</v>
      </c>
      <c r="S560" s="8" t="str">
        <f>LOWER(G560)</f>
        <v>technology</v>
      </c>
      <c r="T560" s="18" t="str">
        <f>RIGHT(A560,5)</f>
        <v>42179</v>
      </c>
      <c r="U560" s="27" t="s">
        <v>3223</v>
      </c>
      <c r="V560" s="16" t="s">
        <v>2744</v>
      </c>
      <c r="W560" s="30">
        <v>2015</v>
      </c>
      <c r="X560" t="s">
        <v>3223</v>
      </c>
      <c r="Y560" s="28">
        <v>42179</v>
      </c>
      <c r="Z560" s="28" t="str">
        <f>TRIM(A560)</f>
        <v>ES-2015-PS1876048-42179</v>
      </c>
      <c r="AA560">
        <f t="shared" si="40"/>
        <v>2015</v>
      </c>
      <c r="AB560">
        <f t="shared" si="41"/>
        <v>6</v>
      </c>
      <c r="AC560">
        <f t="shared" si="42"/>
        <v>4</v>
      </c>
      <c r="AD560">
        <f t="shared" si="43"/>
        <v>6</v>
      </c>
      <c r="AE560" s="62">
        <f>IF(I560="missing", IFERROR(INDEX([1]lookup!$I:$I, MATCH($A560, [1]lookup!$B:$B, 0)), 0), I560)</f>
        <v>3873.24</v>
      </c>
      <c r="AF560" s="71" t="str">
        <f t="shared" si="44"/>
        <v>Nov</v>
      </c>
    </row>
    <row r="561" spans="1:32" ht="15.75">
      <c r="A561" s="19" t="s">
        <v>1617</v>
      </c>
      <c r="B561" s="67">
        <v>42032</v>
      </c>
      <c r="C561" s="9">
        <v>42034</v>
      </c>
      <c r="D561" s="10" t="s">
        <v>1618</v>
      </c>
      <c r="E561" s="10" t="s">
        <v>601</v>
      </c>
      <c r="F561" s="10" t="s">
        <v>16</v>
      </c>
      <c r="G561" s="10" t="s">
        <v>32</v>
      </c>
      <c r="H561" s="10" t="s">
        <v>151</v>
      </c>
      <c r="I561" s="11">
        <v>759.06</v>
      </c>
      <c r="J561" s="10">
        <v>6</v>
      </c>
      <c r="K561" s="20">
        <v>0</v>
      </c>
      <c r="L561" s="11">
        <v>15.12</v>
      </c>
      <c r="M561" s="10" t="s">
        <v>27</v>
      </c>
      <c r="N561" s="12"/>
      <c r="O561" s="13" t="str">
        <f>PROPER(D561)</f>
        <v>Catherine Glotzbach</v>
      </c>
      <c r="P561" s="13" t="str">
        <f>LEFT(A561,2)</f>
        <v>IN</v>
      </c>
      <c r="Q561" s="13" t="str">
        <f>MID(A561,4,4)</f>
        <v>2015</v>
      </c>
      <c r="R561" s="13" t="str">
        <f>UPPER(M561)</f>
        <v>CRITICAL</v>
      </c>
      <c r="S561" s="13" t="str">
        <f>LOWER(G561)</f>
        <v>furniture</v>
      </c>
      <c r="T561" s="21" t="str">
        <f>RIGHT(A561,5)</f>
        <v>42032</v>
      </c>
      <c r="U561" s="27" t="s">
        <v>3224</v>
      </c>
      <c r="V561" s="19" t="s">
        <v>2687</v>
      </c>
      <c r="W561" s="30">
        <v>2015</v>
      </c>
      <c r="X561" t="s">
        <v>3224</v>
      </c>
      <c r="Y561" s="28">
        <v>42032</v>
      </c>
      <c r="Z561" s="28" t="str">
        <f>TRIM(A561)</f>
        <v>IN-2015-CG1204092-42032</v>
      </c>
      <c r="AA561">
        <f t="shared" si="40"/>
        <v>2015</v>
      </c>
      <c r="AB561">
        <f t="shared" si="41"/>
        <v>1</v>
      </c>
      <c r="AC561">
        <f t="shared" si="42"/>
        <v>4</v>
      </c>
      <c r="AD561">
        <f t="shared" si="43"/>
        <v>2</v>
      </c>
      <c r="AE561" s="62">
        <f>IF(I561="missing", IFERROR(INDEX([1]lookup!$I:$I, MATCH($A561, [1]lookup!$B:$B, 0)), 0), I561)</f>
        <v>759.06</v>
      </c>
      <c r="AF561" s="71" t="str">
        <f t="shared" si="44"/>
        <v>Nov</v>
      </c>
    </row>
    <row r="562" spans="1:32" ht="15.75">
      <c r="A562" s="16" t="s">
        <v>1621</v>
      </c>
      <c r="B562" s="66">
        <v>41132</v>
      </c>
      <c r="C562" s="4">
        <v>41135</v>
      </c>
      <c r="D562" s="5" t="s">
        <v>1622</v>
      </c>
      <c r="E562" s="5" t="s">
        <v>742</v>
      </c>
      <c r="F562" s="5" t="s">
        <v>142</v>
      </c>
      <c r="G562" s="5" t="s">
        <v>17</v>
      </c>
      <c r="H562" s="5" t="s">
        <v>151</v>
      </c>
      <c r="I562" s="6">
        <v>1161.1971000000001</v>
      </c>
      <c r="J562" s="5">
        <v>7</v>
      </c>
      <c r="K562" s="17">
        <v>0.37</v>
      </c>
      <c r="L562" s="6">
        <v>-147.52289999999999</v>
      </c>
      <c r="M562" s="5" t="s">
        <v>37</v>
      </c>
      <c r="N562" s="7"/>
      <c r="O562" s="8" t="str">
        <f>PROPER(D562)</f>
        <v>Clay Rozendal</v>
      </c>
      <c r="P562" s="8" t="str">
        <f>LEFT(A562,2)</f>
        <v>ID</v>
      </c>
      <c r="Q562" s="8" t="str">
        <f>MID(A562,4,4)</f>
        <v>2012</v>
      </c>
      <c r="R562" s="8" t="str">
        <f>UPPER(M562)</f>
        <v>HIGH</v>
      </c>
      <c r="S562" s="8" t="str">
        <f>LOWER(G562)</f>
        <v>technology</v>
      </c>
      <c r="T562" s="18" t="str">
        <f>RIGHT(A562,5)</f>
        <v>41132</v>
      </c>
      <c r="U562" s="27" t="s">
        <v>3225</v>
      </c>
      <c r="V562" s="16" t="s">
        <v>2739</v>
      </c>
      <c r="W562" s="30">
        <v>2012</v>
      </c>
      <c r="X562" t="s">
        <v>3225</v>
      </c>
      <c r="Y562" s="28">
        <v>41132</v>
      </c>
      <c r="Z562" s="28" t="str">
        <f>TRIM(A562)</f>
        <v>ID-2012-CR12580144-41132</v>
      </c>
      <c r="AA562">
        <f t="shared" si="40"/>
        <v>2012</v>
      </c>
      <c r="AB562">
        <f t="shared" si="41"/>
        <v>8</v>
      </c>
      <c r="AC562">
        <f t="shared" si="42"/>
        <v>7</v>
      </c>
      <c r="AD562">
        <f t="shared" si="43"/>
        <v>3</v>
      </c>
      <c r="AE562" s="62">
        <f>IF(I562="missing", IFERROR(INDEX([1]lookup!$I:$I, MATCH($A562, [1]lookup!$B:$B, 0)), 0), I562)</f>
        <v>1161.1971000000001</v>
      </c>
      <c r="AF562" s="71" t="str">
        <f t="shared" si="44"/>
        <v>Aug</v>
      </c>
    </row>
    <row r="563" spans="1:32" ht="15.75">
      <c r="A563" s="19" t="s">
        <v>1627</v>
      </c>
      <c r="B563" s="67">
        <v>41284</v>
      </c>
      <c r="C563" s="9">
        <v>41554</v>
      </c>
      <c r="D563" s="10" t="s">
        <v>632</v>
      </c>
      <c r="E563" s="10" t="s">
        <v>114</v>
      </c>
      <c r="F563" s="10" t="s">
        <v>115</v>
      </c>
      <c r="G563" s="10" t="s">
        <v>32</v>
      </c>
      <c r="H563" s="10" t="s">
        <v>33</v>
      </c>
      <c r="I563" s="11">
        <v>3547.44</v>
      </c>
      <c r="J563" s="10">
        <v>8</v>
      </c>
      <c r="K563" s="20">
        <v>0</v>
      </c>
      <c r="L563" s="11">
        <v>780.24</v>
      </c>
      <c r="M563" s="10" t="s">
        <v>19</v>
      </c>
      <c r="N563" s="12"/>
      <c r="O563" s="13" t="str">
        <f>PROPER(D563)</f>
        <v>Cynthia Arntzen</v>
      </c>
      <c r="P563" s="13" t="str">
        <f>LEFT(A563,2)</f>
        <v>IN</v>
      </c>
      <c r="Q563" s="13" t="str">
        <f>MID(A563,4,4)</f>
        <v>2013</v>
      </c>
      <c r="R563" s="13" t="str">
        <f>UPPER(M563)</f>
        <v>MEDIUM</v>
      </c>
      <c r="S563" s="13" t="str">
        <f>LOWER(G563)</f>
        <v>furniture</v>
      </c>
      <c r="T563" s="21" t="str">
        <f>RIGHT(A563,5)</f>
        <v>41548</v>
      </c>
      <c r="U563" s="27" t="s">
        <v>3067</v>
      </c>
      <c r="V563" s="19" t="s">
        <v>2687</v>
      </c>
      <c r="W563" s="30">
        <v>2013</v>
      </c>
      <c r="X563" t="s">
        <v>3067</v>
      </c>
      <c r="Y563" s="28">
        <v>41548</v>
      </c>
      <c r="Z563" s="28" t="str">
        <f>TRIM(A563)</f>
        <v>IN-2013-CA1277558-41548</v>
      </c>
      <c r="AA563">
        <f t="shared" si="40"/>
        <v>2013</v>
      </c>
      <c r="AB563">
        <f t="shared" si="41"/>
        <v>1</v>
      </c>
      <c r="AC563">
        <f t="shared" si="42"/>
        <v>5</v>
      </c>
      <c r="AD563">
        <f t="shared" si="43"/>
        <v>270</v>
      </c>
      <c r="AE563" s="62">
        <f>IF(I563="missing", IFERROR(INDEX([1]lookup!$I:$I, MATCH($A563, [1]lookup!$B:$B, 0)), 0), I563)</f>
        <v>3547.44</v>
      </c>
      <c r="AF563" s="71" t="str">
        <f t="shared" si="44"/>
        <v>Sep</v>
      </c>
    </row>
    <row r="564" spans="1:32" ht="15.75">
      <c r="A564" s="16" t="s">
        <v>1633</v>
      </c>
      <c r="B564" s="66">
        <v>42091</v>
      </c>
      <c r="C564" s="4">
        <v>42093</v>
      </c>
      <c r="D564" s="5" t="s">
        <v>1385</v>
      </c>
      <c r="E564" s="5" t="s">
        <v>97</v>
      </c>
      <c r="F564" s="5" t="s">
        <v>98</v>
      </c>
      <c r="G564" s="5" t="s">
        <v>32</v>
      </c>
      <c r="H564" s="5" t="s">
        <v>23</v>
      </c>
      <c r="I564" s="6">
        <v>1011.69599999999</v>
      </c>
      <c r="J564" s="5">
        <v>7</v>
      </c>
      <c r="K564" s="17">
        <v>0.2</v>
      </c>
      <c r="L564" s="6">
        <v>126.335999999999</v>
      </c>
      <c r="M564" s="5" t="s">
        <v>37</v>
      </c>
      <c r="N564" s="7"/>
      <c r="O564" s="8" t="str">
        <f>PROPER(D564)</f>
        <v>Debra Catini</v>
      </c>
      <c r="P564" s="8" t="str">
        <f>LEFT(A564,2)</f>
        <v>MX</v>
      </c>
      <c r="Q564" s="8" t="str">
        <f>MID(A564,4,4)</f>
        <v>2015</v>
      </c>
      <c r="R564" s="8" t="str">
        <f>UPPER(M564)</f>
        <v>HIGH</v>
      </c>
      <c r="S564" s="8" t="str">
        <f>LOWER(G564)</f>
        <v>furniture</v>
      </c>
      <c r="T564" s="18" t="str">
        <f>RIGHT(A564,5)</f>
        <v>42091</v>
      </c>
      <c r="U564" s="27" t="s">
        <v>3226</v>
      </c>
      <c r="V564" s="16" t="s">
        <v>2719</v>
      </c>
      <c r="W564" s="30">
        <v>2015</v>
      </c>
      <c r="X564" t="s">
        <v>3226</v>
      </c>
      <c r="Y564" s="28">
        <v>42091</v>
      </c>
      <c r="Z564" s="28" t="str">
        <f>TRIM(A564)</f>
        <v>MX-2015-DC1328582-42091</v>
      </c>
      <c r="AA564">
        <f t="shared" si="40"/>
        <v>2015</v>
      </c>
      <c r="AB564">
        <f t="shared" si="41"/>
        <v>3</v>
      </c>
      <c r="AC564">
        <f t="shared" si="42"/>
        <v>7</v>
      </c>
      <c r="AD564">
        <f t="shared" si="43"/>
        <v>2</v>
      </c>
      <c r="AE564" s="62">
        <f>IF(I564="missing", IFERROR(INDEX([1]lookup!$I:$I, MATCH($A564, [1]lookup!$B:$B, 0)), 0), I564)</f>
        <v>1011.69599999999</v>
      </c>
      <c r="AF564" s="71" t="str">
        <f t="shared" si="44"/>
        <v>Nov</v>
      </c>
    </row>
    <row r="565" spans="1:32" ht="15.75">
      <c r="A565" s="19" t="s">
        <v>1634</v>
      </c>
      <c r="B565" s="67">
        <v>42255</v>
      </c>
      <c r="C565" s="9">
        <v>42259</v>
      </c>
      <c r="D565" s="10" t="s">
        <v>1635</v>
      </c>
      <c r="E565" s="10" t="s">
        <v>570</v>
      </c>
      <c r="F565" s="10" t="s">
        <v>1079</v>
      </c>
      <c r="G565" s="10" t="s">
        <v>32</v>
      </c>
      <c r="H565" s="10" t="s">
        <v>33</v>
      </c>
      <c r="I565" s="11">
        <v>2419.1999999999998</v>
      </c>
      <c r="J565" s="10">
        <v>7</v>
      </c>
      <c r="K565" s="20">
        <v>0</v>
      </c>
      <c r="L565" s="11">
        <v>411.18</v>
      </c>
      <c r="M565" s="10" t="s">
        <v>37</v>
      </c>
      <c r="N565" s="12"/>
      <c r="O565" s="13" t="str">
        <f>PROPER(D565)</f>
        <v>Joel Eaton</v>
      </c>
      <c r="P565" s="13" t="str">
        <f>LEFT(A565,2)</f>
        <v>MX</v>
      </c>
      <c r="Q565" s="13" t="str">
        <f>MID(A565,4,4)</f>
        <v>2015</v>
      </c>
      <c r="R565" s="13" t="str">
        <f>UPPER(M565)</f>
        <v>HIGH</v>
      </c>
      <c r="S565" s="13" t="str">
        <f>LOWER(G565)</f>
        <v>furniture</v>
      </c>
      <c r="T565" s="21" t="str">
        <f>RIGHT(A565,5)</f>
        <v>42255</v>
      </c>
      <c r="U565" s="27" t="s">
        <v>3227</v>
      </c>
      <c r="V565" s="19" t="s">
        <v>2719</v>
      </c>
      <c r="W565" s="30">
        <v>2015</v>
      </c>
      <c r="X565" t="s">
        <v>3227</v>
      </c>
      <c r="Y565" s="28">
        <v>42255</v>
      </c>
      <c r="Z565" s="28" t="str">
        <f>TRIM(A565)</f>
        <v>MX-2015-JE1574531-42255</v>
      </c>
      <c r="AA565">
        <f t="shared" si="40"/>
        <v>2015</v>
      </c>
      <c r="AB565">
        <f t="shared" si="41"/>
        <v>9</v>
      </c>
      <c r="AC565">
        <f t="shared" si="42"/>
        <v>3</v>
      </c>
      <c r="AD565">
        <f t="shared" si="43"/>
        <v>4</v>
      </c>
      <c r="AE565" s="62">
        <f>IF(I565="missing", IFERROR(INDEX([1]lookup!$I:$I, MATCH($A565, [1]lookup!$B:$B, 0)), 0), I565)</f>
        <v>2419.1999999999998</v>
      </c>
      <c r="AF565" s="71" t="str">
        <f t="shared" si="44"/>
        <v>Nov</v>
      </c>
    </row>
    <row r="566" spans="1:32" ht="15.75">
      <c r="A566" s="16" t="s">
        <v>1638</v>
      </c>
      <c r="B566" s="66">
        <v>42294</v>
      </c>
      <c r="C566" s="4">
        <v>42297</v>
      </c>
      <c r="D566" s="5" t="s">
        <v>968</v>
      </c>
      <c r="E566" s="5" t="s">
        <v>1639</v>
      </c>
      <c r="F566" s="5" t="s">
        <v>120</v>
      </c>
      <c r="G566" s="5" t="s">
        <v>32</v>
      </c>
      <c r="H566" s="5" t="s">
        <v>44</v>
      </c>
      <c r="I566" s="6">
        <v>1773.71999999999</v>
      </c>
      <c r="J566" s="5">
        <v>6</v>
      </c>
      <c r="K566" s="17">
        <v>0</v>
      </c>
      <c r="L566" s="6">
        <v>212.76</v>
      </c>
      <c r="M566" s="5" t="s">
        <v>37</v>
      </c>
      <c r="N566" s="7"/>
      <c r="O566" s="8" t="str">
        <f>PROPER(D566)</f>
        <v>Luke Schmidt</v>
      </c>
      <c r="P566" s="8" t="str">
        <f>LEFT(A566,2)</f>
        <v>MX</v>
      </c>
      <c r="Q566" s="8" t="str">
        <f>MID(A566,4,4)</f>
        <v>2015</v>
      </c>
      <c r="R566" s="8" t="str">
        <f>UPPER(M566)</f>
        <v>HIGH</v>
      </c>
      <c r="S566" s="8" t="str">
        <f>LOWER(G566)</f>
        <v>furniture</v>
      </c>
      <c r="T566" s="18" t="str">
        <f>RIGHT(A566,5)</f>
        <v>42294</v>
      </c>
      <c r="U566" s="27" t="s">
        <v>3228</v>
      </c>
      <c r="V566" s="16" t="s">
        <v>2719</v>
      </c>
      <c r="W566" s="30">
        <v>2015</v>
      </c>
      <c r="X566" t="s">
        <v>3228</v>
      </c>
      <c r="Y566" s="28">
        <v>42294</v>
      </c>
      <c r="Z566" s="28" t="str">
        <f>TRIM(A566)</f>
        <v>MX-2015-LS1720080-42294</v>
      </c>
      <c r="AA566">
        <f t="shared" si="40"/>
        <v>2015</v>
      </c>
      <c r="AB566">
        <f t="shared" si="41"/>
        <v>10</v>
      </c>
      <c r="AC566">
        <f t="shared" si="42"/>
        <v>7</v>
      </c>
      <c r="AD566">
        <f t="shared" si="43"/>
        <v>3</v>
      </c>
      <c r="AE566" s="62">
        <f>IF(I566="missing", IFERROR(INDEX([1]lookup!$I:$I, MATCH($A566, [1]lookup!$B:$B, 0)), 0), I566)</f>
        <v>1773.71999999999</v>
      </c>
      <c r="AF566" s="71" t="str">
        <f t="shared" si="44"/>
        <v>Nov</v>
      </c>
    </row>
    <row r="567" spans="1:32" ht="15.75">
      <c r="A567" s="19" t="s">
        <v>764</v>
      </c>
      <c r="B567" s="67">
        <v>41103</v>
      </c>
      <c r="C567" s="9">
        <v>41104</v>
      </c>
      <c r="D567" s="10" t="s">
        <v>765</v>
      </c>
      <c r="E567" s="10" t="s">
        <v>93</v>
      </c>
      <c r="F567" s="10" t="s">
        <v>94</v>
      </c>
      <c r="G567" s="10" t="s">
        <v>17</v>
      </c>
      <c r="H567" s="10" t="s">
        <v>33</v>
      </c>
      <c r="I567" s="11">
        <v>737.91</v>
      </c>
      <c r="J567" s="10">
        <v>6</v>
      </c>
      <c r="K567" s="20">
        <v>0.1</v>
      </c>
      <c r="L567" s="11">
        <v>-8.3699999999999992</v>
      </c>
      <c r="M567" s="10" t="s">
        <v>27</v>
      </c>
      <c r="N567" s="12"/>
      <c r="O567" s="13" t="str">
        <f>PROPER(D567)</f>
        <v>Melanie Seite</v>
      </c>
      <c r="P567" s="13" t="str">
        <f>LEFT(A567,2)</f>
        <v>IT</v>
      </c>
      <c r="Q567" s="13" t="str">
        <f>MID(A567,4,4)</f>
        <v>2012</v>
      </c>
      <c r="R567" s="13" t="str">
        <f>UPPER(M567)</f>
        <v>CRITICAL</v>
      </c>
      <c r="S567" s="13" t="str">
        <f>LOWER(G567)</f>
        <v>technology</v>
      </c>
      <c r="T567" s="21" t="str">
        <f>RIGHT(A567,5)</f>
        <v>41103</v>
      </c>
      <c r="U567" s="27" t="s">
        <v>2797</v>
      </c>
      <c r="V567" s="19" t="s">
        <v>2711</v>
      </c>
      <c r="W567" s="30">
        <v>2012</v>
      </c>
      <c r="X567" t="s">
        <v>2797</v>
      </c>
      <c r="Y567" s="28">
        <v>41103</v>
      </c>
      <c r="Z567" s="28" t="str">
        <f>TRIM(A567)</f>
        <v>IT-2012-MS17830139-41103</v>
      </c>
      <c r="AA567">
        <f t="shared" si="40"/>
        <v>2012</v>
      </c>
      <c r="AB567">
        <f t="shared" si="41"/>
        <v>7</v>
      </c>
      <c r="AC567">
        <f t="shared" si="42"/>
        <v>6</v>
      </c>
      <c r="AD567">
        <f t="shared" si="43"/>
        <v>1</v>
      </c>
      <c r="AE567" s="62">
        <f>IF(I567="missing", IFERROR(INDEX([1]lookup!$I:$I, MATCH($A567, [1]lookup!$B:$B, 0)), 0), I567)</f>
        <v>737.91</v>
      </c>
      <c r="AF567" s="71" t="str">
        <f t="shared" si="44"/>
        <v>Aug</v>
      </c>
    </row>
    <row r="568" spans="1:32" ht="15.75">
      <c r="A568" s="16" t="s">
        <v>1655</v>
      </c>
      <c r="B568" s="66">
        <v>42095</v>
      </c>
      <c r="C568" s="4">
        <v>42099</v>
      </c>
      <c r="D568" s="5" t="s">
        <v>1205</v>
      </c>
      <c r="E568" s="5" t="s">
        <v>66</v>
      </c>
      <c r="F568" s="5" t="s">
        <v>90</v>
      </c>
      <c r="G568" s="5" t="s">
        <v>32</v>
      </c>
      <c r="H568" s="5" t="s">
        <v>299</v>
      </c>
      <c r="I568" s="6">
        <v>2614.6889999999898</v>
      </c>
      <c r="J568" s="5">
        <v>7</v>
      </c>
      <c r="K568" s="17">
        <v>0.3</v>
      </c>
      <c r="L568" s="6">
        <v>-821.96099999999899</v>
      </c>
      <c r="M568" s="5" t="s">
        <v>19</v>
      </c>
      <c r="N568" s="7"/>
      <c r="O568" s="8" t="str">
        <f>PROPER(D568)</f>
        <v>Jennifer Ferguson</v>
      </c>
      <c r="P568" s="8" t="str">
        <f>LEFT(A568,2)</f>
        <v>IN</v>
      </c>
      <c r="Q568" s="8" t="str">
        <f>MID(A568,4,4)</f>
        <v>2015</v>
      </c>
      <c r="R568" s="8" t="str">
        <f>UPPER(M568)</f>
        <v>MEDIUM</v>
      </c>
      <c r="S568" s="8" t="str">
        <f>LOWER(G568)</f>
        <v>furniture</v>
      </c>
      <c r="T568" s="18" t="str">
        <f>RIGHT(A568,5)</f>
        <v>42095</v>
      </c>
      <c r="U568" s="27" t="s">
        <v>3229</v>
      </c>
      <c r="V568" s="16" t="s">
        <v>2687</v>
      </c>
      <c r="W568" s="30">
        <v>2015</v>
      </c>
      <c r="X568" t="s">
        <v>3229</v>
      </c>
      <c r="Y568" s="28">
        <v>42095</v>
      </c>
      <c r="Z568" s="28" t="str">
        <f>TRIM(A568)</f>
        <v>IN-2015-JF1541527-42095</v>
      </c>
      <c r="AA568">
        <f t="shared" si="40"/>
        <v>2015</v>
      </c>
      <c r="AB568">
        <f t="shared" si="41"/>
        <v>4</v>
      </c>
      <c r="AC568">
        <f t="shared" si="42"/>
        <v>4</v>
      </c>
      <c r="AD568">
        <f t="shared" si="43"/>
        <v>4</v>
      </c>
      <c r="AE568" s="62">
        <f>IF(I568="missing", IFERROR(INDEX([1]lookup!$I:$I, MATCH($A568, [1]lookup!$B:$B, 0)), 0), I568)</f>
        <v>2614.6889999999898</v>
      </c>
      <c r="AF568" s="71" t="str">
        <f t="shared" si="44"/>
        <v>Nov</v>
      </c>
    </row>
    <row r="569" spans="1:32" hidden="1">
      <c r="A569" s="32"/>
      <c r="B569" s="68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4"/>
      <c r="U569" s="35"/>
      <c r="V569" s="32"/>
      <c r="W569" s="36"/>
      <c r="X569" s="35"/>
      <c r="Y569" s="37"/>
      <c r="Z569" s="37"/>
      <c r="AA569" s="73"/>
      <c r="AB569" s="73"/>
      <c r="AC569" s="73"/>
      <c r="AD569" s="73"/>
      <c r="AE569" s="74"/>
      <c r="AF569" s="75"/>
    </row>
    <row r="570" spans="1:32" hidden="1">
      <c r="A570" s="35"/>
      <c r="B570" s="69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7"/>
      <c r="W570" s="36"/>
      <c r="X570" s="35"/>
      <c r="Y570" s="37"/>
      <c r="Z570" s="37"/>
      <c r="AA570" s="73"/>
      <c r="AB570" s="73"/>
      <c r="AC570" s="73"/>
      <c r="AD570" s="73"/>
      <c r="AE570" s="74"/>
      <c r="AF570" s="75"/>
    </row>
    <row r="571" spans="1:32" hidden="1">
      <c r="A571" s="35"/>
      <c r="B571" s="69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7"/>
      <c r="W571" s="36"/>
      <c r="X571" s="35"/>
      <c r="Y571" s="37"/>
      <c r="Z571" s="37"/>
      <c r="AA571" s="73"/>
      <c r="AB571" s="73"/>
      <c r="AC571" s="73"/>
      <c r="AD571" s="73"/>
      <c r="AE571" s="74"/>
      <c r="AF571" s="75"/>
    </row>
    <row r="572" spans="1:32" hidden="1">
      <c r="A572" s="35"/>
      <c r="B572" s="69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7"/>
      <c r="W572" s="36"/>
      <c r="X572" s="35"/>
      <c r="Y572" s="37"/>
      <c r="Z572" s="37"/>
      <c r="AA572" s="73"/>
      <c r="AB572" s="73"/>
      <c r="AC572" s="73"/>
      <c r="AD572" s="73"/>
      <c r="AE572" s="74"/>
      <c r="AF572" s="75"/>
    </row>
    <row r="573" spans="1:32" hidden="1">
      <c r="A573" s="35"/>
      <c r="B573" s="69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7"/>
      <c r="W573" s="36"/>
      <c r="X573" s="35"/>
      <c r="Y573" s="37"/>
      <c r="Z573" s="37"/>
      <c r="AA573" s="73"/>
      <c r="AB573" s="73"/>
      <c r="AC573" s="73"/>
      <c r="AD573" s="73"/>
      <c r="AE573" s="74"/>
      <c r="AF573" s="75"/>
    </row>
    <row r="574" spans="1:32" hidden="1">
      <c r="A574" s="35"/>
      <c r="B574" s="69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7"/>
      <c r="W574" s="36"/>
      <c r="X574" s="35"/>
      <c r="Y574" s="37"/>
      <c r="Z574" s="37"/>
      <c r="AA574" s="73"/>
      <c r="AB574" s="73"/>
      <c r="AC574" s="73"/>
      <c r="AD574" s="73"/>
      <c r="AE574" s="74"/>
      <c r="AF574" s="75"/>
    </row>
    <row r="575" spans="1:32" hidden="1">
      <c r="A575" s="35"/>
      <c r="B575" s="69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7"/>
      <c r="W575" s="36"/>
      <c r="X575" s="35"/>
      <c r="Y575" s="37"/>
      <c r="Z575" s="37"/>
      <c r="AA575" s="73"/>
      <c r="AB575" s="73"/>
      <c r="AC575" s="73"/>
      <c r="AD575" s="73"/>
      <c r="AE575" s="74"/>
      <c r="AF575" s="75"/>
    </row>
    <row r="576" spans="1:32" hidden="1">
      <c r="A576" s="35"/>
      <c r="B576" s="69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7"/>
      <c r="W576" s="36"/>
      <c r="X576" s="35"/>
      <c r="Y576" s="37"/>
      <c r="Z576" s="37"/>
      <c r="AA576" s="73"/>
      <c r="AB576" s="73"/>
      <c r="AC576" s="73"/>
      <c r="AD576" s="73"/>
      <c r="AE576" s="74"/>
      <c r="AF576" s="75"/>
    </row>
    <row r="577" spans="1:32" hidden="1">
      <c r="A577" s="35"/>
      <c r="B577" s="69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7"/>
      <c r="W577" s="36"/>
      <c r="X577" s="35"/>
      <c r="Y577" s="37"/>
      <c r="Z577" s="37"/>
      <c r="AA577" s="73"/>
      <c r="AB577" s="73"/>
      <c r="AC577" s="73"/>
      <c r="AD577" s="73"/>
      <c r="AE577" s="74"/>
      <c r="AF577" s="75"/>
    </row>
    <row r="578" spans="1:32" hidden="1">
      <c r="A578" s="35"/>
      <c r="B578" s="69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7"/>
      <c r="W578" s="36"/>
      <c r="X578" s="35"/>
      <c r="Y578" s="37"/>
      <c r="Z578" s="37"/>
      <c r="AA578" s="73"/>
      <c r="AB578" s="73"/>
      <c r="AC578" s="73"/>
      <c r="AD578" s="73"/>
      <c r="AE578" s="74"/>
      <c r="AF578" s="75"/>
    </row>
    <row r="579" spans="1:32" hidden="1">
      <c r="A579" s="35"/>
      <c r="B579" s="69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7"/>
      <c r="W579" s="36"/>
      <c r="X579" s="35"/>
      <c r="Y579" s="37"/>
      <c r="Z579" s="37"/>
      <c r="AA579" s="73"/>
      <c r="AB579" s="73"/>
      <c r="AC579" s="73"/>
      <c r="AD579" s="73"/>
      <c r="AE579" s="74"/>
      <c r="AF579" s="75"/>
    </row>
    <row r="580" spans="1:32" hidden="1">
      <c r="A580" s="35"/>
      <c r="B580" s="69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7"/>
      <c r="W580" s="36"/>
      <c r="X580" s="35"/>
      <c r="Y580" s="37"/>
      <c r="Z580" s="37"/>
      <c r="AA580" s="73"/>
      <c r="AB580" s="73"/>
      <c r="AC580" s="73"/>
      <c r="AD580" s="73"/>
      <c r="AE580" s="74"/>
      <c r="AF580" s="75"/>
    </row>
    <row r="581" spans="1:32" hidden="1">
      <c r="A581" s="35"/>
      <c r="B581" s="69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7"/>
      <c r="W581" s="36"/>
      <c r="X581" s="35"/>
      <c r="Y581" s="37"/>
      <c r="Z581" s="37"/>
      <c r="AA581" s="73"/>
      <c r="AB581" s="73"/>
      <c r="AC581" s="73"/>
      <c r="AD581" s="73"/>
      <c r="AE581" s="74"/>
      <c r="AF581" s="75"/>
    </row>
    <row r="582" spans="1:32" hidden="1">
      <c r="A582" s="35"/>
      <c r="B582" s="69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7"/>
      <c r="W582" s="36"/>
      <c r="X582" s="35"/>
      <c r="Y582" s="37"/>
      <c r="Z582" s="37"/>
      <c r="AA582" s="73"/>
      <c r="AB582" s="73"/>
      <c r="AC582" s="73"/>
      <c r="AD582" s="73"/>
      <c r="AE582" s="74"/>
      <c r="AF582" s="75"/>
    </row>
    <row r="583" spans="1:32" hidden="1">
      <c r="A583" s="35"/>
      <c r="B583" s="69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7"/>
      <c r="W583" s="36"/>
      <c r="X583" s="35"/>
      <c r="Y583" s="37"/>
      <c r="Z583" s="37"/>
      <c r="AA583" s="73"/>
      <c r="AB583" s="73"/>
      <c r="AC583" s="73"/>
      <c r="AD583" s="73"/>
      <c r="AE583" s="74"/>
      <c r="AF583" s="75"/>
    </row>
    <row r="584" spans="1:32" hidden="1">
      <c r="A584" s="35"/>
      <c r="B584" s="69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7"/>
      <c r="W584" s="36"/>
      <c r="X584" s="35"/>
      <c r="Y584" s="37"/>
      <c r="Z584" s="37"/>
      <c r="AA584" s="73"/>
      <c r="AB584" s="73"/>
      <c r="AC584" s="73"/>
      <c r="AD584" s="73"/>
      <c r="AE584" s="74"/>
      <c r="AF584" s="75"/>
    </row>
    <row r="585" spans="1:32" hidden="1">
      <c r="A585" s="35"/>
      <c r="B585" s="69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7"/>
      <c r="W585" s="36"/>
      <c r="X585" s="35"/>
      <c r="Y585" s="37"/>
      <c r="Z585" s="37"/>
      <c r="AA585" s="73"/>
      <c r="AB585" s="73"/>
      <c r="AC585" s="73"/>
      <c r="AD585" s="73"/>
      <c r="AE585" s="74"/>
      <c r="AF585" s="75"/>
    </row>
    <row r="586" spans="1:32" hidden="1">
      <c r="A586" s="35"/>
      <c r="B586" s="69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7"/>
      <c r="W586" s="36"/>
      <c r="X586" s="35"/>
      <c r="Y586" s="37"/>
      <c r="Z586" s="37"/>
      <c r="AA586" s="73"/>
      <c r="AB586" s="73"/>
      <c r="AC586" s="73"/>
      <c r="AD586" s="73"/>
      <c r="AE586" s="74"/>
      <c r="AF586" s="75"/>
    </row>
    <row r="587" spans="1:32" hidden="1">
      <c r="A587" s="35"/>
      <c r="B587" s="69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7"/>
      <c r="W587" s="36"/>
      <c r="X587" s="35"/>
      <c r="Y587" s="37"/>
      <c r="Z587" s="37"/>
      <c r="AA587" s="73"/>
      <c r="AB587" s="73"/>
      <c r="AC587" s="73"/>
      <c r="AD587" s="73"/>
      <c r="AE587" s="74"/>
      <c r="AF587" s="75"/>
    </row>
    <row r="588" spans="1:32" hidden="1">
      <c r="A588" s="35"/>
      <c r="B588" s="69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7"/>
      <c r="W588" s="36"/>
      <c r="X588" s="35"/>
      <c r="Y588" s="37"/>
      <c r="Z588" s="37"/>
      <c r="AA588" s="73"/>
      <c r="AB588" s="73"/>
      <c r="AC588" s="73"/>
      <c r="AD588" s="73"/>
      <c r="AE588" s="74"/>
      <c r="AF588" s="75"/>
    </row>
    <row r="589" spans="1:32" hidden="1">
      <c r="A589" s="35"/>
      <c r="B589" s="69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7"/>
      <c r="W589" s="36"/>
      <c r="X589" s="35"/>
      <c r="Y589" s="37"/>
      <c r="Z589" s="37"/>
      <c r="AA589" s="73"/>
      <c r="AB589" s="73"/>
      <c r="AC589" s="73"/>
      <c r="AD589" s="73"/>
      <c r="AE589" s="74"/>
      <c r="AF589" s="75"/>
    </row>
    <row r="590" spans="1:32" hidden="1">
      <c r="A590" s="35"/>
      <c r="B590" s="69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7"/>
      <c r="W590" s="36"/>
      <c r="X590" s="35"/>
      <c r="Y590" s="37"/>
      <c r="Z590" s="37"/>
      <c r="AA590" s="73"/>
      <c r="AB590" s="73"/>
      <c r="AC590" s="73"/>
      <c r="AD590" s="73"/>
      <c r="AE590" s="74"/>
      <c r="AF590" s="75"/>
    </row>
    <row r="591" spans="1:32" hidden="1">
      <c r="A591" s="35"/>
      <c r="B591" s="69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7"/>
      <c r="W591" s="36"/>
      <c r="X591" s="35"/>
      <c r="Y591" s="37"/>
      <c r="Z591" s="37"/>
      <c r="AA591" s="73"/>
      <c r="AB591" s="73"/>
      <c r="AC591" s="73"/>
      <c r="AD591" s="73"/>
      <c r="AE591" s="74"/>
      <c r="AF591" s="75"/>
    </row>
    <row r="592" spans="1:32" hidden="1">
      <c r="A592" s="35"/>
      <c r="B592" s="69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7"/>
      <c r="W592" s="36"/>
      <c r="X592" s="35"/>
      <c r="Y592" s="37"/>
      <c r="Z592" s="37"/>
      <c r="AA592" s="73"/>
      <c r="AB592" s="73"/>
      <c r="AC592" s="73"/>
      <c r="AD592" s="73"/>
      <c r="AE592" s="74"/>
      <c r="AF592" s="75"/>
    </row>
    <row r="593" spans="1:32" hidden="1">
      <c r="A593" s="35"/>
      <c r="B593" s="69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7"/>
      <c r="W593" s="36"/>
      <c r="X593" s="35"/>
      <c r="Y593" s="37"/>
      <c r="Z593" s="37"/>
      <c r="AA593" s="73"/>
      <c r="AB593" s="73"/>
      <c r="AC593" s="73"/>
      <c r="AD593" s="73"/>
      <c r="AE593" s="74"/>
      <c r="AF593" s="75"/>
    </row>
    <row r="594" spans="1:32" hidden="1">
      <c r="A594" s="35"/>
      <c r="B594" s="69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7"/>
      <c r="W594" s="36"/>
      <c r="X594" s="35"/>
      <c r="Y594" s="37"/>
      <c r="Z594" s="37"/>
      <c r="AA594" s="73"/>
      <c r="AB594" s="73"/>
      <c r="AC594" s="73"/>
      <c r="AD594" s="73"/>
      <c r="AE594" s="74"/>
      <c r="AF594" s="75"/>
    </row>
    <row r="595" spans="1:32" hidden="1">
      <c r="A595" s="35"/>
      <c r="B595" s="69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7"/>
      <c r="W595" s="36"/>
      <c r="X595" s="35"/>
      <c r="Y595" s="37"/>
      <c r="Z595" s="37"/>
      <c r="AA595" s="73"/>
      <c r="AB595" s="73"/>
      <c r="AC595" s="73"/>
      <c r="AD595" s="73"/>
      <c r="AE595" s="74"/>
      <c r="AF595" s="75"/>
    </row>
    <row r="596" spans="1:32" hidden="1">
      <c r="A596" s="35"/>
      <c r="B596" s="69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7"/>
      <c r="W596" s="36"/>
      <c r="X596" s="35"/>
      <c r="Y596" s="37"/>
      <c r="Z596" s="37"/>
      <c r="AA596" s="73"/>
      <c r="AB596" s="73"/>
      <c r="AC596" s="73"/>
      <c r="AD596" s="73"/>
      <c r="AE596" s="74"/>
      <c r="AF596" s="75"/>
    </row>
    <row r="597" spans="1:32" hidden="1">
      <c r="A597" s="35"/>
      <c r="B597" s="69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7"/>
      <c r="W597" s="36"/>
      <c r="X597" s="35"/>
      <c r="Y597" s="37"/>
      <c r="Z597" s="37"/>
      <c r="AA597" s="73"/>
      <c r="AB597" s="73"/>
      <c r="AC597" s="73"/>
      <c r="AD597" s="73"/>
      <c r="AE597" s="74"/>
      <c r="AF597" s="75"/>
    </row>
    <row r="598" spans="1:32" hidden="1">
      <c r="A598" s="35"/>
      <c r="B598" s="69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7"/>
      <c r="W598" s="36"/>
      <c r="X598" s="35"/>
      <c r="Y598" s="37"/>
      <c r="Z598" s="37"/>
      <c r="AA598" s="73"/>
      <c r="AB598" s="73"/>
      <c r="AC598" s="73"/>
      <c r="AD598" s="73"/>
      <c r="AE598" s="74"/>
      <c r="AF598" s="75"/>
    </row>
    <row r="599" spans="1:32" hidden="1">
      <c r="A599" s="35"/>
      <c r="B599" s="69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7"/>
      <c r="W599" s="36"/>
      <c r="X599" s="35"/>
      <c r="Y599" s="37"/>
      <c r="Z599" s="37"/>
      <c r="AA599" s="73"/>
      <c r="AB599" s="73"/>
      <c r="AC599" s="73"/>
      <c r="AD599" s="73"/>
      <c r="AE599" s="74"/>
      <c r="AF599" s="75"/>
    </row>
    <row r="600" spans="1:32" hidden="1">
      <c r="A600" s="35"/>
      <c r="B600" s="69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7"/>
      <c r="W600" s="36"/>
      <c r="X600" s="35"/>
      <c r="Y600" s="37"/>
      <c r="Z600" s="37"/>
      <c r="AA600" s="73"/>
      <c r="AB600" s="73"/>
      <c r="AC600" s="73"/>
      <c r="AD600" s="73"/>
      <c r="AE600" s="74"/>
      <c r="AF600" s="75"/>
    </row>
    <row r="601" spans="1:32" hidden="1">
      <c r="A601" s="35"/>
      <c r="B601" s="69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7"/>
      <c r="W601" s="36"/>
      <c r="X601" s="35"/>
      <c r="Y601" s="37"/>
      <c r="Z601" s="37"/>
      <c r="AA601" s="73"/>
      <c r="AB601" s="73"/>
      <c r="AC601" s="73"/>
      <c r="AD601" s="73"/>
      <c r="AE601" s="74"/>
      <c r="AF601" s="75"/>
    </row>
    <row r="602" spans="1:32" hidden="1">
      <c r="A602" s="35"/>
      <c r="B602" s="69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7"/>
      <c r="W602" s="36"/>
      <c r="X602" s="35"/>
      <c r="Y602" s="37"/>
      <c r="Z602" s="37"/>
      <c r="AA602" s="73"/>
      <c r="AB602" s="73"/>
      <c r="AC602" s="73"/>
      <c r="AD602" s="73"/>
      <c r="AE602" s="74"/>
      <c r="AF602" s="75"/>
    </row>
    <row r="603" spans="1:32" hidden="1">
      <c r="A603" s="35"/>
      <c r="B603" s="69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7"/>
      <c r="W603" s="36"/>
      <c r="X603" s="35"/>
      <c r="Y603" s="37"/>
      <c r="Z603" s="37"/>
      <c r="AA603" s="73"/>
      <c r="AB603" s="73"/>
      <c r="AC603" s="73"/>
      <c r="AD603" s="73"/>
      <c r="AE603" s="74"/>
      <c r="AF603" s="75"/>
    </row>
    <row r="604" spans="1:32" hidden="1">
      <c r="A604" s="35"/>
      <c r="B604" s="69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7"/>
      <c r="W604" s="36"/>
      <c r="X604" s="35"/>
      <c r="Y604" s="37"/>
      <c r="Z604" s="37"/>
      <c r="AA604" s="73"/>
      <c r="AB604" s="73"/>
      <c r="AC604" s="73"/>
      <c r="AD604" s="73"/>
      <c r="AE604" s="74"/>
      <c r="AF604" s="75"/>
    </row>
    <row r="605" spans="1:32" hidden="1">
      <c r="A605" s="35"/>
      <c r="B605" s="69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7"/>
      <c r="W605" s="36"/>
      <c r="X605" s="35"/>
      <c r="Y605" s="37"/>
      <c r="Z605" s="37"/>
      <c r="AA605" s="73"/>
      <c r="AB605" s="73"/>
      <c r="AC605" s="73"/>
      <c r="AD605" s="73"/>
      <c r="AE605" s="74"/>
      <c r="AF605" s="75"/>
    </row>
    <row r="606" spans="1:32" hidden="1">
      <c r="A606" s="35"/>
      <c r="B606" s="69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7"/>
      <c r="W606" s="36"/>
      <c r="X606" s="35"/>
      <c r="Y606" s="37"/>
      <c r="Z606" s="37"/>
      <c r="AA606" s="73"/>
      <c r="AB606" s="73"/>
      <c r="AC606" s="73"/>
      <c r="AD606" s="73"/>
      <c r="AE606" s="74"/>
      <c r="AF606" s="75"/>
    </row>
    <row r="607" spans="1:32" hidden="1">
      <c r="A607" s="35"/>
      <c r="B607" s="69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7"/>
      <c r="W607" s="36"/>
      <c r="X607" s="35"/>
      <c r="Y607" s="37"/>
      <c r="Z607" s="37"/>
      <c r="AA607" s="73"/>
      <c r="AB607" s="73"/>
      <c r="AC607" s="73"/>
      <c r="AD607" s="73"/>
      <c r="AE607" s="74"/>
      <c r="AF607" s="75"/>
    </row>
    <row r="608" spans="1:32" hidden="1">
      <c r="A608" s="35"/>
      <c r="B608" s="69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7"/>
      <c r="W608" s="36"/>
      <c r="X608" s="35"/>
      <c r="Y608" s="37"/>
      <c r="Z608" s="37"/>
      <c r="AA608" s="73"/>
      <c r="AB608" s="73"/>
      <c r="AC608" s="73"/>
      <c r="AD608" s="73"/>
      <c r="AE608" s="74"/>
      <c r="AF608" s="75"/>
    </row>
    <row r="609" spans="1:32" hidden="1">
      <c r="A609" s="35"/>
      <c r="B609" s="69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7"/>
      <c r="W609" s="36"/>
      <c r="X609" s="35"/>
      <c r="Y609" s="37"/>
      <c r="Z609" s="37"/>
      <c r="AA609" s="73"/>
      <c r="AB609" s="73"/>
      <c r="AC609" s="73"/>
      <c r="AD609" s="73"/>
      <c r="AE609" s="74"/>
      <c r="AF609" s="75"/>
    </row>
    <row r="610" spans="1:32" hidden="1">
      <c r="A610" s="35"/>
      <c r="B610" s="69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7"/>
      <c r="W610" s="36"/>
      <c r="X610" s="35"/>
      <c r="Y610" s="37"/>
      <c r="Z610" s="37"/>
      <c r="AA610" s="73"/>
      <c r="AB610" s="73"/>
      <c r="AC610" s="73"/>
      <c r="AD610" s="73"/>
      <c r="AE610" s="74"/>
      <c r="AF610" s="75"/>
    </row>
    <row r="611" spans="1:32" hidden="1">
      <c r="A611" s="35"/>
      <c r="B611" s="69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7"/>
      <c r="W611" s="36"/>
      <c r="X611" s="35"/>
      <c r="Y611" s="37"/>
      <c r="Z611" s="37"/>
      <c r="AA611" s="73"/>
      <c r="AB611" s="73"/>
      <c r="AC611" s="73"/>
      <c r="AD611" s="73"/>
      <c r="AE611" s="74"/>
      <c r="AF611" s="75"/>
    </row>
    <row r="612" spans="1:32" hidden="1">
      <c r="A612" s="35"/>
      <c r="B612" s="69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7"/>
      <c r="W612" s="36"/>
      <c r="X612" s="35"/>
      <c r="Y612" s="37"/>
      <c r="Z612" s="37"/>
      <c r="AA612" s="73"/>
      <c r="AB612" s="73"/>
      <c r="AC612" s="73"/>
      <c r="AD612" s="73"/>
      <c r="AE612" s="74"/>
      <c r="AF612" s="75"/>
    </row>
    <row r="613" spans="1:32" hidden="1">
      <c r="A613" s="35"/>
      <c r="B613" s="69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7"/>
      <c r="W613" s="36"/>
      <c r="X613" s="35"/>
      <c r="Y613" s="37"/>
      <c r="Z613" s="37"/>
      <c r="AA613" s="73"/>
      <c r="AB613" s="73"/>
      <c r="AC613" s="73"/>
      <c r="AD613" s="73"/>
      <c r="AE613" s="74"/>
      <c r="AF613" s="75"/>
    </row>
    <row r="614" spans="1:32" hidden="1">
      <c r="A614" s="35"/>
      <c r="B614" s="69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7"/>
      <c r="W614" s="36"/>
      <c r="X614" s="35"/>
      <c r="Y614" s="37"/>
      <c r="Z614" s="37"/>
      <c r="AA614" s="73"/>
      <c r="AB614" s="73"/>
      <c r="AC614" s="73"/>
      <c r="AD614" s="73"/>
      <c r="AE614" s="74"/>
      <c r="AF614" s="75"/>
    </row>
    <row r="615" spans="1:32" hidden="1">
      <c r="A615" s="35"/>
      <c r="B615" s="69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7"/>
      <c r="W615" s="36"/>
      <c r="X615" s="35"/>
      <c r="Y615" s="37"/>
      <c r="Z615" s="37"/>
      <c r="AA615" s="73"/>
      <c r="AB615" s="73"/>
      <c r="AC615" s="73"/>
      <c r="AD615" s="73"/>
      <c r="AE615" s="74"/>
      <c r="AF615" s="75"/>
    </row>
    <row r="616" spans="1:32" hidden="1">
      <c r="A616" s="35"/>
      <c r="B616" s="69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7"/>
      <c r="W616" s="36"/>
      <c r="X616" s="35"/>
      <c r="Y616" s="37"/>
      <c r="Z616" s="37"/>
      <c r="AA616" s="73"/>
      <c r="AB616" s="73"/>
      <c r="AC616" s="73"/>
      <c r="AD616" s="73"/>
      <c r="AE616" s="74"/>
      <c r="AF616" s="75"/>
    </row>
    <row r="617" spans="1:32" hidden="1">
      <c r="A617" s="35"/>
      <c r="B617" s="69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7"/>
      <c r="W617" s="36"/>
      <c r="X617" s="35"/>
      <c r="Y617" s="37"/>
      <c r="Z617" s="37"/>
      <c r="AA617" s="73"/>
      <c r="AB617" s="73"/>
      <c r="AC617" s="73"/>
      <c r="AD617" s="73"/>
      <c r="AE617" s="74"/>
      <c r="AF617" s="75"/>
    </row>
    <row r="618" spans="1:32" hidden="1">
      <c r="A618" s="35"/>
      <c r="B618" s="69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7"/>
      <c r="W618" s="36"/>
      <c r="X618" s="35"/>
      <c r="Y618" s="37"/>
      <c r="Z618" s="37"/>
      <c r="AA618" s="73"/>
      <c r="AB618" s="73"/>
      <c r="AC618" s="73"/>
      <c r="AD618" s="73"/>
      <c r="AE618" s="74"/>
      <c r="AF618" s="75"/>
    </row>
    <row r="619" spans="1:32" hidden="1">
      <c r="A619" s="35"/>
      <c r="B619" s="69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7"/>
      <c r="W619" s="36"/>
      <c r="X619" s="35"/>
      <c r="Y619" s="37"/>
      <c r="Z619" s="37"/>
      <c r="AA619" s="73"/>
      <c r="AB619" s="73"/>
      <c r="AC619" s="73"/>
      <c r="AD619" s="73"/>
      <c r="AE619" s="74"/>
      <c r="AF619" s="75"/>
    </row>
    <row r="620" spans="1:32" hidden="1">
      <c r="A620" s="35"/>
      <c r="B620" s="69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7"/>
      <c r="W620" s="36"/>
      <c r="X620" s="35"/>
      <c r="Y620" s="37"/>
      <c r="Z620" s="37"/>
      <c r="AA620" s="73"/>
      <c r="AB620" s="73"/>
      <c r="AC620" s="73"/>
      <c r="AD620" s="73"/>
      <c r="AE620" s="74"/>
      <c r="AF620" s="75"/>
    </row>
    <row r="621" spans="1:32" hidden="1">
      <c r="A621" s="35"/>
      <c r="B621" s="69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7"/>
      <c r="W621" s="36"/>
      <c r="X621" s="35"/>
      <c r="Y621" s="37"/>
      <c r="Z621" s="37"/>
      <c r="AA621" s="73"/>
      <c r="AB621" s="73"/>
      <c r="AC621" s="73"/>
      <c r="AD621" s="73"/>
      <c r="AE621" s="74"/>
      <c r="AF621" s="75"/>
    </row>
    <row r="622" spans="1:32" hidden="1">
      <c r="A622" s="35"/>
      <c r="B622" s="69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7"/>
      <c r="W622" s="36"/>
      <c r="X622" s="35"/>
      <c r="Y622" s="37"/>
      <c r="Z622" s="37"/>
      <c r="AA622" s="73"/>
      <c r="AB622" s="73"/>
      <c r="AC622" s="73"/>
      <c r="AD622" s="73"/>
      <c r="AE622" s="74"/>
      <c r="AF622" s="75"/>
    </row>
    <row r="623" spans="1:32" hidden="1">
      <c r="A623" s="35"/>
      <c r="B623" s="69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7"/>
      <c r="W623" s="36"/>
      <c r="X623" s="35"/>
      <c r="Y623" s="37"/>
      <c r="Z623" s="37"/>
      <c r="AA623" s="73"/>
      <c r="AB623" s="73"/>
      <c r="AC623" s="73"/>
      <c r="AD623" s="73"/>
      <c r="AE623" s="74"/>
      <c r="AF623" s="75"/>
    </row>
    <row r="624" spans="1:32" hidden="1">
      <c r="A624" s="35"/>
      <c r="B624" s="69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7"/>
      <c r="W624" s="36"/>
      <c r="X624" s="35"/>
      <c r="Y624" s="37"/>
      <c r="Z624" s="37"/>
      <c r="AA624" s="73"/>
      <c r="AB624" s="73"/>
      <c r="AC624" s="73"/>
      <c r="AD624" s="73"/>
      <c r="AE624" s="74"/>
      <c r="AF624" s="75"/>
    </row>
    <row r="625" spans="1:32" hidden="1">
      <c r="A625" s="35"/>
      <c r="B625" s="69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7"/>
      <c r="W625" s="36"/>
      <c r="X625" s="35"/>
      <c r="Y625" s="37"/>
      <c r="Z625" s="37"/>
      <c r="AA625" s="73"/>
      <c r="AB625" s="73"/>
      <c r="AC625" s="73"/>
      <c r="AD625" s="73"/>
      <c r="AE625" s="74"/>
      <c r="AF625" s="75"/>
    </row>
    <row r="626" spans="1:32" hidden="1">
      <c r="A626" s="35"/>
      <c r="B626" s="69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7"/>
      <c r="W626" s="36"/>
      <c r="X626" s="35"/>
      <c r="Y626" s="37"/>
      <c r="Z626" s="37"/>
      <c r="AA626" s="73"/>
      <c r="AB626" s="73"/>
      <c r="AC626" s="73"/>
      <c r="AD626" s="73"/>
      <c r="AE626" s="74"/>
      <c r="AF626" s="75"/>
    </row>
    <row r="627" spans="1:32" hidden="1">
      <c r="A627" s="35"/>
      <c r="B627" s="69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7"/>
      <c r="W627" s="36"/>
      <c r="X627" s="35"/>
      <c r="Y627" s="37"/>
      <c r="Z627" s="37"/>
      <c r="AA627" s="73"/>
      <c r="AB627" s="73"/>
      <c r="AC627" s="73"/>
      <c r="AD627" s="73"/>
      <c r="AE627" s="74"/>
      <c r="AF627" s="75"/>
    </row>
    <row r="628" spans="1:32" hidden="1">
      <c r="A628" s="35"/>
      <c r="B628" s="69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7"/>
      <c r="W628" s="36"/>
      <c r="X628" s="35"/>
      <c r="Y628" s="37"/>
      <c r="Z628" s="37"/>
      <c r="AA628" s="73"/>
      <c r="AB628" s="73"/>
      <c r="AC628" s="73"/>
      <c r="AD628" s="73"/>
      <c r="AE628" s="74"/>
      <c r="AF628" s="75"/>
    </row>
    <row r="629" spans="1:32" hidden="1">
      <c r="A629" s="35"/>
      <c r="B629" s="69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7"/>
      <c r="W629" s="36"/>
      <c r="X629" s="35"/>
      <c r="Y629" s="37"/>
      <c r="Z629" s="37"/>
      <c r="AA629" s="73"/>
      <c r="AB629" s="73"/>
      <c r="AC629" s="73"/>
      <c r="AD629" s="73"/>
      <c r="AE629" s="74"/>
      <c r="AF629" s="75"/>
    </row>
    <row r="630" spans="1:32" hidden="1">
      <c r="A630" s="35"/>
      <c r="B630" s="69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7"/>
      <c r="W630" s="36"/>
      <c r="X630" s="35"/>
      <c r="Y630" s="37"/>
      <c r="Z630" s="37"/>
      <c r="AA630" s="73"/>
      <c r="AB630" s="73"/>
      <c r="AC630" s="73"/>
      <c r="AD630" s="73"/>
      <c r="AE630" s="74"/>
      <c r="AF630" s="75"/>
    </row>
    <row r="631" spans="1:32" hidden="1">
      <c r="A631" s="35"/>
      <c r="B631" s="69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7"/>
      <c r="W631" s="36"/>
      <c r="X631" s="35"/>
      <c r="Y631" s="37"/>
      <c r="Z631" s="37"/>
      <c r="AA631" s="73"/>
      <c r="AB631" s="73"/>
      <c r="AC631" s="73"/>
      <c r="AD631" s="73"/>
      <c r="AE631" s="74"/>
      <c r="AF631" s="75"/>
    </row>
    <row r="632" spans="1:32" hidden="1">
      <c r="A632" s="35"/>
      <c r="B632" s="69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7"/>
      <c r="W632" s="36"/>
      <c r="X632" s="35"/>
      <c r="Y632" s="37"/>
      <c r="Z632" s="37"/>
      <c r="AA632" s="73"/>
      <c r="AB632" s="73"/>
      <c r="AC632" s="73"/>
      <c r="AD632" s="73"/>
      <c r="AE632" s="74"/>
      <c r="AF632" s="75"/>
    </row>
    <row r="633" spans="1:32" hidden="1">
      <c r="A633" s="35"/>
      <c r="B633" s="69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7"/>
      <c r="W633" s="36"/>
      <c r="X633" s="35"/>
      <c r="Y633" s="37"/>
      <c r="Z633" s="37"/>
      <c r="AA633" s="73"/>
      <c r="AB633" s="73"/>
      <c r="AC633" s="73"/>
      <c r="AD633" s="73"/>
      <c r="AE633" s="74"/>
      <c r="AF633" s="75"/>
    </row>
    <row r="634" spans="1:32" hidden="1">
      <c r="A634" s="35"/>
      <c r="B634" s="69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7"/>
      <c r="W634" s="36"/>
      <c r="X634" s="35"/>
      <c r="Y634" s="37"/>
      <c r="Z634" s="37"/>
      <c r="AA634" s="73"/>
      <c r="AB634" s="73"/>
      <c r="AC634" s="73"/>
      <c r="AD634" s="73"/>
      <c r="AE634" s="74"/>
      <c r="AF634" s="75"/>
    </row>
    <row r="635" spans="1:32" hidden="1">
      <c r="A635" s="35"/>
      <c r="B635" s="69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7"/>
      <c r="W635" s="36"/>
      <c r="X635" s="35"/>
      <c r="Y635" s="37"/>
      <c r="Z635" s="37"/>
      <c r="AA635" s="73"/>
      <c r="AB635" s="73"/>
      <c r="AC635" s="73"/>
      <c r="AD635" s="73"/>
      <c r="AE635" s="74"/>
      <c r="AF635" s="75"/>
    </row>
    <row r="636" spans="1:32" hidden="1">
      <c r="A636" s="35"/>
      <c r="B636" s="69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7"/>
      <c r="W636" s="36"/>
      <c r="X636" s="35"/>
      <c r="Y636" s="37"/>
      <c r="Z636" s="37"/>
      <c r="AA636" s="73"/>
      <c r="AB636" s="73"/>
      <c r="AC636" s="73"/>
      <c r="AD636" s="73"/>
      <c r="AE636" s="74"/>
      <c r="AF636" s="75"/>
    </row>
    <row r="637" spans="1:32" hidden="1">
      <c r="A637" s="35"/>
      <c r="B637" s="69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7"/>
      <c r="W637" s="36"/>
      <c r="X637" s="35"/>
      <c r="Y637" s="37"/>
      <c r="Z637" s="37"/>
      <c r="AA637" s="73"/>
      <c r="AB637" s="73"/>
      <c r="AC637" s="73"/>
      <c r="AD637" s="73"/>
      <c r="AE637" s="74"/>
      <c r="AF637" s="75"/>
    </row>
    <row r="638" spans="1:32" hidden="1">
      <c r="A638" s="35"/>
      <c r="B638" s="69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7"/>
      <c r="W638" s="36"/>
      <c r="X638" s="35"/>
      <c r="Y638" s="37"/>
      <c r="Z638" s="37"/>
      <c r="AA638" s="73"/>
      <c r="AB638" s="73"/>
      <c r="AC638" s="73"/>
      <c r="AD638" s="73"/>
      <c r="AE638" s="74"/>
      <c r="AF638" s="75"/>
    </row>
    <row r="639" spans="1:32" hidden="1">
      <c r="A639" s="35"/>
      <c r="B639" s="69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7"/>
      <c r="W639" s="36"/>
      <c r="X639" s="35"/>
      <c r="Y639" s="37"/>
      <c r="Z639" s="37"/>
      <c r="AA639" s="73"/>
      <c r="AB639" s="73"/>
      <c r="AC639" s="73"/>
      <c r="AD639" s="73"/>
      <c r="AE639" s="74"/>
      <c r="AF639" s="75"/>
    </row>
    <row r="640" spans="1:32" hidden="1">
      <c r="A640" s="35"/>
      <c r="B640" s="69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7"/>
      <c r="W640" s="36"/>
      <c r="X640" s="35"/>
      <c r="Y640" s="37"/>
      <c r="Z640" s="37"/>
      <c r="AA640" s="73"/>
      <c r="AB640" s="73"/>
      <c r="AC640" s="73"/>
      <c r="AD640" s="73"/>
      <c r="AE640" s="74"/>
      <c r="AF640" s="75"/>
    </row>
    <row r="641" spans="1:32" hidden="1">
      <c r="A641" s="35"/>
      <c r="B641" s="69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7"/>
      <c r="W641" s="36"/>
      <c r="X641" s="35"/>
      <c r="Y641" s="37"/>
      <c r="Z641" s="37"/>
      <c r="AA641" s="73"/>
      <c r="AB641" s="73"/>
      <c r="AC641" s="73"/>
      <c r="AD641" s="73"/>
      <c r="AE641" s="74"/>
      <c r="AF641" s="75"/>
    </row>
    <row r="642" spans="1:32" hidden="1">
      <c r="A642" s="35"/>
      <c r="B642" s="69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7"/>
      <c r="W642" s="36"/>
      <c r="X642" s="35"/>
      <c r="Y642" s="37"/>
      <c r="Z642" s="37"/>
      <c r="AA642" s="73"/>
      <c r="AB642" s="73"/>
      <c r="AC642" s="73"/>
      <c r="AD642" s="73"/>
      <c r="AE642" s="74"/>
      <c r="AF642" s="75"/>
    </row>
    <row r="643" spans="1:32" hidden="1">
      <c r="A643" s="35"/>
      <c r="B643" s="69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7"/>
      <c r="W643" s="36"/>
      <c r="X643" s="35"/>
      <c r="Y643" s="37"/>
      <c r="Z643" s="37"/>
      <c r="AA643" s="73"/>
      <c r="AB643" s="73"/>
      <c r="AC643" s="73"/>
      <c r="AD643" s="73"/>
      <c r="AE643" s="74"/>
      <c r="AF643" s="75"/>
    </row>
    <row r="644" spans="1:32" hidden="1">
      <c r="A644" s="35"/>
      <c r="B644" s="69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7"/>
      <c r="W644" s="36"/>
      <c r="X644" s="35"/>
      <c r="Y644" s="37"/>
      <c r="Z644" s="37"/>
      <c r="AA644" s="73"/>
      <c r="AB644" s="73"/>
      <c r="AC644" s="73"/>
      <c r="AD644" s="73"/>
      <c r="AE644" s="74"/>
      <c r="AF644" s="75"/>
    </row>
    <row r="645" spans="1:32" hidden="1">
      <c r="A645" s="35"/>
      <c r="B645" s="69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7"/>
      <c r="W645" s="36"/>
      <c r="X645" s="35"/>
      <c r="Y645" s="37"/>
      <c r="Z645" s="37"/>
      <c r="AA645" s="73"/>
      <c r="AB645" s="73"/>
      <c r="AC645" s="73"/>
      <c r="AD645" s="73"/>
      <c r="AE645" s="74"/>
      <c r="AF645" s="75"/>
    </row>
    <row r="646" spans="1:32" hidden="1">
      <c r="A646" s="35"/>
      <c r="B646" s="69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7"/>
      <c r="W646" s="36"/>
      <c r="X646" s="35"/>
      <c r="Y646" s="37"/>
      <c r="Z646" s="37"/>
      <c r="AA646" s="73"/>
      <c r="AB646" s="73"/>
      <c r="AC646" s="73"/>
      <c r="AD646" s="73"/>
      <c r="AE646" s="74"/>
      <c r="AF646" s="75"/>
    </row>
    <row r="647" spans="1:32" hidden="1">
      <c r="A647" s="35"/>
      <c r="B647" s="69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7"/>
      <c r="W647" s="36"/>
      <c r="X647" s="35"/>
      <c r="Y647" s="37"/>
      <c r="Z647" s="37"/>
      <c r="AA647" s="73"/>
      <c r="AB647" s="73"/>
      <c r="AC647" s="73"/>
      <c r="AD647" s="73"/>
      <c r="AE647" s="74"/>
      <c r="AF647" s="75"/>
    </row>
    <row r="648" spans="1:32" hidden="1">
      <c r="A648" s="35"/>
      <c r="B648" s="69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7"/>
      <c r="W648" s="36"/>
      <c r="X648" s="35"/>
      <c r="Y648" s="37"/>
      <c r="Z648" s="37"/>
      <c r="AA648" s="73"/>
      <c r="AB648" s="73"/>
      <c r="AC648" s="73"/>
      <c r="AD648" s="73"/>
      <c r="AE648" s="74"/>
      <c r="AF648" s="75"/>
    </row>
    <row r="649" spans="1:32" hidden="1">
      <c r="A649" s="35"/>
      <c r="B649" s="69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7"/>
      <c r="W649" s="36"/>
      <c r="X649" s="35"/>
      <c r="Y649" s="37"/>
      <c r="Z649" s="37"/>
      <c r="AA649" s="73"/>
      <c r="AB649" s="73"/>
      <c r="AC649" s="73"/>
      <c r="AD649" s="73"/>
      <c r="AE649" s="74"/>
      <c r="AF649" s="75"/>
    </row>
    <row r="650" spans="1:32" hidden="1">
      <c r="A650" s="35"/>
      <c r="B650" s="69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7"/>
      <c r="W650" s="36"/>
      <c r="X650" s="35"/>
      <c r="Y650" s="37"/>
      <c r="Z650" s="37"/>
      <c r="AA650" s="73"/>
      <c r="AB650" s="73"/>
      <c r="AC650" s="73"/>
      <c r="AD650" s="73"/>
      <c r="AE650" s="74"/>
      <c r="AF650" s="75"/>
    </row>
    <row r="651" spans="1:32" hidden="1">
      <c r="A651" s="35"/>
      <c r="B651" s="69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7"/>
      <c r="W651" s="36"/>
      <c r="X651" s="35"/>
      <c r="Y651" s="37"/>
      <c r="Z651" s="37"/>
      <c r="AA651" s="73"/>
      <c r="AB651" s="73"/>
      <c r="AC651" s="73"/>
      <c r="AD651" s="73"/>
      <c r="AE651" s="74"/>
      <c r="AF651" s="75"/>
    </row>
    <row r="652" spans="1:32" hidden="1">
      <c r="A652" s="35"/>
      <c r="B652" s="69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7"/>
      <c r="W652" s="36"/>
      <c r="X652" s="35"/>
      <c r="Y652" s="37"/>
      <c r="Z652" s="37"/>
      <c r="AA652" s="73"/>
      <c r="AB652" s="73"/>
      <c r="AC652" s="73"/>
      <c r="AD652" s="73"/>
      <c r="AE652" s="74"/>
      <c r="AF652" s="75"/>
    </row>
    <row r="653" spans="1:32" hidden="1">
      <c r="A653" s="35"/>
      <c r="B653" s="69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7"/>
      <c r="W653" s="36"/>
      <c r="X653" s="35"/>
      <c r="Y653" s="37"/>
      <c r="Z653" s="37"/>
      <c r="AA653" s="73"/>
      <c r="AB653" s="73"/>
      <c r="AC653" s="73"/>
      <c r="AD653" s="73"/>
      <c r="AE653" s="74"/>
      <c r="AF653" s="75"/>
    </row>
    <row r="654" spans="1:32" hidden="1">
      <c r="A654" s="35"/>
      <c r="B654" s="69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7"/>
      <c r="W654" s="36"/>
      <c r="X654" s="35"/>
      <c r="Y654" s="37"/>
      <c r="Z654" s="37"/>
      <c r="AA654" s="73"/>
      <c r="AB654" s="73"/>
      <c r="AC654" s="73"/>
      <c r="AD654" s="73"/>
      <c r="AE654" s="74"/>
      <c r="AF654" s="75"/>
    </row>
    <row r="655" spans="1:32" hidden="1">
      <c r="A655" s="35"/>
      <c r="B655" s="69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7"/>
      <c r="W655" s="36"/>
      <c r="X655" s="35"/>
      <c r="Y655" s="37"/>
      <c r="Z655" s="37"/>
      <c r="AA655" s="73"/>
      <c r="AB655" s="73"/>
      <c r="AC655" s="73"/>
      <c r="AD655" s="73"/>
      <c r="AE655" s="74"/>
      <c r="AF655" s="75"/>
    </row>
    <row r="656" spans="1:32" hidden="1">
      <c r="A656" s="35"/>
      <c r="B656" s="69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7"/>
      <c r="W656" s="36"/>
      <c r="X656" s="35"/>
      <c r="Y656" s="37"/>
      <c r="Z656" s="37"/>
      <c r="AA656" s="73"/>
      <c r="AB656" s="73"/>
      <c r="AC656" s="73"/>
      <c r="AD656" s="73"/>
      <c r="AE656" s="74"/>
      <c r="AF656" s="75"/>
    </row>
    <row r="657" spans="1:32" hidden="1">
      <c r="A657" s="35"/>
      <c r="B657" s="69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7"/>
      <c r="W657" s="36"/>
      <c r="X657" s="35"/>
      <c r="Y657" s="37"/>
      <c r="Z657" s="37"/>
      <c r="AA657" s="73"/>
      <c r="AB657" s="73"/>
      <c r="AC657" s="73"/>
      <c r="AD657" s="73"/>
      <c r="AE657" s="74"/>
      <c r="AF657" s="75"/>
    </row>
    <row r="658" spans="1:32" hidden="1">
      <c r="A658" s="35"/>
      <c r="B658" s="69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7"/>
      <c r="W658" s="36"/>
      <c r="X658" s="35"/>
      <c r="Y658" s="37"/>
      <c r="Z658" s="37"/>
      <c r="AA658" s="73"/>
      <c r="AB658" s="73"/>
      <c r="AC658" s="73"/>
      <c r="AD658" s="73"/>
      <c r="AE658" s="74"/>
      <c r="AF658" s="75"/>
    </row>
    <row r="659" spans="1:32" hidden="1">
      <c r="A659" s="35"/>
      <c r="B659" s="69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7"/>
      <c r="W659" s="36"/>
      <c r="X659" s="35"/>
      <c r="Y659" s="37"/>
      <c r="Z659" s="37"/>
      <c r="AA659" s="73"/>
      <c r="AB659" s="73"/>
      <c r="AC659" s="73"/>
      <c r="AD659" s="73"/>
      <c r="AE659" s="74"/>
      <c r="AF659" s="75"/>
    </row>
    <row r="660" spans="1:32" hidden="1">
      <c r="A660" s="35"/>
      <c r="B660" s="69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7"/>
      <c r="W660" s="36"/>
      <c r="X660" s="35"/>
      <c r="Y660" s="37"/>
      <c r="Z660" s="37"/>
      <c r="AA660" s="73"/>
      <c r="AB660" s="73"/>
      <c r="AC660" s="73"/>
      <c r="AD660" s="73"/>
      <c r="AE660" s="74"/>
      <c r="AF660" s="75"/>
    </row>
    <row r="661" spans="1:32" hidden="1">
      <c r="A661" s="35"/>
      <c r="B661" s="69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7"/>
      <c r="W661" s="36"/>
      <c r="X661" s="35"/>
      <c r="Y661" s="37"/>
      <c r="Z661" s="37"/>
      <c r="AA661" s="73"/>
      <c r="AB661" s="73"/>
      <c r="AC661" s="73"/>
      <c r="AD661" s="73"/>
      <c r="AE661" s="74"/>
      <c r="AF661" s="75"/>
    </row>
    <row r="662" spans="1:32" hidden="1">
      <c r="A662" s="35"/>
      <c r="B662" s="69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7"/>
      <c r="W662" s="36"/>
      <c r="X662" s="35"/>
      <c r="Y662" s="37"/>
      <c r="Z662" s="37"/>
      <c r="AA662" s="73"/>
      <c r="AB662" s="73"/>
      <c r="AC662" s="73"/>
      <c r="AD662" s="73"/>
      <c r="AE662" s="74"/>
      <c r="AF662" s="75"/>
    </row>
    <row r="663" spans="1:32" hidden="1">
      <c r="A663" s="35"/>
      <c r="B663" s="69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7"/>
      <c r="W663" s="36"/>
      <c r="X663" s="35"/>
      <c r="Y663" s="37"/>
      <c r="Z663" s="37"/>
      <c r="AA663" s="73"/>
      <c r="AB663" s="73"/>
      <c r="AC663" s="73"/>
      <c r="AD663" s="73"/>
      <c r="AE663" s="74"/>
      <c r="AF663" s="75"/>
    </row>
    <row r="664" spans="1:32" hidden="1">
      <c r="A664" s="35"/>
      <c r="B664" s="69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7"/>
      <c r="W664" s="36"/>
      <c r="X664" s="35"/>
      <c r="Y664" s="37"/>
      <c r="Z664" s="37"/>
      <c r="AA664" s="73"/>
      <c r="AB664" s="73"/>
      <c r="AC664" s="73"/>
      <c r="AD664" s="73"/>
      <c r="AE664" s="74"/>
      <c r="AF664" s="75"/>
    </row>
    <row r="665" spans="1:32" hidden="1">
      <c r="A665" s="35"/>
      <c r="B665" s="69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7"/>
      <c r="W665" s="36"/>
      <c r="X665" s="35"/>
      <c r="Y665" s="37"/>
      <c r="Z665" s="37"/>
      <c r="AA665" s="73"/>
      <c r="AB665" s="73"/>
      <c r="AC665" s="73"/>
      <c r="AD665" s="73"/>
      <c r="AE665" s="74"/>
      <c r="AF665" s="75"/>
    </row>
    <row r="666" spans="1:32" hidden="1">
      <c r="A666" s="35"/>
      <c r="B666" s="69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7"/>
      <c r="W666" s="36"/>
      <c r="X666" s="35"/>
      <c r="Y666" s="37"/>
      <c r="Z666" s="37"/>
      <c r="AA666" s="73"/>
      <c r="AB666" s="73"/>
      <c r="AC666" s="73"/>
      <c r="AD666" s="73"/>
      <c r="AE666" s="74"/>
      <c r="AF666" s="75"/>
    </row>
    <row r="667" spans="1:32" hidden="1">
      <c r="A667" s="35"/>
      <c r="B667" s="69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7"/>
      <c r="W667" s="36"/>
      <c r="X667" s="35"/>
      <c r="Y667" s="37"/>
      <c r="Z667" s="37"/>
      <c r="AA667" s="73"/>
      <c r="AB667" s="73"/>
      <c r="AC667" s="73"/>
      <c r="AD667" s="73"/>
      <c r="AE667" s="74"/>
      <c r="AF667" s="75"/>
    </row>
    <row r="668" spans="1:32" hidden="1">
      <c r="A668" s="35"/>
      <c r="B668" s="69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7"/>
      <c r="W668" s="36"/>
      <c r="X668" s="35"/>
      <c r="Y668" s="37"/>
      <c r="Z668" s="37"/>
      <c r="AA668" s="73"/>
      <c r="AB668" s="73"/>
      <c r="AC668" s="73"/>
      <c r="AD668" s="73"/>
      <c r="AE668" s="74"/>
      <c r="AF668" s="75"/>
    </row>
    <row r="669" spans="1:32" hidden="1">
      <c r="A669" s="35"/>
      <c r="B669" s="69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7"/>
      <c r="W669" s="36"/>
      <c r="X669" s="35"/>
      <c r="Y669" s="37"/>
      <c r="Z669" s="37"/>
      <c r="AA669" s="73"/>
      <c r="AB669" s="73"/>
      <c r="AC669" s="73"/>
      <c r="AD669" s="73"/>
      <c r="AE669" s="74"/>
      <c r="AF669" s="75"/>
    </row>
    <row r="670" spans="1:32" hidden="1">
      <c r="A670" s="35"/>
      <c r="B670" s="69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7"/>
      <c r="W670" s="36"/>
      <c r="X670" s="35"/>
      <c r="Y670" s="37"/>
      <c r="Z670" s="37"/>
      <c r="AA670" s="73"/>
      <c r="AB670" s="73"/>
      <c r="AC670" s="73"/>
      <c r="AD670" s="73"/>
      <c r="AE670" s="74"/>
      <c r="AF670" s="75"/>
    </row>
    <row r="671" spans="1:32" hidden="1">
      <c r="A671" s="35"/>
      <c r="B671" s="69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7"/>
      <c r="W671" s="36"/>
      <c r="X671" s="35"/>
      <c r="Y671" s="37"/>
      <c r="Z671" s="37"/>
      <c r="AA671" s="73"/>
      <c r="AB671" s="73"/>
      <c r="AC671" s="73"/>
      <c r="AD671" s="73"/>
      <c r="AE671" s="74"/>
      <c r="AF671" s="75"/>
    </row>
    <row r="672" spans="1:32" hidden="1">
      <c r="A672" s="35"/>
      <c r="B672" s="69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7"/>
      <c r="W672" s="36"/>
      <c r="X672" s="35"/>
      <c r="Y672" s="37"/>
      <c r="Z672" s="37"/>
      <c r="AA672" s="73"/>
      <c r="AB672" s="73"/>
      <c r="AC672" s="73"/>
      <c r="AD672" s="73"/>
      <c r="AE672" s="74"/>
      <c r="AF672" s="75"/>
    </row>
    <row r="673" spans="1:32" hidden="1">
      <c r="A673" s="35"/>
      <c r="B673" s="69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7"/>
      <c r="W673" s="36"/>
      <c r="X673" s="35"/>
      <c r="Y673" s="37"/>
      <c r="Z673" s="37"/>
      <c r="AA673" s="73"/>
      <c r="AB673" s="73"/>
      <c r="AC673" s="73"/>
      <c r="AD673" s="73"/>
      <c r="AE673" s="74"/>
      <c r="AF673" s="75"/>
    </row>
    <row r="674" spans="1:32" hidden="1">
      <c r="A674" s="35"/>
      <c r="B674" s="69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7"/>
      <c r="W674" s="36"/>
      <c r="X674" s="35"/>
      <c r="Y674" s="37"/>
      <c r="Z674" s="37"/>
      <c r="AA674" s="73"/>
      <c r="AB674" s="73"/>
      <c r="AC674" s="73"/>
      <c r="AD674" s="73"/>
      <c r="AE674" s="74"/>
      <c r="AF674" s="75"/>
    </row>
    <row r="675" spans="1:32" hidden="1">
      <c r="A675" s="35"/>
      <c r="B675" s="69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7"/>
      <c r="W675" s="36"/>
      <c r="X675" s="35"/>
      <c r="Y675" s="37"/>
      <c r="Z675" s="37"/>
      <c r="AA675" s="73"/>
      <c r="AB675" s="73"/>
      <c r="AC675" s="73"/>
      <c r="AD675" s="73"/>
      <c r="AE675" s="74"/>
      <c r="AF675" s="75"/>
    </row>
    <row r="676" spans="1:32" hidden="1">
      <c r="A676" s="35"/>
      <c r="B676" s="69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7"/>
      <c r="W676" s="36"/>
      <c r="X676" s="35"/>
      <c r="Y676" s="37"/>
      <c r="Z676" s="37"/>
      <c r="AA676" s="73"/>
      <c r="AB676" s="73"/>
      <c r="AC676" s="73"/>
      <c r="AD676" s="73"/>
      <c r="AE676" s="74"/>
      <c r="AF676" s="75"/>
    </row>
    <row r="677" spans="1:32" hidden="1">
      <c r="A677" s="35"/>
      <c r="B677" s="69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7"/>
      <c r="W677" s="36"/>
      <c r="X677" s="35"/>
      <c r="Y677" s="37"/>
      <c r="Z677" s="37"/>
      <c r="AA677" s="73"/>
      <c r="AB677" s="73"/>
      <c r="AC677" s="73"/>
      <c r="AD677" s="73"/>
      <c r="AE677" s="74"/>
      <c r="AF677" s="75"/>
    </row>
    <row r="678" spans="1:32" hidden="1">
      <c r="A678" s="35"/>
      <c r="B678" s="69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7"/>
      <c r="W678" s="36"/>
      <c r="X678" s="35"/>
      <c r="Y678" s="37"/>
      <c r="Z678" s="37"/>
      <c r="AA678" s="73"/>
      <c r="AB678" s="73"/>
      <c r="AC678" s="73"/>
      <c r="AD678" s="73"/>
      <c r="AE678" s="74"/>
      <c r="AF678" s="75"/>
    </row>
    <row r="679" spans="1:32" hidden="1">
      <c r="A679" s="35"/>
      <c r="B679" s="69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7"/>
      <c r="W679" s="36"/>
      <c r="X679" s="35"/>
      <c r="Y679" s="37"/>
      <c r="Z679" s="37"/>
      <c r="AA679" s="73"/>
      <c r="AB679" s="73"/>
      <c r="AC679" s="73"/>
      <c r="AD679" s="73"/>
      <c r="AE679" s="74"/>
      <c r="AF679" s="75"/>
    </row>
    <row r="680" spans="1:32" hidden="1">
      <c r="A680" s="35"/>
      <c r="B680" s="69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7"/>
      <c r="W680" s="36"/>
      <c r="X680" s="35"/>
      <c r="Y680" s="37"/>
      <c r="Z680" s="37"/>
      <c r="AA680" s="73"/>
      <c r="AB680" s="73"/>
      <c r="AC680" s="73"/>
      <c r="AD680" s="73"/>
      <c r="AE680" s="74"/>
      <c r="AF680" s="75"/>
    </row>
    <row r="681" spans="1:32" hidden="1">
      <c r="A681" s="35"/>
      <c r="B681" s="69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7"/>
      <c r="W681" s="36"/>
      <c r="X681" s="35"/>
      <c r="Y681" s="37"/>
      <c r="Z681" s="37"/>
      <c r="AA681" s="73"/>
      <c r="AB681" s="73"/>
      <c r="AC681" s="73"/>
      <c r="AD681" s="73"/>
      <c r="AE681" s="74"/>
      <c r="AF681" s="75"/>
    </row>
    <row r="682" spans="1:32" hidden="1">
      <c r="A682" s="35"/>
      <c r="B682" s="69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7"/>
      <c r="W682" s="36"/>
      <c r="X682" s="35"/>
      <c r="Y682" s="37"/>
      <c r="Z682" s="37"/>
      <c r="AA682" s="73"/>
      <c r="AB682" s="73"/>
      <c r="AC682" s="73"/>
      <c r="AD682" s="73"/>
      <c r="AE682" s="74"/>
      <c r="AF682" s="75"/>
    </row>
    <row r="683" spans="1:32" hidden="1">
      <c r="A683" s="35"/>
      <c r="B683" s="69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7"/>
      <c r="W683" s="36"/>
      <c r="X683" s="35"/>
      <c r="Y683" s="37"/>
      <c r="Z683" s="37"/>
      <c r="AA683" s="73"/>
      <c r="AB683" s="73"/>
      <c r="AC683" s="73"/>
      <c r="AD683" s="73"/>
      <c r="AE683" s="74"/>
      <c r="AF683" s="75"/>
    </row>
    <row r="684" spans="1:32" hidden="1">
      <c r="A684" s="35"/>
      <c r="B684" s="69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7"/>
      <c r="W684" s="36"/>
      <c r="X684" s="35"/>
      <c r="Y684" s="37"/>
      <c r="Z684" s="37"/>
      <c r="AA684" s="73"/>
      <c r="AB684" s="73"/>
      <c r="AC684" s="73"/>
      <c r="AD684" s="73"/>
      <c r="AE684" s="74"/>
      <c r="AF684" s="75"/>
    </row>
    <row r="685" spans="1:32" hidden="1">
      <c r="A685" s="35"/>
      <c r="B685" s="69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7"/>
      <c r="W685" s="36"/>
      <c r="X685" s="35"/>
      <c r="Y685" s="37"/>
      <c r="Z685" s="37"/>
      <c r="AA685" s="73"/>
      <c r="AB685" s="73"/>
      <c r="AC685" s="73"/>
      <c r="AD685" s="73"/>
      <c r="AE685" s="74"/>
      <c r="AF685" s="75"/>
    </row>
    <row r="686" spans="1:32" hidden="1">
      <c r="A686" s="35"/>
      <c r="B686" s="69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7"/>
      <c r="W686" s="36"/>
      <c r="X686" s="35"/>
      <c r="Y686" s="37"/>
      <c r="Z686" s="37"/>
      <c r="AA686" s="73"/>
      <c r="AB686" s="73"/>
      <c r="AC686" s="73"/>
      <c r="AD686" s="73"/>
      <c r="AE686" s="74"/>
      <c r="AF686" s="75"/>
    </row>
    <row r="687" spans="1:32" hidden="1">
      <c r="A687" s="35"/>
      <c r="B687" s="69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7"/>
      <c r="W687" s="36"/>
      <c r="X687" s="35"/>
      <c r="Y687" s="37"/>
      <c r="Z687" s="37"/>
      <c r="AA687" s="73"/>
      <c r="AB687" s="73"/>
      <c r="AC687" s="73"/>
      <c r="AD687" s="73"/>
      <c r="AE687" s="74"/>
      <c r="AF687" s="75"/>
    </row>
    <row r="688" spans="1:32" hidden="1">
      <c r="A688" s="35"/>
      <c r="B688" s="69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7"/>
      <c r="W688" s="36"/>
      <c r="X688" s="35"/>
      <c r="Y688" s="37"/>
      <c r="Z688" s="37"/>
      <c r="AA688" s="73"/>
      <c r="AB688" s="73"/>
      <c r="AC688" s="73"/>
      <c r="AD688" s="73"/>
      <c r="AE688" s="74"/>
      <c r="AF688" s="75"/>
    </row>
    <row r="689" spans="1:32" hidden="1">
      <c r="A689" s="35"/>
      <c r="B689" s="69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7"/>
      <c r="W689" s="36"/>
      <c r="X689" s="35"/>
      <c r="Y689" s="37"/>
      <c r="Z689" s="37"/>
      <c r="AA689" s="73"/>
      <c r="AB689" s="73"/>
      <c r="AC689" s="73"/>
      <c r="AD689" s="73"/>
      <c r="AE689" s="74"/>
      <c r="AF689" s="75"/>
    </row>
    <row r="690" spans="1:32" hidden="1">
      <c r="A690" s="35"/>
      <c r="B690" s="69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7"/>
      <c r="W690" s="36"/>
      <c r="X690" s="35"/>
      <c r="Y690" s="37"/>
      <c r="Z690" s="37"/>
      <c r="AA690" s="73"/>
      <c r="AB690" s="73"/>
      <c r="AC690" s="73"/>
      <c r="AD690" s="73"/>
      <c r="AE690" s="74"/>
      <c r="AF690" s="75"/>
    </row>
    <row r="691" spans="1:32" hidden="1">
      <c r="A691" s="35"/>
      <c r="B691" s="69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7"/>
      <c r="W691" s="36"/>
      <c r="X691" s="35"/>
      <c r="Y691" s="37"/>
      <c r="Z691" s="37"/>
      <c r="AA691" s="73"/>
      <c r="AB691" s="73"/>
      <c r="AC691" s="73"/>
      <c r="AD691" s="73"/>
      <c r="AE691" s="74"/>
      <c r="AF691" s="75"/>
    </row>
    <row r="692" spans="1:32" hidden="1">
      <c r="A692" s="35"/>
      <c r="B692" s="69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7"/>
      <c r="W692" s="36"/>
      <c r="X692" s="35"/>
      <c r="Y692" s="37"/>
      <c r="Z692" s="37"/>
      <c r="AA692" s="73"/>
      <c r="AB692" s="73"/>
      <c r="AC692" s="73"/>
      <c r="AD692" s="73"/>
      <c r="AE692" s="74"/>
      <c r="AF692" s="75"/>
    </row>
    <row r="693" spans="1:32" hidden="1">
      <c r="A693" s="35"/>
      <c r="B693" s="69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7"/>
      <c r="W693" s="36"/>
      <c r="X693" s="35"/>
      <c r="Y693" s="37"/>
      <c r="Z693" s="37"/>
      <c r="AA693" s="73"/>
      <c r="AB693" s="73"/>
      <c r="AC693" s="73"/>
      <c r="AD693" s="73"/>
      <c r="AE693" s="74"/>
      <c r="AF693" s="75"/>
    </row>
    <row r="694" spans="1:32" hidden="1">
      <c r="A694" s="35"/>
      <c r="B694" s="69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7"/>
      <c r="W694" s="36"/>
      <c r="X694" s="35"/>
      <c r="Y694" s="37"/>
      <c r="Z694" s="37"/>
      <c r="AA694" s="73"/>
      <c r="AB694" s="73"/>
      <c r="AC694" s="73"/>
      <c r="AD694" s="73"/>
      <c r="AE694" s="74"/>
      <c r="AF694" s="75"/>
    </row>
    <row r="695" spans="1:32" hidden="1">
      <c r="A695" s="35"/>
      <c r="B695" s="69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7"/>
      <c r="W695" s="36"/>
      <c r="X695" s="35"/>
      <c r="Y695" s="37"/>
      <c r="Z695" s="37"/>
      <c r="AA695" s="73"/>
      <c r="AB695" s="73"/>
      <c r="AC695" s="73"/>
      <c r="AD695" s="73"/>
      <c r="AE695" s="74"/>
      <c r="AF695" s="75"/>
    </row>
    <row r="696" spans="1:32" hidden="1">
      <c r="A696" s="35"/>
      <c r="B696" s="69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7"/>
      <c r="W696" s="36"/>
      <c r="X696" s="35"/>
      <c r="Y696" s="37"/>
      <c r="Z696" s="37"/>
      <c r="AA696" s="73"/>
      <c r="AB696" s="73"/>
      <c r="AC696" s="73"/>
      <c r="AD696" s="73"/>
      <c r="AE696" s="74"/>
      <c r="AF696" s="75"/>
    </row>
    <row r="697" spans="1:32" hidden="1">
      <c r="A697" s="35"/>
      <c r="B697" s="69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7"/>
      <c r="W697" s="36"/>
      <c r="X697" s="35"/>
      <c r="Y697" s="37"/>
      <c r="Z697" s="37"/>
      <c r="AA697" s="73"/>
      <c r="AB697" s="73"/>
      <c r="AC697" s="73"/>
      <c r="AD697" s="73"/>
      <c r="AE697" s="74"/>
      <c r="AF697" s="75"/>
    </row>
    <row r="698" spans="1:32" hidden="1">
      <c r="A698" s="35"/>
      <c r="B698" s="69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7"/>
      <c r="W698" s="36"/>
      <c r="X698" s="35"/>
      <c r="Y698" s="37"/>
      <c r="Z698" s="37"/>
      <c r="AA698" s="73"/>
      <c r="AB698" s="73"/>
      <c r="AC698" s="73"/>
      <c r="AD698" s="73"/>
      <c r="AE698" s="74"/>
      <c r="AF698" s="75"/>
    </row>
    <row r="699" spans="1:32" hidden="1">
      <c r="A699" s="35"/>
      <c r="B699" s="69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7"/>
      <c r="W699" s="36"/>
      <c r="X699" s="35"/>
      <c r="Y699" s="37"/>
      <c r="Z699" s="37"/>
      <c r="AA699" s="73"/>
      <c r="AB699" s="73"/>
      <c r="AC699" s="73"/>
      <c r="AD699" s="73"/>
      <c r="AE699" s="74"/>
      <c r="AF699" s="75"/>
    </row>
    <row r="700" spans="1:32" hidden="1">
      <c r="A700" s="35"/>
      <c r="B700" s="69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7"/>
      <c r="W700" s="36"/>
      <c r="X700" s="35"/>
      <c r="Y700" s="37"/>
      <c r="Z700" s="37"/>
      <c r="AA700" s="73"/>
      <c r="AB700" s="73"/>
      <c r="AC700" s="73"/>
      <c r="AD700" s="73"/>
      <c r="AE700" s="74"/>
      <c r="AF700" s="75"/>
    </row>
    <row r="701" spans="1:32" hidden="1">
      <c r="A701" s="35"/>
      <c r="B701" s="69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7"/>
      <c r="W701" s="36"/>
      <c r="X701" s="35"/>
      <c r="Y701" s="37"/>
      <c r="Z701" s="37"/>
      <c r="AA701" s="73"/>
      <c r="AB701" s="73"/>
      <c r="AC701" s="73"/>
      <c r="AD701" s="73"/>
      <c r="AE701" s="74"/>
      <c r="AF701" s="75"/>
    </row>
    <row r="702" spans="1:32" hidden="1">
      <c r="A702" s="35"/>
      <c r="B702" s="69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7"/>
      <c r="W702" s="36"/>
      <c r="X702" s="35"/>
      <c r="Y702" s="37"/>
      <c r="Z702" s="37"/>
      <c r="AA702" s="73"/>
      <c r="AB702" s="73"/>
      <c r="AC702" s="73"/>
      <c r="AD702" s="73"/>
      <c r="AE702" s="74"/>
      <c r="AF702" s="75"/>
    </row>
    <row r="703" spans="1:32" hidden="1">
      <c r="A703" s="35"/>
      <c r="B703" s="69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7"/>
      <c r="W703" s="36"/>
      <c r="X703" s="35"/>
      <c r="Y703" s="37"/>
      <c r="Z703" s="37"/>
      <c r="AA703" s="73"/>
      <c r="AB703" s="73"/>
      <c r="AC703" s="73"/>
      <c r="AD703" s="73"/>
      <c r="AE703" s="74"/>
      <c r="AF703" s="75"/>
    </row>
    <row r="704" spans="1:32" hidden="1">
      <c r="A704" s="35"/>
      <c r="B704" s="69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7"/>
      <c r="W704" s="36"/>
      <c r="X704" s="35"/>
      <c r="Y704" s="37"/>
      <c r="Z704" s="37"/>
      <c r="AA704" s="73"/>
      <c r="AB704" s="73"/>
      <c r="AC704" s="73"/>
      <c r="AD704" s="73"/>
      <c r="AE704" s="74"/>
      <c r="AF704" s="75"/>
    </row>
    <row r="705" spans="1:32" hidden="1">
      <c r="A705" s="35"/>
      <c r="B705" s="69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7"/>
      <c r="W705" s="36"/>
      <c r="X705" s="35"/>
      <c r="Y705" s="37"/>
      <c r="Z705" s="37"/>
      <c r="AA705" s="73"/>
      <c r="AB705" s="73"/>
      <c r="AC705" s="73"/>
      <c r="AD705" s="73"/>
      <c r="AE705" s="74"/>
      <c r="AF705" s="75"/>
    </row>
    <row r="706" spans="1:32" hidden="1">
      <c r="A706" s="35"/>
      <c r="B706" s="69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7"/>
      <c r="W706" s="36"/>
      <c r="X706" s="35"/>
      <c r="Y706" s="37"/>
      <c r="Z706" s="37"/>
      <c r="AA706" s="73"/>
      <c r="AB706" s="73"/>
      <c r="AC706" s="73"/>
      <c r="AD706" s="73"/>
      <c r="AE706" s="74"/>
      <c r="AF706" s="75"/>
    </row>
    <row r="707" spans="1:32" hidden="1">
      <c r="A707" s="35"/>
      <c r="B707" s="69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7"/>
      <c r="W707" s="36"/>
      <c r="X707" s="35"/>
      <c r="Y707" s="37"/>
      <c r="Z707" s="37"/>
      <c r="AA707" s="73"/>
      <c r="AB707" s="73"/>
      <c r="AC707" s="73"/>
      <c r="AD707" s="73"/>
      <c r="AE707" s="74"/>
      <c r="AF707" s="75"/>
    </row>
    <row r="708" spans="1:32" hidden="1">
      <c r="A708" s="35"/>
      <c r="B708" s="69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7"/>
      <c r="W708" s="36"/>
      <c r="X708" s="35"/>
      <c r="Y708" s="37"/>
      <c r="Z708" s="37"/>
      <c r="AA708" s="73"/>
      <c r="AB708" s="73"/>
      <c r="AC708" s="73"/>
      <c r="AD708" s="73"/>
      <c r="AE708" s="74"/>
      <c r="AF708" s="75"/>
    </row>
    <row r="709" spans="1:32" hidden="1">
      <c r="A709" s="35"/>
      <c r="B709" s="69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7"/>
      <c r="W709" s="36"/>
      <c r="X709" s="35"/>
      <c r="Y709" s="37"/>
      <c r="Z709" s="37"/>
      <c r="AA709" s="73"/>
      <c r="AB709" s="73"/>
      <c r="AC709" s="73"/>
      <c r="AD709" s="73"/>
      <c r="AE709" s="74"/>
      <c r="AF709" s="75"/>
    </row>
    <row r="710" spans="1:32" hidden="1">
      <c r="A710" s="35"/>
      <c r="B710" s="69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7"/>
      <c r="W710" s="36"/>
      <c r="X710" s="35"/>
      <c r="Y710" s="37"/>
      <c r="Z710" s="37"/>
      <c r="AA710" s="73"/>
      <c r="AB710" s="73"/>
      <c r="AC710" s="73"/>
      <c r="AD710" s="73"/>
      <c r="AE710" s="74"/>
      <c r="AF710" s="75"/>
    </row>
    <row r="711" spans="1:32" hidden="1">
      <c r="A711" s="35"/>
      <c r="B711" s="69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7"/>
      <c r="W711" s="36"/>
      <c r="X711" s="35"/>
      <c r="Y711" s="37"/>
      <c r="Z711" s="37"/>
      <c r="AA711" s="73"/>
      <c r="AB711" s="73"/>
      <c r="AC711" s="73"/>
      <c r="AD711" s="73"/>
      <c r="AE711" s="74"/>
      <c r="AF711" s="75"/>
    </row>
    <row r="712" spans="1:32" hidden="1">
      <c r="A712" s="35"/>
      <c r="B712" s="69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7"/>
      <c r="W712" s="36"/>
      <c r="X712" s="35"/>
      <c r="Y712" s="37"/>
      <c r="Z712" s="37"/>
      <c r="AA712" s="73"/>
      <c r="AB712" s="73"/>
      <c r="AC712" s="73"/>
      <c r="AD712" s="73"/>
      <c r="AE712" s="74"/>
      <c r="AF712" s="75"/>
    </row>
    <row r="713" spans="1:32" hidden="1">
      <c r="A713" s="35"/>
      <c r="B713" s="69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7"/>
      <c r="W713" s="36"/>
      <c r="X713" s="35"/>
      <c r="Y713" s="37"/>
      <c r="Z713" s="37"/>
      <c r="AA713" s="73"/>
      <c r="AB713" s="73"/>
      <c r="AC713" s="73"/>
      <c r="AD713" s="73"/>
      <c r="AE713" s="74"/>
      <c r="AF713" s="75"/>
    </row>
    <row r="714" spans="1:32" hidden="1">
      <c r="A714" s="35"/>
      <c r="B714" s="69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7"/>
      <c r="W714" s="36"/>
      <c r="X714" s="35"/>
      <c r="Y714" s="37"/>
      <c r="Z714" s="37"/>
      <c r="AA714" s="73"/>
      <c r="AB714" s="73"/>
      <c r="AC714" s="73"/>
      <c r="AD714" s="73"/>
      <c r="AE714" s="74"/>
      <c r="AF714" s="75"/>
    </row>
    <row r="715" spans="1:32" hidden="1">
      <c r="A715" s="35"/>
      <c r="B715" s="69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7"/>
      <c r="W715" s="36"/>
      <c r="X715" s="35"/>
      <c r="Y715" s="37"/>
      <c r="Z715" s="37"/>
      <c r="AA715" s="73"/>
      <c r="AB715" s="73"/>
      <c r="AC715" s="73"/>
      <c r="AD715" s="73"/>
      <c r="AE715" s="74"/>
      <c r="AF715" s="75"/>
    </row>
    <row r="716" spans="1:32" hidden="1">
      <c r="A716" s="35"/>
      <c r="B716" s="69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7"/>
      <c r="W716" s="36"/>
      <c r="X716" s="35"/>
      <c r="Y716" s="37"/>
      <c r="Z716" s="37"/>
      <c r="AA716" s="73"/>
      <c r="AB716" s="73"/>
      <c r="AC716" s="73"/>
      <c r="AD716" s="73"/>
      <c r="AE716" s="74"/>
      <c r="AF716" s="75"/>
    </row>
    <row r="717" spans="1:32" hidden="1">
      <c r="A717" s="35"/>
      <c r="B717" s="69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7"/>
      <c r="W717" s="36"/>
      <c r="X717" s="35"/>
      <c r="Y717" s="37"/>
      <c r="Z717" s="37"/>
      <c r="AA717" s="73"/>
      <c r="AB717" s="73"/>
      <c r="AC717" s="73"/>
      <c r="AD717" s="73"/>
      <c r="AE717" s="74"/>
      <c r="AF717" s="75"/>
    </row>
    <row r="718" spans="1:32" hidden="1">
      <c r="A718" s="35"/>
      <c r="B718" s="69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7"/>
      <c r="W718" s="36"/>
      <c r="X718" s="35"/>
      <c r="Y718" s="37"/>
      <c r="Z718" s="37"/>
      <c r="AA718" s="73"/>
      <c r="AB718" s="73"/>
      <c r="AC718" s="73"/>
      <c r="AD718" s="73"/>
      <c r="AE718" s="74"/>
      <c r="AF718" s="75"/>
    </row>
    <row r="719" spans="1:32" hidden="1">
      <c r="A719" s="35"/>
      <c r="B719" s="69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7"/>
      <c r="W719" s="36"/>
      <c r="X719" s="35"/>
      <c r="Y719" s="37"/>
      <c r="Z719" s="37"/>
      <c r="AA719" s="73"/>
      <c r="AB719" s="73"/>
      <c r="AC719" s="73"/>
      <c r="AD719" s="73"/>
      <c r="AE719" s="74"/>
      <c r="AF719" s="75"/>
    </row>
    <row r="720" spans="1:32" hidden="1">
      <c r="A720" s="35"/>
      <c r="B720" s="69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7"/>
      <c r="W720" s="36"/>
      <c r="X720" s="35"/>
      <c r="Y720" s="37"/>
      <c r="Z720" s="37"/>
      <c r="AA720" s="73"/>
      <c r="AB720" s="73"/>
      <c r="AC720" s="73"/>
      <c r="AD720" s="73"/>
      <c r="AE720" s="74"/>
      <c r="AF720" s="75"/>
    </row>
    <row r="721" spans="1:32" hidden="1">
      <c r="A721" s="35"/>
      <c r="B721" s="69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7"/>
      <c r="W721" s="36"/>
      <c r="X721" s="35"/>
      <c r="Y721" s="37"/>
      <c r="Z721" s="37"/>
      <c r="AA721" s="73"/>
      <c r="AB721" s="73"/>
      <c r="AC721" s="73"/>
      <c r="AD721" s="73"/>
      <c r="AE721" s="74"/>
      <c r="AF721" s="75"/>
    </row>
    <row r="722" spans="1:32" hidden="1">
      <c r="A722" s="35"/>
      <c r="B722" s="69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7"/>
      <c r="W722" s="36"/>
      <c r="X722" s="35"/>
      <c r="Y722" s="37"/>
      <c r="Z722" s="37"/>
      <c r="AA722" s="73"/>
      <c r="AB722" s="73"/>
      <c r="AC722" s="73"/>
      <c r="AD722" s="73"/>
      <c r="AE722" s="74"/>
      <c r="AF722" s="75"/>
    </row>
    <row r="723" spans="1:32" hidden="1">
      <c r="A723" s="35"/>
      <c r="B723" s="69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7"/>
      <c r="W723" s="36"/>
      <c r="X723" s="35"/>
      <c r="Y723" s="37"/>
      <c r="Z723" s="37"/>
      <c r="AA723" s="73"/>
      <c r="AB723" s="73"/>
      <c r="AC723" s="73"/>
      <c r="AD723" s="73"/>
      <c r="AE723" s="74"/>
      <c r="AF723" s="75"/>
    </row>
    <row r="724" spans="1:32" hidden="1">
      <c r="A724" s="35"/>
      <c r="B724" s="69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7"/>
      <c r="W724" s="36"/>
      <c r="X724" s="35"/>
      <c r="Y724" s="37"/>
      <c r="Z724" s="37"/>
      <c r="AA724" s="73"/>
      <c r="AB724" s="73"/>
      <c r="AC724" s="73"/>
      <c r="AD724" s="73"/>
      <c r="AE724" s="74"/>
      <c r="AF724" s="75"/>
    </row>
    <row r="725" spans="1:32" hidden="1">
      <c r="A725" s="35"/>
      <c r="B725" s="69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7"/>
      <c r="W725" s="36"/>
      <c r="X725" s="35"/>
      <c r="Y725" s="37"/>
      <c r="Z725" s="37"/>
      <c r="AA725" s="73"/>
      <c r="AB725" s="73"/>
      <c r="AC725" s="73"/>
      <c r="AD725" s="73"/>
      <c r="AE725" s="74"/>
      <c r="AF725" s="75"/>
    </row>
    <row r="726" spans="1:32" hidden="1">
      <c r="A726" s="35"/>
      <c r="B726" s="69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7"/>
      <c r="W726" s="36"/>
      <c r="X726" s="35"/>
      <c r="Y726" s="37"/>
      <c r="Z726" s="37"/>
      <c r="AA726" s="73"/>
      <c r="AB726" s="73"/>
      <c r="AC726" s="73"/>
      <c r="AD726" s="73"/>
      <c r="AE726" s="74"/>
      <c r="AF726" s="75"/>
    </row>
    <row r="727" spans="1:32" hidden="1">
      <c r="A727" s="35"/>
      <c r="B727" s="69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7"/>
      <c r="W727" s="36"/>
      <c r="X727" s="35"/>
      <c r="Y727" s="37"/>
      <c r="Z727" s="37"/>
      <c r="AA727" s="73"/>
      <c r="AB727" s="73"/>
      <c r="AC727" s="73"/>
      <c r="AD727" s="73"/>
      <c r="AE727" s="74"/>
      <c r="AF727" s="75"/>
    </row>
    <row r="728" spans="1:32" hidden="1">
      <c r="A728" s="35"/>
      <c r="B728" s="69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7"/>
      <c r="W728" s="36"/>
      <c r="X728" s="35"/>
      <c r="Y728" s="37"/>
      <c r="Z728" s="37"/>
      <c r="AA728" s="73"/>
      <c r="AB728" s="73"/>
      <c r="AC728" s="73"/>
      <c r="AD728" s="73"/>
      <c r="AE728" s="74"/>
      <c r="AF728" s="75"/>
    </row>
    <row r="729" spans="1:32" hidden="1">
      <c r="A729" s="35"/>
      <c r="B729" s="69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7"/>
      <c r="W729" s="36"/>
      <c r="X729" s="35"/>
      <c r="Y729" s="37"/>
      <c r="Z729" s="37"/>
      <c r="AA729" s="73"/>
      <c r="AB729" s="73"/>
      <c r="AC729" s="73"/>
      <c r="AD729" s="73"/>
      <c r="AE729" s="74"/>
      <c r="AF729" s="75"/>
    </row>
    <row r="730" spans="1:32" hidden="1">
      <c r="A730" s="35"/>
      <c r="B730" s="69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7"/>
      <c r="W730" s="36"/>
      <c r="X730" s="35"/>
      <c r="Y730" s="37"/>
      <c r="Z730" s="37"/>
      <c r="AA730" s="73"/>
      <c r="AB730" s="73"/>
      <c r="AC730" s="73"/>
      <c r="AD730" s="73"/>
      <c r="AE730" s="74"/>
      <c r="AF730" s="75"/>
    </row>
    <row r="731" spans="1:32" hidden="1">
      <c r="A731" s="35"/>
      <c r="B731" s="69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7"/>
      <c r="W731" s="36"/>
      <c r="X731" s="35"/>
      <c r="Y731" s="37"/>
      <c r="Z731" s="37"/>
      <c r="AA731" s="73"/>
      <c r="AB731" s="73"/>
      <c r="AC731" s="73"/>
      <c r="AD731" s="73"/>
      <c r="AE731" s="74"/>
      <c r="AF731" s="75"/>
    </row>
    <row r="732" spans="1:32" hidden="1">
      <c r="A732" s="35"/>
      <c r="B732" s="69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7"/>
      <c r="W732" s="36"/>
      <c r="X732" s="35"/>
      <c r="Y732" s="37"/>
      <c r="Z732" s="37"/>
      <c r="AA732" s="73"/>
      <c r="AB732" s="73"/>
      <c r="AC732" s="73"/>
      <c r="AD732" s="73"/>
      <c r="AE732" s="74"/>
      <c r="AF732" s="75"/>
    </row>
    <row r="733" spans="1:32" hidden="1">
      <c r="A733" s="35"/>
      <c r="B733" s="69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7"/>
      <c r="W733" s="36"/>
      <c r="X733" s="35"/>
      <c r="Y733" s="37"/>
      <c r="Z733" s="37"/>
      <c r="AA733" s="73"/>
      <c r="AB733" s="73"/>
      <c r="AC733" s="73"/>
      <c r="AD733" s="73"/>
      <c r="AE733" s="74"/>
      <c r="AF733" s="75"/>
    </row>
    <row r="734" spans="1:32" hidden="1">
      <c r="A734" s="35"/>
      <c r="B734" s="69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7"/>
      <c r="W734" s="36"/>
      <c r="X734" s="35"/>
      <c r="Y734" s="37"/>
      <c r="Z734" s="37"/>
      <c r="AA734" s="73"/>
      <c r="AB734" s="73"/>
      <c r="AC734" s="73"/>
      <c r="AD734" s="73"/>
      <c r="AE734" s="74"/>
      <c r="AF734" s="75"/>
    </row>
    <row r="735" spans="1:32" hidden="1">
      <c r="A735" s="35"/>
      <c r="B735" s="69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7"/>
      <c r="W735" s="36"/>
      <c r="X735" s="35"/>
      <c r="Y735" s="37"/>
      <c r="Z735" s="37"/>
      <c r="AA735" s="73"/>
      <c r="AB735" s="73"/>
      <c r="AC735" s="73"/>
      <c r="AD735" s="73"/>
      <c r="AE735" s="74"/>
      <c r="AF735" s="75"/>
    </row>
    <row r="736" spans="1:32" hidden="1">
      <c r="A736" s="35"/>
      <c r="B736" s="69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7"/>
      <c r="W736" s="36"/>
      <c r="X736" s="35"/>
      <c r="Y736" s="37"/>
      <c r="Z736" s="37"/>
      <c r="AA736" s="73"/>
      <c r="AB736" s="73"/>
      <c r="AC736" s="73"/>
      <c r="AD736" s="73"/>
      <c r="AE736" s="74"/>
      <c r="AF736" s="75"/>
    </row>
    <row r="737" spans="1:32" hidden="1">
      <c r="A737" s="35"/>
      <c r="B737" s="69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7"/>
      <c r="W737" s="36"/>
      <c r="X737" s="35"/>
      <c r="Y737" s="37"/>
      <c r="Z737" s="37"/>
      <c r="AA737" s="73"/>
      <c r="AB737" s="73"/>
      <c r="AC737" s="73"/>
      <c r="AD737" s="73"/>
      <c r="AE737" s="74"/>
      <c r="AF737" s="75"/>
    </row>
    <row r="738" spans="1:32" hidden="1">
      <c r="A738" s="35"/>
      <c r="B738" s="69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7"/>
      <c r="W738" s="36"/>
      <c r="X738" s="35"/>
      <c r="Y738" s="37"/>
      <c r="Z738" s="37"/>
      <c r="AA738" s="73"/>
      <c r="AB738" s="73"/>
      <c r="AC738" s="73"/>
      <c r="AD738" s="73"/>
      <c r="AE738" s="74"/>
      <c r="AF738" s="75"/>
    </row>
    <row r="739" spans="1:32" hidden="1">
      <c r="A739" s="35"/>
      <c r="B739" s="69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7"/>
      <c r="W739" s="36"/>
      <c r="X739" s="35"/>
      <c r="Y739" s="37"/>
      <c r="Z739" s="37"/>
      <c r="AA739" s="73"/>
      <c r="AB739" s="73"/>
      <c r="AC739" s="73"/>
      <c r="AD739" s="73"/>
      <c r="AE739" s="74"/>
      <c r="AF739" s="75"/>
    </row>
    <row r="740" spans="1:32" hidden="1">
      <c r="A740" s="35"/>
      <c r="B740" s="69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7"/>
      <c r="W740" s="36"/>
      <c r="X740" s="35"/>
      <c r="Y740" s="37"/>
      <c r="Z740" s="37"/>
      <c r="AA740" s="73"/>
      <c r="AB740" s="73"/>
      <c r="AC740" s="73"/>
      <c r="AD740" s="73"/>
      <c r="AE740" s="74"/>
      <c r="AF740" s="75"/>
    </row>
    <row r="741" spans="1:32" hidden="1">
      <c r="A741" s="35"/>
      <c r="B741" s="69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7"/>
      <c r="W741" s="36"/>
      <c r="X741" s="35"/>
      <c r="Y741" s="37"/>
      <c r="Z741" s="37"/>
      <c r="AA741" s="73"/>
      <c r="AB741" s="73"/>
      <c r="AC741" s="73"/>
      <c r="AD741" s="73"/>
      <c r="AE741" s="74"/>
      <c r="AF741" s="75"/>
    </row>
    <row r="742" spans="1:32" hidden="1">
      <c r="A742" s="35"/>
      <c r="B742" s="69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7"/>
      <c r="W742" s="36"/>
      <c r="X742" s="35"/>
      <c r="Y742" s="37"/>
      <c r="Z742" s="37"/>
      <c r="AA742" s="73"/>
      <c r="AB742" s="73"/>
      <c r="AC742" s="73"/>
      <c r="AD742" s="73"/>
      <c r="AE742" s="74"/>
      <c r="AF742" s="75"/>
    </row>
    <row r="743" spans="1:32" hidden="1">
      <c r="A743" s="35"/>
      <c r="B743" s="69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7"/>
      <c r="W743" s="36"/>
      <c r="X743" s="35"/>
      <c r="Y743" s="37"/>
      <c r="Z743" s="37"/>
      <c r="AA743" s="73"/>
      <c r="AB743" s="73"/>
      <c r="AC743" s="73"/>
      <c r="AD743" s="73"/>
      <c r="AE743" s="74"/>
      <c r="AF743" s="75"/>
    </row>
    <row r="744" spans="1:32" hidden="1">
      <c r="A744" s="35"/>
      <c r="B744" s="69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7"/>
      <c r="W744" s="36"/>
      <c r="X744" s="35"/>
      <c r="Y744" s="37"/>
      <c r="Z744" s="37"/>
      <c r="AA744" s="73"/>
      <c r="AB744" s="73"/>
      <c r="AC744" s="73"/>
      <c r="AD744" s="73"/>
      <c r="AE744" s="74"/>
      <c r="AF744" s="75"/>
    </row>
    <row r="745" spans="1:32" hidden="1">
      <c r="A745" s="35"/>
      <c r="B745" s="69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7"/>
      <c r="W745" s="36"/>
      <c r="X745" s="35"/>
      <c r="Y745" s="37"/>
      <c r="Z745" s="37"/>
      <c r="AA745" s="73"/>
      <c r="AB745" s="73"/>
      <c r="AC745" s="73"/>
      <c r="AD745" s="73"/>
      <c r="AE745" s="74"/>
      <c r="AF745" s="75"/>
    </row>
    <row r="746" spans="1:32" hidden="1">
      <c r="A746" s="35"/>
      <c r="B746" s="69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7"/>
      <c r="W746" s="36"/>
      <c r="X746" s="35"/>
      <c r="Y746" s="37"/>
      <c r="Z746" s="37"/>
      <c r="AA746" s="73"/>
      <c r="AB746" s="73"/>
      <c r="AC746" s="73"/>
      <c r="AD746" s="73"/>
      <c r="AE746" s="74"/>
      <c r="AF746" s="75"/>
    </row>
    <row r="747" spans="1:32" hidden="1">
      <c r="A747" s="35"/>
      <c r="B747" s="69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7"/>
      <c r="W747" s="36"/>
      <c r="X747" s="35"/>
      <c r="Y747" s="37"/>
      <c r="Z747" s="37"/>
      <c r="AA747" s="73"/>
      <c r="AB747" s="73"/>
      <c r="AC747" s="73"/>
      <c r="AD747" s="73"/>
      <c r="AE747" s="74"/>
      <c r="AF747" s="75"/>
    </row>
    <row r="748" spans="1:32" hidden="1">
      <c r="A748" s="35"/>
      <c r="B748" s="69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7"/>
      <c r="W748" s="36"/>
      <c r="X748" s="35"/>
      <c r="Y748" s="37"/>
      <c r="Z748" s="37"/>
      <c r="AA748" s="73"/>
      <c r="AB748" s="73"/>
      <c r="AC748" s="73"/>
      <c r="AD748" s="73"/>
      <c r="AE748" s="74"/>
      <c r="AF748" s="75"/>
    </row>
    <row r="749" spans="1:32" hidden="1">
      <c r="A749" s="35"/>
      <c r="B749" s="69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7"/>
      <c r="W749" s="36"/>
      <c r="X749" s="35"/>
      <c r="Y749" s="37"/>
      <c r="Z749" s="37"/>
      <c r="AA749" s="73"/>
      <c r="AB749" s="73"/>
      <c r="AC749" s="73"/>
      <c r="AD749" s="73"/>
      <c r="AE749" s="74"/>
      <c r="AF749" s="75"/>
    </row>
    <row r="750" spans="1:32" hidden="1">
      <c r="A750" s="35"/>
      <c r="B750" s="69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7"/>
      <c r="W750" s="36"/>
      <c r="X750" s="35"/>
      <c r="Y750" s="37"/>
      <c r="Z750" s="37"/>
      <c r="AA750" s="73"/>
      <c r="AB750" s="73"/>
      <c r="AC750" s="73"/>
      <c r="AD750" s="73"/>
      <c r="AE750" s="74"/>
      <c r="AF750" s="75"/>
    </row>
    <row r="751" spans="1:32" hidden="1">
      <c r="A751" s="35"/>
      <c r="B751" s="69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7"/>
      <c r="W751" s="36"/>
      <c r="X751" s="35"/>
      <c r="Y751" s="37"/>
      <c r="Z751" s="37"/>
      <c r="AA751" s="73"/>
      <c r="AB751" s="73"/>
      <c r="AC751" s="73"/>
      <c r="AD751" s="73"/>
      <c r="AE751" s="74"/>
      <c r="AF751" s="75"/>
    </row>
    <row r="752" spans="1:32" hidden="1">
      <c r="A752" s="35"/>
      <c r="B752" s="69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7"/>
      <c r="W752" s="36"/>
      <c r="X752" s="35"/>
      <c r="Y752" s="37"/>
      <c r="Z752" s="37"/>
      <c r="AA752" s="73"/>
      <c r="AB752" s="73"/>
      <c r="AC752" s="73"/>
      <c r="AD752" s="73"/>
      <c r="AE752" s="74"/>
      <c r="AF752" s="75"/>
    </row>
    <row r="753" spans="1:32" hidden="1">
      <c r="A753" s="35"/>
      <c r="B753" s="69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7"/>
      <c r="W753" s="36"/>
      <c r="X753" s="35"/>
      <c r="Y753" s="37"/>
      <c r="Z753" s="37"/>
      <c r="AA753" s="73"/>
      <c r="AB753" s="73"/>
      <c r="AC753" s="73"/>
      <c r="AD753" s="73"/>
      <c r="AE753" s="74"/>
      <c r="AF753" s="75"/>
    </row>
    <row r="754" spans="1:32" hidden="1">
      <c r="A754" s="35"/>
      <c r="B754" s="69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7"/>
      <c r="W754" s="36"/>
      <c r="X754" s="35"/>
      <c r="Y754" s="37"/>
      <c r="Z754" s="37"/>
      <c r="AA754" s="73"/>
      <c r="AB754" s="73"/>
      <c r="AC754" s="73"/>
      <c r="AD754" s="73"/>
      <c r="AE754" s="74"/>
      <c r="AF754" s="75"/>
    </row>
    <row r="755" spans="1:32" hidden="1">
      <c r="A755" s="35"/>
      <c r="B755" s="69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7"/>
      <c r="W755" s="36"/>
      <c r="X755" s="35"/>
      <c r="Y755" s="37"/>
      <c r="Z755" s="37"/>
      <c r="AA755" s="73"/>
      <c r="AB755" s="73"/>
      <c r="AC755" s="73"/>
      <c r="AD755" s="73"/>
      <c r="AE755" s="74"/>
      <c r="AF755" s="75"/>
    </row>
    <row r="756" spans="1:32" hidden="1">
      <c r="A756" s="35"/>
      <c r="B756" s="69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7"/>
      <c r="W756" s="36"/>
      <c r="X756" s="35"/>
      <c r="Y756" s="37"/>
      <c r="Z756" s="37"/>
      <c r="AA756" s="73"/>
      <c r="AB756" s="73"/>
      <c r="AC756" s="73"/>
      <c r="AD756" s="73"/>
      <c r="AE756" s="74"/>
      <c r="AF756" s="75"/>
    </row>
    <row r="757" spans="1:32" hidden="1">
      <c r="A757" s="35"/>
      <c r="B757" s="69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7"/>
      <c r="W757" s="36"/>
      <c r="X757" s="35"/>
      <c r="Y757" s="37"/>
      <c r="Z757" s="37"/>
      <c r="AA757" s="73"/>
      <c r="AB757" s="73"/>
      <c r="AC757" s="73"/>
      <c r="AD757" s="73"/>
      <c r="AE757" s="74"/>
      <c r="AF757" s="75"/>
    </row>
    <row r="758" spans="1:32" hidden="1">
      <c r="A758" s="35"/>
      <c r="B758" s="69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7"/>
      <c r="W758" s="36"/>
      <c r="X758" s="35"/>
      <c r="Y758" s="37"/>
      <c r="Z758" s="37"/>
      <c r="AA758" s="73"/>
      <c r="AB758" s="73"/>
      <c r="AC758" s="73"/>
      <c r="AD758" s="73"/>
      <c r="AE758" s="74"/>
      <c r="AF758" s="75"/>
    </row>
    <row r="759" spans="1:32" hidden="1">
      <c r="A759" s="35"/>
      <c r="B759" s="69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7"/>
      <c r="W759" s="36"/>
      <c r="X759" s="35"/>
      <c r="Y759" s="37"/>
      <c r="Z759" s="37"/>
      <c r="AA759" s="73"/>
      <c r="AB759" s="73"/>
      <c r="AC759" s="73"/>
      <c r="AD759" s="73"/>
      <c r="AE759" s="74"/>
      <c r="AF759" s="75"/>
    </row>
    <row r="760" spans="1:32" hidden="1">
      <c r="A760" s="35"/>
      <c r="B760" s="69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7"/>
      <c r="W760" s="36"/>
      <c r="X760" s="35"/>
      <c r="Y760" s="37"/>
      <c r="Z760" s="37"/>
      <c r="AA760" s="73"/>
      <c r="AB760" s="73"/>
      <c r="AC760" s="73"/>
      <c r="AD760" s="73"/>
      <c r="AE760" s="74"/>
      <c r="AF760" s="75"/>
    </row>
    <row r="761" spans="1:32" hidden="1">
      <c r="A761" s="35"/>
      <c r="B761" s="69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7"/>
      <c r="W761" s="36"/>
      <c r="X761" s="35"/>
      <c r="Y761" s="37"/>
      <c r="Z761" s="37"/>
      <c r="AA761" s="73"/>
      <c r="AB761" s="73"/>
      <c r="AC761" s="73"/>
      <c r="AD761" s="73"/>
      <c r="AE761" s="74"/>
      <c r="AF761" s="75"/>
    </row>
    <row r="762" spans="1:32" hidden="1">
      <c r="A762" s="35"/>
      <c r="B762" s="69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7"/>
      <c r="W762" s="36"/>
      <c r="X762" s="35"/>
      <c r="Y762" s="37"/>
      <c r="Z762" s="37"/>
      <c r="AA762" s="73"/>
      <c r="AB762" s="73"/>
      <c r="AC762" s="73"/>
      <c r="AD762" s="73"/>
      <c r="AE762" s="74"/>
      <c r="AF762" s="75"/>
    </row>
    <row r="763" spans="1:32" hidden="1">
      <c r="A763" s="35"/>
      <c r="B763" s="69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7"/>
      <c r="W763" s="36"/>
      <c r="X763" s="35"/>
      <c r="Y763" s="37"/>
      <c r="Z763" s="37"/>
      <c r="AA763" s="73"/>
      <c r="AB763" s="73"/>
      <c r="AC763" s="73"/>
      <c r="AD763" s="73"/>
      <c r="AE763" s="74"/>
      <c r="AF763" s="75"/>
    </row>
    <row r="764" spans="1:32" hidden="1">
      <c r="A764" s="35"/>
      <c r="B764" s="69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7"/>
      <c r="W764" s="36"/>
      <c r="X764" s="35"/>
      <c r="Y764" s="37"/>
      <c r="Z764" s="37"/>
      <c r="AA764" s="73"/>
      <c r="AB764" s="73"/>
      <c r="AC764" s="73"/>
      <c r="AD764" s="73"/>
      <c r="AE764" s="74"/>
      <c r="AF764" s="75"/>
    </row>
    <row r="765" spans="1:32" hidden="1">
      <c r="A765" s="35"/>
      <c r="B765" s="69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7"/>
      <c r="W765" s="36"/>
      <c r="X765" s="35"/>
      <c r="Y765" s="37"/>
      <c r="Z765" s="37"/>
      <c r="AA765" s="73"/>
      <c r="AB765" s="73"/>
      <c r="AC765" s="73"/>
      <c r="AD765" s="73"/>
      <c r="AE765" s="74"/>
      <c r="AF765" s="75"/>
    </row>
    <row r="766" spans="1:32" hidden="1">
      <c r="A766" s="35"/>
      <c r="B766" s="69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7"/>
      <c r="W766" s="36"/>
      <c r="X766" s="35"/>
      <c r="Y766" s="37"/>
      <c r="Z766" s="37"/>
      <c r="AA766" s="73"/>
      <c r="AB766" s="73"/>
      <c r="AC766" s="73"/>
      <c r="AD766" s="73"/>
      <c r="AE766" s="74"/>
      <c r="AF766" s="75"/>
    </row>
    <row r="767" spans="1:32" hidden="1">
      <c r="A767" s="35"/>
      <c r="B767" s="69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7"/>
      <c r="W767" s="36"/>
      <c r="X767" s="35"/>
      <c r="Y767" s="37"/>
      <c r="Z767" s="37"/>
      <c r="AA767" s="73"/>
      <c r="AB767" s="73"/>
      <c r="AC767" s="73"/>
      <c r="AD767" s="73"/>
      <c r="AE767" s="74"/>
      <c r="AF767" s="75"/>
    </row>
    <row r="768" spans="1:32" hidden="1">
      <c r="A768" s="35"/>
      <c r="B768" s="69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7"/>
      <c r="W768" s="36"/>
      <c r="X768" s="35"/>
      <c r="Y768" s="37"/>
      <c r="Z768" s="37"/>
      <c r="AA768" s="73"/>
      <c r="AB768" s="73"/>
      <c r="AC768" s="73"/>
      <c r="AD768" s="73"/>
      <c r="AE768" s="74"/>
      <c r="AF768" s="75"/>
    </row>
    <row r="769" spans="1:32" hidden="1">
      <c r="A769" s="35"/>
      <c r="B769" s="69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7"/>
      <c r="W769" s="36"/>
      <c r="X769" s="35"/>
      <c r="Y769" s="37"/>
      <c r="Z769" s="37"/>
      <c r="AA769" s="73"/>
      <c r="AB769" s="73"/>
      <c r="AC769" s="73"/>
      <c r="AD769" s="73"/>
      <c r="AE769" s="74"/>
      <c r="AF769" s="75"/>
    </row>
    <row r="770" spans="1:32" hidden="1">
      <c r="A770" s="35"/>
      <c r="B770" s="69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7"/>
      <c r="W770" s="36"/>
      <c r="X770" s="35"/>
      <c r="Y770" s="37"/>
      <c r="Z770" s="37"/>
      <c r="AA770" s="73"/>
      <c r="AB770" s="73"/>
      <c r="AC770" s="73"/>
      <c r="AD770" s="73"/>
      <c r="AE770" s="74"/>
      <c r="AF770" s="75"/>
    </row>
    <row r="771" spans="1:32" hidden="1">
      <c r="A771" s="35"/>
      <c r="B771" s="69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7"/>
      <c r="W771" s="36"/>
      <c r="X771" s="35"/>
      <c r="Y771" s="37"/>
      <c r="Z771" s="37"/>
      <c r="AA771" s="73"/>
      <c r="AB771" s="73"/>
      <c r="AC771" s="73"/>
      <c r="AD771" s="73"/>
      <c r="AE771" s="74"/>
      <c r="AF771" s="75"/>
    </row>
    <row r="772" spans="1:32" hidden="1">
      <c r="A772" s="35"/>
      <c r="B772" s="69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7"/>
      <c r="W772" s="36"/>
      <c r="X772" s="35"/>
      <c r="Y772" s="37"/>
      <c r="Z772" s="37"/>
      <c r="AA772" s="73"/>
      <c r="AB772" s="73"/>
      <c r="AC772" s="73"/>
      <c r="AD772" s="73"/>
      <c r="AE772" s="74"/>
      <c r="AF772" s="75"/>
    </row>
    <row r="773" spans="1:32" hidden="1">
      <c r="A773" s="35"/>
      <c r="B773" s="69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7"/>
      <c r="W773" s="36"/>
      <c r="X773" s="35"/>
      <c r="Y773" s="37"/>
      <c r="Z773" s="37"/>
      <c r="AA773" s="73"/>
      <c r="AB773" s="73"/>
      <c r="AC773" s="73"/>
      <c r="AD773" s="73"/>
      <c r="AE773" s="74"/>
      <c r="AF773" s="75"/>
    </row>
    <row r="774" spans="1:32" hidden="1">
      <c r="A774" s="35"/>
      <c r="B774" s="69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7"/>
      <c r="W774" s="36"/>
      <c r="X774" s="35"/>
      <c r="Y774" s="37"/>
      <c r="Z774" s="37"/>
      <c r="AA774" s="73"/>
      <c r="AB774" s="73"/>
      <c r="AC774" s="73"/>
      <c r="AD774" s="73"/>
      <c r="AE774" s="74"/>
      <c r="AF774" s="75"/>
    </row>
    <row r="775" spans="1:32" hidden="1">
      <c r="A775" s="35"/>
      <c r="B775" s="69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7"/>
      <c r="W775" s="36"/>
      <c r="X775" s="35"/>
      <c r="Y775" s="37"/>
      <c r="Z775" s="37"/>
      <c r="AA775" s="73"/>
      <c r="AB775" s="73"/>
      <c r="AC775" s="73"/>
      <c r="AD775" s="73"/>
      <c r="AE775" s="74"/>
      <c r="AF775" s="75"/>
    </row>
    <row r="776" spans="1:32" hidden="1">
      <c r="A776" s="35"/>
      <c r="B776" s="69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7"/>
      <c r="W776" s="36"/>
      <c r="X776" s="35"/>
      <c r="Y776" s="37"/>
      <c r="Z776" s="37"/>
      <c r="AA776" s="73"/>
      <c r="AB776" s="73"/>
      <c r="AC776" s="73"/>
      <c r="AD776" s="73"/>
      <c r="AE776" s="74"/>
      <c r="AF776" s="75"/>
    </row>
    <row r="777" spans="1:32" hidden="1">
      <c r="A777" s="35"/>
      <c r="B777" s="69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7"/>
      <c r="W777" s="36"/>
      <c r="X777" s="35"/>
      <c r="Y777" s="37"/>
      <c r="Z777" s="37"/>
      <c r="AA777" s="73"/>
      <c r="AB777" s="73"/>
      <c r="AC777" s="73"/>
      <c r="AD777" s="73"/>
      <c r="AE777" s="74"/>
      <c r="AF777" s="75"/>
    </row>
    <row r="778" spans="1:32" hidden="1">
      <c r="A778" s="35"/>
      <c r="B778" s="69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7"/>
      <c r="W778" s="36"/>
      <c r="X778" s="35"/>
      <c r="Y778" s="37"/>
      <c r="Z778" s="37"/>
      <c r="AA778" s="73"/>
      <c r="AB778" s="73"/>
      <c r="AC778" s="73"/>
      <c r="AD778" s="73"/>
      <c r="AE778" s="74"/>
      <c r="AF778" s="75"/>
    </row>
    <row r="779" spans="1:32" hidden="1">
      <c r="A779" s="35"/>
      <c r="B779" s="69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7"/>
      <c r="W779" s="36"/>
      <c r="X779" s="35"/>
      <c r="Y779" s="37"/>
      <c r="Z779" s="37"/>
      <c r="AA779" s="73"/>
      <c r="AB779" s="73"/>
      <c r="AC779" s="73"/>
      <c r="AD779" s="73"/>
      <c r="AE779" s="74"/>
      <c r="AF779" s="75"/>
    </row>
    <row r="780" spans="1:32" hidden="1">
      <c r="A780" s="35"/>
      <c r="B780" s="69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7"/>
      <c r="W780" s="36"/>
      <c r="X780" s="35"/>
      <c r="Y780" s="37"/>
      <c r="Z780" s="37"/>
      <c r="AA780" s="73"/>
      <c r="AB780" s="73"/>
      <c r="AC780" s="73"/>
      <c r="AD780" s="73"/>
      <c r="AE780" s="74"/>
      <c r="AF780" s="75"/>
    </row>
    <row r="781" spans="1:32" hidden="1">
      <c r="A781" s="35"/>
      <c r="B781" s="69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7"/>
      <c r="W781" s="36"/>
      <c r="X781" s="35"/>
      <c r="Y781" s="37"/>
      <c r="Z781" s="37"/>
      <c r="AA781" s="73"/>
      <c r="AB781" s="73"/>
      <c r="AC781" s="73"/>
      <c r="AD781" s="73"/>
      <c r="AE781" s="74"/>
      <c r="AF781" s="75"/>
    </row>
    <row r="782" spans="1:32" hidden="1">
      <c r="A782" s="35"/>
      <c r="B782" s="69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7"/>
      <c r="W782" s="36"/>
      <c r="X782" s="35"/>
      <c r="Y782" s="37"/>
      <c r="Z782" s="37"/>
      <c r="AA782" s="73"/>
      <c r="AB782" s="73"/>
      <c r="AC782" s="73"/>
      <c r="AD782" s="73"/>
      <c r="AE782" s="74"/>
      <c r="AF782" s="75"/>
    </row>
    <row r="783" spans="1:32" hidden="1">
      <c r="A783" s="35"/>
      <c r="B783" s="69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7"/>
      <c r="W783" s="36"/>
      <c r="X783" s="35"/>
      <c r="Y783" s="37"/>
      <c r="Z783" s="37"/>
      <c r="AA783" s="73"/>
      <c r="AB783" s="73"/>
      <c r="AC783" s="73"/>
      <c r="AD783" s="73"/>
      <c r="AE783" s="74"/>
      <c r="AF783" s="75"/>
    </row>
    <row r="784" spans="1:32" hidden="1">
      <c r="A784" s="35"/>
      <c r="B784" s="69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7"/>
      <c r="W784" s="36"/>
      <c r="X784" s="35"/>
      <c r="Y784" s="37"/>
      <c r="Z784" s="37"/>
      <c r="AA784" s="73"/>
      <c r="AB784" s="73"/>
      <c r="AC784" s="73"/>
      <c r="AD784" s="73"/>
      <c r="AE784" s="74"/>
      <c r="AF784" s="75"/>
    </row>
    <row r="785" spans="1:32" hidden="1">
      <c r="A785" s="35"/>
      <c r="B785" s="69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7"/>
      <c r="W785" s="36"/>
      <c r="X785" s="35"/>
      <c r="Y785" s="37"/>
      <c r="Z785" s="37"/>
      <c r="AA785" s="73"/>
      <c r="AB785" s="73"/>
      <c r="AC785" s="73"/>
      <c r="AD785" s="73"/>
      <c r="AE785" s="74"/>
      <c r="AF785" s="75"/>
    </row>
    <row r="786" spans="1:32" hidden="1">
      <c r="A786" s="35"/>
      <c r="B786" s="69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7"/>
      <c r="W786" s="36"/>
      <c r="X786" s="35"/>
      <c r="Y786" s="37"/>
      <c r="Z786" s="37"/>
      <c r="AA786" s="73"/>
      <c r="AB786" s="73"/>
      <c r="AC786" s="73"/>
      <c r="AD786" s="73"/>
      <c r="AE786" s="74"/>
      <c r="AF786" s="75"/>
    </row>
    <row r="787" spans="1:32" hidden="1">
      <c r="A787" s="35"/>
      <c r="B787" s="69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7"/>
      <c r="W787" s="36"/>
      <c r="X787" s="35"/>
      <c r="Y787" s="37"/>
      <c r="Z787" s="37"/>
      <c r="AA787" s="73"/>
      <c r="AB787" s="73"/>
      <c r="AC787" s="73"/>
      <c r="AD787" s="73"/>
      <c r="AE787" s="74"/>
      <c r="AF787" s="75"/>
    </row>
    <row r="788" spans="1:32" hidden="1">
      <c r="A788" s="35"/>
      <c r="B788" s="69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7"/>
      <c r="W788" s="36"/>
      <c r="X788" s="35"/>
      <c r="Y788" s="37"/>
      <c r="Z788" s="37"/>
      <c r="AA788" s="73"/>
      <c r="AB788" s="73"/>
      <c r="AC788" s="73"/>
      <c r="AD788" s="73"/>
      <c r="AE788" s="74"/>
      <c r="AF788" s="75"/>
    </row>
    <row r="789" spans="1:32" hidden="1">
      <c r="A789" s="35"/>
      <c r="B789" s="69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7"/>
      <c r="W789" s="36"/>
      <c r="X789" s="35"/>
      <c r="Y789" s="37"/>
      <c r="Z789" s="37"/>
      <c r="AA789" s="73"/>
      <c r="AB789" s="73"/>
      <c r="AC789" s="73"/>
      <c r="AD789" s="73"/>
      <c r="AE789" s="74"/>
      <c r="AF789" s="75"/>
    </row>
    <row r="790" spans="1:32" hidden="1">
      <c r="A790" s="35"/>
      <c r="B790" s="69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7"/>
      <c r="W790" s="36"/>
      <c r="X790" s="35"/>
      <c r="Y790" s="37"/>
      <c r="Z790" s="37"/>
      <c r="AA790" s="73"/>
      <c r="AB790" s="73"/>
      <c r="AC790" s="73"/>
      <c r="AD790" s="73"/>
      <c r="AE790" s="74"/>
      <c r="AF790" s="75"/>
    </row>
    <row r="791" spans="1:32" hidden="1">
      <c r="A791" s="35"/>
      <c r="B791" s="69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7"/>
      <c r="W791" s="36"/>
      <c r="X791" s="35"/>
      <c r="Y791" s="37"/>
      <c r="Z791" s="37"/>
      <c r="AA791" s="73"/>
      <c r="AB791" s="73"/>
      <c r="AC791" s="73"/>
      <c r="AD791" s="73"/>
      <c r="AE791" s="74"/>
      <c r="AF791" s="75"/>
    </row>
    <row r="792" spans="1:32" hidden="1">
      <c r="A792" s="35"/>
      <c r="B792" s="69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7"/>
      <c r="W792" s="36"/>
      <c r="X792" s="35"/>
      <c r="Y792" s="37"/>
      <c r="Z792" s="37"/>
      <c r="AA792" s="73"/>
      <c r="AB792" s="73"/>
      <c r="AC792" s="73"/>
      <c r="AD792" s="73"/>
      <c r="AE792" s="74"/>
      <c r="AF792" s="75"/>
    </row>
    <row r="793" spans="1:32" hidden="1">
      <c r="A793" s="35"/>
      <c r="B793" s="69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7"/>
      <c r="W793" s="36"/>
      <c r="X793" s="35"/>
      <c r="Y793" s="37"/>
      <c r="Z793" s="37"/>
      <c r="AA793" s="73"/>
      <c r="AB793" s="73"/>
      <c r="AC793" s="73"/>
      <c r="AD793" s="73"/>
      <c r="AE793" s="74"/>
      <c r="AF793" s="75"/>
    </row>
    <row r="794" spans="1:32" hidden="1">
      <c r="A794" s="35"/>
      <c r="B794" s="69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7"/>
      <c r="W794" s="36"/>
      <c r="X794" s="35"/>
      <c r="Y794" s="37"/>
      <c r="Z794" s="37"/>
      <c r="AA794" s="73"/>
      <c r="AB794" s="73"/>
      <c r="AC794" s="73"/>
      <c r="AD794" s="73"/>
      <c r="AE794" s="74"/>
      <c r="AF794" s="75"/>
    </row>
    <row r="795" spans="1:32" hidden="1">
      <c r="A795" s="35"/>
      <c r="B795" s="69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7"/>
      <c r="W795" s="36"/>
      <c r="X795" s="35"/>
      <c r="Y795" s="37"/>
      <c r="Z795" s="37"/>
      <c r="AA795" s="73"/>
      <c r="AB795" s="73"/>
      <c r="AC795" s="73"/>
      <c r="AD795" s="73"/>
      <c r="AE795" s="74"/>
      <c r="AF795" s="75"/>
    </row>
    <row r="796" spans="1:32" hidden="1">
      <c r="A796" s="35"/>
      <c r="B796" s="69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7"/>
      <c r="W796" s="36"/>
      <c r="X796" s="35"/>
      <c r="Y796" s="37"/>
      <c r="Z796" s="37"/>
      <c r="AA796" s="73"/>
      <c r="AB796" s="73"/>
      <c r="AC796" s="73"/>
      <c r="AD796" s="73"/>
      <c r="AE796" s="74"/>
      <c r="AF796" s="75"/>
    </row>
    <row r="797" spans="1:32" hidden="1">
      <c r="A797" s="35"/>
      <c r="B797" s="69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7"/>
      <c r="W797" s="36"/>
      <c r="X797" s="35"/>
      <c r="Y797" s="37"/>
      <c r="Z797" s="37"/>
      <c r="AA797" s="73"/>
      <c r="AB797" s="73"/>
      <c r="AC797" s="73"/>
      <c r="AD797" s="73"/>
      <c r="AE797" s="74"/>
      <c r="AF797" s="75"/>
    </row>
    <row r="798" spans="1:32" hidden="1">
      <c r="A798" s="35"/>
      <c r="B798" s="69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7"/>
      <c r="W798" s="36"/>
      <c r="X798" s="35"/>
      <c r="Y798" s="37"/>
      <c r="Z798" s="37"/>
      <c r="AA798" s="73"/>
      <c r="AB798" s="73"/>
      <c r="AC798" s="73"/>
      <c r="AD798" s="73"/>
      <c r="AE798" s="74"/>
      <c r="AF798" s="75"/>
    </row>
    <row r="799" spans="1:32" hidden="1">
      <c r="A799" s="35"/>
      <c r="B799" s="69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7"/>
      <c r="W799" s="36"/>
      <c r="X799" s="35"/>
      <c r="Y799" s="37"/>
      <c r="Z799" s="37"/>
      <c r="AA799" s="73"/>
      <c r="AB799" s="73"/>
      <c r="AC799" s="73"/>
      <c r="AD799" s="73"/>
      <c r="AE799" s="74"/>
      <c r="AF799" s="75"/>
    </row>
    <row r="800" spans="1:32" hidden="1">
      <c r="A800" s="35"/>
      <c r="B800" s="69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7"/>
      <c r="W800" s="36"/>
      <c r="X800" s="35"/>
      <c r="Y800" s="37"/>
      <c r="Z800" s="37"/>
      <c r="AA800" s="73"/>
      <c r="AB800" s="73"/>
      <c r="AC800" s="73"/>
      <c r="AD800" s="73"/>
      <c r="AE800" s="74"/>
      <c r="AF800" s="75"/>
    </row>
    <row r="801" spans="1:32" hidden="1">
      <c r="A801" s="35"/>
      <c r="B801" s="69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7"/>
      <c r="W801" s="36"/>
      <c r="X801" s="35"/>
      <c r="Y801" s="37"/>
      <c r="Z801" s="37"/>
      <c r="AA801" s="73"/>
      <c r="AB801" s="73"/>
      <c r="AC801" s="73"/>
      <c r="AD801" s="73"/>
      <c r="AE801" s="74"/>
      <c r="AF801" s="75"/>
    </row>
    <row r="802" spans="1:32" hidden="1">
      <c r="A802" s="35"/>
      <c r="B802" s="69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7"/>
      <c r="W802" s="36"/>
      <c r="X802" s="35"/>
      <c r="Y802" s="37"/>
      <c r="Z802" s="37"/>
      <c r="AA802" s="73"/>
      <c r="AB802" s="73"/>
      <c r="AC802" s="73"/>
      <c r="AD802" s="73"/>
      <c r="AE802" s="74"/>
      <c r="AF802" s="75"/>
    </row>
    <row r="803" spans="1:32" hidden="1">
      <c r="A803" s="35"/>
      <c r="B803" s="69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7"/>
      <c r="W803" s="36"/>
      <c r="X803" s="35"/>
      <c r="Y803" s="37"/>
      <c r="Z803" s="37"/>
      <c r="AA803" s="73"/>
      <c r="AB803" s="73"/>
      <c r="AC803" s="73"/>
      <c r="AD803" s="73"/>
      <c r="AE803" s="74"/>
      <c r="AF803" s="75"/>
    </row>
    <row r="804" spans="1:32" hidden="1">
      <c r="A804" s="35"/>
      <c r="B804" s="69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7"/>
      <c r="W804" s="36"/>
      <c r="X804" s="35"/>
      <c r="Y804" s="37"/>
      <c r="Z804" s="37"/>
      <c r="AA804" s="73"/>
      <c r="AB804" s="73"/>
      <c r="AC804" s="73"/>
      <c r="AD804" s="73"/>
      <c r="AE804" s="74"/>
      <c r="AF804" s="75"/>
    </row>
    <row r="805" spans="1:32" hidden="1">
      <c r="A805" s="35"/>
      <c r="B805" s="69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7"/>
      <c r="W805" s="36"/>
      <c r="X805" s="35"/>
      <c r="Y805" s="37"/>
      <c r="Z805" s="37"/>
      <c r="AA805" s="73"/>
      <c r="AB805" s="73"/>
      <c r="AC805" s="73"/>
      <c r="AD805" s="73"/>
      <c r="AE805" s="74"/>
      <c r="AF805" s="75"/>
    </row>
    <row r="806" spans="1:32" hidden="1">
      <c r="A806" s="35"/>
      <c r="B806" s="69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7"/>
      <c r="W806" s="36"/>
      <c r="X806" s="35"/>
      <c r="Y806" s="37"/>
      <c r="Z806" s="37"/>
      <c r="AA806" s="73"/>
      <c r="AB806" s="73"/>
      <c r="AC806" s="73"/>
      <c r="AD806" s="73"/>
      <c r="AE806" s="74"/>
      <c r="AF806" s="75"/>
    </row>
    <row r="807" spans="1:32" hidden="1">
      <c r="A807" s="35"/>
      <c r="B807" s="69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7"/>
      <c r="W807" s="36"/>
      <c r="X807" s="35"/>
      <c r="Y807" s="37"/>
      <c r="Z807" s="37"/>
      <c r="AA807" s="73"/>
      <c r="AB807" s="73"/>
      <c r="AC807" s="73"/>
      <c r="AD807" s="73"/>
      <c r="AE807" s="74"/>
      <c r="AF807" s="75"/>
    </row>
    <row r="808" spans="1:32" hidden="1">
      <c r="A808" s="35"/>
      <c r="B808" s="69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7"/>
      <c r="W808" s="36"/>
      <c r="X808" s="35"/>
      <c r="Y808" s="37"/>
      <c r="Z808" s="37"/>
      <c r="AA808" s="73"/>
      <c r="AB808" s="73"/>
      <c r="AC808" s="73"/>
      <c r="AD808" s="73"/>
      <c r="AE808" s="74"/>
      <c r="AF808" s="75"/>
    </row>
    <row r="809" spans="1:32" hidden="1">
      <c r="A809" s="35"/>
      <c r="B809" s="69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7"/>
      <c r="W809" s="36"/>
      <c r="X809" s="35"/>
      <c r="Y809" s="37"/>
      <c r="Z809" s="37"/>
      <c r="AA809" s="73"/>
      <c r="AB809" s="73"/>
      <c r="AC809" s="73"/>
      <c r="AD809" s="73"/>
      <c r="AE809" s="74"/>
      <c r="AF809" s="75"/>
    </row>
    <row r="810" spans="1:32" hidden="1">
      <c r="A810" s="35"/>
      <c r="B810" s="69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7"/>
      <c r="W810" s="36"/>
      <c r="X810" s="35"/>
      <c r="Y810" s="37"/>
      <c r="Z810" s="37"/>
      <c r="AA810" s="73"/>
      <c r="AB810" s="73"/>
      <c r="AC810" s="73"/>
      <c r="AD810" s="73"/>
      <c r="AE810" s="74"/>
      <c r="AF810" s="75"/>
    </row>
    <row r="811" spans="1:32" hidden="1">
      <c r="A811" s="35"/>
      <c r="B811" s="69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7"/>
      <c r="W811" s="36"/>
      <c r="X811" s="35"/>
      <c r="Y811" s="37"/>
      <c r="Z811" s="37"/>
      <c r="AA811" s="73"/>
      <c r="AB811" s="73"/>
      <c r="AC811" s="73"/>
      <c r="AD811" s="73"/>
      <c r="AE811" s="74"/>
      <c r="AF811" s="75"/>
    </row>
    <row r="812" spans="1:32" hidden="1">
      <c r="A812" s="35"/>
      <c r="B812" s="69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7"/>
      <c r="W812" s="36"/>
      <c r="X812" s="35"/>
      <c r="Y812" s="37"/>
      <c r="Z812" s="37"/>
      <c r="AA812" s="73"/>
      <c r="AB812" s="73"/>
      <c r="AC812" s="73"/>
      <c r="AD812" s="73"/>
      <c r="AE812" s="74"/>
      <c r="AF812" s="75"/>
    </row>
    <row r="813" spans="1:32" hidden="1">
      <c r="A813" s="35"/>
      <c r="B813" s="69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7"/>
      <c r="W813" s="36"/>
      <c r="X813" s="35"/>
      <c r="Y813" s="37"/>
      <c r="Z813" s="37"/>
      <c r="AA813" s="73"/>
      <c r="AB813" s="73"/>
      <c r="AC813" s="73"/>
      <c r="AD813" s="73"/>
      <c r="AE813" s="74"/>
      <c r="AF813" s="75"/>
    </row>
    <row r="814" spans="1:32" hidden="1">
      <c r="A814" s="35"/>
      <c r="B814" s="69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7"/>
      <c r="W814" s="36"/>
      <c r="X814" s="35"/>
      <c r="Y814" s="37"/>
      <c r="Z814" s="37"/>
      <c r="AA814" s="73"/>
      <c r="AB814" s="73"/>
      <c r="AC814" s="73"/>
      <c r="AD814" s="73"/>
      <c r="AE814" s="74"/>
      <c r="AF814" s="75"/>
    </row>
    <row r="815" spans="1:32" hidden="1">
      <c r="A815" s="35"/>
      <c r="B815" s="69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7"/>
      <c r="W815" s="36"/>
      <c r="X815" s="35"/>
      <c r="Y815" s="37"/>
      <c r="Z815" s="37"/>
      <c r="AA815" s="73"/>
      <c r="AB815" s="73"/>
      <c r="AC815" s="73"/>
      <c r="AD815" s="73"/>
      <c r="AE815" s="74"/>
      <c r="AF815" s="75"/>
    </row>
    <row r="816" spans="1:32" hidden="1">
      <c r="A816" s="35"/>
      <c r="B816" s="69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7"/>
      <c r="W816" s="36"/>
      <c r="X816" s="35"/>
      <c r="Y816" s="37"/>
      <c r="Z816" s="37"/>
      <c r="AA816" s="73"/>
      <c r="AB816" s="73"/>
      <c r="AC816" s="73"/>
      <c r="AD816" s="73"/>
      <c r="AE816" s="74"/>
      <c r="AF816" s="75"/>
    </row>
    <row r="817" spans="1:32" hidden="1">
      <c r="A817" s="35"/>
      <c r="B817" s="69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7"/>
      <c r="W817" s="36"/>
      <c r="X817" s="35"/>
      <c r="Y817" s="37"/>
      <c r="Z817" s="37"/>
      <c r="AA817" s="73"/>
      <c r="AB817" s="73"/>
      <c r="AC817" s="73"/>
      <c r="AD817" s="73"/>
      <c r="AE817" s="74"/>
      <c r="AF817" s="75"/>
    </row>
    <row r="818" spans="1:32" hidden="1">
      <c r="A818" s="35"/>
      <c r="B818" s="69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7"/>
      <c r="W818" s="36"/>
      <c r="X818" s="35"/>
      <c r="Y818" s="37"/>
      <c r="Z818" s="37"/>
      <c r="AA818" s="73"/>
      <c r="AB818" s="73"/>
      <c r="AC818" s="73"/>
      <c r="AD818" s="73"/>
      <c r="AE818" s="74"/>
      <c r="AF818" s="75"/>
    </row>
    <row r="819" spans="1:32" hidden="1">
      <c r="A819" s="35"/>
      <c r="B819" s="69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7"/>
      <c r="W819" s="36"/>
      <c r="X819" s="35"/>
      <c r="Y819" s="37"/>
      <c r="Z819" s="37"/>
      <c r="AA819" s="73"/>
      <c r="AB819" s="73"/>
      <c r="AC819" s="73"/>
      <c r="AD819" s="73"/>
      <c r="AE819" s="74"/>
      <c r="AF819" s="75"/>
    </row>
    <row r="820" spans="1:32" hidden="1">
      <c r="A820" s="35"/>
      <c r="B820" s="69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7"/>
      <c r="W820" s="36"/>
      <c r="X820" s="35"/>
      <c r="Y820" s="37"/>
      <c r="Z820" s="37"/>
      <c r="AA820" s="73"/>
      <c r="AB820" s="73"/>
      <c r="AC820" s="73"/>
      <c r="AD820" s="73"/>
      <c r="AE820" s="74"/>
      <c r="AF820" s="75"/>
    </row>
    <row r="821" spans="1:32" hidden="1">
      <c r="A821" s="35"/>
      <c r="B821" s="69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7"/>
      <c r="W821" s="36"/>
      <c r="X821" s="35"/>
      <c r="Y821" s="37"/>
      <c r="Z821" s="37"/>
      <c r="AA821" s="73"/>
      <c r="AB821" s="73"/>
      <c r="AC821" s="73"/>
      <c r="AD821" s="73"/>
      <c r="AE821" s="74"/>
      <c r="AF821" s="75"/>
    </row>
    <row r="822" spans="1:32" hidden="1">
      <c r="A822" s="35"/>
      <c r="B822" s="69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7"/>
      <c r="W822" s="36"/>
      <c r="X822" s="35"/>
      <c r="Y822" s="37"/>
      <c r="Z822" s="37"/>
      <c r="AA822" s="73"/>
      <c r="AB822" s="73"/>
      <c r="AC822" s="73"/>
      <c r="AD822" s="73"/>
      <c r="AE822" s="74"/>
      <c r="AF822" s="75"/>
    </row>
    <row r="823" spans="1:32" hidden="1">
      <c r="A823" s="35"/>
      <c r="B823" s="69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7"/>
      <c r="W823" s="36"/>
      <c r="X823" s="35"/>
      <c r="Y823" s="37"/>
      <c r="Z823" s="37"/>
      <c r="AA823" s="73"/>
      <c r="AB823" s="73"/>
      <c r="AC823" s="73"/>
      <c r="AD823" s="73"/>
      <c r="AE823" s="74"/>
      <c r="AF823" s="75"/>
    </row>
    <row r="824" spans="1:32" hidden="1">
      <c r="A824" s="35"/>
      <c r="B824" s="69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7"/>
      <c r="W824" s="36"/>
      <c r="X824" s="35"/>
      <c r="Y824" s="37"/>
      <c r="Z824" s="37"/>
      <c r="AA824" s="73"/>
      <c r="AB824" s="73"/>
      <c r="AC824" s="73"/>
      <c r="AD824" s="73"/>
      <c r="AE824" s="74"/>
      <c r="AF824" s="75"/>
    </row>
    <row r="825" spans="1:32" hidden="1">
      <c r="A825" s="35"/>
      <c r="B825" s="69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7"/>
      <c r="W825" s="36"/>
      <c r="X825" s="35"/>
      <c r="Y825" s="37"/>
      <c r="Z825" s="37"/>
      <c r="AA825" s="73"/>
      <c r="AB825" s="73"/>
      <c r="AC825" s="73"/>
      <c r="AD825" s="73"/>
      <c r="AE825" s="74"/>
      <c r="AF825" s="75"/>
    </row>
    <row r="826" spans="1:32" hidden="1">
      <c r="A826" s="35"/>
      <c r="B826" s="69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7"/>
      <c r="W826" s="36"/>
      <c r="X826" s="35"/>
      <c r="Y826" s="37"/>
      <c r="Z826" s="37"/>
      <c r="AA826" s="73"/>
      <c r="AB826" s="73"/>
      <c r="AC826" s="73"/>
      <c r="AD826" s="73"/>
      <c r="AE826" s="74"/>
      <c r="AF826" s="75"/>
    </row>
    <row r="827" spans="1:32" hidden="1">
      <c r="A827" s="35"/>
      <c r="B827" s="69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7"/>
      <c r="W827" s="36"/>
      <c r="X827" s="35"/>
      <c r="Y827" s="37"/>
      <c r="Z827" s="37"/>
      <c r="AA827" s="73"/>
      <c r="AB827" s="73"/>
      <c r="AC827" s="73"/>
      <c r="AD827" s="73"/>
      <c r="AE827" s="74"/>
      <c r="AF827" s="75"/>
    </row>
    <row r="828" spans="1:32" hidden="1">
      <c r="A828" s="35"/>
      <c r="B828" s="69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7"/>
      <c r="W828" s="36"/>
      <c r="X828" s="35"/>
      <c r="Y828" s="37"/>
      <c r="Z828" s="37"/>
      <c r="AA828" s="73"/>
      <c r="AB828" s="73"/>
      <c r="AC828" s="73"/>
      <c r="AD828" s="73"/>
      <c r="AE828" s="74"/>
      <c r="AF828" s="75"/>
    </row>
    <row r="829" spans="1:32" hidden="1">
      <c r="A829" s="35"/>
      <c r="B829" s="69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7"/>
      <c r="W829" s="36"/>
      <c r="X829" s="35"/>
      <c r="Y829" s="37"/>
      <c r="Z829" s="37"/>
      <c r="AA829" s="73"/>
      <c r="AB829" s="73"/>
      <c r="AC829" s="73"/>
      <c r="AD829" s="73"/>
      <c r="AE829" s="74"/>
      <c r="AF829" s="75"/>
    </row>
    <row r="830" spans="1:32" hidden="1">
      <c r="A830" s="35"/>
      <c r="B830" s="69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7"/>
      <c r="W830" s="36"/>
      <c r="X830" s="35"/>
      <c r="Y830" s="37"/>
      <c r="Z830" s="37"/>
      <c r="AA830" s="73"/>
      <c r="AB830" s="73"/>
      <c r="AC830" s="73"/>
      <c r="AD830" s="73"/>
      <c r="AE830" s="74"/>
      <c r="AF830" s="75"/>
    </row>
    <row r="831" spans="1:32" hidden="1">
      <c r="A831" s="35"/>
      <c r="B831" s="69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7"/>
      <c r="W831" s="36"/>
      <c r="X831" s="35"/>
      <c r="Y831" s="37"/>
      <c r="Z831" s="37"/>
      <c r="AA831" s="73"/>
      <c r="AB831" s="73"/>
      <c r="AC831" s="73"/>
      <c r="AD831" s="73"/>
      <c r="AE831" s="74"/>
      <c r="AF831" s="75"/>
    </row>
    <row r="832" spans="1:32" hidden="1">
      <c r="A832" s="35"/>
      <c r="B832" s="69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7"/>
      <c r="W832" s="36"/>
      <c r="X832" s="35"/>
      <c r="Y832" s="37"/>
      <c r="Z832" s="37"/>
      <c r="AA832" s="73"/>
      <c r="AB832" s="73"/>
      <c r="AC832" s="73"/>
      <c r="AD832" s="73"/>
      <c r="AE832" s="74"/>
      <c r="AF832" s="75"/>
    </row>
    <row r="833" spans="1:32" hidden="1">
      <c r="A833" s="35"/>
      <c r="B833" s="69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7"/>
      <c r="W833" s="36"/>
      <c r="X833" s="35"/>
      <c r="Y833" s="37"/>
      <c r="Z833" s="37"/>
      <c r="AA833" s="73"/>
      <c r="AB833" s="73"/>
      <c r="AC833" s="73"/>
      <c r="AD833" s="73"/>
      <c r="AE833" s="74"/>
      <c r="AF833" s="75"/>
    </row>
    <row r="834" spans="1:32" hidden="1">
      <c r="A834" s="35"/>
      <c r="B834" s="69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7"/>
      <c r="W834" s="36"/>
      <c r="X834" s="35"/>
      <c r="Y834" s="37"/>
      <c r="Z834" s="37"/>
      <c r="AA834" s="73"/>
      <c r="AB834" s="73"/>
      <c r="AC834" s="73"/>
      <c r="AD834" s="73"/>
      <c r="AE834" s="74"/>
      <c r="AF834" s="75"/>
    </row>
    <row r="835" spans="1:32" hidden="1">
      <c r="A835" s="35"/>
      <c r="B835" s="69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7"/>
      <c r="W835" s="36"/>
      <c r="X835" s="35"/>
      <c r="Y835" s="37"/>
      <c r="Z835" s="37"/>
      <c r="AA835" s="73"/>
      <c r="AB835" s="73"/>
      <c r="AC835" s="73"/>
      <c r="AD835" s="73"/>
      <c r="AE835" s="74"/>
      <c r="AF835" s="75"/>
    </row>
    <row r="836" spans="1:32" hidden="1">
      <c r="A836" s="35"/>
      <c r="B836" s="69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7"/>
      <c r="W836" s="36"/>
      <c r="X836" s="35"/>
      <c r="Y836" s="37"/>
      <c r="Z836" s="37"/>
      <c r="AA836" s="73"/>
      <c r="AB836" s="73"/>
      <c r="AC836" s="73"/>
      <c r="AD836" s="73"/>
      <c r="AE836" s="74"/>
      <c r="AF836" s="75"/>
    </row>
    <row r="837" spans="1:32" hidden="1">
      <c r="A837" s="35"/>
      <c r="B837" s="69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7"/>
      <c r="W837" s="36"/>
      <c r="X837" s="35"/>
      <c r="Y837" s="37"/>
      <c r="Z837" s="37"/>
      <c r="AA837" s="73"/>
      <c r="AB837" s="73"/>
      <c r="AC837" s="73"/>
      <c r="AD837" s="73"/>
      <c r="AE837" s="74"/>
      <c r="AF837" s="75"/>
    </row>
    <row r="838" spans="1:32" hidden="1">
      <c r="A838" s="35"/>
      <c r="B838" s="69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7"/>
      <c r="W838" s="36"/>
      <c r="X838" s="35"/>
      <c r="Y838" s="37"/>
      <c r="Z838" s="37"/>
      <c r="AA838" s="73"/>
      <c r="AB838" s="73"/>
      <c r="AC838" s="73"/>
      <c r="AD838" s="73"/>
      <c r="AE838" s="74"/>
      <c r="AF838" s="75"/>
    </row>
    <row r="839" spans="1:32" hidden="1">
      <c r="A839" s="35"/>
      <c r="B839" s="69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7"/>
      <c r="W839" s="36"/>
      <c r="X839" s="35"/>
      <c r="Y839" s="37"/>
      <c r="Z839" s="37"/>
      <c r="AA839" s="73"/>
      <c r="AB839" s="73"/>
      <c r="AC839" s="73"/>
      <c r="AD839" s="73"/>
      <c r="AE839" s="74"/>
      <c r="AF839" s="75"/>
    </row>
    <row r="840" spans="1:32" hidden="1">
      <c r="A840" s="35"/>
      <c r="B840" s="69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7"/>
      <c r="W840" s="36"/>
      <c r="X840" s="35"/>
      <c r="Y840" s="37"/>
      <c r="Z840" s="37"/>
      <c r="AA840" s="73"/>
      <c r="AB840" s="73"/>
      <c r="AC840" s="73"/>
      <c r="AD840" s="73"/>
      <c r="AE840" s="74"/>
      <c r="AF840" s="75"/>
    </row>
    <row r="841" spans="1:32" hidden="1">
      <c r="A841" s="35"/>
      <c r="B841" s="69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7"/>
      <c r="W841" s="36"/>
      <c r="X841" s="35"/>
      <c r="Y841" s="37"/>
      <c r="Z841" s="37"/>
      <c r="AA841" s="73"/>
      <c r="AB841" s="73"/>
      <c r="AC841" s="73"/>
      <c r="AD841" s="73"/>
      <c r="AE841" s="74"/>
      <c r="AF841" s="75"/>
    </row>
    <row r="842" spans="1:32" hidden="1">
      <c r="A842" s="35"/>
      <c r="B842" s="69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7"/>
      <c r="W842" s="36"/>
      <c r="X842" s="35"/>
      <c r="Y842" s="37"/>
      <c r="Z842" s="37"/>
      <c r="AA842" s="73"/>
      <c r="AB842" s="73"/>
      <c r="AC842" s="73"/>
      <c r="AD842" s="73"/>
      <c r="AE842" s="74"/>
      <c r="AF842" s="75"/>
    </row>
    <row r="843" spans="1:32" hidden="1">
      <c r="A843" s="35"/>
      <c r="B843" s="69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7"/>
      <c r="W843" s="36"/>
      <c r="X843" s="35"/>
      <c r="Y843" s="37"/>
      <c r="Z843" s="37"/>
      <c r="AA843" s="73"/>
      <c r="AB843" s="73"/>
      <c r="AC843" s="73"/>
      <c r="AD843" s="73"/>
      <c r="AE843" s="74"/>
      <c r="AF843" s="75"/>
    </row>
    <row r="844" spans="1:32" hidden="1">
      <c r="A844" s="35"/>
      <c r="B844" s="69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7"/>
      <c r="W844" s="36"/>
      <c r="X844" s="35"/>
      <c r="Y844" s="37"/>
      <c r="Z844" s="37"/>
      <c r="AA844" s="73"/>
      <c r="AB844" s="73"/>
      <c r="AC844" s="73"/>
      <c r="AD844" s="73"/>
      <c r="AE844" s="74"/>
      <c r="AF844" s="75"/>
    </row>
    <row r="845" spans="1:32" hidden="1">
      <c r="A845" s="35"/>
      <c r="B845" s="69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7"/>
      <c r="W845" s="36"/>
      <c r="X845" s="35"/>
      <c r="Y845" s="37"/>
      <c r="Z845" s="37"/>
      <c r="AA845" s="73"/>
      <c r="AB845" s="73"/>
      <c r="AC845" s="73"/>
      <c r="AD845" s="73"/>
      <c r="AE845" s="74"/>
      <c r="AF845" s="75"/>
    </row>
    <row r="846" spans="1:32" hidden="1">
      <c r="A846" s="35"/>
      <c r="B846" s="69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7"/>
      <c r="W846" s="36"/>
      <c r="X846" s="35"/>
      <c r="Y846" s="37"/>
      <c r="Z846" s="37"/>
      <c r="AA846" s="73"/>
      <c r="AB846" s="73"/>
      <c r="AC846" s="73"/>
      <c r="AD846" s="73"/>
      <c r="AE846" s="74"/>
      <c r="AF846" s="75"/>
    </row>
    <row r="847" spans="1:32" hidden="1">
      <c r="A847" s="35"/>
      <c r="B847" s="69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7"/>
      <c r="W847" s="36"/>
      <c r="X847" s="35"/>
      <c r="Y847" s="37"/>
      <c r="Z847" s="37"/>
      <c r="AA847" s="73"/>
      <c r="AB847" s="73"/>
      <c r="AC847" s="73"/>
      <c r="AD847" s="73"/>
      <c r="AE847" s="74"/>
      <c r="AF847" s="75"/>
    </row>
    <row r="848" spans="1:32" hidden="1">
      <c r="A848" s="35"/>
      <c r="B848" s="69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7"/>
      <c r="W848" s="36"/>
      <c r="X848" s="35"/>
      <c r="Y848" s="37"/>
      <c r="Z848" s="37"/>
      <c r="AA848" s="73"/>
      <c r="AB848" s="73"/>
      <c r="AC848" s="73"/>
      <c r="AD848" s="73"/>
      <c r="AE848" s="74"/>
      <c r="AF848" s="75"/>
    </row>
    <row r="849" spans="1:32" hidden="1">
      <c r="A849" s="35"/>
      <c r="B849" s="69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7"/>
      <c r="W849" s="36"/>
      <c r="X849" s="35"/>
      <c r="Y849" s="37"/>
      <c r="Z849" s="37"/>
      <c r="AA849" s="73"/>
      <c r="AB849" s="73"/>
      <c r="AC849" s="73"/>
      <c r="AD849" s="73"/>
      <c r="AE849" s="74"/>
      <c r="AF849" s="75"/>
    </row>
    <row r="850" spans="1:32" hidden="1">
      <c r="A850" s="35"/>
      <c r="B850" s="69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7"/>
      <c r="W850" s="36"/>
      <c r="X850" s="35"/>
      <c r="Y850" s="37"/>
      <c r="Z850" s="37"/>
      <c r="AA850" s="73"/>
      <c r="AB850" s="73"/>
      <c r="AC850" s="73"/>
      <c r="AD850" s="73"/>
      <c r="AE850" s="74"/>
      <c r="AF850" s="75"/>
    </row>
    <row r="851" spans="1:32" hidden="1">
      <c r="A851" s="35"/>
      <c r="B851" s="69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7"/>
      <c r="W851" s="36"/>
      <c r="X851" s="35"/>
      <c r="Y851" s="37"/>
      <c r="Z851" s="37"/>
      <c r="AA851" s="73"/>
      <c r="AB851" s="73"/>
      <c r="AC851" s="73"/>
      <c r="AD851" s="73"/>
      <c r="AE851" s="74"/>
      <c r="AF851" s="75"/>
    </row>
    <row r="852" spans="1:32" hidden="1">
      <c r="A852" s="35"/>
      <c r="B852" s="69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7"/>
      <c r="W852" s="36"/>
      <c r="X852" s="35"/>
      <c r="Y852" s="37"/>
      <c r="Z852" s="37"/>
      <c r="AA852" s="73"/>
      <c r="AB852" s="73"/>
      <c r="AC852" s="73"/>
      <c r="AD852" s="73"/>
      <c r="AE852" s="74"/>
      <c r="AF852" s="75"/>
    </row>
    <row r="853" spans="1:32" hidden="1">
      <c r="A853" s="35"/>
      <c r="B853" s="69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7"/>
      <c r="W853" s="36"/>
      <c r="X853" s="35"/>
      <c r="Y853" s="37"/>
      <c r="Z853" s="37"/>
      <c r="AA853" s="73"/>
      <c r="AB853" s="73"/>
      <c r="AC853" s="73"/>
      <c r="AD853" s="73"/>
      <c r="AE853" s="74"/>
      <c r="AF853" s="75"/>
    </row>
    <row r="854" spans="1:32" hidden="1">
      <c r="A854" s="35"/>
      <c r="B854" s="69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7"/>
      <c r="W854" s="36"/>
      <c r="X854" s="35"/>
      <c r="Y854" s="37"/>
      <c r="Z854" s="37"/>
      <c r="AA854" s="73"/>
      <c r="AB854" s="73"/>
      <c r="AC854" s="73"/>
      <c r="AD854" s="73"/>
      <c r="AE854" s="74"/>
      <c r="AF854" s="75"/>
    </row>
    <row r="855" spans="1:32" hidden="1">
      <c r="A855" s="35"/>
      <c r="B855" s="69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7"/>
      <c r="W855" s="36"/>
      <c r="X855" s="35"/>
      <c r="Y855" s="37"/>
      <c r="Z855" s="37"/>
      <c r="AA855" s="73"/>
      <c r="AB855" s="73"/>
      <c r="AC855" s="73"/>
      <c r="AD855" s="73"/>
      <c r="AE855" s="74"/>
      <c r="AF855" s="75"/>
    </row>
    <row r="856" spans="1:32" hidden="1">
      <c r="A856" s="35"/>
      <c r="B856" s="69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7"/>
      <c r="W856" s="36"/>
      <c r="X856" s="35"/>
      <c r="Y856" s="37"/>
      <c r="Z856" s="37"/>
      <c r="AA856" s="73"/>
      <c r="AB856" s="73"/>
      <c r="AC856" s="73"/>
      <c r="AD856" s="73"/>
      <c r="AE856" s="74"/>
      <c r="AF856" s="75"/>
    </row>
    <row r="857" spans="1:32" hidden="1">
      <c r="A857" s="35"/>
      <c r="B857" s="69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7"/>
      <c r="W857" s="36"/>
      <c r="X857" s="35"/>
      <c r="Y857" s="37"/>
      <c r="Z857" s="37"/>
      <c r="AA857" s="73"/>
      <c r="AB857" s="73"/>
      <c r="AC857" s="73"/>
      <c r="AD857" s="73"/>
      <c r="AE857" s="74"/>
      <c r="AF857" s="75"/>
    </row>
    <row r="858" spans="1:32" hidden="1">
      <c r="A858" s="35"/>
      <c r="B858" s="69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7"/>
      <c r="W858" s="36"/>
      <c r="X858" s="35"/>
      <c r="Y858" s="37"/>
      <c r="Z858" s="37"/>
      <c r="AA858" s="73"/>
      <c r="AB858" s="73"/>
      <c r="AC858" s="73"/>
      <c r="AD858" s="73"/>
      <c r="AE858" s="74"/>
      <c r="AF858" s="75"/>
    </row>
    <row r="859" spans="1:32" hidden="1">
      <c r="A859" s="35"/>
      <c r="B859" s="69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7"/>
      <c r="W859" s="36"/>
      <c r="X859" s="35"/>
      <c r="Y859" s="37"/>
      <c r="Z859" s="37"/>
      <c r="AA859" s="73"/>
      <c r="AB859" s="73"/>
      <c r="AC859" s="73"/>
      <c r="AD859" s="73"/>
      <c r="AE859" s="74"/>
      <c r="AF859" s="75"/>
    </row>
    <row r="860" spans="1:32" hidden="1">
      <c r="A860" s="35"/>
      <c r="B860" s="69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7"/>
      <c r="W860" s="36"/>
      <c r="X860" s="35"/>
      <c r="Y860" s="37"/>
      <c r="Z860" s="37"/>
      <c r="AA860" s="73"/>
      <c r="AB860" s="73"/>
      <c r="AC860" s="73"/>
      <c r="AD860" s="73"/>
      <c r="AE860" s="74"/>
      <c r="AF860" s="75"/>
    </row>
    <row r="861" spans="1:32" hidden="1">
      <c r="A861" s="35"/>
      <c r="B861" s="69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7"/>
      <c r="W861" s="36"/>
      <c r="X861" s="35"/>
      <c r="Y861" s="37"/>
      <c r="Z861" s="37"/>
      <c r="AA861" s="73"/>
      <c r="AB861" s="73"/>
      <c r="AC861" s="73"/>
      <c r="AD861" s="73"/>
      <c r="AE861" s="74"/>
      <c r="AF861" s="75"/>
    </row>
    <row r="862" spans="1:32" hidden="1">
      <c r="A862" s="35"/>
      <c r="B862" s="69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7"/>
      <c r="W862" s="36"/>
      <c r="X862" s="35"/>
      <c r="Y862" s="37"/>
      <c r="Z862" s="37"/>
      <c r="AA862" s="73"/>
      <c r="AB862" s="73"/>
      <c r="AC862" s="73"/>
      <c r="AD862" s="73"/>
      <c r="AE862" s="74"/>
      <c r="AF862" s="75"/>
    </row>
    <row r="863" spans="1:32" hidden="1">
      <c r="A863" s="35"/>
      <c r="B863" s="69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7"/>
      <c r="W863" s="36"/>
      <c r="X863" s="35"/>
      <c r="Y863" s="37"/>
      <c r="Z863" s="37"/>
      <c r="AA863" s="73"/>
      <c r="AB863" s="73"/>
      <c r="AC863" s="73"/>
      <c r="AD863" s="73"/>
      <c r="AE863" s="74"/>
      <c r="AF863" s="75"/>
    </row>
    <row r="864" spans="1:32" hidden="1">
      <c r="A864" s="35"/>
      <c r="B864" s="69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7"/>
      <c r="W864" s="36"/>
      <c r="X864" s="35"/>
      <c r="Y864" s="37"/>
      <c r="Z864" s="37"/>
      <c r="AA864" s="73"/>
      <c r="AB864" s="73"/>
      <c r="AC864" s="73"/>
      <c r="AD864" s="73"/>
      <c r="AE864" s="74"/>
      <c r="AF864" s="75"/>
    </row>
    <row r="865" spans="1:32" hidden="1">
      <c r="A865" s="35"/>
      <c r="B865" s="69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7"/>
      <c r="W865" s="36"/>
      <c r="X865" s="35"/>
      <c r="Y865" s="37"/>
      <c r="Z865" s="37"/>
      <c r="AA865" s="73"/>
      <c r="AB865" s="73"/>
      <c r="AC865" s="73"/>
      <c r="AD865" s="73"/>
      <c r="AE865" s="74"/>
      <c r="AF865" s="75"/>
    </row>
    <row r="866" spans="1:32" hidden="1">
      <c r="A866" s="35"/>
      <c r="B866" s="69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7"/>
      <c r="W866" s="36"/>
      <c r="X866" s="35"/>
      <c r="Y866" s="37"/>
      <c r="Z866" s="37"/>
      <c r="AA866" s="73"/>
      <c r="AB866" s="73"/>
      <c r="AC866" s="73"/>
      <c r="AD866" s="73"/>
      <c r="AE866" s="74"/>
      <c r="AF866" s="75"/>
    </row>
    <row r="867" spans="1:32" hidden="1">
      <c r="A867" s="35"/>
      <c r="B867" s="69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7"/>
      <c r="W867" s="36"/>
      <c r="X867" s="35"/>
      <c r="Y867" s="37"/>
      <c r="Z867" s="37"/>
      <c r="AA867" s="73"/>
      <c r="AB867" s="73"/>
      <c r="AC867" s="73"/>
      <c r="AD867" s="73"/>
      <c r="AE867" s="74"/>
      <c r="AF867" s="75"/>
    </row>
    <row r="868" spans="1:32" hidden="1">
      <c r="A868" s="35"/>
      <c r="B868" s="69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7"/>
      <c r="W868" s="36"/>
      <c r="X868" s="35"/>
      <c r="Y868" s="37"/>
      <c r="Z868" s="37"/>
      <c r="AA868" s="73"/>
      <c r="AB868" s="73"/>
      <c r="AC868" s="73"/>
      <c r="AD868" s="73"/>
      <c r="AE868" s="74"/>
      <c r="AF868" s="75"/>
    </row>
    <row r="869" spans="1:32" hidden="1">
      <c r="A869" s="35"/>
      <c r="B869" s="69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7"/>
      <c r="W869" s="36"/>
      <c r="X869" s="35"/>
      <c r="Y869" s="37"/>
      <c r="Z869" s="37"/>
      <c r="AA869" s="73"/>
      <c r="AB869" s="73"/>
      <c r="AC869" s="73"/>
      <c r="AD869" s="73"/>
      <c r="AE869" s="74"/>
      <c r="AF869" s="75"/>
    </row>
    <row r="870" spans="1:32" hidden="1">
      <c r="A870" s="35"/>
      <c r="B870" s="69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7"/>
      <c r="W870" s="36"/>
      <c r="X870" s="35"/>
      <c r="Y870" s="37"/>
      <c r="Z870" s="37"/>
      <c r="AA870" s="73"/>
      <c r="AB870" s="73"/>
      <c r="AC870" s="73"/>
      <c r="AD870" s="73"/>
      <c r="AE870" s="74"/>
      <c r="AF870" s="75"/>
    </row>
    <row r="871" spans="1:32" hidden="1">
      <c r="A871" s="35"/>
      <c r="B871" s="69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7"/>
      <c r="W871" s="36"/>
      <c r="X871" s="35"/>
      <c r="Y871" s="37"/>
      <c r="Z871" s="37"/>
      <c r="AA871" s="73"/>
      <c r="AB871" s="73"/>
      <c r="AC871" s="73"/>
      <c r="AD871" s="73"/>
      <c r="AE871" s="74"/>
      <c r="AF871" s="75"/>
    </row>
    <row r="872" spans="1:32" hidden="1">
      <c r="A872" s="35"/>
      <c r="B872" s="69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7"/>
      <c r="W872" s="36"/>
      <c r="X872" s="35"/>
      <c r="Y872" s="37"/>
      <c r="Z872" s="37"/>
      <c r="AA872" s="73"/>
      <c r="AB872" s="73"/>
      <c r="AC872" s="73"/>
      <c r="AD872" s="73"/>
      <c r="AE872" s="74"/>
      <c r="AF872" s="75"/>
    </row>
    <row r="873" spans="1:32" hidden="1">
      <c r="A873" s="35"/>
      <c r="B873" s="69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7"/>
      <c r="W873" s="36"/>
      <c r="X873" s="35"/>
      <c r="Y873" s="37"/>
      <c r="Z873" s="37"/>
      <c r="AA873" s="73"/>
      <c r="AB873" s="73"/>
      <c r="AC873" s="73"/>
      <c r="AD873" s="73"/>
      <c r="AE873" s="74"/>
      <c r="AF873" s="75"/>
    </row>
    <row r="874" spans="1:32" hidden="1">
      <c r="A874" s="35"/>
      <c r="B874" s="69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7"/>
      <c r="W874" s="36"/>
      <c r="X874" s="35"/>
      <c r="Y874" s="37"/>
      <c r="Z874" s="37"/>
      <c r="AA874" s="73"/>
      <c r="AB874" s="73"/>
      <c r="AC874" s="73"/>
      <c r="AD874" s="73"/>
      <c r="AE874" s="74"/>
      <c r="AF874" s="75"/>
    </row>
    <row r="875" spans="1:32" hidden="1">
      <c r="A875" s="35"/>
      <c r="B875" s="69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7"/>
      <c r="W875" s="36"/>
      <c r="X875" s="35"/>
      <c r="Y875" s="37"/>
      <c r="Z875" s="37"/>
      <c r="AA875" s="73"/>
      <c r="AB875" s="73"/>
      <c r="AC875" s="73"/>
      <c r="AD875" s="73"/>
      <c r="AE875" s="74"/>
      <c r="AF875" s="75"/>
    </row>
    <row r="876" spans="1:32" hidden="1">
      <c r="A876" s="35"/>
      <c r="B876" s="69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7"/>
      <c r="W876" s="36"/>
      <c r="X876" s="35"/>
      <c r="Y876" s="37"/>
      <c r="Z876" s="37"/>
      <c r="AA876" s="73"/>
      <c r="AB876" s="73"/>
      <c r="AC876" s="73"/>
      <c r="AD876" s="73"/>
      <c r="AE876" s="74"/>
      <c r="AF876" s="75"/>
    </row>
    <row r="877" spans="1:32" hidden="1">
      <c r="A877" s="35"/>
      <c r="B877" s="69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7"/>
      <c r="W877" s="36"/>
      <c r="X877" s="35"/>
      <c r="Y877" s="37"/>
      <c r="Z877" s="37"/>
      <c r="AA877" s="73"/>
      <c r="AB877" s="73"/>
      <c r="AC877" s="73"/>
      <c r="AD877" s="73"/>
      <c r="AE877" s="74"/>
      <c r="AF877" s="75"/>
    </row>
    <row r="878" spans="1:32" hidden="1">
      <c r="A878" s="35"/>
      <c r="B878" s="69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7"/>
      <c r="W878" s="36"/>
      <c r="X878" s="35"/>
      <c r="Y878" s="37"/>
      <c r="Z878" s="37"/>
      <c r="AA878" s="73"/>
      <c r="AB878" s="73"/>
      <c r="AC878" s="73"/>
      <c r="AD878" s="73"/>
      <c r="AE878" s="74"/>
      <c r="AF878" s="75"/>
    </row>
    <row r="879" spans="1:32" hidden="1">
      <c r="A879" s="35"/>
      <c r="B879" s="69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7"/>
      <c r="W879" s="36"/>
      <c r="X879" s="35"/>
      <c r="Y879" s="37"/>
      <c r="Z879" s="37"/>
      <c r="AA879" s="73"/>
      <c r="AB879" s="73"/>
      <c r="AC879" s="73"/>
      <c r="AD879" s="73"/>
      <c r="AE879" s="74"/>
      <c r="AF879" s="75"/>
    </row>
  </sheetData>
  <conditionalFormatting sqref="A2:A879">
    <cfRule type="duplicateValues" dxfId="24" priority="9"/>
  </conditionalFormatting>
  <conditionalFormatting sqref="I2:I568">
    <cfRule type="cellIs" dxfId="23" priority="2" operator="greaterThan">
      <formula>2000</formula>
    </cfRule>
  </conditionalFormatting>
  <conditionalFormatting sqref="I1:I1048576">
    <cfRule type="containsText" dxfId="22" priority="1" operator="containsText" text="missing">
      <formula>NOT(ISERROR(SEARCH("missing",I1)))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FF04-1941-437B-8176-43C19863A7C4}">
  <dimension ref="A1:AD879"/>
  <sheetViews>
    <sheetView workbookViewId="0">
      <selection activeCell="E7" sqref="E7"/>
    </sheetView>
  </sheetViews>
  <sheetFormatPr defaultRowHeight="15"/>
  <cols>
    <col min="1" max="1" width="32" customWidth="1"/>
    <col min="2" max="2" width="22.42578125" style="52" customWidth="1"/>
    <col min="3" max="3" width="16.7109375" style="52" customWidth="1"/>
    <col min="4" max="4" width="19.140625" customWidth="1"/>
    <col min="5" max="5" width="30.7109375" customWidth="1"/>
    <col min="6" max="6" width="19.85546875" customWidth="1"/>
    <col min="7" max="7" width="16.42578125" customWidth="1"/>
    <col min="8" max="8" width="18.140625" customWidth="1"/>
    <col min="9" max="9" width="15" customWidth="1"/>
    <col min="10" max="10" width="11.5703125" bestFit="1" customWidth="1"/>
    <col min="11" max="11" width="12" bestFit="1" customWidth="1"/>
    <col min="12" max="12" width="11.42578125" customWidth="1"/>
    <col min="13" max="13" width="16.140625" customWidth="1"/>
    <col min="14" max="14" width="16.28515625" customWidth="1"/>
    <col min="15" max="15" width="19.140625" customWidth="1"/>
    <col min="16" max="16" width="22.140625" customWidth="1"/>
    <col min="17" max="17" width="22.7109375" customWidth="1"/>
    <col min="18" max="18" width="17.42578125" customWidth="1"/>
    <col min="19" max="19" width="25" customWidth="1"/>
    <col min="20" max="20" width="23.5703125" customWidth="1"/>
    <col min="21" max="21" width="14.85546875" customWidth="1"/>
    <col min="22" max="22" width="16.42578125" customWidth="1"/>
    <col min="23" max="23" width="12.42578125" customWidth="1"/>
    <col min="24" max="24" width="16.5703125" customWidth="1"/>
    <col min="25" max="25" width="13.5703125" bestFit="1" customWidth="1"/>
    <col min="26" max="26" width="28.42578125" customWidth="1"/>
    <col min="27" max="27" width="13.5703125" customWidth="1"/>
    <col min="28" max="28" width="16.28515625" customWidth="1"/>
    <col min="29" max="29" width="18.140625" customWidth="1"/>
    <col min="30" max="30" width="20.42578125" customWidth="1"/>
  </cols>
  <sheetData>
    <row r="1" spans="1:30" ht="15.75">
      <c r="A1" s="55" t="s">
        <v>0</v>
      </c>
      <c r="B1" s="56" t="s">
        <v>1</v>
      </c>
      <c r="C1" s="56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2666</v>
      </c>
      <c r="O1" s="57" t="s">
        <v>2667</v>
      </c>
      <c r="P1" s="57" t="s">
        <v>2668</v>
      </c>
      <c r="Q1" s="57" t="s">
        <v>2669</v>
      </c>
      <c r="R1" s="57" t="s">
        <v>2670</v>
      </c>
      <c r="S1" s="57" t="s">
        <v>2671</v>
      </c>
      <c r="T1" s="58" t="s">
        <v>2672</v>
      </c>
      <c r="U1" s="59" t="s">
        <v>2673</v>
      </c>
      <c r="V1" s="60" t="s">
        <v>2674</v>
      </c>
      <c r="W1" s="61" t="s">
        <v>2675</v>
      </c>
      <c r="X1" s="57" t="s">
        <v>2676</v>
      </c>
      <c r="Y1" s="57" t="s">
        <v>2677</v>
      </c>
      <c r="Z1" s="57" t="s">
        <v>2678</v>
      </c>
      <c r="AA1" s="57" t="s">
        <v>2679</v>
      </c>
      <c r="AB1" s="57" t="s">
        <v>2680</v>
      </c>
      <c r="AC1" s="57" t="s">
        <v>2681</v>
      </c>
      <c r="AD1" s="58" t="s">
        <v>2682</v>
      </c>
    </row>
    <row r="2" spans="1:30" ht="15.75">
      <c r="A2" s="53" t="s">
        <v>28</v>
      </c>
      <c r="B2" s="52">
        <f>VLOOKUP($A2,SalesData[#This Row],COLUMN(B1), FALSE)</f>
        <v>41818</v>
      </c>
      <c r="C2" s="52">
        <f>VLOOKUP($A2,SalesData[#This Row],COLUMN(C1), FALSE)</f>
        <v>41821</v>
      </c>
      <c r="D2" t="str">
        <f>VLOOKUP($A2,SalesData[#This Row],COLUMN(D1), FALSE)</f>
        <v>Jim Mitchum</v>
      </c>
      <c r="E2" t="str">
        <f>VLOOKUP($A2,SalesData[#This Row],COLUMN(E1), FALSE)</f>
        <v>Australia</v>
      </c>
      <c r="F2" t="str">
        <f>VLOOKUP($A2,SalesData[#This Row],COLUMN(F1), FALSE)</f>
        <v>Oceania</v>
      </c>
      <c r="G2" t="str">
        <f>VLOOKUP($A2,SalesData[#This Row],COLUMN(G1), FALSE)</f>
        <v>Technology</v>
      </c>
      <c r="H2" t="str">
        <f>VLOOKUP($A2,SalesData[#This Row],COLUMN(H1), FALSE)</f>
        <v>Phones</v>
      </c>
      <c r="I2">
        <f>VLOOKUP($A2,SalesData[#This Row],COLUMN(I1), FALSE)</f>
        <v>2862.6750000000002</v>
      </c>
      <c r="J2">
        <f>VLOOKUP($A2,SalesData[#This Row],COLUMN(J1), FALSE)</f>
        <v>5</v>
      </c>
      <c r="K2">
        <f>VLOOKUP($A2,SalesData[#This Row],COLUMN(K1), FALSE)</f>
        <v>0.1</v>
      </c>
      <c r="L2">
        <f>VLOOKUP($A2,SalesData[#This Row],COLUMN(L1), FALSE)</f>
        <v>763.27499999999998</v>
      </c>
      <c r="M2" t="str">
        <f>VLOOKUP($A2,SalesData[#This Row],COLUMN(M1), FALSE)</f>
        <v>Critical</v>
      </c>
      <c r="N2" t="str">
        <f>VLOOKUP($A2,SalesData[#This Row],COLUMN(N1), FALSE)</f>
        <v>Normal Order</v>
      </c>
      <c r="O2" t="str">
        <f>VLOOKUP($A2,SalesData[#This Row],COLUMN(O1), FALSE)</f>
        <v>Jim Mitchum</v>
      </c>
      <c r="P2" t="str">
        <f>VLOOKUP($A2,SalesData[#This Row],COLUMN(P1), FALSE)</f>
        <v>IN</v>
      </c>
      <c r="Q2" t="str">
        <f>VLOOKUP($A2,SalesData[#This Row],COLUMN(Q1), FALSE)</f>
        <v>2014</v>
      </c>
      <c r="R2" t="str">
        <f>VLOOKUP($A2,SalesData[#This Row],COLUMN(R1), FALSE)</f>
        <v>CRITICAL</v>
      </c>
      <c r="S2" t="str">
        <f>VLOOKUP($A2,SalesData[#This Row],COLUMN(S1), FALSE)</f>
        <v>technology</v>
      </c>
      <c r="T2" t="str">
        <f>VLOOKUP($A2,SalesData[#This Row],COLUMN(T1), FALSE)</f>
        <v>41818</v>
      </c>
      <c r="U2" t="str">
        <f>VLOOKUP($A2,SalesData[#This Row],COLUMN(U1), FALSE)</f>
        <v>JM156557</v>
      </c>
      <c r="V2" t="str">
        <f>VLOOKUP($A2,SalesData[#This Row],COLUMN(V1), FALSE)</f>
        <v>IN</v>
      </c>
      <c r="W2">
        <f>VLOOKUP($A2,SalesData[#This Row],COLUMN(W1), FALSE)</f>
        <v>2014</v>
      </c>
      <c r="X2" t="str">
        <f>VLOOKUP($A2,SalesData[#This Row],COLUMN(X1), FALSE)</f>
        <v>JM156557</v>
      </c>
      <c r="Y2">
        <f>VLOOKUP($A2,SalesData[#This Row],COLUMN(Y1), FALSE)</f>
        <v>41818</v>
      </c>
      <c r="Z2" t="str">
        <f>VLOOKUP($A2,SalesData[#This Row],COLUMN(Z1), FALSE)</f>
        <v>IN-2014-JM156557-41818</v>
      </c>
      <c r="AA2">
        <f>VLOOKUP($A2,SalesData[#This Row],COLUMN(AA1), FALSE)</f>
        <v>2014</v>
      </c>
      <c r="AB2">
        <f>VLOOKUP($A2,SalesData[#This Row],COLUMN(AB1), FALSE)</f>
        <v>6</v>
      </c>
      <c r="AC2">
        <f>VLOOKUP($A2,SalesData[#This Row],COLUMN(AC1), FALSE)</f>
        <v>7</v>
      </c>
      <c r="AD2">
        <f>VLOOKUP($A2,SalesData[#This Row],COLUMN(AD1), FALSE)</f>
        <v>3</v>
      </c>
    </row>
    <row r="3" spans="1:30" ht="15.75">
      <c r="A3" s="54" t="s">
        <v>38</v>
      </c>
      <c r="B3" s="52">
        <f>VLOOKUP($A3,SalesData[#This Row],COLUMN(B2), FALSE)</f>
        <v>41954</v>
      </c>
      <c r="C3" s="52">
        <f>VLOOKUP($A3,SalesData[#This Row],COLUMN(C2), FALSE)</f>
        <v>41956</v>
      </c>
      <c r="D3" t="str">
        <f>VLOOKUP($A3,SalesData[#This Row],COLUMN(D2), FALSE)</f>
        <v>Aaron Bergman</v>
      </c>
      <c r="E3" t="str">
        <f>VLOOKUP($A3,SalesData[#This Row],COLUMN(E2), FALSE)</f>
        <v>United States</v>
      </c>
      <c r="F3" t="str">
        <f>VLOOKUP($A3,SalesData[#This Row],COLUMN(F2), FALSE)</f>
        <v>Central US</v>
      </c>
      <c r="G3" t="str">
        <f>VLOOKUP($A3,SalesData[#This Row],COLUMN(G2), FALSE)</f>
        <v>Furniture</v>
      </c>
      <c r="H3" t="str">
        <f>VLOOKUP($A3,SalesData[#This Row],COLUMN(H2), FALSE)</f>
        <v>Chairs</v>
      </c>
      <c r="I3">
        <f>VLOOKUP($A3,SalesData[#This Row],COLUMN(I2), FALSE)</f>
        <v>341.96</v>
      </c>
      <c r="J3">
        <f>VLOOKUP($A3,SalesData[#This Row],COLUMN(J2), FALSE)</f>
        <v>2</v>
      </c>
      <c r="K3">
        <f>VLOOKUP($A3,SalesData[#This Row],COLUMN(K2), FALSE)</f>
        <v>0</v>
      </c>
      <c r="L3">
        <f>VLOOKUP($A3,SalesData[#This Row],COLUMN(L2), FALSE)</f>
        <v>54.7135999999999</v>
      </c>
      <c r="M3" t="str">
        <f>VLOOKUP($A3,SalesData[#This Row],COLUMN(M2), FALSE)</f>
        <v>High</v>
      </c>
      <c r="N3" t="str">
        <f>VLOOKUP($A3,SalesData[#This Row],COLUMN(N2), FALSE)</f>
        <v>Normal Order</v>
      </c>
      <c r="O3" t="str">
        <f>VLOOKUP($A3,SalesData[#This Row],COLUMN(O2), FALSE)</f>
        <v>Aaron Bergman</v>
      </c>
      <c r="P3" t="str">
        <f>VLOOKUP($A3,SalesData[#This Row],COLUMN(P2), FALSE)</f>
        <v>CA</v>
      </c>
      <c r="Q3" t="str">
        <f>VLOOKUP($A3,SalesData[#This Row],COLUMN(Q2), FALSE)</f>
        <v>2014</v>
      </c>
      <c r="R3" t="str">
        <f>VLOOKUP($A3,SalesData[#This Row],COLUMN(R2), FALSE)</f>
        <v>HIGH</v>
      </c>
      <c r="S3" t="str">
        <f>VLOOKUP($A3,SalesData[#This Row],COLUMN(S2), FALSE)</f>
        <v>furniture</v>
      </c>
      <c r="T3" t="str">
        <f>VLOOKUP($A3,SalesData[#This Row],COLUMN(T2), FALSE)</f>
        <v>41954</v>
      </c>
      <c r="U3" t="str">
        <f>VLOOKUP($A3,SalesData[#This Row],COLUMN(U2), FALSE)</f>
        <v>AB10015140</v>
      </c>
      <c r="V3" t="str">
        <f>VLOOKUP($A3,SalesData[#This Row],COLUMN(V2), FALSE)</f>
        <v>CA</v>
      </c>
      <c r="W3">
        <f>VLOOKUP($A3,SalesData[#This Row],COLUMN(W2), FALSE)</f>
        <v>2014</v>
      </c>
      <c r="X3" t="str">
        <f>VLOOKUP($A3,SalesData[#This Row],COLUMN(X2), FALSE)</f>
        <v>AB10015140</v>
      </c>
      <c r="Y3">
        <f>VLOOKUP($A3,SalesData[#This Row],COLUMN(Y2), FALSE)</f>
        <v>41954</v>
      </c>
      <c r="Z3" t="str">
        <f>VLOOKUP($A3,SalesData[#This Row],COLUMN(Z2), FALSE)</f>
        <v>CA-2014-AB10015140-41954</v>
      </c>
      <c r="AA3">
        <f>VLOOKUP($A3,SalesData[#This Row],COLUMN(AA2), FALSE)</f>
        <v>2014</v>
      </c>
      <c r="AB3">
        <f>VLOOKUP($A3,SalesData[#This Row],COLUMN(AB2), FALSE)</f>
        <v>11</v>
      </c>
      <c r="AC3">
        <f>VLOOKUP($A3,SalesData[#This Row],COLUMN(AC2), FALSE)</f>
        <v>3</v>
      </c>
      <c r="AD3">
        <f>VLOOKUP($A3,SalesData[#This Row],COLUMN(AD2), FALSE)</f>
        <v>2</v>
      </c>
    </row>
    <row r="4" spans="1:30" ht="15.75">
      <c r="A4" s="53" t="s">
        <v>72</v>
      </c>
      <c r="B4" s="52">
        <f>VLOOKUP($A4,SalesData[#This Row],COLUMN(B3), FALSE)</f>
        <v>40958</v>
      </c>
      <c r="C4" s="52">
        <f>VLOOKUP($A4,SalesData[#This Row],COLUMN(C3), FALSE)</f>
        <v>40964</v>
      </c>
      <c r="D4" t="str">
        <f>VLOOKUP($A4,SalesData[#This Row],COLUMN(D3), FALSE)</f>
        <v>Aaron Bergman</v>
      </c>
      <c r="E4" t="str">
        <f>VLOOKUP($A4,SalesData[#This Row],COLUMN(E3), FALSE)</f>
        <v>United States</v>
      </c>
      <c r="F4" t="str">
        <f>VLOOKUP($A4,SalesData[#This Row],COLUMN(F3), FALSE)</f>
        <v>Central US</v>
      </c>
      <c r="G4" t="str">
        <f>VLOOKUP($A4,SalesData[#This Row],COLUMN(G3), FALSE)</f>
        <v>Office Supplies</v>
      </c>
      <c r="H4" t="str">
        <f>VLOOKUP($A4,SalesData[#This Row],COLUMN(H3), FALSE)</f>
        <v>Appliances</v>
      </c>
      <c r="I4">
        <f>VLOOKUP($A4,SalesData[#This Row],COLUMN(I3), FALSE)</f>
        <v>12.624000000000001</v>
      </c>
      <c r="J4">
        <f>VLOOKUP($A4,SalesData[#This Row],COLUMN(J3), FALSE)</f>
        <v>2</v>
      </c>
      <c r="K4">
        <f>VLOOKUP($A4,SalesData[#This Row],COLUMN(K3), FALSE)</f>
        <v>0.2</v>
      </c>
      <c r="L4">
        <f>VLOOKUP($A4,SalesData[#This Row],COLUMN(L3), FALSE)</f>
        <v>-2.5247999999999999</v>
      </c>
      <c r="M4" t="str">
        <f>VLOOKUP($A4,SalesData[#This Row],COLUMN(M3), FALSE)</f>
        <v>Low</v>
      </c>
      <c r="N4" t="str">
        <f>VLOOKUP($A4,SalesData[#This Row],COLUMN(N3), FALSE)</f>
        <v>Normal Order</v>
      </c>
      <c r="O4" t="str">
        <f>VLOOKUP($A4,SalesData[#This Row],COLUMN(O3), FALSE)</f>
        <v>Aaron Bergman</v>
      </c>
      <c r="P4" t="str">
        <f>VLOOKUP($A4,SalesData[#This Row],COLUMN(P3), FALSE)</f>
        <v>CA</v>
      </c>
      <c r="Q4" t="str">
        <f>VLOOKUP($A4,SalesData[#This Row],COLUMN(Q3), FALSE)</f>
        <v>2012</v>
      </c>
      <c r="R4" t="str">
        <f>VLOOKUP($A4,SalesData[#This Row],COLUMN(R3), FALSE)</f>
        <v>LOW</v>
      </c>
      <c r="S4" t="str">
        <f>VLOOKUP($A4,SalesData[#This Row],COLUMN(S3), FALSE)</f>
        <v>office supplies</v>
      </c>
      <c r="T4" t="str">
        <f>VLOOKUP($A4,SalesData[#This Row],COLUMN(T3), FALSE)</f>
        <v>40958</v>
      </c>
      <c r="U4" t="str">
        <f>VLOOKUP($A4,SalesData[#This Row],COLUMN(U3), FALSE)</f>
        <v>AB10015140</v>
      </c>
      <c r="V4" t="str">
        <f>VLOOKUP($A4,SalesData[#This Row],COLUMN(V3), FALSE)</f>
        <v>CA</v>
      </c>
      <c r="W4">
        <f>VLOOKUP($A4,SalesData[#This Row],COLUMN(W3), FALSE)</f>
        <v>2012</v>
      </c>
      <c r="X4" t="str">
        <f>VLOOKUP($A4,SalesData[#This Row],COLUMN(X3), FALSE)</f>
        <v>AB10015140</v>
      </c>
      <c r="Y4">
        <f>VLOOKUP($A4,SalesData[#This Row],COLUMN(Y3), FALSE)</f>
        <v>40958</v>
      </c>
      <c r="Z4" t="str">
        <f>VLOOKUP($A4,SalesData[#This Row],COLUMN(Z3), FALSE)</f>
        <v>CA-2012-AB10015140-40958</v>
      </c>
      <c r="AA4">
        <f>VLOOKUP($A4,SalesData[#This Row],COLUMN(AA3), FALSE)</f>
        <v>2012</v>
      </c>
      <c r="AB4">
        <f>VLOOKUP($A4,SalesData[#This Row],COLUMN(AB3), FALSE)</f>
        <v>2</v>
      </c>
      <c r="AC4">
        <f>VLOOKUP($A4,SalesData[#This Row],COLUMN(AC3), FALSE)</f>
        <v>1</v>
      </c>
      <c r="AD4">
        <f>VLOOKUP($A4,SalesData[#This Row],COLUMN(AD3), FALSE)</f>
        <v>6</v>
      </c>
    </row>
    <row r="5" spans="1:30" ht="15.75">
      <c r="A5" s="54" t="s">
        <v>42</v>
      </c>
      <c r="B5" s="52">
        <f>VLOOKUP($A5,SalesData[#This Row],COLUMN(B4), FALSE)</f>
        <v>40974</v>
      </c>
      <c r="C5" s="52">
        <f>VLOOKUP($A5,SalesData[#This Row],COLUMN(C4), FALSE)</f>
        <v>40975</v>
      </c>
      <c r="D5" t="str">
        <f>VLOOKUP($A5,SalesData[#This Row],COLUMN(D4), FALSE)</f>
        <v>Aaron Bergman</v>
      </c>
      <c r="E5" t="str">
        <f>VLOOKUP($A5,SalesData[#This Row],COLUMN(E4), FALSE)</f>
        <v>United States</v>
      </c>
      <c r="F5" t="str">
        <f>VLOOKUP($A5,SalesData[#This Row],COLUMN(F4), FALSE)</f>
        <v>Western US</v>
      </c>
      <c r="G5" t="str">
        <f>VLOOKUP($A5,SalesData[#This Row],COLUMN(G4), FALSE)</f>
        <v>Office Supplies</v>
      </c>
      <c r="H5" t="str">
        <f>VLOOKUP($A5,SalesData[#This Row],COLUMN(H4), FALSE)</f>
        <v>Appliances</v>
      </c>
      <c r="I5">
        <f>VLOOKUP($A5,SalesData[#This Row],COLUMN(I4), FALSE)</f>
        <v>242.94</v>
      </c>
      <c r="J5">
        <f>VLOOKUP($A5,SalesData[#This Row],COLUMN(J4), FALSE)</f>
        <v>3</v>
      </c>
      <c r="K5">
        <f>VLOOKUP($A5,SalesData[#This Row],COLUMN(K4), FALSE)</f>
        <v>0</v>
      </c>
      <c r="L5">
        <f>VLOOKUP($A5,SalesData[#This Row],COLUMN(L4), FALSE)</f>
        <v>4.8588000000000102</v>
      </c>
      <c r="M5" t="str">
        <f>VLOOKUP($A5,SalesData[#This Row],COLUMN(M4), FALSE)</f>
        <v>High</v>
      </c>
      <c r="N5" t="str">
        <f>VLOOKUP($A5,SalesData[#This Row],COLUMN(N4), FALSE)</f>
        <v>Normal Order</v>
      </c>
      <c r="O5" t="str">
        <f>VLOOKUP($A5,SalesData[#This Row],COLUMN(O4), FALSE)</f>
        <v>Aaron Bergman</v>
      </c>
      <c r="P5" t="str">
        <f>VLOOKUP($A5,SalesData[#This Row],COLUMN(P4), FALSE)</f>
        <v>CA</v>
      </c>
      <c r="Q5" t="str">
        <f>VLOOKUP($A5,SalesData[#This Row],COLUMN(Q4), FALSE)</f>
        <v>2012</v>
      </c>
      <c r="R5" t="str">
        <f>VLOOKUP($A5,SalesData[#This Row],COLUMN(R4), FALSE)</f>
        <v>HIGH</v>
      </c>
      <c r="S5" t="str">
        <f>VLOOKUP($A5,SalesData[#This Row],COLUMN(S4), FALSE)</f>
        <v>office supplies</v>
      </c>
      <c r="T5" t="str">
        <f>VLOOKUP($A5,SalesData[#This Row],COLUMN(T4), FALSE)</f>
        <v>40974</v>
      </c>
      <c r="U5" t="str">
        <f>VLOOKUP($A5,SalesData[#This Row],COLUMN(U4), FALSE)</f>
        <v>AB10015140</v>
      </c>
      <c r="V5" t="str">
        <f>VLOOKUP($A5,SalesData[#This Row],COLUMN(V4), FALSE)</f>
        <v>CA</v>
      </c>
      <c r="W5">
        <f>VLOOKUP($A5,SalesData[#This Row],COLUMN(W4), FALSE)</f>
        <v>2012</v>
      </c>
      <c r="X5" t="str">
        <f>VLOOKUP($A5,SalesData[#This Row],COLUMN(X4), FALSE)</f>
        <v>AB10015140</v>
      </c>
      <c r="Y5">
        <f>VLOOKUP($A5,SalesData[#This Row],COLUMN(Y4), FALSE)</f>
        <v>40974</v>
      </c>
      <c r="Z5" t="str">
        <f>VLOOKUP($A5,SalesData[#This Row],COLUMN(Z4), FALSE)</f>
        <v>CA-2012-AB10015140-40974</v>
      </c>
      <c r="AA5">
        <f>VLOOKUP($A5,SalesData[#This Row],COLUMN(AA4), FALSE)</f>
        <v>2012</v>
      </c>
      <c r="AB5">
        <f>VLOOKUP($A5,SalesData[#This Row],COLUMN(AB4), FALSE)</f>
        <v>3</v>
      </c>
      <c r="AC5">
        <f>VLOOKUP($A5,SalesData[#This Row],COLUMN(AC4), FALSE)</f>
        <v>3</v>
      </c>
      <c r="AD5">
        <f>VLOOKUP($A5,SalesData[#This Row],COLUMN(AD4), FALSE)</f>
        <v>1</v>
      </c>
    </row>
    <row r="6" spans="1:30" ht="15.75">
      <c r="A6" s="53" t="s">
        <v>95</v>
      </c>
      <c r="B6" s="52">
        <f>VLOOKUP($A6,SalesData[#This Row],COLUMN(B5), FALSE)</f>
        <v>42216</v>
      </c>
      <c r="C6" s="52">
        <f>VLOOKUP($A6,SalesData[#This Row],COLUMN(C5), FALSE)</f>
        <v>42217</v>
      </c>
      <c r="D6" t="str">
        <f>VLOOKUP($A6,SalesData[#This Row],COLUMN(D5), FALSE)</f>
        <v>Naresj Patel</v>
      </c>
      <c r="E6" t="str">
        <f>VLOOKUP($A6,SalesData[#This Row],COLUMN(E5), FALSE)</f>
        <v>Mexico</v>
      </c>
      <c r="F6" t="str">
        <f>VLOOKUP($A6,SalesData[#This Row],COLUMN(F5), FALSE)</f>
        <v>Central America</v>
      </c>
      <c r="G6" t="str">
        <f>VLOOKUP($A6,SalesData[#This Row],COLUMN(G5), FALSE)</f>
        <v>Technology</v>
      </c>
      <c r="H6" t="str">
        <f>VLOOKUP($A6,SalesData[#This Row],COLUMN(H5), FALSE)</f>
        <v>Chairs</v>
      </c>
      <c r="I6">
        <f>VLOOKUP($A6,SalesData[#This Row],COLUMN(I5), FALSE)</f>
        <v>1713.84</v>
      </c>
      <c r="J6">
        <f>VLOOKUP($A6,SalesData[#This Row],COLUMN(J5), FALSE)</f>
        <v>4</v>
      </c>
      <c r="K6">
        <f>VLOOKUP($A6,SalesData[#This Row],COLUMN(K5), FALSE)</f>
        <v>0</v>
      </c>
      <c r="L6">
        <f>VLOOKUP($A6,SalesData[#This Row],COLUMN(L5), FALSE)</f>
        <v>445.52</v>
      </c>
      <c r="M6" t="str">
        <f>VLOOKUP($A6,SalesData[#This Row],COLUMN(M5), FALSE)</f>
        <v>Critical</v>
      </c>
      <c r="N6" t="str">
        <f>VLOOKUP($A6,SalesData[#This Row],COLUMN(N5), FALSE)</f>
        <v>Normal Order</v>
      </c>
      <c r="O6" t="str">
        <f>VLOOKUP($A6,SalesData[#This Row],COLUMN(O5), FALSE)</f>
        <v>Naresj Patel</v>
      </c>
      <c r="P6" t="str">
        <f>VLOOKUP($A6,SalesData[#This Row],COLUMN(P5), FALSE)</f>
        <v>US</v>
      </c>
      <c r="Q6" t="str">
        <f>VLOOKUP($A6,SalesData[#This Row],COLUMN(Q5), FALSE)</f>
        <v>2015</v>
      </c>
      <c r="R6" t="str">
        <f>VLOOKUP($A6,SalesData[#This Row],COLUMN(R5), FALSE)</f>
        <v>CRITICAL</v>
      </c>
      <c r="S6" t="str">
        <f>VLOOKUP($A6,SalesData[#This Row],COLUMN(S5), FALSE)</f>
        <v>technology</v>
      </c>
      <c r="T6" t="str">
        <f>VLOOKUP($A6,SalesData[#This Row],COLUMN(T5), FALSE)</f>
        <v>42216</v>
      </c>
      <c r="U6" t="str">
        <f>VLOOKUP($A6,SalesData[#This Row],COLUMN(U5), FALSE)</f>
        <v>NP1832582</v>
      </c>
      <c r="V6" t="str">
        <f>VLOOKUP($A6,SalesData[#This Row],COLUMN(V5), FALSE)</f>
        <v>US</v>
      </c>
      <c r="W6">
        <f>VLOOKUP($A6,SalesData[#This Row],COLUMN(W5), FALSE)</f>
        <v>2015</v>
      </c>
      <c r="X6" t="str">
        <f>VLOOKUP($A6,SalesData[#This Row],COLUMN(X5), FALSE)</f>
        <v>NP1832582</v>
      </c>
      <c r="Y6">
        <f>VLOOKUP($A6,SalesData[#This Row],COLUMN(Y5), FALSE)</f>
        <v>42216</v>
      </c>
      <c r="Z6" t="str">
        <f>VLOOKUP($A6,SalesData[#This Row],COLUMN(Z5), FALSE)</f>
        <v>US-2015-NP1832582-42216</v>
      </c>
      <c r="AA6">
        <f>VLOOKUP($A6,SalesData[#This Row],COLUMN(AA5), FALSE)</f>
        <v>2015</v>
      </c>
      <c r="AB6">
        <f>VLOOKUP($A6,SalesData[#This Row],COLUMN(AB5), FALSE)</f>
        <v>7</v>
      </c>
      <c r="AC6">
        <f>VLOOKUP($A6,SalesData[#This Row],COLUMN(AC5), FALSE)</f>
        <v>6</v>
      </c>
      <c r="AD6">
        <f>VLOOKUP($A6,SalesData[#This Row],COLUMN(AD5), FALSE)</f>
        <v>1</v>
      </c>
    </row>
    <row r="7" spans="1:30" ht="15.75">
      <c r="A7" s="54" t="s">
        <v>124</v>
      </c>
      <c r="B7" s="52" t="str">
        <f>VLOOKUP($A7,SalesData[#This Row],COLUMN(B6), FALSE)</f>
        <v>32/13/2020</v>
      </c>
      <c r="C7" s="52">
        <f>VLOOKUP($A7,SalesData[#This Row],COLUMN(C6), FALSE)</f>
        <v>41217</v>
      </c>
      <c r="D7" t="str">
        <f>VLOOKUP($A7,SalesData[#This Row],COLUMN(D6), FALSE)</f>
        <v>Dave Poirier</v>
      </c>
      <c r="E7" t="str">
        <f>VLOOKUP($A7,SalesData[#This Row],COLUMN(E6), FALSE)</f>
        <v>Australia</v>
      </c>
      <c r="F7" t="str">
        <f>VLOOKUP($A7,SalesData[#This Row],COLUMN(F6), FALSE)</f>
        <v>Oceania</v>
      </c>
      <c r="G7" t="str">
        <f>VLOOKUP($A7,SalesData[#This Row],COLUMN(G6), FALSE)</f>
        <v>Office Supplies</v>
      </c>
      <c r="H7" t="str">
        <f>VLOOKUP($A7,SalesData[#This Row],COLUMN(H6), FALSE)</f>
        <v>Machines</v>
      </c>
      <c r="I7">
        <f>VLOOKUP($A7,SalesData[#This Row],COLUMN(I6), FALSE)</f>
        <v>2526.9299999999998</v>
      </c>
      <c r="J7">
        <f>VLOOKUP($A7,SalesData[#This Row],COLUMN(J6), FALSE)</f>
        <v>5</v>
      </c>
      <c r="K7">
        <f>VLOOKUP($A7,SalesData[#This Row],COLUMN(K6), FALSE)</f>
        <v>0.1</v>
      </c>
      <c r="L7">
        <f>VLOOKUP($A7,SalesData[#This Row],COLUMN(L6), FALSE)</f>
        <v>561.48</v>
      </c>
      <c r="M7" t="str">
        <f>VLOOKUP($A7,SalesData[#This Row],COLUMN(M6), FALSE)</f>
        <v>Critical</v>
      </c>
      <c r="N7" t="str">
        <f>VLOOKUP($A7,SalesData[#This Row],COLUMN(N6), FALSE)</f>
        <v>Normal Order</v>
      </c>
      <c r="O7" t="str">
        <f>VLOOKUP($A7,SalesData[#This Row],COLUMN(O6), FALSE)</f>
        <v>Dave Poirier</v>
      </c>
      <c r="P7" t="str">
        <f>VLOOKUP($A7,SalesData[#This Row],COLUMN(P6), FALSE)</f>
        <v>IN</v>
      </c>
      <c r="Q7" t="str">
        <f>VLOOKUP($A7,SalesData[#This Row],COLUMN(Q6), FALSE)</f>
        <v>2012</v>
      </c>
      <c r="R7" t="str">
        <f>VLOOKUP($A7,SalesData[#This Row],COLUMN(R6), FALSE)</f>
        <v>CRITICAL</v>
      </c>
      <c r="S7" t="str">
        <f>VLOOKUP($A7,SalesData[#This Row],COLUMN(S6), FALSE)</f>
        <v>office supplies</v>
      </c>
      <c r="T7" t="str">
        <f>VLOOKUP($A7,SalesData[#This Row],COLUMN(T6), FALSE)</f>
        <v>41215</v>
      </c>
      <c r="U7" t="str">
        <f>VLOOKUP($A7,SalesData[#This Row],COLUMN(U6), FALSE)</f>
        <v>DP131057</v>
      </c>
      <c r="V7" t="str">
        <f>VLOOKUP($A7,SalesData[#This Row],COLUMN(V6), FALSE)</f>
        <v>IN</v>
      </c>
      <c r="W7">
        <f>VLOOKUP($A7,SalesData[#This Row],COLUMN(W6), FALSE)</f>
        <v>2012</v>
      </c>
      <c r="X7" t="str">
        <f>VLOOKUP($A7,SalesData[#This Row],COLUMN(X6), FALSE)</f>
        <v>DP131057</v>
      </c>
      <c r="Y7">
        <f>VLOOKUP($A7,SalesData[#This Row],COLUMN(Y6), FALSE)</f>
        <v>41215</v>
      </c>
      <c r="Z7" t="str">
        <f>VLOOKUP($A7,SalesData[#This Row],COLUMN(Z6), FALSE)</f>
        <v>IN-2012-DP131057-41215</v>
      </c>
      <c r="AA7">
        <f>VLOOKUP($A7,SalesData[#This Row],COLUMN(AA6), FALSE)</f>
        <v>0</v>
      </c>
      <c r="AB7">
        <f>VLOOKUP($A7,SalesData[#This Row],COLUMN(AB6), FALSE)</f>
        <v>0</v>
      </c>
      <c r="AC7">
        <f>VLOOKUP($A7,SalesData[#This Row],COLUMN(AC6), FALSE)</f>
        <v>0</v>
      </c>
      <c r="AD7">
        <f>VLOOKUP($A7,SalesData[#This Row],COLUMN(AD6), FALSE)</f>
        <v>0</v>
      </c>
    </row>
    <row r="8" spans="1:30" ht="15.75">
      <c r="A8" s="53" t="s">
        <v>128</v>
      </c>
      <c r="B8" s="52">
        <f>VLOOKUP($A8,SalesData[#This Row],COLUMN(B7), FALSE)</f>
        <v>41635</v>
      </c>
      <c r="C8" s="52">
        <f>VLOOKUP($A8,SalesData[#This Row],COLUMN(C7), FALSE)</f>
        <v>41639</v>
      </c>
      <c r="D8" t="str">
        <f>VLOOKUP($A8,SalesData[#This Row],COLUMN(D7), FALSE)</f>
        <v>Aaron Hawkins</v>
      </c>
      <c r="E8" t="str">
        <f>VLOOKUP($A8,SalesData[#This Row],COLUMN(E7), FALSE)</f>
        <v>United States</v>
      </c>
      <c r="F8" t="str">
        <f>VLOOKUP($A8,SalesData[#This Row],COLUMN(F7), FALSE)</f>
        <v>Western US</v>
      </c>
      <c r="G8" t="str">
        <f>VLOOKUP($A8,SalesData[#This Row],COLUMN(G7), FALSE)</f>
        <v>Office Supplies</v>
      </c>
      <c r="H8" t="str">
        <f>VLOOKUP($A8,SalesData[#This Row],COLUMN(H7), FALSE)</f>
        <v>Chairs</v>
      </c>
      <c r="I8">
        <f>VLOOKUP($A8,SalesData[#This Row],COLUMN(I7), FALSE)</f>
        <v>323.10000000000002</v>
      </c>
      <c r="J8">
        <f>VLOOKUP($A8,SalesData[#This Row],COLUMN(J7), FALSE)</f>
        <v>2</v>
      </c>
      <c r="K8">
        <f>VLOOKUP($A8,SalesData[#This Row],COLUMN(K7), FALSE)</f>
        <v>0</v>
      </c>
      <c r="L8">
        <f>VLOOKUP($A8,SalesData[#This Row],COLUMN(L7), FALSE)</f>
        <v>61.389000000000003</v>
      </c>
      <c r="M8" t="str">
        <f>VLOOKUP($A8,SalesData[#This Row],COLUMN(M7), FALSE)</f>
        <v>Medium</v>
      </c>
      <c r="N8" t="str">
        <f>VLOOKUP($A8,SalesData[#This Row],COLUMN(N7), FALSE)</f>
        <v>Normal Order</v>
      </c>
      <c r="O8" t="str">
        <f>VLOOKUP($A8,SalesData[#This Row],COLUMN(O7), FALSE)</f>
        <v>Aaron Hawkins</v>
      </c>
      <c r="P8" t="str">
        <f>VLOOKUP($A8,SalesData[#This Row],COLUMN(P7), FALSE)</f>
        <v>CA</v>
      </c>
      <c r="Q8" t="str">
        <f>VLOOKUP($A8,SalesData[#This Row],COLUMN(Q7), FALSE)</f>
        <v>2013</v>
      </c>
      <c r="R8" t="str">
        <f>VLOOKUP($A8,SalesData[#This Row],COLUMN(R7), FALSE)</f>
        <v>MEDIUM</v>
      </c>
      <c r="S8" t="str">
        <f>VLOOKUP($A8,SalesData[#This Row],COLUMN(S7), FALSE)</f>
        <v>office supplies</v>
      </c>
      <c r="T8" t="str">
        <f>VLOOKUP($A8,SalesData[#This Row],COLUMN(T7), FALSE)</f>
        <v>41635</v>
      </c>
      <c r="U8" t="str">
        <f>VLOOKUP($A8,SalesData[#This Row],COLUMN(U7), FALSE)</f>
        <v>AH10030140</v>
      </c>
      <c r="V8" t="str">
        <f>VLOOKUP($A8,SalesData[#This Row],COLUMN(V7), FALSE)</f>
        <v>CA</v>
      </c>
      <c r="W8">
        <f>VLOOKUP($A8,SalesData[#This Row],COLUMN(W7), FALSE)</f>
        <v>2013</v>
      </c>
      <c r="X8" t="str">
        <f>VLOOKUP($A8,SalesData[#This Row],COLUMN(X7), FALSE)</f>
        <v>AH10030140</v>
      </c>
      <c r="Y8">
        <f>VLOOKUP($A8,SalesData[#This Row],COLUMN(Y7), FALSE)</f>
        <v>41635</v>
      </c>
      <c r="Z8" t="str">
        <f>VLOOKUP($A8,SalesData[#This Row],COLUMN(Z7), FALSE)</f>
        <v>CA-2013-AH10030140-41635</v>
      </c>
      <c r="AA8">
        <f>VLOOKUP($A8,SalesData[#This Row],COLUMN(AA7), FALSE)</f>
        <v>2013</v>
      </c>
      <c r="AB8">
        <f>VLOOKUP($A8,SalesData[#This Row],COLUMN(AB7), FALSE)</f>
        <v>12</v>
      </c>
      <c r="AC8">
        <f>VLOOKUP($A8,SalesData[#This Row],COLUMN(AC7), FALSE)</f>
        <v>6</v>
      </c>
      <c r="AD8">
        <f>VLOOKUP($A8,SalesData[#This Row],COLUMN(AD7), FALSE)</f>
        <v>4</v>
      </c>
    </row>
    <row r="9" spans="1:30" ht="15.75">
      <c r="A9" s="54" t="s">
        <v>137</v>
      </c>
      <c r="B9" s="52">
        <f>VLOOKUP($A9,SalesData[#This Row],COLUMN(B8), FALSE)</f>
        <v>40918</v>
      </c>
      <c r="C9" s="52">
        <f>VLOOKUP($A9,SalesData[#This Row],COLUMN(C8), FALSE)</f>
        <v>41214</v>
      </c>
      <c r="D9" t="str">
        <f>VLOOKUP($A9,SalesData[#This Row],COLUMN(D8), FALSE)</f>
        <v>Dan Lawera</v>
      </c>
      <c r="E9" t="str">
        <f>VLOOKUP($A9,SalesData[#This Row],COLUMN(E8), FALSE)</f>
        <v>Australia</v>
      </c>
      <c r="F9" t="str">
        <f>VLOOKUP($A9,SalesData[#This Row],COLUMN(F8), FALSE)</f>
        <v>Oceania</v>
      </c>
      <c r="G9" t="str">
        <f>VLOOKUP($A9,SalesData[#This Row],COLUMN(G8), FALSE)</f>
        <v>Technology</v>
      </c>
      <c r="H9" t="str">
        <f>VLOOKUP($A9,SalesData[#This Row],COLUMN(H8), FALSE)</f>
        <v>Machines</v>
      </c>
      <c r="I9">
        <f>VLOOKUP($A9,SalesData[#This Row],COLUMN(I8), FALSE)</f>
        <v>2875.0949999999998</v>
      </c>
      <c r="J9">
        <f>VLOOKUP($A9,SalesData[#This Row],COLUMN(J8), FALSE)</f>
        <v>5</v>
      </c>
      <c r="K9">
        <f>VLOOKUP($A9,SalesData[#This Row],COLUMN(K8), FALSE)</f>
        <v>0.1</v>
      </c>
      <c r="L9">
        <f>VLOOKUP($A9,SalesData[#This Row],COLUMN(L8), FALSE)</f>
        <v>511.094999999999</v>
      </c>
      <c r="M9" t="str">
        <f>VLOOKUP($A9,SalesData[#This Row],COLUMN(M8), FALSE)</f>
        <v>Medium</v>
      </c>
      <c r="N9" t="str">
        <f>VLOOKUP($A9,SalesData[#This Row],COLUMN(N8), FALSE)</f>
        <v>Normal Order</v>
      </c>
      <c r="O9" t="str">
        <f>VLOOKUP($A9,SalesData[#This Row],COLUMN(O8), FALSE)</f>
        <v>Dan Lawera</v>
      </c>
      <c r="P9" t="str">
        <f>VLOOKUP($A9,SalesData[#This Row],COLUMN(P8), FALSE)</f>
        <v>IN</v>
      </c>
      <c r="Q9" t="str">
        <f>VLOOKUP($A9,SalesData[#This Row],COLUMN(Q8), FALSE)</f>
        <v>2012</v>
      </c>
      <c r="R9" t="str">
        <f>VLOOKUP($A9,SalesData[#This Row],COLUMN(R8), FALSE)</f>
        <v>MEDIUM</v>
      </c>
      <c r="S9" t="str">
        <f>VLOOKUP($A9,SalesData[#This Row],COLUMN(S8), FALSE)</f>
        <v>technology</v>
      </c>
      <c r="T9" t="str">
        <f>VLOOKUP($A9,SalesData[#This Row],COLUMN(T8), FALSE)</f>
        <v>40918</v>
      </c>
      <c r="U9" t="str">
        <f>VLOOKUP($A9,SalesData[#This Row],COLUMN(U8), FALSE)</f>
        <v>DL128657</v>
      </c>
      <c r="V9" t="str">
        <f>VLOOKUP($A9,SalesData[#This Row],COLUMN(V8), FALSE)</f>
        <v>IN</v>
      </c>
      <c r="W9">
        <f>VLOOKUP($A9,SalesData[#This Row],COLUMN(W8), FALSE)</f>
        <v>2012</v>
      </c>
      <c r="X9" t="str">
        <f>VLOOKUP($A9,SalesData[#This Row],COLUMN(X8), FALSE)</f>
        <v>DL128657</v>
      </c>
      <c r="Y9">
        <f>VLOOKUP($A9,SalesData[#This Row],COLUMN(Y8), FALSE)</f>
        <v>40918</v>
      </c>
      <c r="Z9" t="str">
        <f>VLOOKUP($A9,SalesData[#This Row],COLUMN(Z8), FALSE)</f>
        <v>IN-2012-DL128657-40918</v>
      </c>
      <c r="AA9">
        <f>VLOOKUP($A9,SalesData[#This Row],COLUMN(AA8), FALSE)</f>
        <v>2012</v>
      </c>
      <c r="AB9">
        <f>VLOOKUP($A9,SalesData[#This Row],COLUMN(AB8), FALSE)</f>
        <v>1</v>
      </c>
      <c r="AC9">
        <f>VLOOKUP($A9,SalesData[#This Row],COLUMN(AC8), FALSE)</f>
        <v>3</v>
      </c>
      <c r="AD9">
        <f>VLOOKUP($A9,SalesData[#This Row],COLUMN(AD8), FALSE)</f>
        <v>296</v>
      </c>
    </row>
    <row r="10" spans="1:30" ht="15.75">
      <c r="A10" s="53" t="s">
        <v>154</v>
      </c>
      <c r="B10" s="52">
        <f>VLOOKUP($A10,SalesData[#This Row],COLUMN(B9), FALSE)</f>
        <v>41706</v>
      </c>
      <c r="C10" s="52">
        <f>VLOOKUP($A10,SalesData[#This Row],COLUMN(C9), FALSE)</f>
        <v>41854</v>
      </c>
      <c r="D10" t="str">
        <f>VLOOKUP($A10,SalesData[#This Row],COLUMN(D9), FALSE)</f>
        <v>Elli sBallard</v>
      </c>
      <c r="E10" t="str">
        <f>VLOOKUP($A10,SalesData[#This Row],COLUMN(E9), FALSE)</f>
        <v>France</v>
      </c>
      <c r="F10" t="str">
        <f>VLOOKUP($A10,SalesData[#This Row],COLUMN(F9), FALSE)</f>
        <v>Western Europe</v>
      </c>
      <c r="G10" t="str">
        <f>VLOOKUP($A10,SalesData[#This Row],COLUMN(G9), FALSE)</f>
        <v>Furniture</v>
      </c>
      <c r="H10" t="str">
        <f>VLOOKUP($A10,SalesData[#This Row],COLUMN(H9), FALSE)</f>
        <v>Appliances</v>
      </c>
      <c r="I10">
        <f>VLOOKUP($A10,SalesData[#This Row],COLUMN(I9), FALSE)</f>
        <v>2092.49999999999</v>
      </c>
      <c r="J10">
        <f>VLOOKUP($A10,SalesData[#This Row],COLUMN(J9), FALSE)</f>
        <v>5</v>
      </c>
      <c r="K10">
        <f>VLOOKUP($A10,SalesData[#This Row],COLUMN(K9), FALSE)</f>
        <v>0.1</v>
      </c>
      <c r="L10">
        <f>VLOOKUP($A10,SalesData[#This Row],COLUMN(L9), FALSE)</f>
        <v>720.74999999999898</v>
      </c>
      <c r="M10" t="str">
        <f>VLOOKUP($A10,SalesData[#This Row],COLUMN(M9), FALSE)</f>
        <v>Critical</v>
      </c>
      <c r="N10" t="str">
        <f>VLOOKUP($A10,SalesData[#This Row],COLUMN(N9), FALSE)</f>
        <v>Normal Order</v>
      </c>
      <c r="O10" t="str">
        <f>VLOOKUP($A10,SalesData[#This Row],COLUMN(O9), FALSE)</f>
        <v>Elli Sballard</v>
      </c>
      <c r="P10" t="str">
        <f>VLOOKUP($A10,SalesData[#This Row],COLUMN(P9), FALSE)</f>
        <v>IT</v>
      </c>
      <c r="Q10" t="str">
        <f>VLOOKUP($A10,SalesData[#This Row],COLUMN(Q9), FALSE)</f>
        <v>2014</v>
      </c>
      <c r="R10" t="str">
        <f>VLOOKUP($A10,SalesData[#This Row],COLUMN(R9), FALSE)</f>
        <v>CRITICAL</v>
      </c>
      <c r="S10" t="str">
        <f>VLOOKUP($A10,SalesData[#This Row],COLUMN(S9), FALSE)</f>
        <v>furniture</v>
      </c>
      <c r="T10" t="str">
        <f>VLOOKUP($A10,SalesData[#This Row],COLUMN(T9), FALSE)</f>
        <v>41706</v>
      </c>
      <c r="U10" t="str">
        <f>VLOOKUP($A10,SalesData[#This Row],COLUMN(U9), FALSE)</f>
        <v>EB1384045</v>
      </c>
      <c r="V10" t="str">
        <f>VLOOKUP($A10,SalesData[#This Row],COLUMN(V9), FALSE)</f>
        <v>IT</v>
      </c>
      <c r="W10">
        <f>VLOOKUP($A10,SalesData[#This Row],COLUMN(W9), FALSE)</f>
        <v>2014</v>
      </c>
      <c r="X10" t="str">
        <f>VLOOKUP($A10,SalesData[#This Row],COLUMN(X9), FALSE)</f>
        <v>EB1384045</v>
      </c>
      <c r="Y10">
        <f>VLOOKUP($A10,SalesData[#This Row],COLUMN(Y9), FALSE)</f>
        <v>41706</v>
      </c>
      <c r="Z10" t="str">
        <f>VLOOKUP($A10,SalesData[#This Row],COLUMN(Z9), FALSE)</f>
        <v>IT-2014-EB1384045-41706</v>
      </c>
      <c r="AA10">
        <f>VLOOKUP($A10,SalesData[#This Row],COLUMN(AA9), FALSE)</f>
        <v>2014</v>
      </c>
      <c r="AB10">
        <f>VLOOKUP($A10,SalesData[#This Row],COLUMN(AB9), FALSE)</f>
        <v>3</v>
      </c>
      <c r="AC10">
        <f>VLOOKUP($A10,SalesData[#This Row],COLUMN(AC9), FALSE)</f>
        <v>7</v>
      </c>
      <c r="AD10">
        <f>VLOOKUP($A10,SalesData[#This Row],COLUMN(AD9), FALSE)</f>
        <v>148</v>
      </c>
    </row>
    <row r="11" spans="1:30" ht="15.75">
      <c r="A11" s="54" t="s">
        <v>174</v>
      </c>
      <c r="B11" s="52">
        <f>VLOOKUP($A11,SalesData[#This Row],COLUMN(B10), FALSE)</f>
        <v>41424</v>
      </c>
      <c r="C11" s="52">
        <f>VLOOKUP($A11,SalesData[#This Row],COLUMN(C10), FALSE)</f>
        <v>41425</v>
      </c>
      <c r="D11" t="str">
        <f>VLOOKUP($A11,SalesData[#This Row],COLUMN(D10), FALSE)</f>
        <v xml:space="preserve"> Sheri Gordon </v>
      </c>
      <c r="E11" t="str">
        <f>VLOOKUP($A11,SalesData[#This Row],COLUMN(E10), FALSE)</f>
        <v>India</v>
      </c>
      <c r="F11" t="str">
        <f>VLOOKUP($A11,SalesData[#This Row],COLUMN(F10), FALSE)</f>
        <v>Southern Asia</v>
      </c>
      <c r="G11" t="str">
        <f>VLOOKUP($A11,SalesData[#This Row],COLUMN(G10), FALSE)</f>
        <v>Technology</v>
      </c>
      <c r="H11" t="str">
        <f>VLOOKUP($A11,SalesData[#This Row],COLUMN(H10), FALSE)</f>
        <v>Bookcases</v>
      </c>
      <c r="I11">
        <f>VLOOKUP($A11,SalesData[#This Row],COLUMN(I10), FALSE)</f>
        <v>1526.52</v>
      </c>
      <c r="J11">
        <f>VLOOKUP($A11,SalesData[#This Row],COLUMN(J10), FALSE)</f>
        <v>4</v>
      </c>
      <c r="K11">
        <f>VLOOKUP($A11,SalesData[#This Row],COLUMN(K10), FALSE)</f>
        <v>0</v>
      </c>
      <c r="L11">
        <f>VLOOKUP($A11,SalesData[#This Row],COLUMN(L10), FALSE)</f>
        <v>732.72</v>
      </c>
      <c r="M11" t="str">
        <f>VLOOKUP($A11,SalesData[#This Row],COLUMN(M10), FALSE)</f>
        <v>Critical</v>
      </c>
      <c r="N11" t="str">
        <f>VLOOKUP($A11,SalesData[#This Row],COLUMN(N10), FALSE)</f>
        <v>Normal Order</v>
      </c>
      <c r="O11" t="str">
        <f>VLOOKUP($A11,SalesData[#This Row],COLUMN(O10), FALSE)</f>
        <v xml:space="preserve"> Sheri Gordon </v>
      </c>
      <c r="P11" t="str">
        <f>VLOOKUP($A11,SalesData[#This Row],COLUMN(P10), FALSE)</f>
        <v>IN</v>
      </c>
      <c r="Q11" t="str">
        <f>VLOOKUP($A11,SalesData[#This Row],COLUMN(Q10), FALSE)</f>
        <v>2013</v>
      </c>
      <c r="R11" t="str">
        <f>VLOOKUP($A11,SalesData[#This Row],COLUMN(R10), FALSE)</f>
        <v>CRITICAL</v>
      </c>
      <c r="S11" t="str">
        <f>VLOOKUP($A11,SalesData[#This Row],COLUMN(S10), FALSE)</f>
        <v>technology</v>
      </c>
      <c r="T11" t="str">
        <f>VLOOKUP($A11,SalesData[#This Row],COLUMN(T10), FALSE)</f>
        <v>41424</v>
      </c>
      <c r="U11" t="str">
        <f>VLOOKUP($A11,SalesData[#This Row],COLUMN(U10), FALSE)</f>
        <v>SG2047058</v>
      </c>
      <c r="V11" t="str">
        <f>VLOOKUP($A11,SalesData[#This Row],COLUMN(V10), FALSE)</f>
        <v>IN</v>
      </c>
      <c r="W11">
        <f>VLOOKUP($A11,SalesData[#This Row],COLUMN(W10), FALSE)</f>
        <v>2013</v>
      </c>
      <c r="X11" t="str">
        <f>VLOOKUP($A11,SalesData[#This Row],COLUMN(X10), FALSE)</f>
        <v>SG2047058</v>
      </c>
      <c r="Y11">
        <f>VLOOKUP($A11,SalesData[#This Row],COLUMN(Y10), FALSE)</f>
        <v>41424</v>
      </c>
      <c r="Z11" t="str">
        <f>VLOOKUP($A11,SalesData[#This Row],COLUMN(Z10), FALSE)</f>
        <v>IN-2013-SG2047058-41424</v>
      </c>
      <c r="AA11">
        <f>VLOOKUP($A11,SalesData[#This Row],COLUMN(AA10), FALSE)</f>
        <v>2013</v>
      </c>
      <c r="AB11">
        <f>VLOOKUP($A11,SalesData[#This Row],COLUMN(AB10), FALSE)</f>
        <v>5</v>
      </c>
      <c r="AC11">
        <f>VLOOKUP($A11,SalesData[#This Row],COLUMN(AC10), FALSE)</f>
        <v>5</v>
      </c>
      <c r="AD11">
        <f>VLOOKUP($A11,SalesData[#This Row],COLUMN(AD10), FALSE)</f>
        <v>1</v>
      </c>
    </row>
    <row r="12" spans="1:30" ht="15.75">
      <c r="A12" s="53" t="s">
        <v>177</v>
      </c>
      <c r="B12" s="52">
        <f>VLOOKUP($A12,SalesData[#This Row],COLUMN(B11), FALSE)</f>
        <v>41419</v>
      </c>
      <c r="C12" s="52">
        <f>VLOOKUP($A12,SalesData[#This Row],COLUMN(C11), FALSE)</f>
        <v>41422</v>
      </c>
      <c r="D12" t="str">
        <f>VLOOKUP($A12,SalesData[#This Row],COLUMN(D11), FALSE)</f>
        <v>Guy Phonely</v>
      </c>
      <c r="E12" t="str">
        <f>VLOOKUP($A12,SalesData[#This Row],COLUMN(E11), FALSE)</f>
        <v>India</v>
      </c>
      <c r="F12" t="str">
        <f>VLOOKUP($A12,SalesData[#This Row],COLUMN(F11), FALSE)</f>
        <v>Southern Asia</v>
      </c>
      <c r="G12" t="str">
        <f>VLOOKUP($A12,SalesData[#This Row],COLUMN(G11), FALSE)</f>
        <v xml:space="preserve"> Furniture </v>
      </c>
      <c r="H12" t="str">
        <f>VLOOKUP($A12,SalesData[#This Row],COLUMN(H11), FALSE)</f>
        <v>Copiers</v>
      </c>
      <c r="I12">
        <f>VLOOKUP($A12,SalesData[#This Row],COLUMN(I11), FALSE)</f>
        <v>1745.34</v>
      </c>
      <c r="J12">
        <f>VLOOKUP($A12,SalesData[#This Row],COLUMN(J11), FALSE)</f>
        <v>2</v>
      </c>
      <c r="K12">
        <f>VLOOKUP($A12,SalesData[#This Row],COLUMN(K11), FALSE)</f>
        <v>0</v>
      </c>
      <c r="L12">
        <f>VLOOKUP($A12,SalesData[#This Row],COLUMN(L11), FALSE)</f>
        <v>226.86</v>
      </c>
      <c r="M12" t="str">
        <f>VLOOKUP($A12,SalesData[#This Row],COLUMN(M11), FALSE)</f>
        <v>Critical</v>
      </c>
      <c r="N12" t="str">
        <f>VLOOKUP($A12,SalesData[#This Row],COLUMN(N11), FALSE)</f>
        <v>Normal Order</v>
      </c>
      <c r="O12" t="str">
        <f>VLOOKUP($A12,SalesData[#This Row],COLUMN(O11), FALSE)</f>
        <v>Guy Phonely</v>
      </c>
      <c r="P12" t="str">
        <f>VLOOKUP($A12,SalesData[#This Row],COLUMN(P11), FALSE)</f>
        <v>IN</v>
      </c>
      <c r="Q12" t="str">
        <f>VLOOKUP($A12,SalesData[#This Row],COLUMN(Q11), FALSE)</f>
        <v>2013</v>
      </c>
      <c r="R12" t="str">
        <f>VLOOKUP($A12,SalesData[#This Row],COLUMN(R11), FALSE)</f>
        <v>CRITICAL</v>
      </c>
      <c r="S12" t="str">
        <f>VLOOKUP($A12,SalesData[#This Row],COLUMN(S11), FALSE)</f>
        <v xml:space="preserve"> furniture </v>
      </c>
      <c r="T12" t="str">
        <f>VLOOKUP($A12,SalesData[#This Row],COLUMN(T11), FALSE)</f>
        <v>41419</v>
      </c>
      <c r="U12" t="str">
        <f>VLOOKUP($A12,SalesData[#This Row],COLUMN(U11), FALSE)</f>
        <v>GP1474058</v>
      </c>
      <c r="V12" t="str">
        <f>VLOOKUP($A12,SalesData[#This Row],COLUMN(V11), FALSE)</f>
        <v>IN</v>
      </c>
      <c r="W12">
        <f>VLOOKUP($A12,SalesData[#This Row],COLUMN(W11), FALSE)</f>
        <v>2013</v>
      </c>
      <c r="X12" t="str">
        <f>VLOOKUP($A12,SalesData[#This Row],COLUMN(X11), FALSE)</f>
        <v>GP1474058</v>
      </c>
      <c r="Y12">
        <f>VLOOKUP($A12,SalesData[#This Row],COLUMN(Y11), FALSE)</f>
        <v>41419</v>
      </c>
      <c r="Z12" t="str">
        <f>VLOOKUP($A12,SalesData[#This Row],COLUMN(Z11), FALSE)</f>
        <v>IN-2013-GP1474058-41419</v>
      </c>
      <c r="AA12">
        <f>VLOOKUP($A12,SalesData[#This Row],COLUMN(AA11), FALSE)</f>
        <v>2013</v>
      </c>
      <c r="AB12">
        <f>VLOOKUP($A12,SalesData[#This Row],COLUMN(AB11), FALSE)</f>
        <v>5</v>
      </c>
      <c r="AC12">
        <f>VLOOKUP($A12,SalesData[#This Row],COLUMN(AC11), FALSE)</f>
        <v>7</v>
      </c>
      <c r="AD12">
        <f>VLOOKUP($A12,SalesData[#This Row],COLUMN(AD11), FALSE)</f>
        <v>3</v>
      </c>
    </row>
    <row r="13" spans="1:30" ht="15.75">
      <c r="A13" s="54" t="s">
        <v>195</v>
      </c>
      <c r="B13" s="52">
        <f>VLOOKUP($A13,SalesData[#This Row],COLUMN(B12), FALSE)</f>
        <v>42345</v>
      </c>
      <c r="C13" s="52">
        <f>VLOOKUP($A13,SalesData[#This Row],COLUMN(C12), FALSE)</f>
        <v>42228</v>
      </c>
      <c r="D13" t="str">
        <f>VLOOKUP($A13,SalesData[#This Row],COLUMN(D12), FALSE)</f>
        <v>Dave Kipp</v>
      </c>
      <c r="E13" t="str">
        <f>VLOOKUP($A13,SalesData[#This Row],COLUMN(E12), FALSE)</f>
        <v>Spain</v>
      </c>
      <c r="F13" t="str">
        <f>VLOOKUP($A13,SalesData[#This Row],COLUMN(F12), FALSE)</f>
        <v>Southern Europe</v>
      </c>
      <c r="G13" t="str">
        <f>VLOOKUP($A13,SalesData[#This Row],COLUMN(G12), FALSE)</f>
        <v>Furniture</v>
      </c>
      <c r="H13" t="str">
        <f>VLOOKUP($A13,SalesData[#This Row],COLUMN(H12), FALSE)</f>
        <v>Chairs</v>
      </c>
      <c r="I13">
        <f>VLOOKUP($A13,SalesData[#This Row],COLUMN(I12), FALSE)</f>
        <v>2188.0500000000002</v>
      </c>
      <c r="J13">
        <f>VLOOKUP($A13,SalesData[#This Row],COLUMN(J12), FALSE)</f>
        <v>5</v>
      </c>
      <c r="K13">
        <f>VLOOKUP($A13,SalesData[#This Row],COLUMN(K12), FALSE)</f>
        <v>0</v>
      </c>
      <c r="L13">
        <f>VLOOKUP($A13,SalesData[#This Row],COLUMN(L12), FALSE)</f>
        <v>1050.1500000000001</v>
      </c>
      <c r="M13" t="str">
        <f>VLOOKUP($A13,SalesData[#This Row],COLUMN(M12), FALSE)</f>
        <v>High</v>
      </c>
      <c r="N13" t="str">
        <f>VLOOKUP($A13,SalesData[#This Row],COLUMN(N12), FALSE)</f>
        <v>Normal Order</v>
      </c>
      <c r="O13" t="str">
        <f>VLOOKUP($A13,SalesData[#This Row],COLUMN(O12), FALSE)</f>
        <v>Dave Kipp</v>
      </c>
      <c r="P13" t="str">
        <f>VLOOKUP($A13,SalesData[#This Row],COLUMN(P12), FALSE)</f>
        <v>IT</v>
      </c>
      <c r="Q13" t="str">
        <f>VLOOKUP($A13,SalesData[#This Row],COLUMN(Q12), FALSE)</f>
        <v>2015</v>
      </c>
      <c r="R13" t="str">
        <f>VLOOKUP($A13,SalesData[#This Row],COLUMN(R12), FALSE)</f>
        <v>HIGH</v>
      </c>
      <c r="S13" t="str">
        <f>VLOOKUP($A13,SalesData[#This Row],COLUMN(S12), FALSE)</f>
        <v>furniture</v>
      </c>
      <c r="T13" t="str">
        <f>VLOOKUP($A13,SalesData[#This Row],COLUMN(T12), FALSE)</f>
        <v>42345</v>
      </c>
      <c r="U13" t="str">
        <f>VLOOKUP($A13,SalesData[#This Row],COLUMN(U12), FALSE)</f>
        <v>DK13090120</v>
      </c>
      <c r="V13" t="str">
        <f>VLOOKUP($A13,SalesData[#This Row],COLUMN(V12), FALSE)</f>
        <v>IT</v>
      </c>
      <c r="W13">
        <f>VLOOKUP($A13,SalesData[#This Row],COLUMN(W12), FALSE)</f>
        <v>2015</v>
      </c>
      <c r="X13" t="str">
        <f>VLOOKUP($A13,SalesData[#This Row],COLUMN(X12), FALSE)</f>
        <v>DK13090120</v>
      </c>
      <c r="Y13">
        <f>VLOOKUP($A13,SalesData[#This Row],COLUMN(Y12), FALSE)</f>
        <v>42345</v>
      </c>
      <c r="Z13" t="str">
        <f>VLOOKUP($A13,SalesData[#This Row],COLUMN(Z12), FALSE)</f>
        <v>IT-2015-DK13090120-42345</v>
      </c>
      <c r="AA13">
        <f>VLOOKUP($A13,SalesData[#This Row],COLUMN(AA12), FALSE)</f>
        <v>2015</v>
      </c>
      <c r="AB13">
        <f>VLOOKUP($A13,SalesData[#This Row],COLUMN(AB12), FALSE)</f>
        <v>12</v>
      </c>
      <c r="AC13">
        <f>VLOOKUP($A13,SalesData[#This Row],COLUMN(AC12), FALSE)</f>
        <v>2</v>
      </c>
      <c r="AD13">
        <f>VLOOKUP($A13,SalesData[#This Row],COLUMN(AD12), FALSE)</f>
        <v>-117</v>
      </c>
    </row>
    <row r="14" spans="1:30" ht="15.75">
      <c r="A14" s="53" t="s">
        <v>200</v>
      </c>
      <c r="B14" s="52">
        <f>VLOOKUP($A14,SalesData[#This Row],COLUMN(B13), FALSE)</f>
        <v>42328</v>
      </c>
      <c r="C14" s="52">
        <f>VLOOKUP($A14,SalesData[#This Row],COLUMN(C13), FALSE)</f>
        <v>42328</v>
      </c>
      <c r="D14" t="str">
        <f>VLOOKUP($A14,SalesData[#This Row],COLUMN(D13), FALSE)</f>
        <v>Evan Minnotte</v>
      </c>
      <c r="E14" t="str">
        <f>VLOOKUP($A14,SalesData[#This Row],COLUMN(E13), FALSE)</f>
        <v>Mexico</v>
      </c>
      <c r="F14" t="str">
        <f>VLOOKUP($A14,SalesData[#This Row],COLUMN(F13), FALSE)</f>
        <v>Central America</v>
      </c>
      <c r="G14" t="str">
        <f>VLOOKUP($A14,SalesData[#This Row],COLUMN(G13), FALSE)</f>
        <v>Technology</v>
      </c>
      <c r="H14" t="str">
        <f>VLOOKUP($A14,SalesData[#This Row],COLUMN(H13), FALSE)</f>
        <v>Bookcases</v>
      </c>
      <c r="I14">
        <f>VLOOKUP($A14,SalesData[#This Row],COLUMN(I13), FALSE)</f>
        <v>1704</v>
      </c>
      <c r="J14">
        <f>VLOOKUP($A14,SalesData[#This Row],COLUMN(J13), FALSE)</f>
        <v>4</v>
      </c>
      <c r="K14">
        <f>VLOOKUP($A14,SalesData[#This Row],COLUMN(K13), FALSE)</f>
        <v>0</v>
      </c>
      <c r="L14">
        <f>VLOOKUP($A14,SalesData[#This Row],COLUMN(L13), FALSE)</f>
        <v>119.28</v>
      </c>
      <c r="M14" t="str">
        <f>VLOOKUP($A14,SalesData[#This Row],COLUMN(M13), FALSE)</f>
        <v>Critical</v>
      </c>
      <c r="N14" t="str">
        <f>VLOOKUP($A14,SalesData[#This Row],COLUMN(N13), FALSE)</f>
        <v>Normal Order</v>
      </c>
      <c r="O14" t="str">
        <f>VLOOKUP($A14,SalesData[#This Row],COLUMN(O13), FALSE)</f>
        <v>Evan Minnotte</v>
      </c>
      <c r="P14" t="str">
        <f>VLOOKUP($A14,SalesData[#This Row],COLUMN(P13), FALSE)</f>
        <v>MX</v>
      </c>
      <c r="Q14" t="str">
        <f>VLOOKUP($A14,SalesData[#This Row],COLUMN(Q13), FALSE)</f>
        <v>2015</v>
      </c>
      <c r="R14" t="str">
        <f>VLOOKUP($A14,SalesData[#This Row],COLUMN(R13), FALSE)</f>
        <v>CRITICAL</v>
      </c>
      <c r="S14" t="str">
        <f>VLOOKUP($A14,SalesData[#This Row],COLUMN(S13), FALSE)</f>
        <v>technology</v>
      </c>
      <c r="T14" t="str">
        <f>VLOOKUP($A14,SalesData[#This Row],COLUMN(T13), FALSE)</f>
        <v>42328</v>
      </c>
      <c r="U14" t="str">
        <f>VLOOKUP($A14,SalesData[#This Row],COLUMN(U13), FALSE)</f>
        <v>EM1420082</v>
      </c>
      <c r="V14" t="str">
        <f>VLOOKUP($A14,SalesData[#This Row],COLUMN(V13), FALSE)</f>
        <v>MX</v>
      </c>
      <c r="W14">
        <f>VLOOKUP($A14,SalesData[#This Row],COLUMN(W13), FALSE)</f>
        <v>2015</v>
      </c>
      <c r="X14" t="str">
        <f>VLOOKUP($A14,SalesData[#This Row],COLUMN(X13), FALSE)</f>
        <v>EM1420082</v>
      </c>
      <c r="Y14">
        <f>VLOOKUP($A14,SalesData[#This Row],COLUMN(Y13), FALSE)</f>
        <v>42328</v>
      </c>
      <c r="Z14" t="str">
        <f>VLOOKUP($A14,SalesData[#This Row],COLUMN(Z13), FALSE)</f>
        <v>MX-2015-EM1420082-42328</v>
      </c>
      <c r="AA14">
        <f>VLOOKUP($A14,SalesData[#This Row],COLUMN(AA13), FALSE)</f>
        <v>2015</v>
      </c>
      <c r="AB14">
        <f>VLOOKUP($A14,SalesData[#This Row],COLUMN(AB13), FALSE)</f>
        <v>11</v>
      </c>
      <c r="AC14">
        <f>VLOOKUP($A14,SalesData[#This Row],COLUMN(AC13), FALSE)</f>
        <v>6</v>
      </c>
      <c r="AD14">
        <f>VLOOKUP($A14,SalesData[#This Row],COLUMN(AD13), FALSE)</f>
        <v>0</v>
      </c>
    </row>
    <row r="15" spans="1:30" ht="15.75">
      <c r="A15" s="54" t="s">
        <v>219</v>
      </c>
      <c r="B15" s="52">
        <f>VLOOKUP($A15,SalesData[#This Row],COLUMN(B14), FALSE)</f>
        <v>42140</v>
      </c>
      <c r="C15" s="52">
        <f>VLOOKUP($A15,SalesData[#This Row],COLUMN(C14), FALSE)</f>
        <v>42142</v>
      </c>
      <c r="D15" t="str">
        <f>VLOOKUP($A15,SalesData[#This Row],COLUMN(D14), FALSE)</f>
        <v>John Huston</v>
      </c>
      <c r="E15" t="str">
        <f>VLOOKUP($A15,SalesData[#This Row],COLUMN(E14), FALSE)</f>
        <v>Australia</v>
      </c>
      <c r="F15" t="str">
        <f>VLOOKUP($A15,SalesData[#This Row],COLUMN(F14), FALSE)</f>
        <v>Oceania</v>
      </c>
      <c r="G15" t="str">
        <f>VLOOKUP($A15,SalesData[#This Row],COLUMN(G14), FALSE)</f>
        <v>Technology</v>
      </c>
      <c r="H15" t="str">
        <f>VLOOKUP($A15,SalesData[#This Row],COLUMN(H14), FALSE)</f>
        <v>Tables</v>
      </c>
      <c r="I15">
        <f>VLOOKUP($A15,SalesData[#This Row],COLUMN(I14), FALSE)</f>
        <v>2863.35</v>
      </c>
      <c r="J15">
        <f>VLOOKUP($A15,SalesData[#This Row],COLUMN(J14), FALSE)</f>
        <v>5</v>
      </c>
      <c r="K15">
        <f>VLOOKUP($A15,SalesData[#This Row],COLUMN(K14), FALSE)</f>
        <v>0.1</v>
      </c>
      <c r="L15">
        <f>VLOOKUP($A15,SalesData[#This Row],COLUMN(L14), FALSE)</f>
        <v>858.9</v>
      </c>
      <c r="M15" t="str">
        <f>VLOOKUP($A15,SalesData[#This Row],COLUMN(M14), FALSE)</f>
        <v>Critiacl</v>
      </c>
      <c r="N15" t="str">
        <f>VLOOKUP($A15,SalesData[#This Row],COLUMN(N14), FALSE)</f>
        <v>Normal Order</v>
      </c>
      <c r="O15" t="str">
        <f>VLOOKUP($A15,SalesData[#This Row],COLUMN(O14), FALSE)</f>
        <v>John Huston</v>
      </c>
      <c r="P15" t="str">
        <f>VLOOKUP($A15,SalesData[#This Row],COLUMN(P14), FALSE)</f>
        <v>IN</v>
      </c>
      <c r="Q15" t="str">
        <f>VLOOKUP($A15,SalesData[#This Row],COLUMN(Q14), FALSE)</f>
        <v>2015</v>
      </c>
      <c r="R15" t="str">
        <f>VLOOKUP($A15,SalesData[#This Row],COLUMN(R14), FALSE)</f>
        <v>CRITIACL</v>
      </c>
      <c r="S15" t="str">
        <f>VLOOKUP($A15,SalesData[#This Row],COLUMN(S14), FALSE)</f>
        <v>technology</v>
      </c>
      <c r="T15" t="str">
        <f>VLOOKUP($A15,SalesData[#This Row],COLUMN(T14), FALSE)</f>
        <v>42140</v>
      </c>
      <c r="U15" t="str">
        <f>VLOOKUP($A15,SalesData[#This Row],COLUMN(U14), FALSE)</f>
        <v>JH158207</v>
      </c>
      <c r="V15" t="str">
        <f>VLOOKUP($A15,SalesData[#This Row],COLUMN(V14), FALSE)</f>
        <v>IN</v>
      </c>
      <c r="W15">
        <f>VLOOKUP($A15,SalesData[#This Row],COLUMN(W14), FALSE)</f>
        <v>2015</v>
      </c>
      <c r="X15" t="str">
        <f>VLOOKUP($A15,SalesData[#This Row],COLUMN(X14), FALSE)</f>
        <v>JH158207</v>
      </c>
      <c r="Y15">
        <f>VLOOKUP($A15,SalesData[#This Row],COLUMN(Y14), FALSE)</f>
        <v>42140</v>
      </c>
      <c r="Z15" t="str">
        <f>VLOOKUP($A15,SalesData[#This Row],COLUMN(Z14), FALSE)</f>
        <v>IN-2015-JH158207-42140</v>
      </c>
      <c r="AA15">
        <f>VLOOKUP($A15,SalesData[#This Row],COLUMN(AA14), FALSE)</f>
        <v>2015</v>
      </c>
      <c r="AB15">
        <f>VLOOKUP($A15,SalesData[#This Row],COLUMN(AB14), FALSE)</f>
        <v>5</v>
      </c>
      <c r="AC15">
        <f>VLOOKUP($A15,SalesData[#This Row],COLUMN(AC14), FALSE)</f>
        <v>7</v>
      </c>
      <c r="AD15">
        <f>VLOOKUP($A15,SalesData[#This Row],COLUMN(AD14), FALSE)</f>
        <v>2</v>
      </c>
    </row>
    <row r="16" spans="1:30" ht="15.75">
      <c r="A16" s="53" t="s">
        <v>238</v>
      </c>
      <c r="B16" s="52">
        <f>VLOOKUP($A16,SalesData[#This Row],COLUMN(B15), FALSE)</f>
        <v>41966</v>
      </c>
      <c r="C16" s="52">
        <f>VLOOKUP($A16,SalesData[#This Row],COLUMN(C15), FALSE)</f>
        <v>41966</v>
      </c>
      <c r="D16" t="str">
        <f>VLOOKUP($A16,SalesData[#This Row],COLUMN(D15), FALSE)</f>
        <v>Alejandro Ballentine</v>
      </c>
      <c r="E16" t="str">
        <f>VLOOKUP($A16,SalesData[#This Row],COLUMN(E15), FALSE)</f>
        <v>Morocco</v>
      </c>
      <c r="F16" t="str">
        <f>VLOOKUP($A16,SalesData[#This Row],COLUMN(F15), FALSE)</f>
        <v>North Africa</v>
      </c>
      <c r="G16" t="str">
        <f>VLOOKUP($A16,SalesData[#This Row],COLUMN(G15), FALSE)</f>
        <v>Office Supplies</v>
      </c>
      <c r="H16" t="str">
        <f>VLOOKUP($A16,SalesData[#This Row],COLUMN(H15), FALSE)</f>
        <v>Phones</v>
      </c>
      <c r="I16">
        <f>VLOOKUP($A16,SalesData[#This Row],COLUMN(I15), FALSE)</f>
        <v>2266.44</v>
      </c>
      <c r="J16">
        <f>VLOOKUP($A16,SalesData[#This Row],COLUMN(J15), FALSE)</f>
        <v>4</v>
      </c>
      <c r="K16">
        <f>VLOOKUP($A16,SalesData[#This Row],COLUMN(K15), FALSE)</f>
        <v>0</v>
      </c>
      <c r="L16">
        <f>VLOOKUP($A16,SalesData[#This Row],COLUMN(L15), FALSE)</f>
        <v>113.28</v>
      </c>
      <c r="M16" t="str">
        <f>VLOOKUP($A16,SalesData[#This Row],COLUMN(M15), FALSE)</f>
        <v>Medium</v>
      </c>
      <c r="N16" t="str">
        <f>VLOOKUP($A16,SalesData[#This Row],COLUMN(N15), FALSE)</f>
        <v>Normal Order</v>
      </c>
      <c r="O16" t="str">
        <f>VLOOKUP($A16,SalesData[#This Row],COLUMN(O15), FALSE)</f>
        <v>Alejandro Ballentine</v>
      </c>
      <c r="P16" t="str">
        <f>VLOOKUP($A16,SalesData[#This Row],COLUMN(P15), FALSE)</f>
        <v>MO</v>
      </c>
      <c r="Q16" t="str">
        <f>VLOOKUP($A16,SalesData[#This Row],COLUMN(Q15), FALSE)</f>
        <v>2014</v>
      </c>
      <c r="R16" t="str">
        <f>VLOOKUP($A16,SalesData[#This Row],COLUMN(R15), FALSE)</f>
        <v>MEDIUM</v>
      </c>
      <c r="S16" t="str">
        <f>VLOOKUP($A16,SalesData[#This Row],COLUMN(S15), FALSE)</f>
        <v>office supplies</v>
      </c>
      <c r="T16" t="str">
        <f>VLOOKUP($A16,SalesData[#This Row],COLUMN(T15), FALSE)</f>
        <v>41966</v>
      </c>
      <c r="U16" t="str">
        <f>VLOOKUP($A16,SalesData[#This Row],COLUMN(U15), FALSE)</f>
        <v>AB25586</v>
      </c>
      <c r="V16" t="str">
        <f>VLOOKUP($A16,SalesData[#This Row],COLUMN(V15), FALSE)</f>
        <v>MO</v>
      </c>
      <c r="W16">
        <f>VLOOKUP($A16,SalesData[#This Row],COLUMN(W15), FALSE)</f>
        <v>2014</v>
      </c>
      <c r="X16" t="str">
        <f>VLOOKUP($A16,SalesData[#This Row],COLUMN(X15), FALSE)</f>
        <v>AB25586</v>
      </c>
      <c r="Y16">
        <f>VLOOKUP($A16,SalesData[#This Row],COLUMN(Y15), FALSE)</f>
        <v>41966</v>
      </c>
      <c r="Z16" t="str">
        <f>VLOOKUP($A16,SalesData[#This Row],COLUMN(Z15), FALSE)</f>
        <v>MO-2014-AB25586-41966</v>
      </c>
      <c r="AA16">
        <f>VLOOKUP($A16,SalesData[#This Row],COLUMN(AA15), FALSE)</f>
        <v>2014</v>
      </c>
      <c r="AB16">
        <f>VLOOKUP($A16,SalesData[#This Row],COLUMN(AB15), FALSE)</f>
        <v>11</v>
      </c>
      <c r="AC16">
        <f>VLOOKUP($A16,SalesData[#This Row],COLUMN(AC15), FALSE)</f>
        <v>1</v>
      </c>
      <c r="AD16">
        <f>VLOOKUP($A16,SalesData[#This Row],COLUMN(AD15), FALSE)</f>
        <v>0</v>
      </c>
    </row>
    <row r="17" spans="1:30" ht="15.75">
      <c r="A17" s="54" t="s">
        <v>243</v>
      </c>
      <c r="B17" s="52">
        <f>VLOOKUP($A17,SalesData[#This Row],COLUMN(B16), FALSE)</f>
        <v>41419</v>
      </c>
      <c r="C17" s="52">
        <f>VLOOKUP($A17,SalesData[#This Row],COLUMN(C16), FALSE)</f>
        <v>41422</v>
      </c>
      <c r="D17" t="str">
        <f>VLOOKUP($A17,SalesData[#This Row],COLUMN(D16), FALSE)</f>
        <v>Guy Phonely</v>
      </c>
      <c r="E17" t="str">
        <f>VLOOKUP($A17,SalesData[#This Row],COLUMN(E16), FALSE)</f>
        <v>India</v>
      </c>
      <c r="F17" t="str">
        <f>VLOOKUP($A17,SalesData[#This Row],COLUMN(F16), FALSE)</f>
        <v>Southern Asia</v>
      </c>
      <c r="G17" t="str">
        <f>VLOOKUP($A17,SalesData[#This Row],COLUMN(G16), FALSE)</f>
        <v>Technology</v>
      </c>
      <c r="H17" t="str">
        <f>VLOOKUP($A17,SalesData[#This Row],COLUMN(H16), FALSE)</f>
        <v>Bookcases</v>
      </c>
      <c r="I17">
        <f>VLOOKUP($A17,SalesData[#This Row],COLUMN(I16), FALSE)</f>
        <v>1916.73</v>
      </c>
      <c r="J17">
        <f>VLOOKUP($A17,SalesData[#This Row],COLUMN(J16), FALSE)</f>
        <v>3</v>
      </c>
      <c r="K17">
        <f>VLOOKUP($A17,SalesData[#This Row],COLUMN(K16), FALSE)</f>
        <v>0</v>
      </c>
      <c r="L17">
        <f>VLOOKUP($A17,SalesData[#This Row],COLUMN(L16), FALSE)</f>
        <v>498.32999999999902</v>
      </c>
      <c r="M17" t="str">
        <f>VLOOKUP($A17,SalesData[#This Row],COLUMN(M16), FALSE)</f>
        <v>Critical</v>
      </c>
      <c r="N17" t="str">
        <f>VLOOKUP($A17,SalesData[#This Row],COLUMN(N16), FALSE)</f>
        <v>Normal Order</v>
      </c>
      <c r="O17" t="str">
        <f>VLOOKUP($A17,SalesData[#This Row],COLUMN(O16), FALSE)</f>
        <v>Guy Phonely</v>
      </c>
      <c r="P17" t="str">
        <f>VLOOKUP($A17,SalesData[#This Row],COLUMN(P16), FALSE)</f>
        <v>IN</v>
      </c>
      <c r="Q17" t="str">
        <f>VLOOKUP($A17,SalesData[#This Row],COLUMN(Q16), FALSE)</f>
        <v>2013</v>
      </c>
      <c r="R17" t="str">
        <f>VLOOKUP($A17,SalesData[#This Row],COLUMN(R16), FALSE)</f>
        <v>CRITICAL</v>
      </c>
      <c r="S17" t="str">
        <f>VLOOKUP($A17,SalesData[#This Row],COLUMN(S16), FALSE)</f>
        <v>technology</v>
      </c>
      <c r="T17" t="str">
        <f>VLOOKUP($A17,SalesData[#This Row],COLUMN(T16), FALSE)</f>
        <v>41419</v>
      </c>
      <c r="U17" t="str">
        <f>VLOOKUP($A17,SalesData[#This Row],COLUMN(U16), FALSE)</f>
        <v>GP1474085</v>
      </c>
      <c r="V17" t="str">
        <f>VLOOKUP($A17,SalesData[#This Row],COLUMN(V16), FALSE)</f>
        <v>IN</v>
      </c>
      <c r="W17">
        <f>VLOOKUP($A17,SalesData[#This Row],COLUMN(W16), FALSE)</f>
        <v>2013</v>
      </c>
      <c r="X17" t="str">
        <f>VLOOKUP($A17,SalesData[#This Row],COLUMN(X16), FALSE)</f>
        <v>GP1474085</v>
      </c>
      <c r="Y17">
        <f>VLOOKUP($A17,SalesData[#This Row],COLUMN(Y16), FALSE)</f>
        <v>41419</v>
      </c>
      <c r="Z17" t="str">
        <f>VLOOKUP($A17,SalesData[#This Row],COLUMN(Z16), FALSE)</f>
        <v>IN-2013-GP1474085-41419</v>
      </c>
      <c r="AA17">
        <f>VLOOKUP($A17,SalesData[#This Row],COLUMN(AA16), FALSE)</f>
        <v>2013</v>
      </c>
      <c r="AB17">
        <f>VLOOKUP($A17,SalesData[#This Row],COLUMN(AB16), FALSE)</f>
        <v>5</v>
      </c>
      <c r="AC17">
        <f>VLOOKUP($A17,SalesData[#This Row],COLUMN(AC16), FALSE)</f>
        <v>7</v>
      </c>
      <c r="AD17">
        <f>VLOOKUP($A17,SalesData[#This Row],COLUMN(AD16), FALSE)</f>
        <v>3</v>
      </c>
    </row>
    <row r="18" spans="1:30" ht="15.75">
      <c r="A18" s="53" t="s">
        <v>244</v>
      </c>
      <c r="B18" s="52">
        <f>VLOOKUP($A18,SalesData[#This Row],COLUMN(B17), FALSE)</f>
        <v>42281</v>
      </c>
      <c r="C18" s="52">
        <f>VLOOKUP($A18,SalesData[#This Row],COLUMN(C17), FALSE)</f>
        <v>42286</v>
      </c>
      <c r="D18" t="str">
        <f>VLOOKUP($A18,SalesData[#This Row],COLUMN(D17), FALSE)</f>
        <v>Aaron Smayling</v>
      </c>
      <c r="E18" t="str">
        <f>VLOOKUP($A18,SalesData[#This Row],COLUMN(E17), FALSE)</f>
        <v>United States</v>
      </c>
      <c r="F18" t="str">
        <f>VLOOKUP($A18,SalesData[#This Row],COLUMN(F17), FALSE)</f>
        <v>WESTERN US</v>
      </c>
      <c r="G18" t="str">
        <f>VLOOKUP($A18,SalesData[#This Row],COLUMN(G17), FALSE)</f>
        <v>Furniture</v>
      </c>
      <c r="H18" t="str">
        <f>VLOOKUP($A18,SalesData[#This Row],COLUMN(H17), FALSE)</f>
        <v>Copiers</v>
      </c>
      <c r="I18">
        <f>VLOOKUP($A18,SalesData[#This Row],COLUMN(I17), FALSE)</f>
        <v>171.28800000000001</v>
      </c>
      <c r="J18">
        <f>VLOOKUP($A18,SalesData[#This Row],COLUMN(J17), FALSE)</f>
        <v>3</v>
      </c>
      <c r="K18">
        <f>VLOOKUP($A18,SalesData[#This Row],COLUMN(K17), FALSE)</f>
        <v>1.4339994914666701</v>
      </c>
      <c r="L18">
        <f>VLOOKUP($A18,SalesData[#This Row],COLUMN(L17), FALSE)</f>
        <v>-6.4233000000000198</v>
      </c>
      <c r="M18" t="str">
        <f>VLOOKUP($A18,SalesData[#This Row],COLUMN(M17), FALSE)</f>
        <v>Medium</v>
      </c>
      <c r="N18" t="str">
        <f>VLOOKUP($A18,SalesData[#This Row],COLUMN(N17), FALSE)</f>
        <v>Normal Order</v>
      </c>
      <c r="O18" t="str">
        <f>VLOOKUP($A18,SalesData[#This Row],COLUMN(O17), FALSE)</f>
        <v>Aaron Smayling</v>
      </c>
      <c r="P18" t="str">
        <f>VLOOKUP($A18,SalesData[#This Row],COLUMN(P17), FALSE)</f>
        <v>CA</v>
      </c>
      <c r="Q18" t="str">
        <f>VLOOKUP($A18,SalesData[#This Row],COLUMN(Q17), FALSE)</f>
        <v>2015</v>
      </c>
      <c r="R18" t="str">
        <f>VLOOKUP($A18,SalesData[#This Row],COLUMN(R17), FALSE)</f>
        <v>MEDIUM</v>
      </c>
      <c r="S18" t="str">
        <f>VLOOKUP($A18,SalesData[#This Row],COLUMN(S17), FALSE)</f>
        <v>furniture</v>
      </c>
      <c r="T18" t="str">
        <f>VLOOKUP($A18,SalesData[#This Row],COLUMN(T17), FALSE)</f>
        <v>42281</v>
      </c>
      <c r="U18" t="str">
        <f>VLOOKUP($A18,SalesData[#This Row],COLUMN(U17), FALSE)</f>
        <v>AS10045140</v>
      </c>
      <c r="V18" t="str">
        <f>VLOOKUP($A18,SalesData[#This Row],COLUMN(V17), FALSE)</f>
        <v>CA</v>
      </c>
      <c r="W18">
        <f>VLOOKUP($A18,SalesData[#This Row],COLUMN(W17), FALSE)</f>
        <v>2015</v>
      </c>
      <c r="X18" t="str">
        <f>VLOOKUP($A18,SalesData[#This Row],COLUMN(X17), FALSE)</f>
        <v>AS10045140</v>
      </c>
      <c r="Y18">
        <f>VLOOKUP($A18,SalesData[#This Row],COLUMN(Y17), FALSE)</f>
        <v>42281</v>
      </c>
      <c r="Z18" t="str">
        <f>VLOOKUP($A18,SalesData[#This Row],COLUMN(Z17), FALSE)</f>
        <v>CA-2015-AS10045140-42281</v>
      </c>
      <c r="AA18">
        <f>VLOOKUP($A18,SalesData[#This Row],COLUMN(AA17), FALSE)</f>
        <v>2015</v>
      </c>
      <c r="AB18">
        <f>VLOOKUP($A18,SalesData[#This Row],COLUMN(AB17), FALSE)</f>
        <v>10</v>
      </c>
      <c r="AC18">
        <f>VLOOKUP($A18,SalesData[#This Row],COLUMN(AC17), FALSE)</f>
        <v>1</v>
      </c>
      <c r="AD18">
        <f>VLOOKUP($A18,SalesData[#This Row],COLUMN(AD17), FALSE)</f>
        <v>5</v>
      </c>
    </row>
    <row r="19" spans="1:30" ht="15.75">
      <c r="A19" s="54" t="s">
        <v>288</v>
      </c>
      <c r="B19" s="52">
        <f>VLOOKUP($A19,SalesData[#This Row],COLUMN(B18), FALSE)</f>
        <v>41747</v>
      </c>
      <c r="C19" s="52">
        <f>VLOOKUP($A19,SalesData[#This Row],COLUMN(C18), FALSE)</f>
        <v>41748</v>
      </c>
      <c r="D19" t="str">
        <f>VLOOKUP($A19,SalesData[#This Row],COLUMN(D18), FALSE)</f>
        <v>Lena Creighton</v>
      </c>
      <c r="E19" t="str">
        <f>VLOOKUP($A19,SalesData[#This Row],COLUMN(E18), FALSE)</f>
        <v>Australia</v>
      </c>
      <c r="F19" t="str">
        <f>VLOOKUP($A19,SalesData[#This Row],COLUMN(F18), FALSE)</f>
        <v>Oceania</v>
      </c>
      <c r="G19" t="str">
        <f>VLOOKUP($A19,SalesData[#This Row],COLUMN(G18), FALSE)</f>
        <v>Technology</v>
      </c>
      <c r="H19" t="str">
        <f>VLOOKUP($A19,SalesData[#This Row],COLUMN(H18), FALSE)</f>
        <v>Phones</v>
      </c>
      <c r="I19">
        <f>VLOOKUP($A19,SalesData[#This Row],COLUMN(I18), FALSE)</f>
        <v>1601.64</v>
      </c>
      <c r="J19">
        <f>VLOOKUP($A19,SalesData[#This Row],COLUMN(J18), FALSE)</f>
        <v>5</v>
      </c>
      <c r="K19">
        <f>VLOOKUP($A19,SalesData[#This Row],COLUMN(K18), FALSE)</f>
        <v>0.1</v>
      </c>
      <c r="L19">
        <f>VLOOKUP($A19,SalesData[#This Row],COLUMN(L18), FALSE)</f>
        <v>587.18999999999903</v>
      </c>
      <c r="M19" t="str">
        <f>VLOOKUP($A19,SalesData[#This Row],COLUMN(M18), FALSE)</f>
        <v>Critical</v>
      </c>
      <c r="N19" t="str">
        <f>VLOOKUP($A19,SalesData[#This Row],COLUMN(N18), FALSE)</f>
        <v>Normal Order</v>
      </c>
      <c r="O19" t="str">
        <f>VLOOKUP($A19,SalesData[#This Row],COLUMN(O18), FALSE)</f>
        <v>Lena Creighton</v>
      </c>
      <c r="P19" t="str">
        <f>VLOOKUP($A19,SalesData[#This Row],COLUMN(P18), FALSE)</f>
        <v>IN</v>
      </c>
      <c r="Q19" t="str">
        <f>VLOOKUP($A19,SalesData[#This Row],COLUMN(Q18), FALSE)</f>
        <v>2014</v>
      </c>
      <c r="R19" t="str">
        <f>VLOOKUP($A19,SalesData[#This Row],COLUMN(R18), FALSE)</f>
        <v>CRITICAL</v>
      </c>
      <c r="S19" t="str">
        <f>VLOOKUP($A19,SalesData[#This Row],COLUMN(S18), FALSE)</f>
        <v>technology</v>
      </c>
      <c r="T19" t="str">
        <f>VLOOKUP($A19,SalesData[#This Row],COLUMN(T18), FALSE)</f>
        <v>41747</v>
      </c>
      <c r="U19" t="str">
        <f>VLOOKUP($A19,SalesData[#This Row],COLUMN(U18), FALSE)</f>
        <v>LC168857</v>
      </c>
      <c r="V19" t="str">
        <f>VLOOKUP($A19,SalesData[#This Row],COLUMN(V18), FALSE)</f>
        <v>IN</v>
      </c>
      <c r="W19">
        <f>VLOOKUP($A19,SalesData[#This Row],COLUMN(W18), FALSE)</f>
        <v>2014</v>
      </c>
      <c r="X19" t="str">
        <f>VLOOKUP($A19,SalesData[#This Row],COLUMN(X18), FALSE)</f>
        <v>LC168857</v>
      </c>
      <c r="Y19">
        <f>VLOOKUP($A19,SalesData[#This Row],COLUMN(Y18), FALSE)</f>
        <v>41747</v>
      </c>
      <c r="Z19" t="str">
        <f>VLOOKUP($A19,SalesData[#This Row],COLUMN(Z18), FALSE)</f>
        <v>IN-2014-LC168857-41747</v>
      </c>
      <c r="AA19">
        <f>VLOOKUP($A19,SalesData[#This Row],COLUMN(AA18), FALSE)</f>
        <v>2014</v>
      </c>
      <c r="AB19">
        <f>VLOOKUP($A19,SalesData[#This Row],COLUMN(AB18), FALSE)</f>
        <v>4</v>
      </c>
      <c r="AC19">
        <f>VLOOKUP($A19,SalesData[#This Row],COLUMN(AC18), FALSE)</f>
        <v>6</v>
      </c>
      <c r="AD19">
        <f>VLOOKUP($A19,SalesData[#This Row],COLUMN(AD18), FALSE)</f>
        <v>1</v>
      </c>
    </row>
    <row r="20" spans="1:30" ht="15.75">
      <c r="A20" s="53" t="s">
        <v>193</v>
      </c>
      <c r="B20" s="52">
        <f>VLOOKUP($A20,SalesData[#This Row],COLUMN(B19), FALSE)</f>
        <v>42007</v>
      </c>
      <c r="C20" s="52">
        <f>VLOOKUP($A20,SalesData[#This Row],COLUMN(C19), FALSE)</f>
        <v>42009</v>
      </c>
      <c r="D20" t="str">
        <f>VLOOKUP($A20,SalesData[#This Row],COLUMN(D19), FALSE)</f>
        <v>Aaron Smayling</v>
      </c>
      <c r="E20" t="str">
        <f>VLOOKUP($A20,SalesData[#This Row],COLUMN(E19), FALSE)</f>
        <v>United States</v>
      </c>
      <c r="F20" t="str">
        <f>VLOOKUP($A20,SalesData[#This Row],COLUMN(F19), FALSE)</f>
        <v>Southern US</v>
      </c>
      <c r="G20" t="str">
        <f>VLOOKUP($A20,SalesData[#This Row],COLUMN(G19), FALSE)</f>
        <v>Office Supplies</v>
      </c>
      <c r="H20" t="str">
        <f>VLOOKUP($A20,SalesData[#This Row],COLUMN(H19), FALSE)</f>
        <v>Machines</v>
      </c>
      <c r="I20">
        <f>VLOOKUP($A20,SalesData[#This Row],COLUMN(I19), FALSE)</f>
        <v>15.66</v>
      </c>
      <c r="J20">
        <f>VLOOKUP($A20,SalesData[#This Row],COLUMN(J19), FALSE)</f>
        <v>5</v>
      </c>
      <c r="K20">
        <f>VLOOKUP($A20,SalesData[#This Row],COLUMN(K19), FALSE)</f>
        <v>0.7</v>
      </c>
      <c r="L20">
        <f>VLOOKUP($A20,SalesData[#This Row],COLUMN(L19), FALSE)</f>
        <v>-12.527999999999899</v>
      </c>
      <c r="M20" t="str">
        <f>VLOOKUP($A20,SalesData[#This Row],COLUMN(M19), FALSE)</f>
        <v>High</v>
      </c>
      <c r="N20" t="str">
        <f>VLOOKUP($A20,SalesData[#This Row],COLUMN(N19), FALSE)</f>
        <v>Normal Order</v>
      </c>
      <c r="O20" t="str">
        <f>VLOOKUP($A20,SalesData[#This Row],COLUMN(O19), FALSE)</f>
        <v>Aaron Smayling</v>
      </c>
      <c r="P20" t="str">
        <f>VLOOKUP($A20,SalesData[#This Row],COLUMN(P19), FALSE)</f>
        <v>CA</v>
      </c>
      <c r="Q20" t="str">
        <f>VLOOKUP($A20,SalesData[#This Row],COLUMN(Q19), FALSE)</f>
        <v>2015</v>
      </c>
      <c r="R20" t="str">
        <f>VLOOKUP($A20,SalesData[#This Row],COLUMN(R19), FALSE)</f>
        <v>HIGH</v>
      </c>
      <c r="S20" t="str">
        <f>VLOOKUP($A20,SalesData[#This Row],COLUMN(S19), FALSE)</f>
        <v>office supplies</v>
      </c>
      <c r="T20" t="str">
        <f>VLOOKUP($A20,SalesData[#This Row],COLUMN(T19), FALSE)</f>
        <v>42007</v>
      </c>
      <c r="U20" t="str">
        <f>VLOOKUP($A20,SalesData[#This Row],COLUMN(U19), FALSE)</f>
        <v>AS10045140</v>
      </c>
      <c r="V20" t="str">
        <f>VLOOKUP($A20,SalesData[#This Row],COLUMN(V19), FALSE)</f>
        <v>CA</v>
      </c>
      <c r="W20">
        <f>VLOOKUP($A20,SalesData[#This Row],COLUMN(W19), FALSE)</f>
        <v>2015</v>
      </c>
      <c r="X20" t="str">
        <f>VLOOKUP($A20,SalesData[#This Row],COLUMN(X19), FALSE)</f>
        <v>AS10045140</v>
      </c>
      <c r="Y20">
        <f>VLOOKUP($A20,SalesData[#This Row],COLUMN(Y19), FALSE)</f>
        <v>42007</v>
      </c>
      <c r="Z20" t="str">
        <f>VLOOKUP($A20,SalesData[#This Row],COLUMN(Z19), FALSE)</f>
        <v>CA-2015-AS10045140-42007</v>
      </c>
      <c r="AA20">
        <f>VLOOKUP($A20,SalesData[#This Row],COLUMN(AA19), FALSE)</f>
        <v>2015</v>
      </c>
      <c r="AB20">
        <f>VLOOKUP($A20,SalesData[#This Row],COLUMN(AB19), FALSE)</f>
        <v>1</v>
      </c>
      <c r="AC20">
        <f>VLOOKUP($A20,SalesData[#This Row],COLUMN(AC19), FALSE)</f>
        <v>7</v>
      </c>
      <c r="AD20">
        <f>VLOOKUP($A20,SalesData[#This Row],COLUMN(AD19), FALSE)</f>
        <v>2</v>
      </c>
    </row>
    <row r="21" spans="1:30" ht="15.75">
      <c r="A21" s="54" t="s">
        <v>297</v>
      </c>
      <c r="B21" s="52">
        <f>VLOOKUP($A21,SalesData[#This Row],COLUMN(B20), FALSE)</f>
        <v>41790</v>
      </c>
      <c r="C21" s="52">
        <f>VLOOKUP($A21,SalesData[#This Row],COLUMN(C20), FALSE)</f>
        <v>41792</v>
      </c>
      <c r="D21" t="str">
        <f>VLOOKUP($A21,SalesData[#This Row],COLUMN(D20), FALSE)</f>
        <v>Vivek Sundaresam</v>
      </c>
      <c r="E21" t="str">
        <f>VLOOKUP($A21,SalesData[#This Row],COLUMN(E20), FALSE)</f>
        <v>China</v>
      </c>
      <c r="F21" t="str">
        <f>VLOOKUP($A21,SalesData[#This Row],COLUMN(F20), FALSE)</f>
        <v>Eastern Asia</v>
      </c>
      <c r="G21" t="str">
        <f>VLOOKUP($A21,SalesData[#This Row],COLUMN(G20), FALSE)</f>
        <v>Furniture</v>
      </c>
      <c r="H21" t="str">
        <f>VLOOKUP($A21,SalesData[#This Row],COLUMN(H20), FALSE)</f>
        <v>Storage</v>
      </c>
      <c r="I21">
        <f>VLOOKUP($A21,SalesData[#This Row],COLUMN(I20), FALSE)</f>
        <v>1455.12</v>
      </c>
      <c r="J21">
        <f>VLOOKUP($A21,SalesData[#This Row],COLUMN(J20), FALSE)</f>
        <v>4</v>
      </c>
      <c r="K21">
        <f>VLOOKUP($A21,SalesData[#This Row],COLUMN(K20), FALSE)</f>
        <v>0</v>
      </c>
      <c r="L21">
        <f>VLOOKUP($A21,SalesData[#This Row],COLUMN(L20), FALSE)</f>
        <v>116.399999999999</v>
      </c>
      <c r="M21" t="str">
        <f>VLOOKUP($A21,SalesData[#This Row],COLUMN(M20), FALSE)</f>
        <v>Critical</v>
      </c>
      <c r="N21" t="str">
        <f>VLOOKUP($A21,SalesData[#This Row],COLUMN(N20), FALSE)</f>
        <v>Normal Order</v>
      </c>
      <c r="O21" t="str">
        <f>VLOOKUP($A21,SalesData[#This Row],COLUMN(O20), FALSE)</f>
        <v>Vivek Sundaresam</v>
      </c>
      <c r="P21" t="str">
        <f>VLOOKUP($A21,SalesData[#This Row],COLUMN(P20), FALSE)</f>
        <v>IN</v>
      </c>
      <c r="Q21" t="str">
        <f>VLOOKUP($A21,SalesData[#This Row],COLUMN(Q20), FALSE)</f>
        <v>2014</v>
      </c>
      <c r="R21" t="str">
        <f>VLOOKUP($A21,SalesData[#This Row],COLUMN(R20), FALSE)</f>
        <v>CRITICAL</v>
      </c>
      <c r="S21" t="str">
        <f>VLOOKUP($A21,SalesData[#This Row],COLUMN(S20), FALSE)</f>
        <v>furniture</v>
      </c>
      <c r="T21" t="str">
        <f>VLOOKUP($A21,SalesData[#This Row],COLUMN(T20), FALSE)</f>
        <v>41790</v>
      </c>
      <c r="U21" t="str">
        <f>VLOOKUP($A21,SalesData[#This Row],COLUMN(U20), FALSE)</f>
        <v>VS2182027</v>
      </c>
      <c r="V21" t="str">
        <f>VLOOKUP($A21,SalesData[#This Row],COLUMN(V20), FALSE)</f>
        <v>IN</v>
      </c>
      <c r="W21">
        <f>VLOOKUP($A21,SalesData[#This Row],COLUMN(W20), FALSE)</f>
        <v>2014</v>
      </c>
      <c r="X21" t="str">
        <f>VLOOKUP($A21,SalesData[#This Row],COLUMN(X20), FALSE)</f>
        <v>VS2182027</v>
      </c>
      <c r="Y21">
        <f>VLOOKUP($A21,SalesData[#This Row],COLUMN(Y20), FALSE)</f>
        <v>41790</v>
      </c>
      <c r="Z21" t="str">
        <f>VLOOKUP($A21,SalesData[#This Row],COLUMN(Z20), FALSE)</f>
        <v>IN-2014-VS2182027-41790</v>
      </c>
      <c r="AA21">
        <f>VLOOKUP($A21,SalesData[#This Row],COLUMN(AA20), FALSE)</f>
        <v>2014</v>
      </c>
      <c r="AB21">
        <f>VLOOKUP($A21,SalesData[#This Row],COLUMN(AB20), FALSE)</f>
        <v>5</v>
      </c>
      <c r="AC21">
        <f>VLOOKUP($A21,SalesData[#This Row],COLUMN(AC20), FALSE)</f>
        <v>7</v>
      </c>
      <c r="AD21">
        <f>VLOOKUP($A21,SalesData[#This Row],COLUMN(AD20), FALSE)</f>
        <v>2</v>
      </c>
    </row>
    <row r="22" spans="1:30" ht="15.75">
      <c r="A22" s="53" t="s">
        <v>304</v>
      </c>
      <c r="B22" s="52">
        <f>VLOOKUP($A22,SalesData[#This Row],COLUMN(B21), FALSE)</f>
        <v>41884</v>
      </c>
      <c r="C22" s="52">
        <f>VLOOKUP($A22,SalesData[#This Row],COLUMN(C21), FALSE)</f>
        <v>41886</v>
      </c>
      <c r="D22" t="str">
        <f>VLOOKUP($A22,SalesData[#This Row],COLUMN(D21), FALSE)</f>
        <v>Adam Bellavance</v>
      </c>
      <c r="E22" t="str">
        <f>VLOOKUP($A22,SalesData[#This Row],COLUMN(E21), FALSE)</f>
        <v>United States</v>
      </c>
      <c r="F22" t="str">
        <f>VLOOKUP($A22,SalesData[#This Row],COLUMN(F21), FALSE)</f>
        <v>Eastern US</v>
      </c>
      <c r="G22" t="str">
        <f>VLOOKUP($A22,SalesData[#This Row],COLUMN(G21), FALSE)</f>
        <v>Office Supplies</v>
      </c>
      <c r="H22" t="str">
        <f>VLOOKUP($A22,SalesData[#This Row],COLUMN(H21), FALSE)</f>
        <v>Copiers</v>
      </c>
      <c r="I22" t="str">
        <f>VLOOKUP($A22,SalesData[#This Row],COLUMN(I21), FALSE)</f>
        <v>missing</v>
      </c>
      <c r="J22">
        <f>VLOOKUP($A22,SalesData[#This Row],COLUMN(J21), FALSE)</f>
        <v>4</v>
      </c>
      <c r="K22">
        <f>VLOOKUP($A22,SalesData[#This Row],COLUMN(K21), FALSE)</f>
        <v>0.2</v>
      </c>
      <c r="L22">
        <f>VLOOKUP($A22,SalesData[#This Row],COLUMN(L21), FALSE)</f>
        <v>1415.4295999999899</v>
      </c>
      <c r="M22" t="str">
        <f>VLOOKUP($A22,SalesData[#This Row],COLUMN(M21), FALSE)</f>
        <v>Critical</v>
      </c>
      <c r="N22" t="str">
        <f>VLOOKUP($A22,SalesData[#This Row],COLUMN(N21), FALSE)</f>
        <v>Normal Order</v>
      </c>
      <c r="O22" t="str">
        <f>VLOOKUP($A22,SalesData[#This Row],COLUMN(O21), FALSE)</f>
        <v>Adam Bellavance</v>
      </c>
      <c r="P22" t="str">
        <f>VLOOKUP($A22,SalesData[#This Row],COLUMN(P21), FALSE)</f>
        <v>CA</v>
      </c>
      <c r="Q22" t="str">
        <f>VLOOKUP($A22,SalesData[#This Row],COLUMN(Q21), FALSE)</f>
        <v>2014</v>
      </c>
      <c r="R22" t="str">
        <f>VLOOKUP($A22,SalesData[#This Row],COLUMN(R21), FALSE)</f>
        <v>CRITICAL</v>
      </c>
      <c r="S22" t="str">
        <f>VLOOKUP($A22,SalesData[#This Row],COLUMN(S21), FALSE)</f>
        <v>office supplies</v>
      </c>
      <c r="T22" t="str">
        <f>VLOOKUP($A22,SalesData[#This Row],COLUMN(T21), FALSE)</f>
        <v>41884</v>
      </c>
      <c r="U22" t="str">
        <f>VLOOKUP($A22,SalesData[#This Row],COLUMN(U21), FALSE)</f>
        <v>AB10060140</v>
      </c>
      <c r="V22" t="str">
        <f>VLOOKUP($A22,SalesData[#This Row],COLUMN(V21), FALSE)</f>
        <v>CA</v>
      </c>
      <c r="W22">
        <f>VLOOKUP($A22,SalesData[#This Row],COLUMN(W21), FALSE)</f>
        <v>2014</v>
      </c>
      <c r="X22" t="str">
        <f>VLOOKUP($A22,SalesData[#This Row],COLUMN(X21), FALSE)</f>
        <v>AB10060140</v>
      </c>
      <c r="Y22">
        <f>VLOOKUP($A22,SalesData[#This Row],COLUMN(Y21), FALSE)</f>
        <v>41884</v>
      </c>
      <c r="Z22" t="str">
        <f>VLOOKUP($A22,SalesData[#This Row],COLUMN(Z21), FALSE)</f>
        <v>CA-2014-AB10060140-41884</v>
      </c>
      <c r="AA22">
        <f>VLOOKUP($A22,SalesData[#This Row],COLUMN(AA21), FALSE)</f>
        <v>2014</v>
      </c>
      <c r="AB22">
        <f>VLOOKUP($A22,SalesData[#This Row],COLUMN(AB21), FALSE)</f>
        <v>9</v>
      </c>
      <c r="AC22">
        <f>VLOOKUP($A22,SalesData[#This Row],COLUMN(AC21), FALSE)</f>
        <v>3</v>
      </c>
      <c r="AD22">
        <f>VLOOKUP($A22,SalesData[#This Row],COLUMN(AD21), FALSE)</f>
        <v>2</v>
      </c>
    </row>
    <row r="23" spans="1:30" ht="15.75">
      <c r="A23" s="54" t="s">
        <v>305</v>
      </c>
      <c r="B23" s="52">
        <f>VLOOKUP($A23,SalesData[#This Row],COLUMN(B22), FALSE)</f>
        <v>41984</v>
      </c>
      <c r="C23" s="52">
        <f>VLOOKUP($A23,SalesData[#This Row],COLUMN(C22), FALSE)</f>
        <v>41987</v>
      </c>
      <c r="D23" t="str">
        <f>VLOOKUP($A23,SalesData[#This Row],COLUMN(D22), FALSE)</f>
        <v>Jason Klamczynski</v>
      </c>
      <c r="E23" t="str">
        <f>VLOOKUP($A23,SalesData[#This Row],COLUMN(E22), FALSE)</f>
        <v>Australia</v>
      </c>
      <c r="F23" t="str">
        <f>VLOOKUP($A23,SalesData[#This Row],COLUMN(F22), FALSE)</f>
        <v>Oceania</v>
      </c>
      <c r="G23" t="str">
        <f>VLOOKUP($A23,SalesData[#This Row],COLUMN(G22), FALSE)</f>
        <v>Technology</v>
      </c>
      <c r="H23" t="str">
        <f>VLOOKUP($A23,SalesData[#This Row],COLUMN(H22), FALSE)</f>
        <v>Machines</v>
      </c>
      <c r="I23">
        <f>VLOOKUP($A23,SalesData[#This Row],COLUMN(I22), FALSE)</f>
        <v>1695.87</v>
      </c>
      <c r="J23">
        <f>VLOOKUP($A23,SalesData[#This Row],COLUMN(J22), FALSE)</f>
        <v>5</v>
      </c>
      <c r="K23">
        <f>VLOOKUP($A23,SalesData[#This Row],COLUMN(K22), FALSE)</f>
        <v>0.1</v>
      </c>
      <c r="L23">
        <f>VLOOKUP($A23,SalesData[#This Row],COLUMN(L22), FALSE)</f>
        <v>-37.83</v>
      </c>
      <c r="M23" t="str">
        <f>VLOOKUP($A23,SalesData[#This Row],COLUMN(M22), FALSE)</f>
        <v>Critical</v>
      </c>
      <c r="N23" t="str">
        <f>VLOOKUP($A23,SalesData[#This Row],COLUMN(N22), FALSE)</f>
        <v>Normal Order</v>
      </c>
      <c r="O23" t="str">
        <f>VLOOKUP($A23,SalesData[#This Row],COLUMN(O22), FALSE)</f>
        <v>Jason Klamczynski</v>
      </c>
      <c r="P23" t="str">
        <f>VLOOKUP($A23,SalesData[#This Row],COLUMN(P22), FALSE)</f>
        <v>ID</v>
      </c>
      <c r="Q23" t="str">
        <f>VLOOKUP($A23,SalesData[#This Row],COLUMN(Q22), FALSE)</f>
        <v>2014</v>
      </c>
      <c r="R23" t="str">
        <f>VLOOKUP($A23,SalesData[#This Row],COLUMN(R22), FALSE)</f>
        <v>CRITICAL</v>
      </c>
      <c r="S23" t="str">
        <f>VLOOKUP($A23,SalesData[#This Row],COLUMN(S22), FALSE)</f>
        <v>technology</v>
      </c>
      <c r="T23" t="str">
        <f>VLOOKUP($A23,SalesData[#This Row],COLUMN(T22), FALSE)</f>
        <v>41984</v>
      </c>
      <c r="U23" t="str">
        <f>VLOOKUP($A23,SalesData[#This Row],COLUMN(U22), FALSE)</f>
        <v>JK153257</v>
      </c>
      <c r="V23" t="str">
        <f>VLOOKUP($A23,SalesData[#This Row],COLUMN(V22), FALSE)</f>
        <v>ID</v>
      </c>
      <c r="W23">
        <f>VLOOKUP($A23,SalesData[#This Row],COLUMN(W22), FALSE)</f>
        <v>2014</v>
      </c>
      <c r="X23" t="str">
        <f>VLOOKUP($A23,SalesData[#This Row],COLUMN(X22), FALSE)</f>
        <v>JK153257</v>
      </c>
      <c r="Y23">
        <f>VLOOKUP($A23,SalesData[#This Row],COLUMN(Y22), FALSE)</f>
        <v>41984</v>
      </c>
      <c r="Z23" t="str">
        <f>VLOOKUP($A23,SalesData[#This Row],COLUMN(Z22), FALSE)</f>
        <v>ID-2014-JK153257-41984</v>
      </c>
      <c r="AA23">
        <f>VLOOKUP($A23,SalesData[#This Row],COLUMN(AA22), FALSE)</f>
        <v>2014</v>
      </c>
      <c r="AB23">
        <f>VLOOKUP($A23,SalesData[#This Row],COLUMN(AB22), FALSE)</f>
        <v>12</v>
      </c>
      <c r="AC23">
        <f>VLOOKUP($A23,SalesData[#This Row],COLUMN(AC22), FALSE)</f>
        <v>5</v>
      </c>
      <c r="AD23">
        <f>VLOOKUP($A23,SalesData[#This Row],COLUMN(AD22), FALSE)</f>
        <v>3</v>
      </c>
    </row>
    <row r="24" spans="1:30" ht="15.75">
      <c r="A24" s="53" t="s">
        <v>308</v>
      </c>
      <c r="B24" s="52">
        <f>VLOOKUP($A24,SalesData[#This Row],COLUMN(B23), FALSE)</f>
        <v>42357</v>
      </c>
      <c r="C24" s="52">
        <f>VLOOKUP($A24,SalesData[#This Row],COLUMN(C23), FALSE)</f>
        <v>42358</v>
      </c>
      <c r="D24" t="str">
        <f>VLOOKUP($A24,SalesData[#This Row],COLUMN(D23), FALSE)</f>
        <v>Don Weiss</v>
      </c>
      <c r="E24" t="str">
        <f>VLOOKUP($A24,SalesData[#This Row],COLUMN(E23), FALSE)</f>
        <v>malaysia</v>
      </c>
      <c r="F24" t="str">
        <f>VLOOKUP($A24,SalesData[#This Row],COLUMN(F23), FALSE)</f>
        <v>Southeastern Asia</v>
      </c>
      <c r="G24" t="str">
        <f>VLOOKUP($A24,SalesData[#This Row],COLUMN(G23), FALSE)</f>
        <v>Technology</v>
      </c>
      <c r="H24" t="str">
        <f>VLOOKUP($A24,SalesData[#This Row],COLUMN(H23), FALSE)</f>
        <v>Copiers</v>
      </c>
      <c r="I24">
        <f>VLOOKUP($A24,SalesData[#This Row],COLUMN(I23), FALSE)</f>
        <v>1954.17</v>
      </c>
      <c r="J24">
        <f>VLOOKUP($A24,SalesData[#This Row],COLUMN(J23), FALSE)</f>
        <v>3</v>
      </c>
      <c r="K24">
        <f>VLOOKUP($A24,SalesData[#This Row],COLUMN(K23), FALSE)</f>
        <v>0</v>
      </c>
      <c r="L24">
        <f>VLOOKUP($A24,SalesData[#This Row],COLUMN(L23), FALSE)</f>
        <v>312.659999999999</v>
      </c>
      <c r="M24" t="str">
        <f>VLOOKUP($A24,SalesData[#This Row],COLUMN(M23), FALSE)</f>
        <v>Critical</v>
      </c>
      <c r="N24" t="str">
        <f>VLOOKUP($A24,SalesData[#This Row],COLUMN(N23), FALSE)</f>
        <v>Normal Order</v>
      </c>
      <c r="O24" t="str">
        <f>VLOOKUP($A24,SalesData[#This Row],COLUMN(O23), FALSE)</f>
        <v>Don Weiss</v>
      </c>
      <c r="P24" t="str">
        <f>VLOOKUP($A24,SalesData[#This Row],COLUMN(P23), FALSE)</f>
        <v>IN</v>
      </c>
      <c r="Q24" t="str">
        <f>VLOOKUP($A24,SalesData[#This Row],COLUMN(Q23), FALSE)</f>
        <v>2015</v>
      </c>
      <c r="R24" t="str">
        <f>VLOOKUP($A24,SalesData[#This Row],COLUMN(R23), FALSE)</f>
        <v>CRITICAL</v>
      </c>
      <c r="S24" t="str">
        <f>VLOOKUP($A24,SalesData[#This Row],COLUMN(S23), FALSE)</f>
        <v>technology</v>
      </c>
      <c r="T24" t="str">
        <f>VLOOKUP($A24,SalesData[#This Row],COLUMN(T23), FALSE)</f>
        <v>42357</v>
      </c>
      <c r="U24" t="str">
        <f>VLOOKUP($A24,SalesData[#This Row],COLUMN(U23), FALSE)</f>
        <v>DW1354078</v>
      </c>
      <c r="V24" t="str">
        <f>VLOOKUP($A24,SalesData[#This Row],COLUMN(V23), FALSE)</f>
        <v>IN</v>
      </c>
      <c r="W24">
        <f>VLOOKUP($A24,SalesData[#This Row],COLUMN(W23), FALSE)</f>
        <v>2015</v>
      </c>
      <c r="X24" t="str">
        <f>VLOOKUP($A24,SalesData[#This Row],COLUMN(X23), FALSE)</f>
        <v>DW1354078</v>
      </c>
      <c r="Y24">
        <f>VLOOKUP($A24,SalesData[#This Row],COLUMN(Y23), FALSE)</f>
        <v>42357</v>
      </c>
      <c r="Z24" t="str">
        <f>VLOOKUP($A24,SalesData[#This Row],COLUMN(Z23), FALSE)</f>
        <v>IN-2015-DW1354078-42357</v>
      </c>
      <c r="AA24">
        <f>VLOOKUP($A24,SalesData[#This Row],COLUMN(AA23), FALSE)</f>
        <v>2015</v>
      </c>
      <c r="AB24">
        <f>VLOOKUP($A24,SalesData[#This Row],COLUMN(AB23), FALSE)</f>
        <v>12</v>
      </c>
      <c r="AC24">
        <f>VLOOKUP($A24,SalesData[#This Row],COLUMN(AC23), FALSE)</f>
        <v>7</v>
      </c>
      <c r="AD24">
        <f>VLOOKUP($A24,SalesData[#This Row],COLUMN(AD23), FALSE)</f>
        <v>1</v>
      </c>
    </row>
    <row r="25" spans="1:30" ht="15.75">
      <c r="A25" s="54" t="s">
        <v>302</v>
      </c>
      <c r="B25" s="52">
        <f>VLOOKUP($A25,SalesData[#This Row],COLUMN(B24), FALSE)</f>
        <v>42315</v>
      </c>
      <c r="C25" s="52">
        <f>VLOOKUP($A25,SalesData[#This Row],COLUMN(C24), FALSE)</f>
        <v>42322</v>
      </c>
      <c r="D25" t="str">
        <f>VLOOKUP($A25,SalesData[#This Row],COLUMN(D24), FALSE)</f>
        <v>Adam Bellavance</v>
      </c>
      <c r="E25" t="str">
        <f>VLOOKUP($A25,SalesData[#This Row],COLUMN(E24), FALSE)</f>
        <v>United States</v>
      </c>
      <c r="F25" t="str">
        <f>VLOOKUP($A25,SalesData[#This Row],COLUMN(F24), FALSE)</f>
        <v>Western US</v>
      </c>
      <c r="G25" t="str">
        <f>VLOOKUP($A25,SalesData[#This Row],COLUMN(G24), FALSE)</f>
        <v>Furniture</v>
      </c>
      <c r="H25" t="str">
        <f>VLOOKUP($A25,SalesData[#This Row],COLUMN(H24), FALSE)</f>
        <v>Copiers</v>
      </c>
      <c r="I25">
        <f>VLOOKUP($A25,SalesData[#This Row],COLUMN(I24), FALSE)</f>
        <v>449.56799999999998</v>
      </c>
      <c r="J25">
        <f>VLOOKUP($A25,SalesData[#This Row],COLUMN(J24), FALSE)</f>
        <v>2</v>
      </c>
      <c r="K25">
        <f>VLOOKUP($A25,SalesData[#This Row],COLUMN(K24), FALSE)</f>
        <v>0.2</v>
      </c>
      <c r="L25">
        <f>VLOOKUP($A25,SalesData[#This Row],COLUMN(L24), FALSE)</f>
        <v>-73.0548</v>
      </c>
      <c r="M25" t="str">
        <f>VLOOKUP($A25,SalesData[#This Row],COLUMN(M24), FALSE)</f>
        <v>Low</v>
      </c>
      <c r="N25" t="str">
        <f>VLOOKUP($A25,SalesData[#This Row],COLUMN(N24), FALSE)</f>
        <v>Normal Order</v>
      </c>
      <c r="O25" t="str">
        <f>VLOOKUP($A25,SalesData[#This Row],COLUMN(O24), FALSE)</f>
        <v>Adam Bellavance</v>
      </c>
      <c r="P25" t="str">
        <f>VLOOKUP($A25,SalesData[#This Row],COLUMN(P24), FALSE)</f>
        <v>CA</v>
      </c>
      <c r="Q25" t="str">
        <f>VLOOKUP($A25,SalesData[#This Row],COLUMN(Q24), FALSE)</f>
        <v>2015</v>
      </c>
      <c r="R25" t="str">
        <f>VLOOKUP($A25,SalesData[#This Row],COLUMN(R24), FALSE)</f>
        <v>LOW</v>
      </c>
      <c r="S25" t="str">
        <f>VLOOKUP($A25,SalesData[#This Row],COLUMN(S24), FALSE)</f>
        <v>furniture</v>
      </c>
      <c r="T25" t="str">
        <f>VLOOKUP($A25,SalesData[#This Row],COLUMN(T24), FALSE)</f>
        <v>42315</v>
      </c>
      <c r="U25" t="str">
        <f>VLOOKUP($A25,SalesData[#This Row],COLUMN(U24), FALSE)</f>
        <v>AB10060140</v>
      </c>
      <c r="V25" t="str">
        <f>VLOOKUP($A25,SalesData[#This Row],COLUMN(V24), FALSE)</f>
        <v>CA</v>
      </c>
      <c r="W25">
        <f>VLOOKUP($A25,SalesData[#This Row],COLUMN(W24), FALSE)</f>
        <v>2015</v>
      </c>
      <c r="X25" t="str">
        <f>VLOOKUP($A25,SalesData[#This Row],COLUMN(X24), FALSE)</f>
        <v>AB10060140</v>
      </c>
      <c r="Y25">
        <f>VLOOKUP($A25,SalesData[#This Row],COLUMN(Y24), FALSE)</f>
        <v>42315</v>
      </c>
      <c r="Z25" t="str">
        <f>VLOOKUP($A25,SalesData[#This Row],COLUMN(Z24), FALSE)</f>
        <v>CA-2015-AB10060140-42315</v>
      </c>
      <c r="AA25">
        <f>VLOOKUP($A25,SalesData[#This Row],COLUMN(AA24), FALSE)</f>
        <v>2015</v>
      </c>
      <c r="AB25">
        <f>VLOOKUP($A25,SalesData[#This Row],COLUMN(AB24), FALSE)</f>
        <v>11</v>
      </c>
      <c r="AC25">
        <f>VLOOKUP($A25,SalesData[#This Row],COLUMN(AC24), FALSE)</f>
        <v>7</v>
      </c>
      <c r="AD25">
        <f>VLOOKUP($A25,SalesData[#This Row],COLUMN(AD24), FALSE)</f>
        <v>7</v>
      </c>
    </row>
    <row r="26" spans="1:30" ht="15.75">
      <c r="A26" s="53" t="s">
        <v>311</v>
      </c>
      <c r="B26" s="52" t="str">
        <f>VLOOKUP($A26,SalesData[#This Row],COLUMN(B25), FALSE)</f>
        <v>20140-3-14</v>
      </c>
      <c r="C26" s="52">
        <f>VLOOKUP($A26,SalesData[#This Row],COLUMN(C25), FALSE)</f>
        <v>41717</v>
      </c>
      <c r="D26" t="str">
        <f>VLOOKUP($A26,SalesData[#This Row],COLUMN(D25), FALSE)</f>
        <v>Adam Bellavance</v>
      </c>
      <c r="E26" t="str">
        <f>VLOOKUP($A26,SalesData[#This Row],COLUMN(E25), FALSE)</f>
        <v>United States</v>
      </c>
      <c r="F26" t="str">
        <f>VLOOKUP($A26,SalesData[#This Row],COLUMN(F25), FALSE)</f>
        <v>Southern US</v>
      </c>
      <c r="G26" t="str">
        <f>VLOOKUP($A26,SalesData[#This Row],COLUMN(G25), FALSE)</f>
        <v>Office Supplies</v>
      </c>
      <c r="H26" t="str">
        <f>VLOOKUP($A26,SalesData[#This Row],COLUMN(H25), FALSE)</f>
        <v>Phones</v>
      </c>
      <c r="I26">
        <f>VLOOKUP($A26,SalesData[#This Row],COLUMN(I25), FALSE)</f>
        <v>160.32</v>
      </c>
      <c r="J26">
        <f>VLOOKUP($A26,SalesData[#This Row],COLUMN(J25), FALSE)</f>
        <v>2</v>
      </c>
      <c r="K26">
        <f>VLOOKUP($A26,SalesData[#This Row],COLUMN(K25), FALSE)</f>
        <v>0</v>
      </c>
      <c r="L26">
        <f>VLOOKUP($A26,SalesData[#This Row],COLUMN(L25), FALSE)</f>
        <v>291.20200743633302</v>
      </c>
      <c r="M26" t="str">
        <f>VLOOKUP($A26,SalesData[#This Row],COLUMN(M25), FALSE)</f>
        <v>Medium</v>
      </c>
      <c r="N26" t="str">
        <f>VLOOKUP($A26,SalesData[#This Row],COLUMN(N25), FALSE)</f>
        <v>Normal Order</v>
      </c>
      <c r="O26" t="str">
        <f>VLOOKUP($A26,SalesData[#This Row],COLUMN(O25), FALSE)</f>
        <v>Adam Bellavance</v>
      </c>
      <c r="P26" t="str">
        <f>VLOOKUP($A26,SalesData[#This Row],COLUMN(P25), FALSE)</f>
        <v>US</v>
      </c>
      <c r="Q26" t="str">
        <f>VLOOKUP($A26,SalesData[#This Row],COLUMN(Q25), FALSE)</f>
        <v>2014</v>
      </c>
      <c r="R26" t="str">
        <f>VLOOKUP($A26,SalesData[#This Row],COLUMN(R25), FALSE)</f>
        <v>MEDIUM</v>
      </c>
      <c r="S26" t="str">
        <f>VLOOKUP($A26,SalesData[#This Row],COLUMN(S25), FALSE)</f>
        <v>office supplies</v>
      </c>
      <c r="T26" t="str">
        <f>VLOOKUP($A26,SalesData[#This Row],COLUMN(T25), FALSE)</f>
        <v>41712</v>
      </c>
      <c r="U26" t="str">
        <f>VLOOKUP($A26,SalesData[#This Row],COLUMN(U25), FALSE)</f>
        <v>AB10060140</v>
      </c>
      <c r="V26" t="str">
        <f>VLOOKUP($A26,SalesData[#This Row],COLUMN(V25), FALSE)</f>
        <v>US</v>
      </c>
      <c r="W26">
        <f>VLOOKUP($A26,SalesData[#This Row],COLUMN(W25), FALSE)</f>
        <v>2014</v>
      </c>
      <c r="X26" t="str">
        <f>VLOOKUP($A26,SalesData[#This Row],COLUMN(X25), FALSE)</f>
        <v>AB10060140</v>
      </c>
      <c r="Y26">
        <f>VLOOKUP($A26,SalesData[#This Row],COLUMN(Y25), FALSE)</f>
        <v>41712</v>
      </c>
      <c r="Z26" t="str">
        <f>VLOOKUP($A26,SalesData[#This Row],COLUMN(Z25), FALSE)</f>
        <v>US-2014-AB10060140-41712</v>
      </c>
      <c r="AA26">
        <f>VLOOKUP($A26,SalesData[#This Row],COLUMN(AA25), FALSE)</f>
        <v>0</v>
      </c>
      <c r="AB26">
        <f>VLOOKUP($A26,SalesData[#This Row],COLUMN(AB25), FALSE)</f>
        <v>0</v>
      </c>
      <c r="AC26">
        <f>VLOOKUP($A26,SalesData[#This Row],COLUMN(AC25), FALSE)</f>
        <v>0</v>
      </c>
      <c r="AD26">
        <f>VLOOKUP($A26,SalesData[#This Row],COLUMN(AD25), FALSE)</f>
        <v>0</v>
      </c>
    </row>
    <row r="27" spans="1:30" ht="15.75">
      <c r="A27" s="54" t="s">
        <v>304</v>
      </c>
      <c r="B27" s="52">
        <f>VLOOKUP($A27,SalesData[#This Row],COLUMN(B26), FALSE)</f>
        <v>41884</v>
      </c>
      <c r="C27" s="52">
        <f>VLOOKUP($A27,SalesData[#This Row],COLUMN(C26), FALSE)</f>
        <v>41886</v>
      </c>
      <c r="D27" t="str">
        <f>VLOOKUP($A27,SalesData[#This Row],COLUMN(D26), FALSE)</f>
        <v>Adam Bellavance</v>
      </c>
      <c r="E27" t="str">
        <f>VLOOKUP($A27,SalesData[#This Row],COLUMN(E26), FALSE)</f>
        <v>united states</v>
      </c>
      <c r="F27" t="str">
        <f>VLOOKUP($A27,SalesData[#This Row],COLUMN(F26), FALSE)</f>
        <v>Eastern US</v>
      </c>
      <c r="G27" t="str">
        <f>VLOOKUP($A27,SalesData[#This Row],COLUMN(G26), FALSE)</f>
        <v>Office Supplies</v>
      </c>
      <c r="H27" t="str">
        <f>VLOOKUP($A27,SalesData[#This Row],COLUMN(H26), FALSE)</f>
        <v>Copiers</v>
      </c>
      <c r="I27">
        <f>VLOOKUP($A27,SalesData[#This Row],COLUMN(I26), FALSE)</f>
        <v>49.12</v>
      </c>
      <c r="J27">
        <f>VLOOKUP($A27,SalesData[#This Row],COLUMN(J26), FALSE)</f>
        <v>4</v>
      </c>
      <c r="K27">
        <f>VLOOKUP($A27,SalesData[#This Row],COLUMN(K26), FALSE)</f>
        <v>0</v>
      </c>
      <c r="L27">
        <f>VLOOKUP($A27,SalesData[#This Row],COLUMN(L26), FALSE)</f>
        <v>23.086399999999902</v>
      </c>
      <c r="M27" t="str">
        <f>VLOOKUP($A27,SalesData[#This Row],COLUMN(M26), FALSE)</f>
        <v>Critical</v>
      </c>
      <c r="N27" t="str">
        <f>VLOOKUP($A27,SalesData[#This Row],COLUMN(N26), FALSE)</f>
        <v>Normal Order</v>
      </c>
      <c r="O27" t="str">
        <f>VLOOKUP($A27,SalesData[#This Row],COLUMN(O26), FALSE)</f>
        <v>Adam Bellavance</v>
      </c>
      <c r="P27" t="str">
        <f>VLOOKUP($A27,SalesData[#This Row],COLUMN(P26), FALSE)</f>
        <v>CA</v>
      </c>
      <c r="Q27" t="str">
        <f>VLOOKUP($A27,SalesData[#This Row],COLUMN(Q26), FALSE)</f>
        <v>2014</v>
      </c>
      <c r="R27" t="str">
        <f>VLOOKUP($A27,SalesData[#This Row],COLUMN(R26), FALSE)</f>
        <v>CRITICAL</v>
      </c>
      <c r="S27" t="str">
        <f>VLOOKUP($A27,SalesData[#This Row],COLUMN(S26), FALSE)</f>
        <v>office supplies</v>
      </c>
      <c r="T27" t="str">
        <f>VLOOKUP($A27,SalesData[#This Row],COLUMN(T26), FALSE)</f>
        <v>41884</v>
      </c>
      <c r="U27" t="str">
        <f>VLOOKUP($A27,SalesData[#This Row],COLUMN(U26), FALSE)</f>
        <v>AB10060140</v>
      </c>
      <c r="V27" t="str">
        <f>VLOOKUP($A27,SalesData[#This Row],COLUMN(V26), FALSE)</f>
        <v>CA</v>
      </c>
      <c r="W27">
        <f>VLOOKUP($A27,SalesData[#This Row],COLUMN(W26), FALSE)</f>
        <v>2014</v>
      </c>
      <c r="X27" t="str">
        <f>VLOOKUP($A27,SalesData[#This Row],COLUMN(X26), FALSE)</f>
        <v>AB10060140</v>
      </c>
      <c r="Y27">
        <f>VLOOKUP($A27,SalesData[#This Row],COLUMN(Y26), FALSE)</f>
        <v>41884</v>
      </c>
      <c r="Z27" t="str">
        <f>VLOOKUP($A27,SalesData[#This Row],COLUMN(Z26), FALSE)</f>
        <v>CA-2014-AB10060140-41884</v>
      </c>
      <c r="AA27">
        <f>VLOOKUP($A27,SalesData[#This Row],COLUMN(AA26), FALSE)</f>
        <v>2014</v>
      </c>
      <c r="AB27">
        <f>VLOOKUP($A27,SalesData[#This Row],COLUMN(AB26), FALSE)</f>
        <v>9</v>
      </c>
      <c r="AC27">
        <f>VLOOKUP($A27,SalesData[#This Row],COLUMN(AC26), FALSE)</f>
        <v>3</v>
      </c>
      <c r="AD27">
        <f>VLOOKUP($A27,SalesData[#This Row],COLUMN(AD26), FALSE)</f>
        <v>2</v>
      </c>
    </row>
    <row r="28" spans="1:30" ht="15.75">
      <c r="A28" s="53" t="s">
        <v>339</v>
      </c>
      <c r="B28" s="52">
        <f>VLOOKUP($A28,SalesData[#This Row],COLUMN(B27), FALSE)</f>
        <v>41572</v>
      </c>
      <c r="C28" s="52">
        <f>VLOOKUP($A28,SalesData[#This Row],COLUMN(C27), FALSE)</f>
        <v>41575</v>
      </c>
      <c r="D28" t="str">
        <f>VLOOKUP($A28,SalesData[#This Row],COLUMN(D27), FALSE)</f>
        <v>Lisa Hazard</v>
      </c>
      <c r="E28" t="str">
        <f>VLOOKUP($A28,SalesData[#This Row],COLUMN(E27), FALSE)</f>
        <v>China</v>
      </c>
      <c r="F28" t="str">
        <f>VLOOKUP($A28,SalesData[#This Row],COLUMN(F27), FALSE)</f>
        <v>Eastern Asia</v>
      </c>
      <c r="G28" t="str">
        <f>VLOOKUP($A28,SalesData[#This Row],COLUMN(G27), FALSE)</f>
        <v>Technology</v>
      </c>
      <c r="H28" t="str">
        <f>VLOOKUP($A28,SalesData[#This Row],COLUMN(H27), FALSE)</f>
        <v>Appliances</v>
      </c>
      <c r="I28">
        <f>VLOOKUP($A28,SalesData[#This Row],COLUMN(I27), FALSE)</f>
        <v>1583.7</v>
      </c>
      <c r="J28">
        <f>VLOOKUP($A28,SalesData[#This Row],COLUMN(J27), FALSE)</f>
        <v>5</v>
      </c>
      <c r="K28">
        <f>VLOOKUP($A28,SalesData[#This Row],COLUMN(K27), FALSE)</f>
        <v>0</v>
      </c>
      <c r="L28">
        <f>VLOOKUP($A28,SalesData[#This Row],COLUMN(L27), FALSE)</f>
        <v>174.14999999999901</v>
      </c>
      <c r="M28" t="str">
        <f>VLOOKUP($A28,SalesData[#This Row],COLUMN(M27), FALSE)</f>
        <v>Critical</v>
      </c>
      <c r="N28" t="str">
        <f>VLOOKUP($A28,SalesData[#This Row],COLUMN(N27), FALSE)</f>
        <v>Normal Order</v>
      </c>
      <c r="O28" t="str">
        <f>VLOOKUP($A28,SalesData[#This Row],COLUMN(O27), FALSE)</f>
        <v>Lisa Hazard</v>
      </c>
      <c r="P28" t="str">
        <f>VLOOKUP($A28,SalesData[#This Row],COLUMN(P27), FALSE)</f>
        <v>IN</v>
      </c>
      <c r="Q28" t="str">
        <f>VLOOKUP($A28,SalesData[#This Row],COLUMN(Q27), FALSE)</f>
        <v>2013</v>
      </c>
      <c r="R28" t="str">
        <f>VLOOKUP($A28,SalesData[#This Row],COLUMN(R27), FALSE)</f>
        <v>CRITICAL</v>
      </c>
      <c r="S28" t="str">
        <f>VLOOKUP($A28,SalesData[#This Row],COLUMN(S27), FALSE)</f>
        <v>technology</v>
      </c>
      <c r="T28" t="str">
        <f>VLOOKUP($A28,SalesData[#This Row],COLUMN(T27), FALSE)</f>
        <v>41572</v>
      </c>
      <c r="U28" t="str">
        <f>VLOOKUP($A28,SalesData[#This Row],COLUMN(U27), FALSE)</f>
        <v>LH1702027</v>
      </c>
      <c r="V28" t="str">
        <f>VLOOKUP($A28,SalesData[#This Row],COLUMN(V27), FALSE)</f>
        <v>IN</v>
      </c>
      <c r="W28">
        <f>VLOOKUP($A28,SalesData[#This Row],COLUMN(W27), FALSE)</f>
        <v>2013</v>
      </c>
      <c r="X28" t="str">
        <f>VLOOKUP($A28,SalesData[#This Row],COLUMN(X27), FALSE)</f>
        <v>LH1702027</v>
      </c>
      <c r="Y28">
        <f>VLOOKUP($A28,SalesData[#This Row],COLUMN(Y27), FALSE)</f>
        <v>41572</v>
      </c>
      <c r="Z28" t="str">
        <f>VLOOKUP($A28,SalesData[#This Row],COLUMN(Z27), FALSE)</f>
        <v>IN-2013-LH1702027-41572</v>
      </c>
      <c r="AA28">
        <f>VLOOKUP($A28,SalesData[#This Row],COLUMN(AA27), FALSE)</f>
        <v>2013</v>
      </c>
      <c r="AB28">
        <f>VLOOKUP($A28,SalesData[#This Row],COLUMN(AB27), FALSE)</f>
        <v>10</v>
      </c>
      <c r="AC28">
        <f>VLOOKUP($A28,SalesData[#This Row],COLUMN(AC27), FALSE)</f>
        <v>6</v>
      </c>
      <c r="AD28">
        <f>VLOOKUP($A28,SalesData[#This Row],COLUMN(AD27), FALSE)</f>
        <v>3</v>
      </c>
    </row>
    <row r="29" spans="1:30" ht="15.75">
      <c r="A29" s="54" t="s">
        <v>311</v>
      </c>
      <c r="B29" s="52">
        <f>VLOOKUP($A29,SalesData[#This Row],COLUMN(B28), FALSE)</f>
        <v>41712</v>
      </c>
      <c r="C29" s="52">
        <f>VLOOKUP($A29,SalesData[#This Row],COLUMN(C28), FALSE)</f>
        <v>41717</v>
      </c>
      <c r="D29" t="str">
        <f>VLOOKUP($A29,SalesData[#This Row],COLUMN(D28), FALSE)</f>
        <v>Adam Bellavance</v>
      </c>
      <c r="E29" t="str">
        <f>VLOOKUP($A29,SalesData[#This Row],COLUMN(E28), FALSE)</f>
        <v>united states</v>
      </c>
      <c r="F29" t="str">
        <f>VLOOKUP($A29,SalesData[#This Row],COLUMN(F28), FALSE)</f>
        <v>Southern US</v>
      </c>
      <c r="G29" t="str">
        <f>VLOOKUP($A29,SalesData[#This Row],COLUMN(G28), FALSE)</f>
        <v>Furniture</v>
      </c>
      <c r="H29" t="str">
        <f>VLOOKUP($A29,SalesData[#This Row],COLUMN(H28), FALSE)</f>
        <v>Bookcases</v>
      </c>
      <c r="I29">
        <f>VLOOKUP($A29,SalesData[#This Row],COLUMN(I28), FALSE)</f>
        <v>127.88</v>
      </c>
      <c r="J29">
        <f>VLOOKUP($A29,SalesData[#This Row],COLUMN(J28), FALSE)</f>
        <v>2</v>
      </c>
      <c r="K29">
        <f>VLOOKUP($A29,SalesData[#This Row],COLUMN(K28), FALSE)</f>
        <v>0</v>
      </c>
      <c r="L29">
        <f>VLOOKUP($A29,SalesData[#This Row],COLUMN(L28), FALSE)</f>
        <v>40.921599999999998</v>
      </c>
      <c r="M29" t="str">
        <f>VLOOKUP($A29,SalesData[#This Row],COLUMN(M28), FALSE)</f>
        <v>Medium</v>
      </c>
      <c r="N29" t="str">
        <f>VLOOKUP($A29,SalesData[#This Row],COLUMN(N28), FALSE)</f>
        <v>Normal Order</v>
      </c>
      <c r="O29" t="str">
        <f>VLOOKUP($A29,SalesData[#This Row],COLUMN(O28), FALSE)</f>
        <v>Adam Bellavance</v>
      </c>
      <c r="P29" t="str">
        <f>VLOOKUP($A29,SalesData[#This Row],COLUMN(P28), FALSE)</f>
        <v>US</v>
      </c>
      <c r="Q29" t="str">
        <f>VLOOKUP($A29,SalesData[#This Row],COLUMN(Q28), FALSE)</f>
        <v>2014</v>
      </c>
      <c r="R29" t="str">
        <f>VLOOKUP($A29,SalesData[#This Row],COLUMN(R28), FALSE)</f>
        <v>MEDIUM</v>
      </c>
      <c r="S29" t="str">
        <f>VLOOKUP($A29,SalesData[#This Row],COLUMN(S28), FALSE)</f>
        <v>furniture</v>
      </c>
      <c r="T29" t="str">
        <f>VLOOKUP($A29,SalesData[#This Row],COLUMN(T28), FALSE)</f>
        <v>41712</v>
      </c>
      <c r="U29" t="str">
        <f>VLOOKUP($A29,SalesData[#This Row],COLUMN(U28), FALSE)</f>
        <v>AB10060140</v>
      </c>
      <c r="V29" t="str">
        <f>VLOOKUP($A29,SalesData[#This Row],COLUMN(V28), FALSE)</f>
        <v>US</v>
      </c>
      <c r="W29">
        <f>VLOOKUP($A29,SalesData[#This Row],COLUMN(W28), FALSE)</f>
        <v>2014</v>
      </c>
      <c r="X29" t="str">
        <f>VLOOKUP($A29,SalesData[#This Row],COLUMN(X28), FALSE)</f>
        <v>AB10060140</v>
      </c>
      <c r="Y29">
        <f>VLOOKUP($A29,SalesData[#This Row],COLUMN(Y28), FALSE)</f>
        <v>41712</v>
      </c>
      <c r="Z29" t="str">
        <f>VLOOKUP($A29,SalesData[#This Row],COLUMN(Z28), FALSE)</f>
        <v>US-2014-AB10060140-41712</v>
      </c>
      <c r="AA29">
        <f>VLOOKUP($A29,SalesData[#This Row],COLUMN(AA28), FALSE)</f>
        <v>2014</v>
      </c>
      <c r="AB29">
        <f>VLOOKUP($A29,SalesData[#This Row],COLUMN(AB28), FALSE)</f>
        <v>3</v>
      </c>
      <c r="AC29">
        <f>VLOOKUP($A29,SalesData[#This Row],COLUMN(AC28), FALSE)</f>
        <v>6</v>
      </c>
      <c r="AD29">
        <f>VLOOKUP($A29,SalesData[#This Row],COLUMN(AD28), FALSE)</f>
        <v>5</v>
      </c>
    </row>
    <row r="30" spans="1:30" ht="15.75">
      <c r="A30" s="53" t="s">
        <v>351</v>
      </c>
      <c r="B30" s="52">
        <f>VLOOKUP($A30,SalesData[#This Row],COLUMN(B29), FALSE)</f>
        <v>41709</v>
      </c>
      <c r="C30" s="52">
        <f>VLOOKUP($A30,SalesData[#This Row],COLUMN(C29), FALSE)</f>
        <v>41713</v>
      </c>
      <c r="D30" t="str">
        <f>VLOOKUP($A30,SalesData[#This Row],COLUMN(D29), FALSE)</f>
        <v>Roland Fjeld</v>
      </c>
      <c r="E30" t="str">
        <f>VLOOKUP($A30,SalesData[#This Row],COLUMN(E29), FALSE)</f>
        <v>Australia</v>
      </c>
      <c r="F30" t="str">
        <f>VLOOKUP($A30,SalesData[#This Row],COLUMN(F29), FALSE)</f>
        <v>Oceania</v>
      </c>
      <c r="G30" t="str">
        <f>VLOOKUP($A30,SalesData[#This Row],COLUMN(G29), FALSE)</f>
        <v>Technology</v>
      </c>
      <c r="H30" t="str">
        <f>VLOOKUP($A30,SalesData[#This Row],COLUMN(H29), FALSE)</f>
        <v>Copiers</v>
      </c>
      <c r="I30">
        <f>VLOOKUP($A30,SalesData[#This Row],COLUMN(I29), FALSE)</f>
        <v>2892.10499999999</v>
      </c>
      <c r="J30">
        <f>VLOOKUP($A30,SalesData[#This Row],COLUMN(J29), FALSE)</f>
        <v>5</v>
      </c>
      <c r="K30">
        <f>VLOOKUP($A30,SalesData[#This Row],COLUMN(K29), FALSE)</f>
        <v>0.1</v>
      </c>
      <c r="L30">
        <f>VLOOKUP($A30,SalesData[#This Row],COLUMN(L29), FALSE)</f>
        <v>160.60499999999999</v>
      </c>
      <c r="M30" t="str">
        <f>VLOOKUP($A30,SalesData[#This Row],COLUMN(M29), FALSE)</f>
        <v>High</v>
      </c>
      <c r="N30" t="str">
        <f>VLOOKUP($A30,SalesData[#This Row],COLUMN(N29), FALSE)</f>
        <v>Normal Order</v>
      </c>
      <c r="O30" t="str">
        <f>VLOOKUP($A30,SalesData[#This Row],COLUMN(O29), FALSE)</f>
        <v>Roland Fjeld</v>
      </c>
      <c r="P30" t="str">
        <f>VLOOKUP($A30,SalesData[#This Row],COLUMN(P29), FALSE)</f>
        <v>IN</v>
      </c>
      <c r="Q30" t="str">
        <f>VLOOKUP($A30,SalesData[#This Row],COLUMN(Q29), FALSE)</f>
        <v>2014</v>
      </c>
      <c r="R30" t="str">
        <f>VLOOKUP($A30,SalesData[#This Row],COLUMN(R29), FALSE)</f>
        <v>HIGH</v>
      </c>
      <c r="S30" t="str">
        <f>VLOOKUP($A30,SalesData[#This Row],COLUMN(S29), FALSE)</f>
        <v>technology</v>
      </c>
      <c r="T30" t="str">
        <f>VLOOKUP($A30,SalesData[#This Row],COLUMN(T29), FALSE)</f>
        <v>41709</v>
      </c>
      <c r="U30" t="str">
        <f>VLOOKUP($A30,SalesData[#This Row],COLUMN(U29), FALSE)</f>
        <v>RF197357</v>
      </c>
      <c r="V30" t="str">
        <f>VLOOKUP($A30,SalesData[#This Row],COLUMN(V29), FALSE)</f>
        <v>IN</v>
      </c>
      <c r="W30">
        <f>VLOOKUP($A30,SalesData[#This Row],COLUMN(W29), FALSE)</f>
        <v>2014</v>
      </c>
      <c r="X30" t="str">
        <f>VLOOKUP($A30,SalesData[#This Row],COLUMN(X29), FALSE)</f>
        <v>RF197357</v>
      </c>
      <c r="Y30">
        <f>VLOOKUP($A30,SalesData[#This Row],COLUMN(Y29), FALSE)</f>
        <v>41709</v>
      </c>
      <c r="Z30" t="str">
        <f>VLOOKUP($A30,SalesData[#This Row],COLUMN(Z29), FALSE)</f>
        <v>IN-2014-RF197357-41709</v>
      </c>
      <c r="AA30">
        <f>VLOOKUP($A30,SalesData[#This Row],COLUMN(AA29), FALSE)</f>
        <v>2014</v>
      </c>
      <c r="AB30">
        <f>VLOOKUP($A30,SalesData[#This Row],COLUMN(AB29), FALSE)</f>
        <v>3</v>
      </c>
      <c r="AC30">
        <f>VLOOKUP($A30,SalesData[#This Row],COLUMN(AC29), FALSE)</f>
        <v>3</v>
      </c>
      <c r="AD30">
        <f>VLOOKUP($A30,SalesData[#This Row],COLUMN(AD29), FALSE)</f>
        <v>4</v>
      </c>
    </row>
    <row r="31" spans="1:30" ht="15.75">
      <c r="A31" s="54" t="s">
        <v>353</v>
      </c>
      <c r="B31" s="52">
        <f>VLOOKUP($A31,SalesData[#This Row],COLUMN(B30), FALSE)</f>
        <v>41306</v>
      </c>
      <c r="C31" s="52">
        <f>VLOOKUP($A31,SalesData[#This Row],COLUMN(C30), FALSE)</f>
        <v>41309</v>
      </c>
      <c r="D31" t="str">
        <f>VLOOKUP($A31,SalesData[#This Row],COLUMN(D30), FALSE)</f>
        <v>John Huston</v>
      </c>
      <c r="E31" t="str">
        <f>VLOOKUP($A31,SalesData[#This Row],COLUMN(E30), FALSE)</f>
        <v>Germany</v>
      </c>
      <c r="F31" t="str">
        <f>VLOOKUP($A31,SalesData[#This Row],COLUMN(F30), FALSE)</f>
        <v>Western Europe</v>
      </c>
      <c r="G31" t="str">
        <f>VLOOKUP($A31,SalesData[#This Row],COLUMN(G30), FALSE)</f>
        <v>Technology</v>
      </c>
      <c r="H31" t="str">
        <f>VLOOKUP($A31,SalesData[#This Row],COLUMN(H30), FALSE)</f>
        <v>Machines</v>
      </c>
      <c r="I31">
        <f>VLOOKUP($A31,SalesData[#This Row],COLUMN(I30), FALSE)</f>
        <v>3263.4</v>
      </c>
      <c r="J31">
        <f>VLOOKUP($A31,SalesData[#This Row],COLUMN(J30), FALSE)</f>
        <v>5</v>
      </c>
      <c r="K31">
        <f>VLOOKUP($A31,SalesData[#This Row],COLUMN(K30), FALSE)</f>
        <v>0</v>
      </c>
      <c r="L31">
        <f>VLOOKUP($A31,SalesData[#This Row],COLUMN(L30), FALSE)</f>
        <v>848.4</v>
      </c>
      <c r="M31" t="str">
        <f>VLOOKUP($A31,SalesData[#This Row],COLUMN(M30), FALSE)</f>
        <v>High#</v>
      </c>
      <c r="N31" t="str">
        <f>VLOOKUP($A31,SalesData[#This Row],COLUMN(N30), FALSE)</f>
        <v>Normal Order</v>
      </c>
      <c r="O31" t="str">
        <f>VLOOKUP($A31,SalesData[#This Row],COLUMN(O30), FALSE)</f>
        <v>John Huston</v>
      </c>
      <c r="P31" t="str">
        <f>VLOOKUP($A31,SalesData[#This Row],COLUMN(P30), FALSE)</f>
        <v>ES</v>
      </c>
      <c r="Q31" t="str">
        <f>VLOOKUP($A31,SalesData[#This Row],COLUMN(Q30), FALSE)</f>
        <v>2013</v>
      </c>
      <c r="R31" t="str">
        <f>VLOOKUP($A31,SalesData[#This Row],COLUMN(R30), FALSE)</f>
        <v>HIGH#</v>
      </c>
      <c r="S31" t="str">
        <f>VLOOKUP($A31,SalesData[#This Row],COLUMN(S30), FALSE)</f>
        <v>technology</v>
      </c>
      <c r="T31" t="str">
        <f>VLOOKUP($A31,SalesData[#This Row],COLUMN(T30), FALSE)</f>
        <v>1306#</v>
      </c>
      <c r="U31" t="str">
        <f>VLOOKUP($A31,SalesData[#This Row],COLUMN(U30), FALSE)</f>
        <v>JH1582048</v>
      </c>
      <c r="V31" t="str">
        <f>VLOOKUP($A31,SalesData[#This Row],COLUMN(V30), FALSE)</f>
        <v>ES</v>
      </c>
      <c r="W31">
        <f>VLOOKUP($A31,SalesData[#This Row],COLUMN(W30), FALSE)</f>
        <v>2013</v>
      </c>
      <c r="X31" t="str">
        <f>VLOOKUP($A31,SalesData[#This Row],COLUMN(X30), FALSE)</f>
        <v>JH1582048</v>
      </c>
      <c r="Y31" t="str">
        <f>VLOOKUP($A31,SalesData[#This Row],COLUMN(Y30), FALSE)</f>
        <v>41306#</v>
      </c>
      <c r="Z31" t="str">
        <f>VLOOKUP($A31,SalesData[#This Row],COLUMN(Z30), FALSE)</f>
        <v>ES-2013-JH1582048-41306#</v>
      </c>
      <c r="AA31">
        <f>VLOOKUP($A31,SalesData[#This Row],COLUMN(AA30), FALSE)</f>
        <v>2013</v>
      </c>
      <c r="AB31">
        <f>VLOOKUP($A31,SalesData[#This Row],COLUMN(AB30), FALSE)</f>
        <v>2</v>
      </c>
      <c r="AC31">
        <f>VLOOKUP($A31,SalesData[#This Row],COLUMN(AC30), FALSE)</f>
        <v>6</v>
      </c>
      <c r="AD31">
        <f>VLOOKUP($A31,SalesData[#This Row],COLUMN(AD30), FALSE)</f>
        <v>3</v>
      </c>
    </row>
    <row r="32" spans="1:30" ht="15.75">
      <c r="A32" s="53" t="s">
        <v>355</v>
      </c>
      <c r="B32" s="52">
        <f>VLOOKUP($A32,SalesData[#This Row],COLUMN(B31), FALSE)</f>
        <v>41712</v>
      </c>
      <c r="C32" s="52">
        <f>VLOOKUP($A32,SalesData[#This Row],COLUMN(C31), FALSE)</f>
        <v>41717</v>
      </c>
      <c r="D32" t="str">
        <f>VLOOKUP($A32,SalesData[#This Row],COLUMN(D31), FALSE)</f>
        <v>Adam Bellavance</v>
      </c>
      <c r="E32" t="str">
        <f>VLOOKUP($A32,SalesData[#This Row],COLUMN(E31), FALSE)</f>
        <v>United States</v>
      </c>
      <c r="F32" t="str">
        <f>VLOOKUP($A32,SalesData[#This Row],COLUMN(F31), FALSE)</f>
        <v>Southern US</v>
      </c>
      <c r="G32" t="str">
        <f>VLOOKUP($A32,SalesData[#This Row],COLUMN(G31), FALSE)</f>
        <v>Office Supplies</v>
      </c>
      <c r="H32" t="str">
        <f>VLOOKUP($A32,SalesData[#This Row],COLUMN(H31), FALSE)</f>
        <v>Phones</v>
      </c>
      <c r="I32">
        <f>VLOOKUP($A32,SalesData[#This Row],COLUMN(I31), FALSE)</f>
        <v>46</v>
      </c>
      <c r="J32">
        <f>VLOOKUP($A32,SalesData[#This Row],COLUMN(J31), FALSE)</f>
        <v>4</v>
      </c>
      <c r="K32">
        <f>VLOOKUP($A32,SalesData[#This Row],COLUMN(K31), FALSE)</f>
        <v>0</v>
      </c>
      <c r="L32">
        <f>VLOOKUP($A32,SalesData[#This Row],COLUMN(L31), FALSE)</f>
        <v>20.7</v>
      </c>
      <c r="M32" t="str">
        <f>VLOOKUP($A32,SalesData[#This Row],COLUMN(M31), FALSE)</f>
        <v>Medium</v>
      </c>
      <c r="N32" t="str">
        <f>VLOOKUP($A32,SalesData[#This Row],COLUMN(N31), FALSE)</f>
        <v>Normal Order</v>
      </c>
      <c r="O32" t="str">
        <f>VLOOKUP($A32,SalesData[#This Row],COLUMN(O31), FALSE)</f>
        <v>Adam Bellavance</v>
      </c>
      <c r="P32" t="str">
        <f>VLOOKUP($A32,SalesData[#This Row],COLUMN(P31), FALSE)</f>
        <v xml:space="preserve"> U</v>
      </c>
      <c r="Q32" t="str">
        <f>VLOOKUP($A32,SalesData[#This Row],COLUMN(Q31), FALSE)</f>
        <v>-201</v>
      </c>
      <c r="R32" t="str">
        <f>VLOOKUP($A32,SalesData[#This Row],COLUMN(R31), FALSE)</f>
        <v>MEDIUM</v>
      </c>
      <c r="S32" t="str">
        <f>VLOOKUP($A32,SalesData[#This Row],COLUMN(S31), FALSE)</f>
        <v>office supplies</v>
      </c>
      <c r="T32" t="str">
        <f>VLOOKUP($A32,SalesData[#This Row],COLUMN(T31), FALSE)</f>
        <v xml:space="preserve">1712 </v>
      </c>
      <c r="U32" t="str">
        <f>VLOOKUP($A32,SalesData[#This Row],COLUMN(U31), FALSE)</f>
        <v>AB10060140</v>
      </c>
      <c r="V32" t="str">
        <f>VLOOKUP($A32,SalesData[#This Row],COLUMN(V31), FALSE)</f>
        <v xml:space="preserve"> US</v>
      </c>
      <c r="W32">
        <f>VLOOKUP($A32,SalesData[#This Row],COLUMN(W31), FALSE)</f>
        <v>2014</v>
      </c>
      <c r="X32" t="str">
        <f>VLOOKUP($A32,SalesData[#This Row],COLUMN(X31), FALSE)</f>
        <v>AB10060140</v>
      </c>
      <c r="Y32">
        <f>VLOOKUP($A32,SalesData[#This Row],COLUMN(Y31), FALSE)</f>
        <v>41712</v>
      </c>
      <c r="Z32" t="str">
        <f>VLOOKUP($A32,SalesData[#This Row],COLUMN(Z31), FALSE)</f>
        <v>US-2014-AB10060140-41712</v>
      </c>
      <c r="AA32">
        <f>VLOOKUP($A32,SalesData[#This Row],COLUMN(AA31), FALSE)</f>
        <v>2014</v>
      </c>
      <c r="AB32">
        <f>VLOOKUP($A32,SalesData[#This Row],COLUMN(AB31), FALSE)</f>
        <v>3</v>
      </c>
      <c r="AC32">
        <f>VLOOKUP($A32,SalesData[#This Row],COLUMN(AC31), FALSE)</f>
        <v>6</v>
      </c>
      <c r="AD32">
        <f>VLOOKUP($A32,SalesData[#This Row],COLUMN(AD31), FALSE)</f>
        <v>5</v>
      </c>
    </row>
    <row r="33" spans="1:30" ht="15.75">
      <c r="A33" s="54" t="s">
        <v>359</v>
      </c>
      <c r="B33" s="52">
        <f>VLOOKUP($A33,SalesData[#This Row],COLUMN(B32), FALSE)</f>
        <v>41881</v>
      </c>
      <c r="C33" s="52">
        <f>VLOOKUP($A33,SalesData[#This Row],COLUMN(C32), FALSE)</f>
        <v>41886</v>
      </c>
      <c r="D33" t="str">
        <f>VLOOKUP($A33,SalesData[#This Row],COLUMN(D32), FALSE)</f>
        <v>Adam Bellavance</v>
      </c>
      <c r="E33" t="str">
        <f>VLOOKUP($A33,SalesData[#This Row],COLUMN(E32), FALSE)</f>
        <v>United States</v>
      </c>
      <c r="F33" t="str">
        <f>VLOOKUP($A33,SalesData[#This Row],COLUMN(F32), FALSE)</f>
        <v>Eastern US</v>
      </c>
      <c r="G33" t="str">
        <f>VLOOKUP($A33,SalesData[#This Row],COLUMN(G32), FALSE)</f>
        <v>Office Supplies</v>
      </c>
      <c r="H33" t="str">
        <f>VLOOKUP($A33,SalesData[#This Row],COLUMN(H32), FALSE)</f>
        <v>Bookcases</v>
      </c>
      <c r="I33">
        <f>VLOOKUP($A33,SalesData[#This Row],COLUMN(I32), FALSE)</f>
        <v>27.93</v>
      </c>
      <c r="J33">
        <f>VLOOKUP($A33,SalesData[#This Row],COLUMN(J32), FALSE)</f>
        <v>3</v>
      </c>
      <c r="K33">
        <f>VLOOKUP($A33,SalesData[#This Row],COLUMN(K32), FALSE)</f>
        <v>0</v>
      </c>
      <c r="L33">
        <f>VLOOKUP($A33,SalesData[#This Row],COLUMN(L32), FALSE)</f>
        <v>8.0996999999999897</v>
      </c>
      <c r="M33" t="str">
        <f>VLOOKUP($A33,SalesData[#This Row],COLUMN(M32), FALSE)</f>
        <v>Medium</v>
      </c>
      <c r="N33" t="str">
        <f>VLOOKUP($A33,SalesData[#This Row],COLUMN(N32), FALSE)</f>
        <v>Normal Order</v>
      </c>
      <c r="O33" t="str">
        <f>VLOOKUP($A33,SalesData[#This Row],COLUMN(O32), FALSE)</f>
        <v>Adam Bellavance</v>
      </c>
      <c r="P33" t="str">
        <f>VLOOKUP($A33,SalesData[#This Row],COLUMN(P32), FALSE)</f>
        <v>CA</v>
      </c>
      <c r="Q33" t="str">
        <f>VLOOKUP($A33,SalesData[#This Row],COLUMN(Q32), FALSE)</f>
        <v>2014</v>
      </c>
      <c r="R33" t="str">
        <f>VLOOKUP($A33,SalesData[#This Row],COLUMN(R32), FALSE)</f>
        <v>MEDIUM</v>
      </c>
      <c r="S33" t="str">
        <f>VLOOKUP($A33,SalesData[#This Row],COLUMN(S32), FALSE)</f>
        <v>office supplies</v>
      </c>
      <c r="T33" t="str">
        <f>VLOOKUP($A33,SalesData[#This Row],COLUMN(T32), FALSE)</f>
        <v>41881</v>
      </c>
      <c r="U33" t="str">
        <f>VLOOKUP($A33,SalesData[#This Row],COLUMN(U32), FALSE)</f>
        <v>AB10060140</v>
      </c>
      <c r="V33" t="str">
        <f>VLOOKUP($A33,SalesData[#This Row],COLUMN(V32), FALSE)</f>
        <v>CA</v>
      </c>
      <c r="W33">
        <f>VLOOKUP($A33,SalesData[#This Row],COLUMN(W32), FALSE)</f>
        <v>2014</v>
      </c>
      <c r="X33" t="str">
        <f>VLOOKUP($A33,SalesData[#This Row],COLUMN(X32), FALSE)</f>
        <v>AB10060140</v>
      </c>
      <c r="Y33">
        <f>VLOOKUP($A33,SalesData[#This Row],COLUMN(Y32), FALSE)</f>
        <v>41881</v>
      </c>
      <c r="Z33" t="str">
        <f>VLOOKUP($A33,SalesData[#This Row],COLUMN(Z32), FALSE)</f>
        <v>CA-2014-AB10060140-41881</v>
      </c>
      <c r="AA33">
        <f>VLOOKUP($A33,SalesData[#This Row],COLUMN(AA32), FALSE)</f>
        <v>2014</v>
      </c>
      <c r="AB33">
        <f>VLOOKUP($A33,SalesData[#This Row],COLUMN(AB32), FALSE)</f>
        <v>8</v>
      </c>
      <c r="AC33">
        <f>VLOOKUP($A33,SalesData[#This Row],COLUMN(AC32), FALSE)</f>
        <v>7</v>
      </c>
      <c r="AD33">
        <f>VLOOKUP($A33,SalesData[#This Row],COLUMN(AD32), FALSE)</f>
        <v>5</v>
      </c>
    </row>
    <row r="34" spans="1:30" ht="15.75">
      <c r="A34" s="53" t="s">
        <v>360</v>
      </c>
      <c r="B34" s="52">
        <f>VLOOKUP($A34,SalesData[#This Row],COLUMN(B33), FALSE)</f>
        <v>42082</v>
      </c>
      <c r="C34" s="52">
        <f>VLOOKUP($A34,SalesData[#This Row],COLUMN(C33), FALSE)</f>
        <v>42084</v>
      </c>
      <c r="D34" t="str">
        <f>VLOOKUP($A34,SalesData[#This Row],COLUMN(D33), FALSE)</f>
        <v>Bill Eplett</v>
      </c>
      <c r="E34" t="str">
        <f>VLOOKUP($A34,SalesData[#This Row],COLUMN(E33), FALSE)</f>
        <v>Mexico</v>
      </c>
      <c r="F34" t="str">
        <f>VLOOKUP($A34,SalesData[#This Row],COLUMN(F33), FALSE)</f>
        <v>Central America</v>
      </c>
      <c r="G34" t="str">
        <f>VLOOKUP($A34,SalesData[#This Row],COLUMN(G33), FALSE)</f>
        <v>Office Supplies</v>
      </c>
      <c r="H34" t="str">
        <f>VLOOKUP($A34,SalesData[#This Row],COLUMN(H33), FALSE)</f>
        <v>Tables</v>
      </c>
      <c r="I34">
        <f>VLOOKUP($A34,SalesData[#This Row],COLUMN(I33), FALSE)</f>
        <v>1888.7</v>
      </c>
      <c r="J34">
        <f>VLOOKUP($A34,SalesData[#This Row],COLUMN(J33), FALSE)</f>
        <v>5</v>
      </c>
      <c r="K34">
        <f>VLOOKUP($A34,SalesData[#This Row],COLUMN(K33), FALSE)</f>
        <v>0</v>
      </c>
      <c r="L34">
        <f>VLOOKUP($A34,SalesData[#This Row],COLUMN(L33), FALSE)</f>
        <v>887.6</v>
      </c>
      <c r="M34" t="str">
        <f>VLOOKUP($A34,SalesData[#This Row],COLUMN(M33), FALSE)</f>
        <v>High</v>
      </c>
      <c r="N34" t="str">
        <f>VLOOKUP($A34,SalesData[#This Row],COLUMN(N33), FALSE)</f>
        <v>Normal Order</v>
      </c>
      <c r="O34" t="str">
        <f>VLOOKUP($A34,SalesData[#This Row],COLUMN(O33), FALSE)</f>
        <v>Bill Eplett</v>
      </c>
      <c r="P34" t="str">
        <f>VLOOKUP($A34,SalesData[#This Row],COLUMN(P33), FALSE)</f>
        <v>MX</v>
      </c>
      <c r="Q34" t="str">
        <f>VLOOKUP($A34,SalesData[#This Row],COLUMN(Q33), FALSE)</f>
        <v>2015</v>
      </c>
      <c r="R34" t="str">
        <f>VLOOKUP($A34,SalesData[#This Row],COLUMN(R33), FALSE)</f>
        <v>HIGH</v>
      </c>
      <c r="S34" t="str">
        <f>VLOOKUP($A34,SalesData[#This Row],COLUMN(S33), FALSE)</f>
        <v>office supplies</v>
      </c>
      <c r="T34" t="str">
        <f>VLOOKUP($A34,SalesData[#This Row],COLUMN(T33), FALSE)</f>
        <v>42082</v>
      </c>
      <c r="U34" t="str">
        <f>VLOOKUP($A34,SalesData[#This Row],COLUMN(U33), FALSE)</f>
        <v>BE1133582</v>
      </c>
      <c r="V34" t="str">
        <f>VLOOKUP($A34,SalesData[#This Row],COLUMN(V33), FALSE)</f>
        <v>MX</v>
      </c>
      <c r="W34">
        <f>VLOOKUP($A34,SalesData[#This Row],COLUMN(W33), FALSE)</f>
        <v>2015</v>
      </c>
      <c r="X34" t="str">
        <f>VLOOKUP($A34,SalesData[#This Row],COLUMN(X33), FALSE)</f>
        <v>BE1133582</v>
      </c>
      <c r="Y34">
        <f>VLOOKUP($A34,SalesData[#This Row],COLUMN(Y33), FALSE)</f>
        <v>42082</v>
      </c>
      <c r="Z34" t="str">
        <f>VLOOKUP($A34,SalesData[#This Row],COLUMN(Z33), FALSE)</f>
        <v>MX-2015-BE1133582-42082</v>
      </c>
      <c r="AA34">
        <f>VLOOKUP($A34,SalesData[#This Row],COLUMN(AA33), FALSE)</f>
        <v>2015</v>
      </c>
      <c r="AB34">
        <f>VLOOKUP($A34,SalesData[#This Row],COLUMN(AB33), FALSE)</f>
        <v>3</v>
      </c>
      <c r="AC34">
        <f>VLOOKUP($A34,SalesData[#This Row],COLUMN(AC33), FALSE)</f>
        <v>5</v>
      </c>
      <c r="AD34">
        <f>VLOOKUP($A34,SalesData[#This Row],COLUMN(AD33), FALSE)</f>
        <v>2</v>
      </c>
    </row>
    <row r="35" spans="1:30" ht="15.75">
      <c r="A35" s="54" t="s">
        <v>370</v>
      </c>
      <c r="B35" s="52">
        <f>VLOOKUP($A35,SalesData[#This Row],COLUMN(B34), FALSE)</f>
        <v>41535</v>
      </c>
      <c r="C35" s="52">
        <f>VLOOKUP($A35,SalesData[#This Row],COLUMN(C34), FALSE)</f>
        <v>41541</v>
      </c>
      <c r="D35" t="str">
        <f>VLOOKUP($A35,SalesData[#This Row],COLUMN(D34), FALSE)</f>
        <v>Adam Bellavance</v>
      </c>
      <c r="E35" t="str">
        <f>VLOOKUP($A35,SalesData[#This Row],COLUMN(E34), FALSE)</f>
        <v>United States</v>
      </c>
      <c r="F35" t="str">
        <f>VLOOKUP($A35,SalesData[#This Row],COLUMN(F34), FALSE)</f>
        <v>Western US</v>
      </c>
      <c r="G35" t="str">
        <f>VLOOKUP($A35,SalesData[#This Row],COLUMN(G34), FALSE)</f>
        <v>Office Supplies</v>
      </c>
      <c r="H35" t="str">
        <f>VLOOKUP($A35,SalesData[#This Row],COLUMN(H34), FALSE)</f>
        <v>Tables</v>
      </c>
      <c r="I35">
        <f>VLOOKUP($A35,SalesData[#This Row],COLUMN(I34), FALSE)</f>
        <v>18.54</v>
      </c>
      <c r="J35">
        <f>VLOOKUP($A35,SalesData[#This Row],COLUMN(J34), FALSE)</f>
        <v>2</v>
      </c>
      <c r="K35">
        <f>VLOOKUP($A35,SalesData[#This Row],COLUMN(K34), FALSE)</f>
        <v>0</v>
      </c>
      <c r="L35">
        <f>VLOOKUP($A35,SalesData[#This Row],COLUMN(L34), FALSE)</f>
        <v>8.7137999999999902</v>
      </c>
      <c r="M35" t="str">
        <f>VLOOKUP($A35,SalesData[#This Row],COLUMN(M34), FALSE)</f>
        <v>Medium</v>
      </c>
      <c r="N35" t="str">
        <f>VLOOKUP($A35,SalesData[#This Row],COLUMN(N34), FALSE)</f>
        <v>Normal Order</v>
      </c>
      <c r="O35" t="str">
        <f>VLOOKUP($A35,SalesData[#This Row],COLUMN(O34), FALSE)</f>
        <v>Adam Bellavance</v>
      </c>
      <c r="P35" t="str">
        <f>VLOOKUP($A35,SalesData[#This Row],COLUMN(P34), FALSE)</f>
        <v>CA</v>
      </c>
      <c r="Q35" t="str">
        <f>VLOOKUP($A35,SalesData[#This Row],COLUMN(Q34), FALSE)</f>
        <v>2013</v>
      </c>
      <c r="R35" t="str">
        <f>VLOOKUP($A35,SalesData[#This Row],COLUMN(R34), FALSE)</f>
        <v>MEDIUM</v>
      </c>
      <c r="S35" t="str">
        <f>VLOOKUP($A35,SalesData[#This Row],COLUMN(S34), FALSE)</f>
        <v>office supplies</v>
      </c>
      <c r="T35" t="str">
        <f>VLOOKUP($A35,SalesData[#This Row],COLUMN(T34), FALSE)</f>
        <v>41535</v>
      </c>
      <c r="U35" t="str">
        <f>VLOOKUP($A35,SalesData[#This Row],COLUMN(U34), FALSE)</f>
        <v>AB10060140</v>
      </c>
      <c r="V35" t="str">
        <f>VLOOKUP($A35,SalesData[#This Row],COLUMN(V34), FALSE)</f>
        <v>CA</v>
      </c>
      <c r="W35">
        <f>VLOOKUP($A35,SalesData[#This Row],COLUMN(W34), FALSE)</f>
        <v>2013</v>
      </c>
      <c r="X35" t="str">
        <f>VLOOKUP($A35,SalesData[#This Row],COLUMN(X34), FALSE)</f>
        <v>AB10060140</v>
      </c>
      <c r="Y35">
        <f>VLOOKUP($A35,SalesData[#This Row],COLUMN(Y34), FALSE)</f>
        <v>41535</v>
      </c>
      <c r="Z35" t="str">
        <f>VLOOKUP($A35,SalesData[#This Row],COLUMN(Z34), FALSE)</f>
        <v>CA-2013-AB10060140-41535</v>
      </c>
      <c r="AA35">
        <f>VLOOKUP($A35,SalesData[#This Row],COLUMN(AA34), FALSE)</f>
        <v>2013</v>
      </c>
      <c r="AB35">
        <f>VLOOKUP($A35,SalesData[#This Row],COLUMN(AB34), FALSE)</f>
        <v>9</v>
      </c>
      <c r="AC35">
        <f>VLOOKUP($A35,SalesData[#This Row],COLUMN(AC34), FALSE)</f>
        <v>4</v>
      </c>
      <c r="AD35">
        <f>VLOOKUP($A35,SalesData[#This Row],COLUMN(AD34), FALSE)</f>
        <v>6</v>
      </c>
    </row>
    <row r="36" spans="1:30" ht="15.75">
      <c r="A36" s="53" t="s">
        <v>377</v>
      </c>
      <c r="B36" s="52">
        <f>VLOOKUP($A36,SalesData[#This Row],COLUMN(B35), FALSE)</f>
        <v>41641</v>
      </c>
      <c r="C36" s="52">
        <f>VLOOKUP($A36,SalesData[#This Row],COLUMN(C35), FALSE)</f>
        <v>41642</v>
      </c>
      <c r="D36" t="str">
        <f>VLOOKUP($A36,SalesData[#This Row],COLUMN(D35), FALSE)</f>
        <v>Rob Lucas</v>
      </c>
      <c r="E36" t="str">
        <f>VLOOKUP($A36,SalesData[#This Row],COLUMN(E35), FALSE)</f>
        <v>Australia</v>
      </c>
      <c r="F36" t="str">
        <f>VLOOKUP($A36,SalesData[#This Row],COLUMN(F35), FALSE)</f>
        <v>Oceania</v>
      </c>
      <c r="G36" t="str">
        <f>VLOOKUP($A36,SalesData[#This Row],COLUMN(G35), FALSE)</f>
        <v>Furniture</v>
      </c>
      <c r="H36" t="str">
        <f>VLOOKUP($A36,SalesData[#This Row],COLUMN(H35), FALSE)</f>
        <v>Phones</v>
      </c>
      <c r="I36">
        <f>VLOOKUP($A36,SalesData[#This Row],COLUMN(I35), FALSE)</f>
        <v>1637.01</v>
      </c>
      <c r="J36">
        <f>VLOOKUP($A36,SalesData[#This Row],COLUMN(J35), FALSE)</f>
        <v>5</v>
      </c>
      <c r="K36">
        <f>VLOOKUP($A36,SalesData[#This Row],COLUMN(K35), FALSE)</f>
        <v>0.1</v>
      </c>
      <c r="L36">
        <f>VLOOKUP($A36,SalesData[#This Row],COLUMN(L35), FALSE)</f>
        <v>-36.39</v>
      </c>
      <c r="M36" t="str">
        <f>VLOOKUP($A36,SalesData[#This Row],COLUMN(M35), FALSE)</f>
        <v>Medium</v>
      </c>
      <c r="N36" t="str">
        <f>VLOOKUP($A36,SalesData[#This Row],COLUMN(N35), FALSE)</f>
        <v>Normal Order</v>
      </c>
      <c r="O36" t="str">
        <f>VLOOKUP($A36,SalesData[#This Row],COLUMN(O35), FALSE)</f>
        <v>Rob Lucas</v>
      </c>
      <c r="P36" t="str">
        <f>VLOOKUP($A36,SalesData[#This Row],COLUMN(P35), FALSE)</f>
        <v>ID</v>
      </c>
      <c r="Q36" t="str">
        <f>VLOOKUP($A36,SalesData[#This Row],COLUMN(Q35), FALSE)</f>
        <v>2014</v>
      </c>
      <c r="R36" t="str">
        <f>VLOOKUP($A36,SalesData[#This Row],COLUMN(R35), FALSE)</f>
        <v>MEDIUM</v>
      </c>
      <c r="S36" t="str">
        <f>VLOOKUP($A36,SalesData[#This Row],COLUMN(S35), FALSE)</f>
        <v>furniture</v>
      </c>
      <c r="T36" t="str">
        <f>VLOOKUP($A36,SalesData[#This Row],COLUMN(T35), FALSE)</f>
        <v>41641</v>
      </c>
      <c r="U36" t="str">
        <f>VLOOKUP($A36,SalesData[#This Row],COLUMN(U35), FALSE)</f>
        <v>RL196157</v>
      </c>
      <c r="V36" t="str">
        <f>VLOOKUP($A36,SalesData[#This Row],COLUMN(V35), FALSE)</f>
        <v>ID</v>
      </c>
      <c r="W36">
        <f>VLOOKUP($A36,SalesData[#This Row],COLUMN(W35), FALSE)</f>
        <v>2014</v>
      </c>
      <c r="X36" t="str">
        <f>VLOOKUP($A36,SalesData[#This Row],COLUMN(X35), FALSE)</f>
        <v>RL196157</v>
      </c>
      <c r="Y36">
        <f>VLOOKUP($A36,SalesData[#This Row],COLUMN(Y35), FALSE)</f>
        <v>41641</v>
      </c>
      <c r="Z36" t="str">
        <f>VLOOKUP($A36,SalesData[#This Row],COLUMN(Z35), FALSE)</f>
        <v>ID-2014-RL196157-41641</v>
      </c>
      <c r="AA36">
        <f>VLOOKUP($A36,SalesData[#This Row],COLUMN(AA35), FALSE)</f>
        <v>2014</v>
      </c>
      <c r="AB36">
        <f>VLOOKUP($A36,SalesData[#This Row],COLUMN(AB35), FALSE)</f>
        <v>1</v>
      </c>
      <c r="AC36">
        <f>VLOOKUP($A36,SalesData[#This Row],COLUMN(AC35), FALSE)</f>
        <v>5</v>
      </c>
      <c r="AD36">
        <f>VLOOKUP($A36,SalesData[#This Row],COLUMN(AD35), FALSE)</f>
        <v>1</v>
      </c>
    </row>
    <row r="37" spans="1:30" ht="15.75">
      <c r="A37" s="54" t="s">
        <v>304</v>
      </c>
      <c r="B37" s="52">
        <f>VLOOKUP($A37,SalesData[#This Row],COLUMN(B36), FALSE)</f>
        <v>41884</v>
      </c>
      <c r="C37" s="52">
        <f>VLOOKUP($A37,SalesData[#This Row],COLUMN(C36), FALSE)</f>
        <v>41886</v>
      </c>
      <c r="D37" t="str">
        <f>VLOOKUP($A37,SalesData[#This Row],COLUMN(D36), FALSE)</f>
        <v>Adam Bellavance</v>
      </c>
      <c r="E37" t="str">
        <f>VLOOKUP($A37,SalesData[#This Row],COLUMN(E36), FALSE)</f>
        <v>United States</v>
      </c>
      <c r="F37" t="str">
        <f>VLOOKUP($A37,SalesData[#This Row],COLUMN(F36), FALSE)</f>
        <v>Eastern US</v>
      </c>
      <c r="G37" t="str">
        <f>VLOOKUP($A37,SalesData[#This Row],COLUMN(G36), FALSE)</f>
        <v>Office Supplies</v>
      </c>
      <c r="H37" t="str">
        <f>VLOOKUP($A37,SalesData[#This Row],COLUMN(H36), FALSE)</f>
        <v>Phones</v>
      </c>
      <c r="I37">
        <f>VLOOKUP($A37,SalesData[#This Row],COLUMN(I36), FALSE)</f>
        <v>3.048</v>
      </c>
      <c r="J37">
        <f>VLOOKUP($A37,SalesData[#This Row],COLUMN(J36), FALSE)</f>
        <v>1</v>
      </c>
      <c r="K37">
        <f>VLOOKUP($A37,SalesData[#This Row],COLUMN(K36), FALSE)</f>
        <v>0.2</v>
      </c>
      <c r="L37">
        <f>VLOOKUP($A37,SalesData[#This Row],COLUMN(L36), FALSE)</f>
        <v>1.0668</v>
      </c>
      <c r="M37" t="str">
        <f>VLOOKUP($A37,SalesData[#This Row],COLUMN(M36), FALSE)</f>
        <v>Critical</v>
      </c>
      <c r="N37" t="str">
        <f>VLOOKUP($A37,SalesData[#This Row],COLUMN(N36), FALSE)</f>
        <v>Normal Order</v>
      </c>
      <c r="O37" t="str">
        <f>VLOOKUP($A37,SalesData[#This Row],COLUMN(O36), FALSE)</f>
        <v>Adam Bellavance</v>
      </c>
      <c r="P37" t="str">
        <f>VLOOKUP($A37,SalesData[#This Row],COLUMN(P36), FALSE)</f>
        <v>CA</v>
      </c>
      <c r="Q37" t="str">
        <f>VLOOKUP($A37,SalesData[#This Row],COLUMN(Q36), FALSE)</f>
        <v>2014</v>
      </c>
      <c r="R37" t="str">
        <f>VLOOKUP($A37,SalesData[#This Row],COLUMN(R36), FALSE)</f>
        <v>CRITICAL</v>
      </c>
      <c r="S37" t="str">
        <f>VLOOKUP($A37,SalesData[#This Row],COLUMN(S36), FALSE)</f>
        <v>office supplies</v>
      </c>
      <c r="T37" t="str">
        <f>VLOOKUP($A37,SalesData[#This Row],COLUMN(T36), FALSE)</f>
        <v>41884</v>
      </c>
      <c r="U37" t="str">
        <f>VLOOKUP($A37,SalesData[#This Row],COLUMN(U36), FALSE)</f>
        <v>AB10060140</v>
      </c>
      <c r="V37" t="str">
        <f>VLOOKUP($A37,SalesData[#This Row],COLUMN(V36), FALSE)</f>
        <v>CA</v>
      </c>
      <c r="W37">
        <f>VLOOKUP($A37,SalesData[#This Row],COLUMN(W36), FALSE)</f>
        <v>2014</v>
      </c>
      <c r="X37" t="str">
        <f>VLOOKUP($A37,SalesData[#This Row],COLUMN(X36), FALSE)</f>
        <v>AB10060140</v>
      </c>
      <c r="Y37">
        <f>VLOOKUP($A37,SalesData[#This Row],COLUMN(Y36), FALSE)</f>
        <v>41884</v>
      </c>
      <c r="Z37" t="str">
        <f>VLOOKUP($A37,SalesData[#This Row],COLUMN(Z36), FALSE)</f>
        <v>CA-2014-AB10060140-41884</v>
      </c>
      <c r="AA37">
        <f>VLOOKUP($A37,SalesData[#This Row],COLUMN(AA36), FALSE)</f>
        <v>2014</v>
      </c>
      <c r="AB37">
        <f>VLOOKUP($A37,SalesData[#This Row],COLUMN(AB36), FALSE)</f>
        <v>9</v>
      </c>
      <c r="AC37">
        <f>VLOOKUP($A37,SalesData[#This Row],COLUMN(AC36), FALSE)</f>
        <v>3</v>
      </c>
      <c r="AD37">
        <f>VLOOKUP($A37,SalesData[#This Row],COLUMN(AD36), FALSE)</f>
        <v>2</v>
      </c>
    </row>
    <row r="38" spans="1:30" ht="15.75">
      <c r="A38" s="53" t="s">
        <v>383</v>
      </c>
      <c r="B38" s="52">
        <f>VLOOKUP($A38,SalesData[#This Row],COLUMN(B37), FALSE)</f>
        <v>41076</v>
      </c>
      <c r="C38" s="52">
        <f>VLOOKUP($A38,SalesData[#This Row],COLUMN(C37), FALSE)</f>
        <v>41078</v>
      </c>
      <c r="D38" t="str">
        <f>VLOOKUP($A38,SalesData[#This Row],COLUMN(D37), FALSE)</f>
        <v>Bart Watters</v>
      </c>
      <c r="E38" t="str">
        <f>VLOOKUP($A38,SalesData[#This Row],COLUMN(E37), FALSE)</f>
        <v>China</v>
      </c>
      <c r="F38" t="str">
        <f>VLOOKUP($A38,SalesData[#This Row],COLUMN(F37), FALSE)</f>
        <v>Eastern Asia</v>
      </c>
      <c r="G38" t="str">
        <f>VLOOKUP($A38,SalesData[#This Row],COLUMN(G37), FALSE)</f>
        <v>Furniture</v>
      </c>
      <c r="H38" t="str">
        <f>VLOOKUP($A38,SalesData[#This Row],COLUMN(H37), FALSE)</f>
        <v>Phones</v>
      </c>
      <c r="I38">
        <f>VLOOKUP($A38,SalesData[#This Row],COLUMN(I37), FALSE)</f>
        <v>3238.3049999999998</v>
      </c>
      <c r="J38">
        <f>VLOOKUP($A38,SalesData[#This Row],COLUMN(J37), FALSE)</f>
        <v>5</v>
      </c>
      <c r="K38">
        <f>VLOOKUP($A38,SalesData[#This Row],COLUMN(K37), FALSE)</f>
        <v>0.3</v>
      </c>
      <c r="L38">
        <f>VLOOKUP($A38,SalesData[#This Row],COLUMN(L37), FALSE)</f>
        <v>-740.29499999999905</v>
      </c>
      <c r="M38" t="str">
        <f>VLOOKUP($A38,SalesData[#This Row],COLUMN(M37), FALSE)</f>
        <v>High</v>
      </c>
      <c r="N38" t="str">
        <f>VLOOKUP($A38,SalesData[#This Row],COLUMN(N37), FALSE)</f>
        <v>Normal Order</v>
      </c>
      <c r="O38" t="str">
        <f>VLOOKUP($A38,SalesData[#This Row],COLUMN(O37), FALSE)</f>
        <v>Bart Watters</v>
      </c>
      <c r="P38" t="str">
        <f>VLOOKUP($A38,SalesData[#This Row],COLUMN(P37), FALSE)</f>
        <v>IN</v>
      </c>
      <c r="Q38" t="str">
        <f>VLOOKUP($A38,SalesData[#This Row],COLUMN(Q37), FALSE)</f>
        <v>2012</v>
      </c>
      <c r="R38" t="str">
        <f>VLOOKUP($A38,SalesData[#This Row],COLUMN(R37), FALSE)</f>
        <v>HIGH</v>
      </c>
      <c r="S38" t="str">
        <f>VLOOKUP($A38,SalesData[#This Row],COLUMN(S37), FALSE)</f>
        <v>furniture</v>
      </c>
      <c r="T38" t="str">
        <f>VLOOKUP($A38,SalesData[#This Row],COLUMN(T37), FALSE)</f>
        <v>41076</v>
      </c>
      <c r="U38" t="str">
        <f>VLOOKUP($A38,SalesData[#This Row],COLUMN(U37), FALSE)</f>
        <v>BW1111027</v>
      </c>
      <c r="V38" t="str">
        <f>VLOOKUP($A38,SalesData[#This Row],COLUMN(V37), FALSE)</f>
        <v>IN</v>
      </c>
      <c r="W38">
        <f>VLOOKUP($A38,SalesData[#This Row],COLUMN(W37), FALSE)</f>
        <v>2012</v>
      </c>
      <c r="X38" t="str">
        <f>VLOOKUP($A38,SalesData[#This Row],COLUMN(X37), FALSE)</f>
        <v>BW1111027</v>
      </c>
      <c r="Y38">
        <f>VLOOKUP($A38,SalesData[#This Row],COLUMN(Y37), FALSE)</f>
        <v>41076</v>
      </c>
      <c r="Z38" t="str">
        <f>VLOOKUP($A38,SalesData[#This Row],COLUMN(Z37), FALSE)</f>
        <v>IN-2012-BW1111027-41076</v>
      </c>
      <c r="AA38">
        <f>VLOOKUP($A38,SalesData[#This Row],COLUMN(AA37), FALSE)</f>
        <v>2012</v>
      </c>
      <c r="AB38">
        <f>VLOOKUP($A38,SalesData[#This Row],COLUMN(AB37), FALSE)</f>
        <v>6</v>
      </c>
      <c r="AC38">
        <f>VLOOKUP($A38,SalesData[#This Row],COLUMN(AC37), FALSE)</f>
        <v>7</v>
      </c>
      <c r="AD38">
        <f>VLOOKUP($A38,SalesData[#This Row],COLUMN(AD37), FALSE)</f>
        <v>2</v>
      </c>
    </row>
    <row r="39" spans="1:30" ht="15.75">
      <c r="A39" s="54" t="s">
        <v>388</v>
      </c>
      <c r="B39" s="52">
        <f>VLOOKUP($A39,SalesData[#This Row],COLUMN(B38), FALSE)</f>
        <v>41045</v>
      </c>
      <c r="C39" s="52">
        <f>VLOOKUP($A39,SalesData[#This Row],COLUMN(C38), FALSE)</f>
        <v>41048</v>
      </c>
      <c r="D39" t="str">
        <f>VLOOKUP($A39,SalesData[#This Row],COLUMN(D38), FALSE)</f>
        <v>Jill Matthias</v>
      </c>
      <c r="E39" t="str">
        <f>VLOOKUP($A39,SalesData[#This Row],COLUMN(E38), FALSE)</f>
        <v>Mexico</v>
      </c>
      <c r="F39" t="str">
        <f>VLOOKUP($A39,SalesData[#This Row],COLUMN(F38), FALSE)</f>
        <v>Central America</v>
      </c>
      <c r="G39" t="str">
        <f>VLOOKUP($A39,SalesData[#This Row],COLUMN(G38), FALSE)</f>
        <v>Technology</v>
      </c>
      <c r="H39" t="str">
        <f>VLOOKUP($A39,SalesData[#This Row],COLUMN(H38), FALSE)</f>
        <v>Tables</v>
      </c>
      <c r="I39">
        <f>VLOOKUP($A39,SalesData[#This Row],COLUMN(I38), FALSE)</f>
        <v>2124.5</v>
      </c>
      <c r="J39">
        <f>VLOOKUP($A39,SalesData[#This Row],COLUMN(J38), FALSE)</f>
        <v>5</v>
      </c>
      <c r="K39">
        <f>VLOOKUP($A39,SalesData[#This Row],COLUMN(K38), FALSE)</f>
        <v>0</v>
      </c>
      <c r="L39">
        <f>VLOOKUP($A39,SalesData[#This Row],COLUMN(L38), FALSE)</f>
        <v>488.6</v>
      </c>
      <c r="M39" t="str">
        <f>VLOOKUP($A39,SalesData[#This Row],COLUMN(M38), FALSE)</f>
        <v>High</v>
      </c>
      <c r="N39" t="str">
        <f>VLOOKUP($A39,SalesData[#This Row],COLUMN(N38), FALSE)</f>
        <v>Normal Order</v>
      </c>
      <c r="O39" t="str">
        <f>VLOOKUP($A39,SalesData[#This Row],COLUMN(O38), FALSE)</f>
        <v>Jill Matthias</v>
      </c>
      <c r="P39" t="str">
        <f>VLOOKUP($A39,SalesData[#This Row],COLUMN(P38), FALSE)</f>
        <v>MX</v>
      </c>
      <c r="Q39" t="str">
        <f>VLOOKUP($A39,SalesData[#This Row],COLUMN(Q38), FALSE)</f>
        <v>2012</v>
      </c>
      <c r="R39" t="str">
        <f>VLOOKUP($A39,SalesData[#This Row],COLUMN(R38), FALSE)</f>
        <v>HIGH</v>
      </c>
      <c r="S39" t="str">
        <f>VLOOKUP($A39,SalesData[#This Row],COLUMN(S38), FALSE)</f>
        <v>technology</v>
      </c>
      <c r="T39" t="str">
        <f>VLOOKUP($A39,SalesData[#This Row],COLUMN(T38), FALSE)</f>
        <v>41045</v>
      </c>
      <c r="U39" t="str">
        <f>VLOOKUP($A39,SalesData[#This Row],COLUMN(U38), FALSE)</f>
        <v>JM1558082</v>
      </c>
      <c r="V39" t="str">
        <f>VLOOKUP($A39,SalesData[#This Row],COLUMN(V38), FALSE)</f>
        <v>MX</v>
      </c>
      <c r="W39">
        <f>VLOOKUP($A39,SalesData[#This Row],COLUMN(W38), FALSE)</f>
        <v>2012</v>
      </c>
      <c r="X39" t="str">
        <f>VLOOKUP($A39,SalesData[#This Row],COLUMN(X38), FALSE)</f>
        <v>JM1558082</v>
      </c>
      <c r="Y39">
        <f>VLOOKUP($A39,SalesData[#This Row],COLUMN(Y38), FALSE)</f>
        <v>41045</v>
      </c>
      <c r="Z39" t="str">
        <f>VLOOKUP($A39,SalesData[#This Row],COLUMN(Z38), FALSE)</f>
        <v>MX-2012-JM1558082-41045</v>
      </c>
      <c r="AA39">
        <f>VLOOKUP($A39,SalesData[#This Row],COLUMN(AA38), FALSE)</f>
        <v>2012</v>
      </c>
      <c r="AB39">
        <f>VLOOKUP($A39,SalesData[#This Row],COLUMN(AB38), FALSE)</f>
        <v>5</v>
      </c>
      <c r="AC39">
        <f>VLOOKUP($A39,SalesData[#This Row],COLUMN(AC38), FALSE)</f>
        <v>4</v>
      </c>
      <c r="AD39">
        <f>VLOOKUP($A39,SalesData[#This Row],COLUMN(AD38), FALSE)</f>
        <v>3</v>
      </c>
    </row>
    <row r="40" spans="1:30" ht="15.75">
      <c r="A40" s="53" t="s">
        <v>326</v>
      </c>
      <c r="B40" s="52">
        <f>VLOOKUP($A40,SalesData[#This Row],COLUMN(B39), FALSE)</f>
        <v>42314</v>
      </c>
      <c r="C40" s="52">
        <f>VLOOKUP($A40,SalesData[#This Row],COLUMN(C39), FALSE)</f>
        <v>42316</v>
      </c>
      <c r="D40" t="str">
        <f>VLOOKUP($A40,SalesData[#This Row],COLUMN(D39), FALSE)</f>
        <v>Adam Bellavance</v>
      </c>
      <c r="E40" t="str">
        <f>VLOOKUP($A40,SalesData[#This Row],COLUMN(E39), FALSE)</f>
        <v>United States</v>
      </c>
      <c r="F40" t="str">
        <f>VLOOKUP($A40,SalesData[#This Row],COLUMN(F39), FALSE)</f>
        <v>Central US</v>
      </c>
      <c r="G40" t="str">
        <f>VLOOKUP($A40,SalesData[#This Row],COLUMN(G39), FALSE)</f>
        <v>Office Supplies</v>
      </c>
      <c r="H40" t="str">
        <f>VLOOKUP($A40,SalesData[#This Row],COLUMN(H39), FALSE)</f>
        <v>Machines</v>
      </c>
      <c r="I40">
        <f>VLOOKUP($A40,SalesData[#This Row],COLUMN(I39), FALSE)</f>
        <v>4.41</v>
      </c>
      <c r="J40">
        <f>VLOOKUP($A40,SalesData[#This Row],COLUMN(J39), FALSE)</f>
        <v>1</v>
      </c>
      <c r="K40">
        <f>VLOOKUP($A40,SalesData[#This Row],COLUMN(K39), FALSE)</f>
        <v>0</v>
      </c>
      <c r="L40">
        <f>VLOOKUP($A40,SalesData[#This Row],COLUMN(L39), FALSE)</f>
        <v>2.0286</v>
      </c>
      <c r="M40" t="str">
        <f>VLOOKUP($A40,SalesData[#This Row],COLUMN(M39), FALSE)</f>
        <v>High</v>
      </c>
      <c r="N40" t="str">
        <f>VLOOKUP($A40,SalesData[#This Row],COLUMN(N39), FALSE)</f>
        <v>Normal Order</v>
      </c>
      <c r="O40" t="str">
        <f>VLOOKUP($A40,SalesData[#This Row],COLUMN(O39), FALSE)</f>
        <v>Adam Bellavance</v>
      </c>
      <c r="P40" t="str">
        <f>VLOOKUP($A40,SalesData[#This Row],COLUMN(P39), FALSE)</f>
        <v>CA</v>
      </c>
      <c r="Q40" t="str">
        <f>VLOOKUP($A40,SalesData[#This Row],COLUMN(Q39), FALSE)</f>
        <v>2015</v>
      </c>
      <c r="R40" t="str">
        <f>VLOOKUP($A40,SalesData[#This Row],COLUMN(R39), FALSE)</f>
        <v>HIGH</v>
      </c>
      <c r="S40" t="str">
        <f>VLOOKUP($A40,SalesData[#This Row],COLUMN(S39), FALSE)</f>
        <v>office supplies</v>
      </c>
      <c r="T40" t="str">
        <f>VLOOKUP($A40,SalesData[#This Row],COLUMN(T39), FALSE)</f>
        <v>42314</v>
      </c>
      <c r="U40" t="str">
        <f>VLOOKUP($A40,SalesData[#This Row],COLUMN(U39), FALSE)</f>
        <v>AB10060140</v>
      </c>
      <c r="V40" t="str">
        <f>VLOOKUP($A40,SalesData[#This Row],COLUMN(V39), FALSE)</f>
        <v>CA</v>
      </c>
      <c r="W40">
        <f>VLOOKUP($A40,SalesData[#This Row],COLUMN(W39), FALSE)</f>
        <v>2015</v>
      </c>
      <c r="X40" t="str">
        <f>VLOOKUP($A40,SalesData[#This Row],COLUMN(X39), FALSE)</f>
        <v>AB10060140</v>
      </c>
      <c r="Y40">
        <f>VLOOKUP($A40,SalesData[#This Row],COLUMN(Y39), FALSE)</f>
        <v>42314</v>
      </c>
      <c r="Z40" t="str">
        <f>VLOOKUP($A40,SalesData[#This Row],COLUMN(Z39), FALSE)</f>
        <v>CA-2015-AB10060140-42314</v>
      </c>
      <c r="AA40">
        <f>VLOOKUP($A40,SalesData[#This Row],COLUMN(AA39), FALSE)</f>
        <v>2015</v>
      </c>
      <c r="AB40">
        <f>VLOOKUP($A40,SalesData[#This Row],COLUMN(AB39), FALSE)</f>
        <v>11</v>
      </c>
      <c r="AC40">
        <f>VLOOKUP($A40,SalesData[#This Row],COLUMN(AC39), FALSE)</f>
        <v>6</v>
      </c>
      <c r="AD40">
        <f>VLOOKUP($A40,SalesData[#This Row],COLUMN(AD39), FALSE)</f>
        <v>2</v>
      </c>
    </row>
    <row r="41" spans="1:30" ht="15.75">
      <c r="A41" s="54" t="s">
        <v>417</v>
      </c>
      <c r="B41" s="52">
        <f>VLOOKUP($A41,SalesData[#This Row],COLUMN(B40), FALSE)</f>
        <v>42301</v>
      </c>
      <c r="C41" s="52">
        <f>VLOOKUP($A41,SalesData[#This Row],COLUMN(C40), FALSE)</f>
        <v>42302</v>
      </c>
      <c r="D41" t="str">
        <f>VLOOKUP($A41,SalesData[#This Row],COLUMN(D40), FALSE)</f>
        <v>Adam Hart</v>
      </c>
      <c r="E41" t="str">
        <f>VLOOKUP($A41,SalesData[#This Row],COLUMN(E40), FALSE)</f>
        <v>United States</v>
      </c>
      <c r="F41" t="str">
        <f>VLOOKUP($A41,SalesData[#This Row],COLUMN(F40), FALSE)</f>
        <v>Eastern US</v>
      </c>
      <c r="G41" t="str">
        <f>VLOOKUP($A41,SalesData[#This Row],COLUMN(G40), FALSE)</f>
        <v>Furniture</v>
      </c>
      <c r="H41" t="str">
        <f>VLOOKUP($A41,SalesData[#This Row],COLUMN(H40), FALSE)</f>
        <v>Chairs</v>
      </c>
      <c r="I41">
        <f>VLOOKUP($A41,SalesData[#This Row],COLUMN(I40), FALSE)</f>
        <v>637.89599999999996</v>
      </c>
      <c r="J41">
        <f>VLOOKUP($A41,SalesData[#This Row],COLUMN(J40), FALSE)</f>
        <v>3</v>
      </c>
      <c r="K41">
        <f>VLOOKUP($A41,SalesData[#This Row],COLUMN(K40), FALSE)</f>
        <v>0.3</v>
      </c>
      <c r="L41">
        <f>VLOOKUP($A41,SalesData[#This Row],COLUMN(L40), FALSE)</f>
        <v>-127.57919999999901</v>
      </c>
      <c r="M41" t="str">
        <f>VLOOKUP($A41,SalesData[#This Row],COLUMN(M40), FALSE)</f>
        <v>Critical</v>
      </c>
      <c r="N41" t="str">
        <f>VLOOKUP($A41,SalesData[#This Row],COLUMN(N40), FALSE)</f>
        <v>Normal Order</v>
      </c>
      <c r="O41" t="str">
        <f>VLOOKUP($A41,SalesData[#This Row],COLUMN(O40), FALSE)</f>
        <v>Adam Hart</v>
      </c>
      <c r="P41" t="str">
        <f>VLOOKUP($A41,SalesData[#This Row],COLUMN(P40), FALSE)</f>
        <v>CA</v>
      </c>
      <c r="Q41" t="str">
        <f>VLOOKUP($A41,SalesData[#This Row],COLUMN(Q40), FALSE)</f>
        <v>2015</v>
      </c>
      <c r="R41" t="str">
        <f>VLOOKUP($A41,SalesData[#This Row],COLUMN(R40), FALSE)</f>
        <v>CRITICAL</v>
      </c>
      <c r="S41" t="str">
        <f>VLOOKUP($A41,SalesData[#This Row],COLUMN(S40), FALSE)</f>
        <v>furniture</v>
      </c>
      <c r="T41" t="str">
        <f>VLOOKUP($A41,SalesData[#This Row],COLUMN(T40), FALSE)</f>
        <v>42301</v>
      </c>
      <c r="U41" t="str">
        <f>VLOOKUP($A41,SalesData[#This Row],COLUMN(U40), FALSE)</f>
        <v>AH10075140</v>
      </c>
      <c r="V41" t="str">
        <f>VLOOKUP($A41,SalesData[#This Row],COLUMN(V40), FALSE)</f>
        <v>CA</v>
      </c>
      <c r="W41">
        <f>VLOOKUP($A41,SalesData[#This Row],COLUMN(W40), FALSE)</f>
        <v>2015</v>
      </c>
      <c r="X41" t="str">
        <f>VLOOKUP($A41,SalesData[#This Row],COLUMN(X40), FALSE)</f>
        <v>AH10075140</v>
      </c>
      <c r="Y41">
        <f>VLOOKUP($A41,SalesData[#This Row],COLUMN(Y40), FALSE)</f>
        <v>42301</v>
      </c>
      <c r="Z41" t="str">
        <f>VLOOKUP($A41,SalesData[#This Row],COLUMN(Z40), FALSE)</f>
        <v>CA-2015-AH10075140-42301</v>
      </c>
      <c r="AA41">
        <f>VLOOKUP($A41,SalesData[#This Row],COLUMN(AA40), FALSE)</f>
        <v>2015</v>
      </c>
      <c r="AB41">
        <f>VLOOKUP($A41,SalesData[#This Row],COLUMN(AB40), FALSE)</f>
        <v>10</v>
      </c>
      <c r="AC41">
        <f>VLOOKUP($A41,SalesData[#This Row],COLUMN(AC40), FALSE)</f>
        <v>7</v>
      </c>
      <c r="AD41">
        <f>VLOOKUP($A41,SalesData[#This Row],COLUMN(AD40), FALSE)</f>
        <v>1</v>
      </c>
    </row>
    <row r="42" spans="1:30" ht="15.75">
      <c r="A42" s="53" t="s">
        <v>419</v>
      </c>
      <c r="B42" s="52">
        <f>VLOOKUP($A42,SalesData[#This Row],COLUMN(B41), FALSE)</f>
        <v>42197</v>
      </c>
      <c r="C42" s="52">
        <f>VLOOKUP($A42,SalesData[#This Row],COLUMN(C41), FALSE)</f>
        <v>42199</v>
      </c>
      <c r="D42" t="str">
        <f>VLOOKUP($A42,SalesData[#This Row],COLUMN(D41), FALSE)</f>
        <v>Alex Grayson</v>
      </c>
      <c r="E42" t="str">
        <f>VLOOKUP($A42,SalesData[#This Row],COLUMN(E41), FALSE)</f>
        <v>Indonesia</v>
      </c>
      <c r="F42" t="str">
        <f>VLOOKUP($A42,SalesData[#This Row],COLUMN(F41), FALSE)</f>
        <v>Southeastern Asia</v>
      </c>
      <c r="G42" t="str">
        <f>VLOOKUP($A42,SalesData[#This Row],COLUMN(G41), FALSE)</f>
        <v>Office Supplies</v>
      </c>
      <c r="H42" t="str">
        <f>VLOOKUP($A42,SalesData[#This Row],COLUMN(H41), FALSE)</f>
        <v>Tables</v>
      </c>
      <c r="I42">
        <f>VLOOKUP($A42,SalesData[#This Row],COLUMN(I41), FALSE)</f>
        <v>1722.2831999999901</v>
      </c>
      <c r="J42">
        <f>VLOOKUP($A42,SalesData[#This Row],COLUMN(J41), FALSE)</f>
        <v>4</v>
      </c>
      <c r="K42">
        <f>VLOOKUP($A42,SalesData[#This Row],COLUMN(K41), FALSE)</f>
        <v>0.17</v>
      </c>
      <c r="L42">
        <f>VLOOKUP($A42,SalesData[#This Row],COLUMN(L41), FALSE)</f>
        <v>539.44319999999902</v>
      </c>
      <c r="M42" t="str">
        <f>VLOOKUP($A42,SalesData[#This Row],COLUMN(M41), FALSE)</f>
        <v>Critical</v>
      </c>
      <c r="N42" t="str">
        <f>VLOOKUP($A42,SalesData[#This Row],COLUMN(N41), FALSE)</f>
        <v>Normal Order</v>
      </c>
      <c r="O42" t="str">
        <f>VLOOKUP($A42,SalesData[#This Row],COLUMN(O41), FALSE)</f>
        <v>Alex Grayson</v>
      </c>
      <c r="P42" t="str">
        <f>VLOOKUP($A42,SalesData[#This Row],COLUMN(P41), FALSE)</f>
        <v>IN</v>
      </c>
      <c r="Q42" t="str">
        <f>VLOOKUP($A42,SalesData[#This Row],COLUMN(Q41), FALSE)</f>
        <v>2015</v>
      </c>
      <c r="R42" t="str">
        <f>VLOOKUP($A42,SalesData[#This Row],COLUMN(R41), FALSE)</f>
        <v>CRITICAL</v>
      </c>
      <c r="S42" t="str">
        <f>VLOOKUP($A42,SalesData[#This Row],COLUMN(S41), FALSE)</f>
        <v>office supplies</v>
      </c>
      <c r="T42" t="str">
        <f>VLOOKUP($A42,SalesData[#This Row],COLUMN(T41), FALSE)</f>
        <v>42197</v>
      </c>
      <c r="U42" t="str">
        <f>VLOOKUP($A42,SalesData[#This Row],COLUMN(U41), FALSE)</f>
        <v>AG1033059</v>
      </c>
      <c r="V42" t="str">
        <f>VLOOKUP($A42,SalesData[#This Row],COLUMN(V41), FALSE)</f>
        <v>IN</v>
      </c>
      <c r="W42">
        <f>VLOOKUP($A42,SalesData[#This Row],COLUMN(W41), FALSE)</f>
        <v>2015</v>
      </c>
      <c r="X42" t="str">
        <f>VLOOKUP($A42,SalesData[#This Row],COLUMN(X41), FALSE)</f>
        <v>AG1033059</v>
      </c>
      <c r="Y42">
        <f>VLOOKUP($A42,SalesData[#This Row],COLUMN(Y41), FALSE)</f>
        <v>42197</v>
      </c>
      <c r="Z42" t="str">
        <f>VLOOKUP($A42,SalesData[#This Row],COLUMN(Z41), FALSE)</f>
        <v>IN-2015-AG1033059-42197</v>
      </c>
      <c r="AA42">
        <f>VLOOKUP($A42,SalesData[#This Row],COLUMN(AA41), FALSE)</f>
        <v>2015</v>
      </c>
      <c r="AB42">
        <f>VLOOKUP($A42,SalesData[#This Row],COLUMN(AB41), FALSE)</f>
        <v>7</v>
      </c>
      <c r="AC42">
        <f>VLOOKUP($A42,SalesData[#This Row],COLUMN(AC41), FALSE)</f>
        <v>1</v>
      </c>
      <c r="AD42">
        <f>VLOOKUP($A42,SalesData[#This Row],COLUMN(AD41), FALSE)</f>
        <v>2</v>
      </c>
    </row>
    <row r="43" spans="1:30" ht="15.75">
      <c r="A43" s="54" t="s">
        <v>417</v>
      </c>
      <c r="B43" s="52" t="str">
        <f>VLOOKUP($A43,SalesData[#This Row],COLUMN(B42), FALSE)</f>
        <v>20151-0-24</v>
      </c>
      <c r="C43" s="52">
        <f>VLOOKUP($A43,SalesData[#This Row],COLUMN(C42), FALSE)</f>
        <v>42302</v>
      </c>
      <c r="D43" t="str">
        <f>VLOOKUP($A43,SalesData[#This Row],COLUMN(D42), FALSE)</f>
        <v>dAam Hart</v>
      </c>
      <c r="E43" t="str">
        <f>VLOOKUP($A43,SalesData[#This Row],COLUMN(E42), FALSE)</f>
        <v>United States</v>
      </c>
      <c r="F43" t="str">
        <f>VLOOKUP($A43,SalesData[#This Row],COLUMN(F42), FALSE)</f>
        <v>Eastern US</v>
      </c>
      <c r="G43" t="str">
        <f>VLOOKUP($A43,SalesData[#This Row],COLUMN(G42), FALSE)</f>
        <v>Furniture</v>
      </c>
      <c r="H43" t="str">
        <f>VLOOKUP($A43,SalesData[#This Row],COLUMN(H42), FALSE)</f>
        <v>Binders</v>
      </c>
      <c r="I43">
        <f>VLOOKUP($A43,SalesData[#This Row],COLUMN(I42), FALSE)</f>
        <v>210.68</v>
      </c>
      <c r="J43">
        <f>VLOOKUP($A43,SalesData[#This Row],COLUMN(J42), FALSE)</f>
        <v>2</v>
      </c>
      <c r="K43">
        <f>VLOOKUP($A43,SalesData[#This Row],COLUMN(K42), FALSE)</f>
        <v>0</v>
      </c>
      <c r="L43">
        <f>VLOOKUP($A43,SalesData[#This Row],COLUMN(L42), FALSE)</f>
        <v>50.563199999999902</v>
      </c>
      <c r="M43" t="str">
        <f>VLOOKUP($A43,SalesData[#This Row],COLUMN(M42), FALSE)</f>
        <v>Critical</v>
      </c>
      <c r="N43" t="str">
        <f>VLOOKUP($A43,SalesData[#This Row],COLUMN(N42), FALSE)</f>
        <v>Normal Order</v>
      </c>
      <c r="O43" t="str">
        <f>VLOOKUP($A43,SalesData[#This Row],COLUMN(O42), FALSE)</f>
        <v>Daam Hart</v>
      </c>
      <c r="P43" t="str">
        <f>VLOOKUP($A43,SalesData[#This Row],COLUMN(P42), FALSE)</f>
        <v>CA</v>
      </c>
      <c r="Q43" t="str">
        <f>VLOOKUP($A43,SalesData[#This Row],COLUMN(Q42), FALSE)</f>
        <v>2015</v>
      </c>
      <c r="R43" t="str">
        <f>VLOOKUP($A43,SalesData[#This Row],COLUMN(R42), FALSE)</f>
        <v>CRITICAL</v>
      </c>
      <c r="S43" t="str">
        <f>VLOOKUP($A43,SalesData[#This Row],COLUMN(S42), FALSE)</f>
        <v>furniture</v>
      </c>
      <c r="T43" t="str">
        <f>VLOOKUP($A43,SalesData[#This Row],COLUMN(T42), FALSE)</f>
        <v>42301</v>
      </c>
      <c r="U43" t="str">
        <f>VLOOKUP($A43,SalesData[#This Row],COLUMN(U42), FALSE)</f>
        <v>AH10075140</v>
      </c>
      <c r="V43" t="str">
        <f>VLOOKUP($A43,SalesData[#This Row],COLUMN(V42), FALSE)</f>
        <v>CA</v>
      </c>
      <c r="W43">
        <f>VLOOKUP($A43,SalesData[#This Row],COLUMN(W42), FALSE)</f>
        <v>2015</v>
      </c>
      <c r="X43" t="str">
        <f>VLOOKUP($A43,SalesData[#This Row],COLUMN(X42), FALSE)</f>
        <v>AH10075140</v>
      </c>
      <c r="Y43">
        <f>VLOOKUP($A43,SalesData[#This Row],COLUMN(Y42), FALSE)</f>
        <v>42301</v>
      </c>
      <c r="Z43" t="str">
        <f>VLOOKUP($A43,SalesData[#This Row],COLUMN(Z42), FALSE)</f>
        <v>CA-2015-AH10075140-42301</v>
      </c>
      <c r="AA43">
        <f>VLOOKUP($A43,SalesData[#This Row],COLUMN(AA42), FALSE)</f>
        <v>0</v>
      </c>
      <c r="AB43">
        <f>VLOOKUP($A43,SalesData[#This Row],COLUMN(AB42), FALSE)</f>
        <v>0</v>
      </c>
      <c r="AC43">
        <f>VLOOKUP($A43,SalesData[#This Row],COLUMN(AC42), FALSE)</f>
        <v>0</v>
      </c>
      <c r="AD43">
        <f>VLOOKUP($A43,SalesData[#This Row],COLUMN(AD42), FALSE)</f>
        <v>0</v>
      </c>
    </row>
    <row r="44" spans="1:30" ht="15.75">
      <c r="A44" s="53" t="s">
        <v>423</v>
      </c>
      <c r="B44" s="52">
        <f>VLOOKUP($A44,SalesData[#This Row],COLUMN(B43), FALSE)</f>
        <v>42248</v>
      </c>
      <c r="C44" s="52">
        <f>VLOOKUP($A44,SalesData[#This Row],COLUMN(C43), FALSE)</f>
        <v>42248</v>
      </c>
      <c r="D44" t="str">
        <f>VLOOKUP($A44,SalesData[#This Row],COLUMN(D43), FALSE)</f>
        <v>Neil FranzÃ¶sisch</v>
      </c>
      <c r="E44" t="str">
        <f>VLOOKUP($A44,SalesData[#This Row],COLUMN(E43), FALSE)</f>
        <v>Germany</v>
      </c>
      <c r="F44" t="str">
        <f>VLOOKUP($A44,SalesData[#This Row],COLUMN(F43), FALSE)</f>
        <v>Western Europe</v>
      </c>
      <c r="G44" t="str">
        <f>VLOOKUP($A44,SalesData[#This Row],COLUMN(G43), FALSE)</f>
        <v>Office Supplies</v>
      </c>
      <c r="H44" t="str">
        <f>VLOOKUP($A44,SalesData[#This Row],COLUMN(H43), FALSE)</f>
        <v>Appliances</v>
      </c>
      <c r="I44">
        <f>VLOOKUP($A44,SalesData[#This Row],COLUMN(I43), FALSE)</f>
        <v>1007.424</v>
      </c>
      <c r="J44">
        <f>VLOOKUP($A44,SalesData[#This Row],COLUMN(J43), FALSE)</f>
        <v>2</v>
      </c>
      <c r="K44">
        <f>VLOOKUP($A44,SalesData[#This Row],COLUMN(K43), FALSE)</f>
        <v>0.1</v>
      </c>
      <c r="L44">
        <f>VLOOKUP($A44,SalesData[#This Row],COLUMN(L43), FALSE)</f>
        <v>134.30399999999901</v>
      </c>
      <c r="M44" t="str">
        <f>VLOOKUP($A44,SalesData[#This Row],COLUMN(M43), FALSE)</f>
        <v>Critical</v>
      </c>
      <c r="N44" t="str">
        <f>VLOOKUP($A44,SalesData[#This Row],COLUMN(N43), FALSE)</f>
        <v>Normal Order</v>
      </c>
      <c r="O44" t="str">
        <f>VLOOKUP($A44,SalesData[#This Row],COLUMN(O43), FALSE)</f>
        <v>Neil Franzã¶Sisch</v>
      </c>
      <c r="P44" t="str">
        <f>VLOOKUP($A44,SalesData[#This Row],COLUMN(P43), FALSE)</f>
        <v>ES</v>
      </c>
      <c r="Q44" t="str">
        <f>VLOOKUP($A44,SalesData[#This Row],COLUMN(Q43), FALSE)</f>
        <v>2015</v>
      </c>
      <c r="R44" t="str">
        <f>VLOOKUP($A44,SalesData[#This Row],COLUMN(R43), FALSE)</f>
        <v>CRITICAL</v>
      </c>
      <c r="S44" t="str">
        <f>VLOOKUP($A44,SalesData[#This Row],COLUMN(S43), FALSE)</f>
        <v>office supplies</v>
      </c>
      <c r="T44" t="str">
        <f>VLOOKUP($A44,SalesData[#This Row],COLUMN(T43), FALSE)</f>
        <v>42248</v>
      </c>
      <c r="U44" t="str">
        <f>VLOOKUP($A44,SalesData[#This Row],COLUMN(U43), FALSE)</f>
        <v>NF1847548</v>
      </c>
      <c r="V44" t="str">
        <f>VLOOKUP($A44,SalesData[#This Row],COLUMN(V43), FALSE)</f>
        <v>ES</v>
      </c>
      <c r="W44">
        <f>VLOOKUP($A44,SalesData[#This Row],COLUMN(W43), FALSE)</f>
        <v>2015</v>
      </c>
      <c r="X44" t="str">
        <f>VLOOKUP($A44,SalesData[#This Row],COLUMN(X43), FALSE)</f>
        <v>NF1847548</v>
      </c>
      <c r="Y44">
        <f>VLOOKUP($A44,SalesData[#This Row],COLUMN(Y43), FALSE)</f>
        <v>42248</v>
      </c>
      <c r="Z44" t="str">
        <f>VLOOKUP($A44,SalesData[#This Row],COLUMN(Z43), FALSE)</f>
        <v>ES-2015-NF1847548-42248</v>
      </c>
      <c r="AA44">
        <f>VLOOKUP($A44,SalesData[#This Row],COLUMN(AA43), FALSE)</f>
        <v>2015</v>
      </c>
      <c r="AB44">
        <f>VLOOKUP($A44,SalesData[#This Row],COLUMN(AB43), FALSE)</f>
        <v>9</v>
      </c>
      <c r="AC44">
        <f>VLOOKUP($A44,SalesData[#This Row],COLUMN(AC43), FALSE)</f>
        <v>3</v>
      </c>
      <c r="AD44">
        <f>VLOOKUP($A44,SalesData[#This Row],COLUMN(AD43), FALSE)</f>
        <v>0</v>
      </c>
    </row>
    <row r="45" spans="1:30" ht="15.75">
      <c r="A45" s="54" t="s">
        <v>417</v>
      </c>
      <c r="B45" s="52">
        <f>VLOOKUP($A45,SalesData[#This Row],COLUMN(B44), FALSE)</f>
        <v>42301</v>
      </c>
      <c r="C45" s="52">
        <f>VLOOKUP($A45,SalesData[#This Row],COLUMN(C44), FALSE)</f>
        <v>42302</v>
      </c>
      <c r="D45" t="str">
        <f>VLOOKUP($A45,SalesData[#This Row],COLUMN(D44), FALSE)</f>
        <v>Adam Hart</v>
      </c>
      <c r="E45" t="str">
        <f>VLOOKUP($A45,SalesData[#This Row],COLUMN(E44), FALSE)</f>
        <v>United States</v>
      </c>
      <c r="F45" t="str">
        <f>VLOOKUP($A45,SalesData[#This Row],COLUMN(F44), FALSE)</f>
        <v>Eastern US</v>
      </c>
      <c r="G45" t="str">
        <f>VLOOKUP($A45,SalesData[#This Row],COLUMN(G44), FALSE)</f>
        <v>Furniture</v>
      </c>
      <c r="H45" t="str">
        <f>VLOOKUP($A45,SalesData[#This Row],COLUMN(H44), FALSE)</f>
        <v>Phones</v>
      </c>
      <c r="I45">
        <f>VLOOKUP($A45,SalesData[#This Row],COLUMN(I44), FALSE)</f>
        <v>240.744</v>
      </c>
      <c r="J45">
        <f>VLOOKUP($A45,SalesData[#This Row],COLUMN(J44), FALSE)</f>
        <v>4</v>
      </c>
      <c r="K45">
        <f>VLOOKUP($A45,SalesData[#This Row],COLUMN(K44), FALSE)</f>
        <v>0.3</v>
      </c>
      <c r="L45">
        <f>VLOOKUP($A45,SalesData[#This Row],COLUMN(L44), FALSE)</f>
        <v>-13.756799999999901</v>
      </c>
      <c r="M45" t="str">
        <f>VLOOKUP($A45,SalesData[#This Row],COLUMN(M44), FALSE)</f>
        <v>Critical</v>
      </c>
      <c r="N45" t="str">
        <f>VLOOKUP($A45,SalesData[#This Row],COLUMN(N44), FALSE)</f>
        <v>Normal Order</v>
      </c>
      <c r="O45" t="str">
        <f>VLOOKUP($A45,SalesData[#This Row],COLUMN(O44), FALSE)</f>
        <v>Adam Hart</v>
      </c>
      <c r="P45" t="str">
        <f>VLOOKUP($A45,SalesData[#This Row],COLUMN(P44), FALSE)</f>
        <v>CA</v>
      </c>
      <c r="Q45" t="str">
        <f>VLOOKUP($A45,SalesData[#This Row],COLUMN(Q44), FALSE)</f>
        <v>2015</v>
      </c>
      <c r="R45" t="str">
        <f>VLOOKUP($A45,SalesData[#This Row],COLUMN(R44), FALSE)</f>
        <v>CRITICAL</v>
      </c>
      <c r="S45" t="str">
        <f>VLOOKUP($A45,SalesData[#This Row],COLUMN(S44), FALSE)</f>
        <v>furniture</v>
      </c>
      <c r="T45" t="str">
        <f>VLOOKUP($A45,SalesData[#This Row],COLUMN(T44), FALSE)</f>
        <v>42301</v>
      </c>
      <c r="U45" t="str">
        <f>VLOOKUP($A45,SalesData[#This Row],COLUMN(U44), FALSE)</f>
        <v>AH10075140</v>
      </c>
      <c r="V45" t="str">
        <f>VLOOKUP($A45,SalesData[#This Row],COLUMN(V44), FALSE)</f>
        <v>CA</v>
      </c>
      <c r="W45">
        <f>VLOOKUP($A45,SalesData[#This Row],COLUMN(W44), FALSE)</f>
        <v>2015</v>
      </c>
      <c r="X45" t="str">
        <f>VLOOKUP($A45,SalesData[#This Row],COLUMN(X44), FALSE)</f>
        <v>AH10075140</v>
      </c>
      <c r="Y45">
        <f>VLOOKUP($A45,SalesData[#This Row],COLUMN(Y44), FALSE)</f>
        <v>42301</v>
      </c>
      <c r="Z45" t="str">
        <f>VLOOKUP($A45,SalesData[#This Row],COLUMN(Z44), FALSE)</f>
        <v>CA-2015-AH10075140-42301</v>
      </c>
      <c r="AA45">
        <f>VLOOKUP($A45,SalesData[#This Row],COLUMN(AA44), FALSE)</f>
        <v>2015</v>
      </c>
      <c r="AB45">
        <f>VLOOKUP($A45,SalesData[#This Row],COLUMN(AB44), FALSE)</f>
        <v>10</v>
      </c>
      <c r="AC45">
        <f>VLOOKUP($A45,SalesData[#This Row],COLUMN(AC44), FALSE)</f>
        <v>7</v>
      </c>
      <c r="AD45">
        <f>VLOOKUP($A45,SalesData[#This Row],COLUMN(AD44), FALSE)</f>
        <v>1</v>
      </c>
    </row>
    <row r="46" spans="1:30" ht="15.75">
      <c r="A46" s="53" t="s">
        <v>430</v>
      </c>
      <c r="B46" s="52">
        <f>VLOOKUP($A46,SalesData[#This Row],COLUMN(B45), FALSE)</f>
        <v>41800</v>
      </c>
      <c r="C46" s="52">
        <f>VLOOKUP($A46,SalesData[#This Row],COLUMN(C45), FALSE)</f>
        <v>41800</v>
      </c>
      <c r="D46" t="str">
        <f>VLOOKUP($A46,SalesData[#This Row],COLUMN(D45), FALSE)</f>
        <v>Nathan aMutz</v>
      </c>
      <c r="E46" t="str">
        <f>VLOOKUP($A46,SalesData[#This Row],COLUMN(E45), FALSE)</f>
        <v>China</v>
      </c>
      <c r="F46" t="str">
        <f>VLOOKUP($A46,SalesData[#This Row],COLUMN(F45), FALSE)</f>
        <v>Eastern Asia</v>
      </c>
      <c r="G46" t="str">
        <f>VLOOKUP($A46,SalesData[#This Row],COLUMN(G45), FALSE)</f>
        <v>Technology</v>
      </c>
      <c r="H46" t="str">
        <f>VLOOKUP($A46,SalesData[#This Row],COLUMN(H45), FALSE)</f>
        <v>Appliances</v>
      </c>
      <c r="I46">
        <f>VLOOKUP($A46,SalesData[#This Row],COLUMN(I45), FALSE)</f>
        <v>957.599999999999</v>
      </c>
      <c r="J46">
        <f>VLOOKUP($A46,SalesData[#This Row],COLUMN(J45), FALSE)</f>
        <v>4</v>
      </c>
      <c r="K46">
        <f>VLOOKUP($A46,SalesData[#This Row],COLUMN(K45), FALSE)</f>
        <v>0</v>
      </c>
      <c r="L46">
        <f>VLOOKUP($A46,SalesData[#This Row],COLUMN(L45), FALSE)</f>
        <v>0</v>
      </c>
      <c r="M46" t="str">
        <f>VLOOKUP($A46,SalesData[#This Row],COLUMN(M45), FALSE)</f>
        <v xml:space="preserve"> Critical </v>
      </c>
      <c r="N46" t="str">
        <f>VLOOKUP($A46,SalesData[#This Row],COLUMN(N45), FALSE)</f>
        <v>Normal Order</v>
      </c>
      <c r="O46" t="str">
        <f>VLOOKUP($A46,SalesData[#This Row],COLUMN(O45), FALSE)</f>
        <v>Nathan Amutz</v>
      </c>
      <c r="P46" t="str">
        <f>VLOOKUP($A46,SalesData[#This Row],COLUMN(P45), FALSE)</f>
        <v>IN</v>
      </c>
      <c r="Q46" t="str">
        <f>VLOOKUP($A46,SalesData[#This Row],COLUMN(Q45), FALSE)</f>
        <v>2014</v>
      </c>
      <c r="R46" t="str">
        <f>VLOOKUP($A46,SalesData[#This Row],COLUMN(R45), FALSE)</f>
        <v xml:space="preserve"> CRITICAL </v>
      </c>
      <c r="S46" t="str">
        <f>VLOOKUP($A46,SalesData[#This Row],COLUMN(S45), FALSE)</f>
        <v>technology</v>
      </c>
      <c r="T46" t="str">
        <f>VLOOKUP($A46,SalesData[#This Row],COLUMN(T45), FALSE)</f>
        <v>41800</v>
      </c>
      <c r="U46" t="str">
        <f>VLOOKUP($A46,SalesData[#This Row],COLUMN(U45), FALSE)</f>
        <v>NM1844527</v>
      </c>
      <c r="V46" t="str">
        <f>VLOOKUP($A46,SalesData[#This Row],COLUMN(V45), FALSE)</f>
        <v>IN</v>
      </c>
      <c r="W46">
        <f>VLOOKUP($A46,SalesData[#This Row],COLUMN(W45), FALSE)</f>
        <v>2014</v>
      </c>
      <c r="X46" t="str">
        <f>VLOOKUP($A46,SalesData[#This Row],COLUMN(X45), FALSE)</f>
        <v>NM1844527</v>
      </c>
      <c r="Y46">
        <f>VLOOKUP($A46,SalesData[#This Row],COLUMN(Y45), FALSE)</f>
        <v>41800</v>
      </c>
      <c r="Z46" t="str">
        <f>VLOOKUP($A46,SalesData[#This Row],COLUMN(Z45), FALSE)</f>
        <v>IN-2014-NM1844527-41800</v>
      </c>
      <c r="AA46">
        <f>VLOOKUP($A46,SalesData[#This Row],COLUMN(AA45), FALSE)</f>
        <v>2014</v>
      </c>
      <c r="AB46">
        <f>VLOOKUP($A46,SalesData[#This Row],COLUMN(AB45), FALSE)</f>
        <v>6</v>
      </c>
      <c r="AC46">
        <f>VLOOKUP($A46,SalesData[#This Row],COLUMN(AC45), FALSE)</f>
        <v>3</v>
      </c>
      <c r="AD46">
        <f>VLOOKUP($A46,SalesData[#This Row],COLUMN(AD45), FALSE)</f>
        <v>0</v>
      </c>
    </row>
    <row r="47" spans="1:30" ht="15.75">
      <c r="A47" s="54" t="s">
        <v>441</v>
      </c>
      <c r="B47" s="52">
        <f>VLOOKUP($A47,SalesData[#This Row],COLUMN(B46), FALSE)</f>
        <v>41817</v>
      </c>
      <c r="C47" s="52">
        <f>VLOOKUP($A47,SalesData[#This Row],COLUMN(C46), FALSE)</f>
        <v>41817</v>
      </c>
      <c r="D47" t="str">
        <f>VLOOKUP($A47,SalesData[#This Row],COLUMN(D46), FALSE)</f>
        <v>Adam Hart</v>
      </c>
      <c r="E47" t="str">
        <f>VLOOKUP($A47,SalesData[#This Row],COLUMN(E46), FALSE)</f>
        <v>United States</v>
      </c>
      <c r="F47" t="str">
        <f>VLOOKUP($A47,SalesData[#This Row],COLUMN(F46), FALSE)</f>
        <v>Western US</v>
      </c>
      <c r="G47" t="str">
        <f>VLOOKUP($A47,SalesData[#This Row],COLUMN(G46), FALSE)</f>
        <v>Office Supplies</v>
      </c>
      <c r="H47" t="str">
        <f>VLOOKUP($A47,SalesData[#This Row],COLUMN(H46), FALSE)</f>
        <v>Storage</v>
      </c>
      <c r="I47" t="str">
        <f>VLOOKUP($A47,SalesData[#This Row],COLUMN(I46), FALSE)</f>
        <v>missing</v>
      </c>
      <c r="J47">
        <f>VLOOKUP($A47,SalesData[#This Row],COLUMN(J46), FALSE)</f>
        <v>2</v>
      </c>
      <c r="K47">
        <f>VLOOKUP($A47,SalesData[#This Row],COLUMN(K46), FALSE)</f>
        <v>0</v>
      </c>
      <c r="L47">
        <f>VLOOKUP($A47,SalesData[#This Row],COLUMN(L46), FALSE)</f>
        <v>11.585999999999901</v>
      </c>
      <c r="M47" t="str">
        <f>VLOOKUP($A47,SalesData[#This Row],COLUMN(M46), FALSE)</f>
        <v>Critical</v>
      </c>
      <c r="N47" t="str">
        <f>VLOOKUP($A47,SalesData[#This Row],COLUMN(N46), FALSE)</f>
        <v>Normal Order</v>
      </c>
      <c r="O47" t="str">
        <f>VLOOKUP($A47,SalesData[#This Row],COLUMN(O46), FALSE)</f>
        <v>Adam Hart</v>
      </c>
      <c r="P47" t="str">
        <f>VLOOKUP($A47,SalesData[#This Row],COLUMN(P46), FALSE)</f>
        <v>CA</v>
      </c>
      <c r="Q47" t="str">
        <f>VLOOKUP($A47,SalesData[#This Row],COLUMN(Q46), FALSE)</f>
        <v>2014</v>
      </c>
      <c r="R47" t="str">
        <f>VLOOKUP($A47,SalesData[#This Row],COLUMN(R46), FALSE)</f>
        <v>CRITICAL</v>
      </c>
      <c r="S47" t="str">
        <f>VLOOKUP($A47,SalesData[#This Row],COLUMN(S46), FALSE)</f>
        <v>office supplies</v>
      </c>
      <c r="T47" t="str">
        <f>VLOOKUP($A47,SalesData[#This Row],COLUMN(T46), FALSE)</f>
        <v>41817</v>
      </c>
      <c r="U47" t="str">
        <f>VLOOKUP($A47,SalesData[#This Row],COLUMN(U46), FALSE)</f>
        <v>AH10075140</v>
      </c>
      <c r="V47" t="str">
        <f>VLOOKUP($A47,SalesData[#This Row],COLUMN(V46), FALSE)</f>
        <v>CA</v>
      </c>
      <c r="W47">
        <f>VLOOKUP($A47,SalesData[#This Row],COLUMN(W46), FALSE)</f>
        <v>2014</v>
      </c>
      <c r="X47" t="str">
        <f>VLOOKUP($A47,SalesData[#This Row],COLUMN(X46), FALSE)</f>
        <v>AH10075140</v>
      </c>
      <c r="Y47">
        <f>VLOOKUP($A47,SalesData[#This Row],COLUMN(Y46), FALSE)</f>
        <v>41817</v>
      </c>
      <c r="Z47" t="str">
        <f>VLOOKUP($A47,SalesData[#This Row],COLUMN(Z46), FALSE)</f>
        <v>CA-2014-AH10075140-41817</v>
      </c>
      <c r="AA47">
        <f>VLOOKUP($A47,SalesData[#This Row],COLUMN(AA46), FALSE)</f>
        <v>2014</v>
      </c>
      <c r="AB47">
        <f>VLOOKUP($A47,SalesData[#This Row],COLUMN(AB46), FALSE)</f>
        <v>6</v>
      </c>
      <c r="AC47">
        <f>VLOOKUP($A47,SalesData[#This Row],COLUMN(AC46), FALSE)</f>
        <v>6</v>
      </c>
      <c r="AD47">
        <f>VLOOKUP($A47,SalesData[#This Row],COLUMN(AD46), FALSE)</f>
        <v>0</v>
      </c>
    </row>
    <row r="48" spans="1:30" ht="15.75">
      <c r="A48" s="53" t="s">
        <v>446</v>
      </c>
      <c r="B48" s="52">
        <f>VLOOKUP($A48,SalesData[#This Row],COLUMN(B47), FALSE)</f>
        <v>41488</v>
      </c>
      <c r="C48" s="52">
        <f>VLOOKUP($A48,SalesData[#This Row],COLUMN(C47), FALSE)</f>
        <v>74361</v>
      </c>
      <c r="D48" t="str">
        <f>VLOOKUP($A48,SalesData[#This Row],COLUMN(D47), FALSE)</f>
        <v>Ken Black</v>
      </c>
      <c r="E48" t="str">
        <f>VLOOKUP($A48,SalesData[#This Row],COLUMN(E47), FALSE)</f>
        <v>China</v>
      </c>
      <c r="F48" t="str">
        <f>VLOOKUP($A48,SalesData[#This Row],COLUMN(F47), FALSE)</f>
        <v>Eastern Asia</v>
      </c>
      <c r="G48" t="str">
        <f>VLOOKUP($A48,SalesData[#This Row],COLUMN(G47), FALSE)</f>
        <v>Technology</v>
      </c>
      <c r="H48" t="str">
        <f>VLOOKUP($A48,SalesData[#This Row],COLUMN(H47), FALSE)</f>
        <v>Phones</v>
      </c>
      <c r="I48">
        <f>VLOOKUP($A48,SalesData[#This Row],COLUMN(I47), FALSE)</f>
        <v>1521</v>
      </c>
      <c r="J48">
        <f>VLOOKUP($A48,SalesData[#This Row],COLUMN(J47), FALSE)</f>
        <v>4</v>
      </c>
      <c r="K48">
        <f>VLOOKUP($A48,SalesData[#This Row],COLUMN(K47), FALSE)</f>
        <v>0</v>
      </c>
      <c r="L48">
        <f>VLOOKUP($A48,SalesData[#This Row],COLUMN(L47), FALSE)</f>
        <v>0</v>
      </c>
      <c r="M48" t="str">
        <f>VLOOKUP($A48,SalesData[#This Row],COLUMN(M47), FALSE)</f>
        <v>High</v>
      </c>
      <c r="N48" t="str">
        <f>VLOOKUP($A48,SalesData[#This Row],COLUMN(N47), FALSE)</f>
        <v>Normal Order</v>
      </c>
      <c r="O48" t="str">
        <f>VLOOKUP($A48,SalesData[#This Row],COLUMN(O47), FALSE)</f>
        <v>Ken Black</v>
      </c>
      <c r="P48" t="str">
        <f>VLOOKUP($A48,SalesData[#This Row],COLUMN(P47), FALSE)</f>
        <v>IN</v>
      </c>
      <c r="Q48" t="str">
        <f>VLOOKUP($A48,SalesData[#This Row],COLUMN(Q47), FALSE)</f>
        <v>2013</v>
      </c>
      <c r="R48" t="str">
        <f>VLOOKUP($A48,SalesData[#This Row],COLUMN(R47), FALSE)</f>
        <v>HIGH</v>
      </c>
      <c r="S48" t="str">
        <f>VLOOKUP($A48,SalesData[#This Row],COLUMN(S47), FALSE)</f>
        <v>technology</v>
      </c>
      <c r="T48" t="str">
        <f>VLOOKUP($A48,SalesData[#This Row],COLUMN(T47), FALSE)</f>
        <v>1488#</v>
      </c>
      <c r="U48" t="str">
        <f>VLOOKUP($A48,SalesData[#This Row],COLUMN(U47), FALSE)</f>
        <v>KB1658527</v>
      </c>
      <c r="V48" t="str">
        <f>VLOOKUP($A48,SalesData[#This Row],COLUMN(V47), FALSE)</f>
        <v>IN</v>
      </c>
      <c r="W48">
        <f>VLOOKUP($A48,SalesData[#This Row],COLUMN(W47), FALSE)</f>
        <v>2013</v>
      </c>
      <c r="X48" t="str">
        <f>VLOOKUP($A48,SalesData[#This Row],COLUMN(X47), FALSE)</f>
        <v>KB1658527</v>
      </c>
      <c r="Y48" t="str">
        <f>VLOOKUP($A48,SalesData[#This Row],COLUMN(Y47), FALSE)</f>
        <v>41488#</v>
      </c>
      <c r="Z48" t="str">
        <f>VLOOKUP($A48,SalesData[#This Row],COLUMN(Z47), FALSE)</f>
        <v>IN-2013-KB1658527-41488#</v>
      </c>
      <c r="AA48">
        <f>VLOOKUP($A48,SalesData[#This Row],COLUMN(AA47), FALSE)</f>
        <v>2013</v>
      </c>
      <c r="AB48">
        <f>VLOOKUP($A48,SalesData[#This Row],COLUMN(AB47), FALSE)</f>
        <v>8</v>
      </c>
      <c r="AC48">
        <f>VLOOKUP($A48,SalesData[#This Row],COLUMN(AC47), FALSE)</f>
        <v>6</v>
      </c>
      <c r="AD48">
        <f>VLOOKUP($A48,SalesData[#This Row],COLUMN(AD47), FALSE)</f>
        <v>32873</v>
      </c>
    </row>
    <row r="49" spans="1:30" ht="15.75">
      <c r="A49" s="54" t="s">
        <v>448</v>
      </c>
      <c r="B49" s="52">
        <f>VLOOKUP($A49,SalesData[#This Row],COLUMN(B48), FALSE)</f>
        <v>41444</v>
      </c>
      <c r="C49" s="52">
        <f>VLOOKUP($A49,SalesData[#This Row],COLUMN(C48), FALSE)</f>
        <v>41444</v>
      </c>
      <c r="D49" t="str">
        <f>VLOOKUP($A49,SalesData[#This Row],COLUMN(D48), FALSE)</f>
        <v>Logan Haushalter</v>
      </c>
      <c r="E49" t="str">
        <f>VLOOKUP($A49,SalesData[#This Row],COLUMN(E48), FALSE)</f>
        <v>France</v>
      </c>
      <c r="F49" t="str">
        <f>VLOOKUP($A49,SalesData[#This Row],COLUMN(F48), FALSE)</f>
        <v>Western Europe</v>
      </c>
      <c r="G49" t="str">
        <f>VLOOKUP($A49,SalesData[#This Row],COLUMN(G48), FALSE)</f>
        <v>Office Supplies</v>
      </c>
      <c r="H49" t="str">
        <f>VLOOKUP($A49,SalesData[#This Row],COLUMN(H48), FALSE)</f>
        <v>Phones</v>
      </c>
      <c r="I49">
        <f>VLOOKUP($A49,SalesData[#This Row],COLUMN(I48), FALSE)</f>
        <v>2443.9050000000002</v>
      </c>
      <c r="J49">
        <f>VLOOKUP($A49,SalesData[#This Row],COLUMN(J48), FALSE)</f>
        <v>5</v>
      </c>
      <c r="K49">
        <f>VLOOKUP($A49,SalesData[#This Row],COLUMN(K48), FALSE)</f>
        <v>0.1</v>
      </c>
      <c r="L49">
        <f>VLOOKUP($A49,SalesData[#This Row],COLUMN(L48), FALSE)</f>
        <v>760.30499999999904</v>
      </c>
      <c r="M49" t="str">
        <f>VLOOKUP($A49,SalesData[#This Row],COLUMN(M48), FALSE)</f>
        <v>High</v>
      </c>
      <c r="N49" t="str">
        <f>VLOOKUP($A49,SalesData[#This Row],COLUMN(N48), FALSE)</f>
        <v>Normal Order</v>
      </c>
      <c r="O49" t="str">
        <f>VLOOKUP($A49,SalesData[#This Row],COLUMN(O48), FALSE)</f>
        <v>Logan Haushalter</v>
      </c>
      <c r="P49" t="str">
        <f>VLOOKUP($A49,SalesData[#This Row],COLUMN(P48), FALSE)</f>
        <v>ES</v>
      </c>
      <c r="Q49" t="str">
        <f>VLOOKUP($A49,SalesData[#This Row],COLUMN(Q48), FALSE)</f>
        <v>2013</v>
      </c>
      <c r="R49" t="str">
        <f>VLOOKUP($A49,SalesData[#This Row],COLUMN(R48), FALSE)</f>
        <v>HIGH</v>
      </c>
      <c r="S49" t="str">
        <f>VLOOKUP($A49,SalesData[#This Row],COLUMN(S48), FALSE)</f>
        <v>office supplies</v>
      </c>
      <c r="T49" t="str">
        <f>VLOOKUP($A49,SalesData[#This Row],COLUMN(T48), FALSE)</f>
        <v>41444</v>
      </c>
      <c r="U49" t="str">
        <f>VLOOKUP($A49,SalesData[#This Row],COLUMN(U48), FALSE)</f>
        <v>LH1715545</v>
      </c>
      <c r="V49" t="str">
        <f>VLOOKUP($A49,SalesData[#This Row],COLUMN(V48), FALSE)</f>
        <v>ES</v>
      </c>
      <c r="W49">
        <f>VLOOKUP($A49,SalesData[#This Row],COLUMN(W48), FALSE)</f>
        <v>2013</v>
      </c>
      <c r="X49" t="str">
        <f>VLOOKUP($A49,SalesData[#This Row],COLUMN(X48), FALSE)</f>
        <v>LH1715545</v>
      </c>
      <c r="Y49">
        <f>VLOOKUP($A49,SalesData[#This Row],COLUMN(Y48), FALSE)</f>
        <v>41444</v>
      </c>
      <c r="Z49" t="str">
        <f>VLOOKUP($A49,SalesData[#This Row],COLUMN(Z48), FALSE)</f>
        <v>ES-2013-LH1715545-41444</v>
      </c>
      <c r="AA49">
        <f>VLOOKUP($A49,SalesData[#This Row],COLUMN(AA48), FALSE)</f>
        <v>2013</v>
      </c>
      <c r="AB49">
        <f>VLOOKUP($A49,SalesData[#This Row],COLUMN(AB48), FALSE)</f>
        <v>6</v>
      </c>
      <c r="AC49">
        <f>VLOOKUP($A49,SalesData[#This Row],COLUMN(AC48), FALSE)</f>
        <v>4</v>
      </c>
      <c r="AD49">
        <f>VLOOKUP($A49,SalesData[#This Row],COLUMN(AD48), FALSE)</f>
        <v>0</v>
      </c>
    </row>
    <row r="50" spans="1:30" ht="15.75">
      <c r="A50" s="53" t="s">
        <v>449</v>
      </c>
      <c r="B50" s="52">
        <f>VLOOKUP($A50,SalesData[#This Row],COLUMN(B49), FALSE)</f>
        <v>42101</v>
      </c>
      <c r="C50" s="52">
        <f>VLOOKUP($A50,SalesData[#This Row],COLUMN(C49), FALSE)</f>
        <v>42106</v>
      </c>
      <c r="D50" t="str">
        <f>VLOOKUP($A50,SalesData[#This Row],COLUMN(D49), FALSE)</f>
        <v>Adam Hart</v>
      </c>
      <c r="E50" t="str">
        <f>VLOOKUP($A50,SalesData[#This Row],COLUMN(E49), FALSE)</f>
        <v>Canada</v>
      </c>
      <c r="F50" t="str">
        <f>VLOOKUP($A50,SalesData[#This Row],COLUMN(F49), FALSE)</f>
        <v>Canaad</v>
      </c>
      <c r="G50" t="str">
        <f>VLOOKUP($A50,SalesData[#This Row],COLUMN(G49), FALSE)</f>
        <v>Office Supplies</v>
      </c>
      <c r="H50" t="str">
        <f>VLOOKUP($A50,SalesData[#This Row],COLUMN(H49), FALSE)</f>
        <v>Copiers</v>
      </c>
      <c r="I50">
        <f>VLOOKUP($A50,SalesData[#This Row],COLUMN(I49), FALSE)</f>
        <v>137.31</v>
      </c>
      <c r="J50">
        <f>VLOOKUP($A50,SalesData[#This Row],COLUMN(J49), FALSE)</f>
        <v>1</v>
      </c>
      <c r="K50">
        <f>VLOOKUP($A50,SalesData[#This Row],COLUMN(K49), FALSE)</f>
        <v>0</v>
      </c>
      <c r="L50">
        <f>VLOOKUP($A50,SalesData[#This Row],COLUMN(L49), FALSE)</f>
        <v>54.9</v>
      </c>
      <c r="M50" t="str">
        <f>VLOOKUP($A50,SalesData[#This Row],COLUMN(M49), FALSE)</f>
        <v>High</v>
      </c>
      <c r="N50" t="str">
        <f>VLOOKUP($A50,SalesData[#This Row],COLUMN(N49), FALSE)</f>
        <v>Normal Order</v>
      </c>
      <c r="O50" t="str">
        <f>VLOOKUP($A50,SalesData[#This Row],COLUMN(O49), FALSE)</f>
        <v>Adam Hart</v>
      </c>
      <c r="P50" t="str">
        <f>VLOOKUP($A50,SalesData[#This Row],COLUMN(P49), FALSE)</f>
        <v>CA</v>
      </c>
      <c r="Q50" t="str">
        <f>VLOOKUP($A50,SalesData[#This Row],COLUMN(Q49), FALSE)</f>
        <v>2015</v>
      </c>
      <c r="R50" t="str">
        <f>VLOOKUP($A50,SalesData[#This Row],COLUMN(R49), FALSE)</f>
        <v>HIGH</v>
      </c>
      <c r="S50" t="str">
        <f>VLOOKUP($A50,SalesData[#This Row],COLUMN(S49), FALSE)</f>
        <v>office supplies</v>
      </c>
      <c r="T50" t="str">
        <f>VLOOKUP($A50,SalesData[#This Row],COLUMN(T49), FALSE)</f>
        <v>42101</v>
      </c>
      <c r="U50" t="str">
        <f>VLOOKUP($A50,SalesData[#This Row],COLUMN(U49), FALSE)</f>
        <v>AH1007523</v>
      </c>
      <c r="V50" t="str">
        <f>VLOOKUP($A50,SalesData[#This Row],COLUMN(V49), FALSE)</f>
        <v>CA</v>
      </c>
      <c r="W50">
        <f>VLOOKUP($A50,SalesData[#This Row],COLUMN(W49), FALSE)</f>
        <v>2015</v>
      </c>
      <c r="X50" t="str">
        <f>VLOOKUP($A50,SalesData[#This Row],COLUMN(X49), FALSE)</f>
        <v>AH1007523</v>
      </c>
      <c r="Y50">
        <f>VLOOKUP($A50,SalesData[#This Row],COLUMN(Y49), FALSE)</f>
        <v>42101</v>
      </c>
      <c r="Z50" t="str">
        <f>VLOOKUP($A50,SalesData[#This Row],COLUMN(Z49), FALSE)</f>
        <v>CA-2015-AH1007523-42101</v>
      </c>
      <c r="AA50">
        <f>VLOOKUP($A50,SalesData[#This Row],COLUMN(AA49), FALSE)</f>
        <v>2015</v>
      </c>
      <c r="AB50">
        <f>VLOOKUP($A50,SalesData[#This Row],COLUMN(AB49), FALSE)</f>
        <v>4</v>
      </c>
      <c r="AC50">
        <f>VLOOKUP($A50,SalesData[#This Row],COLUMN(AC49), FALSE)</f>
        <v>3</v>
      </c>
      <c r="AD50">
        <f>VLOOKUP($A50,SalesData[#This Row],COLUMN(AD49), FALSE)</f>
        <v>5</v>
      </c>
    </row>
    <row r="51" spans="1:30" ht="15.75">
      <c r="A51" s="54" t="s">
        <v>456</v>
      </c>
      <c r="B51" s="52">
        <f>VLOOKUP($A51,SalesData[#This Row],COLUMN(B50), FALSE)</f>
        <v>41909</v>
      </c>
      <c r="C51" s="52">
        <f>VLOOKUP($A51,SalesData[#This Row],COLUMN(C50), FALSE)</f>
        <v>41909</v>
      </c>
      <c r="D51" t="str">
        <f>VLOOKUP($A51,SalesData[#This Row],COLUMN(D50), FALSE)</f>
        <v>Sean Christensen</v>
      </c>
      <c r="E51" t="str">
        <f>VLOOKUP($A51,SalesData[#This Row],COLUMN(E50), FALSE)</f>
        <v>Spain</v>
      </c>
      <c r="F51" t="str">
        <f>VLOOKUP($A51,SalesData[#This Row],COLUMN(F50), FALSE)</f>
        <v>Southern Europe</v>
      </c>
      <c r="G51" t="str">
        <f>VLOOKUP($A51,SalesData[#This Row],COLUMN(G50), FALSE)</f>
        <v>Furniture</v>
      </c>
      <c r="H51" t="str">
        <f>VLOOKUP($A51,SalesData[#This Row],COLUMN(H50), FALSE)</f>
        <v>Storage</v>
      </c>
      <c r="I51">
        <f>VLOOKUP($A51,SalesData[#This Row],COLUMN(I50), FALSE)</f>
        <v>1091.25</v>
      </c>
      <c r="J51">
        <f>VLOOKUP($A51,SalesData[#This Row],COLUMN(J50), FALSE)</f>
        <v>3</v>
      </c>
      <c r="K51">
        <f>VLOOKUP($A51,SalesData[#This Row],COLUMN(K50), FALSE)</f>
        <v>0</v>
      </c>
      <c r="L51">
        <f>VLOOKUP($A51,SalesData[#This Row],COLUMN(L50), FALSE)</f>
        <v>119.97</v>
      </c>
      <c r="M51" t="str">
        <f>VLOOKUP($A51,SalesData[#This Row],COLUMN(M50), FALSE)</f>
        <v>Critical</v>
      </c>
      <c r="N51" t="str">
        <f>VLOOKUP($A51,SalesData[#This Row],COLUMN(N50), FALSE)</f>
        <v>Normal Order</v>
      </c>
      <c r="O51" t="str">
        <f>VLOOKUP($A51,SalesData[#This Row],COLUMN(O50), FALSE)</f>
        <v>Sean Christensen</v>
      </c>
      <c r="P51" t="str">
        <f>VLOOKUP($A51,SalesData[#This Row],COLUMN(P50), FALSE)</f>
        <v>ES</v>
      </c>
      <c r="Q51" t="str">
        <f>VLOOKUP($A51,SalesData[#This Row],COLUMN(Q50), FALSE)</f>
        <v>2014</v>
      </c>
      <c r="R51" t="str">
        <f>VLOOKUP($A51,SalesData[#This Row],COLUMN(R50), FALSE)</f>
        <v>CRITICAL</v>
      </c>
      <c r="S51" t="str">
        <f>VLOOKUP($A51,SalesData[#This Row],COLUMN(S50), FALSE)</f>
        <v>furniture</v>
      </c>
      <c r="T51" t="str">
        <f>VLOOKUP($A51,SalesData[#This Row],COLUMN(T50), FALSE)</f>
        <v>41909</v>
      </c>
      <c r="U51" t="str">
        <f>VLOOKUP($A51,SalesData[#This Row],COLUMN(U50), FALSE)</f>
        <v>SC20305120</v>
      </c>
      <c r="V51" t="str">
        <f>VLOOKUP($A51,SalesData[#This Row],COLUMN(V50), FALSE)</f>
        <v>ES</v>
      </c>
      <c r="W51">
        <f>VLOOKUP($A51,SalesData[#This Row],COLUMN(W50), FALSE)</f>
        <v>2014</v>
      </c>
      <c r="X51" t="str">
        <f>VLOOKUP($A51,SalesData[#This Row],COLUMN(X50), FALSE)</f>
        <v>SC20305120</v>
      </c>
      <c r="Y51">
        <f>VLOOKUP($A51,SalesData[#This Row],COLUMN(Y50), FALSE)</f>
        <v>41909</v>
      </c>
      <c r="Z51" t="str">
        <f>VLOOKUP($A51,SalesData[#This Row],COLUMN(Z50), FALSE)</f>
        <v>ES-2014-SC20305120-41909</v>
      </c>
      <c r="AA51">
        <f>VLOOKUP($A51,SalesData[#This Row],COLUMN(AA50), FALSE)</f>
        <v>2014</v>
      </c>
      <c r="AB51">
        <f>VLOOKUP($A51,SalesData[#This Row],COLUMN(AB50), FALSE)</f>
        <v>9</v>
      </c>
      <c r="AC51">
        <f>VLOOKUP($A51,SalesData[#This Row],COLUMN(AC50), FALSE)</f>
        <v>7</v>
      </c>
      <c r="AD51">
        <f>VLOOKUP($A51,SalesData[#This Row],COLUMN(AD50), FALSE)</f>
        <v>0</v>
      </c>
    </row>
    <row r="52" spans="1:30" ht="15.75">
      <c r="A52" s="53" t="s">
        <v>461</v>
      </c>
      <c r="B52" s="52">
        <f>VLOOKUP($A52,SalesData[#This Row],COLUMN(B51), FALSE)</f>
        <v>41108</v>
      </c>
      <c r="C52" s="52">
        <f>VLOOKUP($A52,SalesData[#This Row],COLUMN(C51), FALSE)</f>
        <v>41109</v>
      </c>
      <c r="D52" t="str">
        <f>VLOOKUP($A52,SalesData[#This Row],COLUMN(D51), FALSE)</f>
        <v>Bruce Geld</v>
      </c>
      <c r="E52" t="str">
        <f>VLOOKUP($A52,SalesData[#This Row],COLUMN(E51), FALSE)</f>
        <v>malaysia</v>
      </c>
      <c r="F52" t="str">
        <f>VLOOKUP($A52,SalesData[#This Row],COLUMN(F51), FALSE)</f>
        <v>Southeastern Asia</v>
      </c>
      <c r="G52" t="str">
        <f>VLOOKUP($A52,SalesData[#This Row],COLUMN(G51), FALSE)</f>
        <v>Technology</v>
      </c>
      <c r="H52" t="str">
        <f>VLOOKUP($A52,SalesData[#This Row],COLUMN(H51), FALSE)</f>
        <v>Bookcases</v>
      </c>
      <c r="I52">
        <f>VLOOKUP($A52,SalesData[#This Row],COLUMN(I51), FALSE)</f>
        <v>2555.64</v>
      </c>
      <c r="J52">
        <f>VLOOKUP($A52,SalesData[#This Row],COLUMN(J51), FALSE)</f>
        <v>4</v>
      </c>
      <c r="K52">
        <f>VLOOKUP($A52,SalesData[#This Row],COLUMN(K51), FALSE)</f>
        <v>0</v>
      </c>
      <c r="L52">
        <f>VLOOKUP($A52,SalesData[#This Row],COLUMN(L51), FALSE)</f>
        <v>664.43999999999903</v>
      </c>
      <c r="M52" t="str">
        <f>VLOOKUP($A52,SalesData[#This Row],COLUMN(M51), FALSE)</f>
        <v>High</v>
      </c>
      <c r="N52" t="str">
        <f>VLOOKUP($A52,SalesData[#This Row],COLUMN(N51), FALSE)</f>
        <v>Normal Order</v>
      </c>
      <c r="O52" t="str">
        <f>VLOOKUP($A52,SalesData[#This Row],COLUMN(O51), FALSE)</f>
        <v>Bruce Geld</v>
      </c>
      <c r="P52" t="str">
        <f>VLOOKUP($A52,SalesData[#This Row],COLUMN(P51), FALSE)</f>
        <v>IN</v>
      </c>
      <c r="Q52" t="str">
        <f>VLOOKUP($A52,SalesData[#This Row],COLUMN(Q51), FALSE)</f>
        <v>2012</v>
      </c>
      <c r="R52" t="str">
        <f>VLOOKUP($A52,SalesData[#This Row],COLUMN(R51), FALSE)</f>
        <v>HIGH</v>
      </c>
      <c r="S52" t="str">
        <f>VLOOKUP($A52,SalesData[#This Row],COLUMN(S51), FALSE)</f>
        <v>technology</v>
      </c>
      <c r="T52" t="str">
        <f>VLOOKUP($A52,SalesData[#This Row],COLUMN(T51), FALSE)</f>
        <v>41108</v>
      </c>
      <c r="U52" t="str">
        <f>VLOOKUP($A52,SalesData[#This Row],COLUMN(U51), FALSE)</f>
        <v>BG1174078</v>
      </c>
      <c r="V52" t="str">
        <f>VLOOKUP($A52,SalesData[#This Row],COLUMN(V51), FALSE)</f>
        <v>IN</v>
      </c>
      <c r="W52">
        <f>VLOOKUP($A52,SalesData[#This Row],COLUMN(W51), FALSE)</f>
        <v>2012</v>
      </c>
      <c r="X52" t="str">
        <f>VLOOKUP($A52,SalesData[#This Row],COLUMN(X51), FALSE)</f>
        <v>BG1174078</v>
      </c>
      <c r="Y52">
        <f>VLOOKUP($A52,SalesData[#This Row],COLUMN(Y51), FALSE)</f>
        <v>41108</v>
      </c>
      <c r="Z52" t="str">
        <f>VLOOKUP($A52,SalesData[#This Row],COLUMN(Z51), FALSE)</f>
        <v>IN-2012-BG1174078-41108</v>
      </c>
      <c r="AA52">
        <f>VLOOKUP($A52,SalesData[#This Row],COLUMN(AA51), FALSE)</f>
        <v>2012</v>
      </c>
      <c r="AB52">
        <f>VLOOKUP($A52,SalesData[#This Row],COLUMN(AB51), FALSE)</f>
        <v>7</v>
      </c>
      <c r="AC52">
        <f>VLOOKUP($A52,SalesData[#This Row],COLUMN(AC51), FALSE)</f>
        <v>4</v>
      </c>
      <c r="AD52">
        <f>VLOOKUP($A52,SalesData[#This Row],COLUMN(AD51), FALSE)</f>
        <v>1</v>
      </c>
    </row>
    <row r="53" spans="1:30" ht="15.75">
      <c r="A53" s="54" t="s">
        <v>468</v>
      </c>
      <c r="B53" s="52">
        <f>VLOOKUP($A53,SalesData[#This Row],COLUMN(B52), FALSE)</f>
        <v>42284</v>
      </c>
      <c r="C53" s="52">
        <f>VLOOKUP($A53,SalesData[#This Row],COLUMN(C52), FALSE)</f>
        <v>42288</v>
      </c>
      <c r="D53" t="str">
        <f>VLOOKUP($A53,SalesData[#This Row],COLUMN(D52), FALSE)</f>
        <v>Anne Pryor</v>
      </c>
      <c r="E53" t="str">
        <f>VLOOKUP($A53,SalesData[#This Row],COLUMN(E52), FALSE)</f>
        <v>India</v>
      </c>
      <c r="F53" t="str">
        <f>VLOOKUP($A53,SalesData[#This Row],COLUMN(F52), FALSE)</f>
        <v>Southern Asia</v>
      </c>
      <c r="G53" t="str">
        <f>VLOOKUP($A53,SalesData[#This Row],COLUMN(G52), FALSE)</f>
        <v>Technology</v>
      </c>
      <c r="H53" t="str">
        <f>VLOOKUP($A53,SalesData[#This Row],COLUMN(H52), FALSE)</f>
        <v>Copiers</v>
      </c>
      <c r="I53">
        <f>VLOOKUP($A53,SalesData[#This Row],COLUMN(I52), FALSE)</f>
        <v>2582.16</v>
      </c>
      <c r="J53">
        <f>VLOOKUP($A53,SalesData[#This Row],COLUMN(J52), FALSE)</f>
        <v>4</v>
      </c>
      <c r="K53">
        <f>VLOOKUP($A53,SalesData[#This Row],COLUMN(K52), FALSE)</f>
        <v>0</v>
      </c>
      <c r="L53">
        <f>VLOOKUP($A53,SalesData[#This Row],COLUMN(L52), FALSE)</f>
        <v>361.44</v>
      </c>
      <c r="M53" t="str">
        <f>VLOOKUP($A53,SalesData[#This Row],COLUMN(M52), FALSE)</f>
        <v>High</v>
      </c>
      <c r="N53" t="str">
        <f>VLOOKUP($A53,SalesData[#This Row],COLUMN(N52), FALSE)</f>
        <v>Normal Order</v>
      </c>
      <c r="O53" t="str">
        <f>VLOOKUP($A53,SalesData[#This Row],COLUMN(O52), FALSE)</f>
        <v>Anne Pryor</v>
      </c>
      <c r="P53" t="str">
        <f>VLOOKUP($A53,SalesData[#This Row],COLUMN(P52), FALSE)</f>
        <v>IN</v>
      </c>
      <c r="Q53" t="str">
        <f>VLOOKUP($A53,SalesData[#This Row],COLUMN(Q52), FALSE)</f>
        <v>2015</v>
      </c>
      <c r="R53" t="str">
        <f>VLOOKUP($A53,SalesData[#This Row],COLUMN(R52), FALSE)</f>
        <v>HIGH</v>
      </c>
      <c r="S53" t="str">
        <f>VLOOKUP($A53,SalesData[#This Row],COLUMN(S52), FALSE)</f>
        <v>technology</v>
      </c>
      <c r="T53" t="str">
        <f>VLOOKUP($A53,SalesData[#This Row],COLUMN(T52), FALSE)</f>
        <v>42284</v>
      </c>
      <c r="U53" t="str">
        <f>VLOOKUP($A53,SalesData[#This Row],COLUMN(U52), FALSE)</f>
        <v>AP1072058</v>
      </c>
      <c r="V53" t="str">
        <f>VLOOKUP($A53,SalesData[#This Row],COLUMN(V52), FALSE)</f>
        <v>IN</v>
      </c>
      <c r="W53">
        <f>VLOOKUP($A53,SalesData[#This Row],COLUMN(W52), FALSE)</f>
        <v>2015</v>
      </c>
      <c r="X53" t="str">
        <f>VLOOKUP($A53,SalesData[#This Row],COLUMN(X52), FALSE)</f>
        <v>AP1072058</v>
      </c>
      <c r="Y53">
        <f>VLOOKUP($A53,SalesData[#This Row],COLUMN(Y52), FALSE)</f>
        <v>42284</v>
      </c>
      <c r="Z53" t="str">
        <f>VLOOKUP($A53,SalesData[#This Row],COLUMN(Z52), FALSE)</f>
        <v>IN-2015-AP1072058-42284</v>
      </c>
      <c r="AA53">
        <f>VLOOKUP($A53,SalesData[#This Row],COLUMN(AA52), FALSE)</f>
        <v>2015</v>
      </c>
      <c r="AB53">
        <f>VLOOKUP($A53,SalesData[#This Row],COLUMN(AB52), FALSE)</f>
        <v>10</v>
      </c>
      <c r="AC53">
        <f>VLOOKUP($A53,SalesData[#This Row],COLUMN(AC52), FALSE)</f>
        <v>4</v>
      </c>
      <c r="AD53">
        <f>VLOOKUP($A53,SalesData[#This Row],COLUMN(AD52), FALSE)</f>
        <v>4</v>
      </c>
    </row>
    <row r="54" spans="1:30" ht="15.75">
      <c r="A54" s="53" t="s">
        <v>476</v>
      </c>
      <c r="B54" s="52">
        <f>VLOOKUP($A54,SalesData[#This Row],COLUMN(B53), FALSE)</f>
        <v>41172</v>
      </c>
      <c r="C54" s="52">
        <f>VLOOKUP($A54,SalesData[#This Row],COLUMN(C53), FALSE)</f>
        <v>41174</v>
      </c>
      <c r="D54" t="str">
        <f>VLOOKUP($A54,SalesData[#This Row],COLUMN(D53), FALSE)</f>
        <v>Tamara Willingham</v>
      </c>
      <c r="E54" t="str">
        <f>VLOOKUP($A54,SalesData[#This Row],COLUMN(E53), FALSE)</f>
        <v>France</v>
      </c>
      <c r="F54" t="str">
        <f>VLOOKUP($A54,SalesData[#This Row],COLUMN(F53), FALSE)</f>
        <v>Western Europe</v>
      </c>
      <c r="G54" t="str">
        <f>VLOOKUP($A54,SalesData[#This Row],COLUMN(G53), FALSE)</f>
        <v>Furniture#</v>
      </c>
      <c r="H54" t="str">
        <f>VLOOKUP($A54,SalesData[#This Row],COLUMN(H53), FALSE)</f>
        <v>Appliances</v>
      </c>
      <c r="I54">
        <f>VLOOKUP($A54,SalesData[#This Row],COLUMN(I53), FALSE)</f>
        <v>1181.547</v>
      </c>
      <c r="J54">
        <f>VLOOKUP($A54,SalesData[#This Row],COLUMN(J53), FALSE)</f>
        <v>3</v>
      </c>
      <c r="K54">
        <f>VLOOKUP($A54,SalesData[#This Row],COLUMN(K53), FALSE)</f>
        <v>0.1</v>
      </c>
      <c r="L54">
        <f>VLOOKUP($A54,SalesData[#This Row],COLUMN(L53), FALSE)</f>
        <v>498.80700000000002</v>
      </c>
      <c r="M54" t="str">
        <f>VLOOKUP($A54,SalesData[#This Row],COLUMN(M53), FALSE)</f>
        <v>Critical</v>
      </c>
      <c r="N54" t="str">
        <f>VLOOKUP($A54,SalesData[#This Row],COLUMN(N53), FALSE)</f>
        <v>Normal Order</v>
      </c>
      <c r="O54" t="str">
        <f>VLOOKUP($A54,SalesData[#This Row],COLUMN(O53), FALSE)</f>
        <v>Tamara Willingham</v>
      </c>
      <c r="P54" t="str">
        <f>VLOOKUP($A54,SalesData[#This Row],COLUMN(P53), FALSE)</f>
        <v>IT</v>
      </c>
      <c r="Q54" t="str">
        <f>VLOOKUP($A54,SalesData[#This Row],COLUMN(Q53), FALSE)</f>
        <v>2012</v>
      </c>
      <c r="R54" t="str">
        <f>VLOOKUP($A54,SalesData[#This Row],COLUMN(R53), FALSE)</f>
        <v>CRITICAL</v>
      </c>
      <c r="S54" t="str">
        <f>VLOOKUP($A54,SalesData[#This Row],COLUMN(S53), FALSE)</f>
        <v>furniture#</v>
      </c>
      <c r="T54" t="str">
        <f>VLOOKUP($A54,SalesData[#This Row],COLUMN(T53), FALSE)</f>
        <v>41172</v>
      </c>
      <c r="U54" t="str">
        <f>VLOOKUP($A54,SalesData[#This Row],COLUMN(U53), FALSE)</f>
        <v>TW2102545</v>
      </c>
      <c r="V54" t="str">
        <f>VLOOKUP($A54,SalesData[#This Row],COLUMN(V53), FALSE)</f>
        <v>IT</v>
      </c>
      <c r="W54">
        <f>VLOOKUP($A54,SalesData[#This Row],COLUMN(W53), FALSE)</f>
        <v>2012</v>
      </c>
      <c r="X54" t="str">
        <f>VLOOKUP($A54,SalesData[#This Row],COLUMN(X53), FALSE)</f>
        <v>TW2102545</v>
      </c>
      <c r="Y54">
        <f>VLOOKUP($A54,SalesData[#This Row],COLUMN(Y53), FALSE)</f>
        <v>41172</v>
      </c>
      <c r="Z54" t="str">
        <f>VLOOKUP($A54,SalesData[#This Row],COLUMN(Z53), FALSE)</f>
        <v>IT-2012-TW2102545-41172</v>
      </c>
      <c r="AA54">
        <f>VLOOKUP($A54,SalesData[#This Row],COLUMN(AA53), FALSE)</f>
        <v>2012</v>
      </c>
      <c r="AB54">
        <f>VLOOKUP($A54,SalesData[#This Row],COLUMN(AB53), FALSE)</f>
        <v>9</v>
      </c>
      <c r="AC54">
        <f>VLOOKUP($A54,SalesData[#This Row],COLUMN(AC53), FALSE)</f>
        <v>5</v>
      </c>
      <c r="AD54">
        <f>VLOOKUP($A54,SalesData[#This Row],COLUMN(AD53), FALSE)</f>
        <v>2</v>
      </c>
    </row>
    <row r="55" spans="1:30" ht="15.75">
      <c r="A55" s="54" t="s">
        <v>479</v>
      </c>
      <c r="B55" s="52">
        <f>VLOOKUP($A55,SalesData[#This Row],COLUMN(B54), FALSE)</f>
        <v>41080</v>
      </c>
      <c r="C55" s="52">
        <f>VLOOKUP($A55,SalesData[#This Row],COLUMN(C54), FALSE)</f>
        <v>41083</v>
      </c>
      <c r="D55" t="str">
        <f>VLOOKUP($A55,SalesData[#This Row],COLUMN(D54), FALSE)</f>
        <v>Randy Bradley</v>
      </c>
      <c r="E55" t="str">
        <f>VLOOKUP($A55,SalesData[#This Row],COLUMN(E54), FALSE)</f>
        <v>France</v>
      </c>
      <c r="F55" t="str">
        <f>VLOOKUP($A55,SalesData[#This Row],COLUMN(F54), FALSE)</f>
        <v>Western Europe</v>
      </c>
      <c r="G55" t="str">
        <f>VLOOKUP($A55,SalesData[#This Row],COLUMN(G54), FALSE)</f>
        <v>Furniture</v>
      </c>
      <c r="H55" t="str">
        <f>VLOOKUP($A55,SalesData[#This Row],COLUMN(H54), FALSE)</f>
        <v>Chairs</v>
      </c>
      <c r="I55">
        <f>VLOOKUP($A55,SalesData[#This Row],COLUMN(I54), FALSE)</f>
        <v>1696.24799999999</v>
      </c>
      <c r="J55">
        <f>VLOOKUP($A55,SalesData[#This Row],COLUMN(J54), FALSE)</f>
        <v>4</v>
      </c>
      <c r="K55">
        <f>VLOOKUP($A55,SalesData[#This Row],COLUMN(K54), FALSE)</f>
        <v>0.1</v>
      </c>
      <c r="L55">
        <f>VLOOKUP($A55,SalesData[#This Row],COLUMN(L54), FALSE)</f>
        <v>734.928</v>
      </c>
      <c r="M55" t="str">
        <f>VLOOKUP($A55,SalesData[#This Row],COLUMN(M54), FALSE)</f>
        <v>High</v>
      </c>
      <c r="N55" t="str">
        <f>VLOOKUP($A55,SalesData[#This Row],COLUMN(N54), FALSE)</f>
        <v>Normal Order</v>
      </c>
      <c r="O55" t="str">
        <f>VLOOKUP($A55,SalesData[#This Row],COLUMN(O54), FALSE)</f>
        <v>Randy Bradley</v>
      </c>
      <c r="P55" t="str">
        <f>VLOOKUP($A55,SalesData[#This Row],COLUMN(P54), FALSE)</f>
        <v>IT</v>
      </c>
      <c r="Q55" t="str">
        <f>VLOOKUP($A55,SalesData[#This Row],COLUMN(Q54), FALSE)</f>
        <v>2012</v>
      </c>
      <c r="R55" t="str">
        <f>VLOOKUP($A55,SalesData[#This Row],COLUMN(R54), FALSE)</f>
        <v>HIGH</v>
      </c>
      <c r="S55" t="str">
        <f>VLOOKUP($A55,SalesData[#This Row],COLUMN(S54), FALSE)</f>
        <v>furniture</v>
      </c>
      <c r="T55" t="str">
        <f>VLOOKUP($A55,SalesData[#This Row],COLUMN(T54), FALSE)</f>
        <v>41080</v>
      </c>
      <c r="U55" t="str">
        <f>VLOOKUP($A55,SalesData[#This Row],COLUMN(U54), FALSE)</f>
        <v>RB1933045</v>
      </c>
      <c r="V55" t="str">
        <f>VLOOKUP($A55,SalesData[#This Row],COLUMN(V54), FALSE)</f>
        <v>IT</v>
      </c>
      <c r="W55">
        <f>VLOOKUP($A55,SalesData[#This Row],COLUMN(W54), FALSE)</f>
        <v>2012</v>
      </c>
      <c r="X55" t="str">
        <f>VLOOKUP($A55,SalesData[#This Row],COLUMN(X54), FALSE)</f>
        <v>RB1933045</v>
      </c>
      <c r="Y55">
        <f>VLOOKUP($A55,SalesData[#This Row],COLUMN(Y54), FALSE)</f>
        <v>41080</v>
      </c>
      <c r="Z55" t="str">
        <f>VLOOKUP($A55,SalesData[#This Row],COLUMN(Z54), FALSE)</f>
        <v>IT-2012-RB1933045-41080</v>
      </c>
      <c r="AA55">
        <f>VLOOKUP($A55,SalesData[#This Row],COLUMN(AA54), FALSE)</f>
        <v>2012</v>
      </c>
      <c r="AB55">
        <f>VLOOKUP($A55,SalesData[#This Row],COLUMN(AB54), FALSE)</f>
        <v>6</v>
      </c>
      <c r="AC55">
        <f>VLOOKUP($A55,SalesData[#This Row],COLUMN(AC54), FALSE)</f>
        <v>4</v>
      </c>
      <c r="AD55">
        <f>VLOOKUP($A55,SalesData[#This Row],COLUMN(AD54), FALSE)</f>
        <v>3</v>
      </c>
    </row>
    <row r="56" spans="1:30" ht="15.75">
      <c r="A56" s="53" t="s">
        <v>482</v>
      </c>
      <c r="B56" s="52">
        <f>VLOOKUP($A56,SalesData[#This Row],COLUMN(B55), FALSE)</f>
        <v>42273</v>
      </c>
      <c r="C56" s="52">
        <f>VLOOKUP($A56,SalesData[#This Row],COLUMN(C55), FALSE)</f>
        <v>42276</v>
      </c>
      <c r="D56" t="str">
        <f>VLOOKUP($A56,SalesData[#This Row],COLUMN(D55), FALSE)</f>
        <v>Adam Hart</v>
      </c>
      <c r="E56" t="str">
        <f>VLOOKUP($A56,SalesData[#This Row],COLUMN(E55), FALSE)</f>
        <v>United States</v>
      </c>
      <c r="F56" t="str">
        <f>VLOOKUP($A56,SalesData[#This Row],COLUMN(F55), FALSE)</f>
        <v>Eastern US</v>
      </c>
      <c r="G56" t="str">
        <f>VLOOKUP($A56,SalesData[#This Row],COLUMN(G55), FALSE)</f>
        <v>Office_Supplies</v>
      </c>
      <c r="H56" t="str">
        <f>VLOOKUP($A56,SalesData[#This Row],COLUMN(H55), FALSE)</f>
        <v>Bookcases</v>
      </c>
      <c r="I56">
        <f>VLOOKUP($A56,SalesData[#This Row],COLUMN(I55), FALSE)</f>
        <v>190.89599999999999</v>
      </c>
      <c r="J56">
        <f>VLOOKUP($A56,SalesData[#This Row],COLUMN(J55), FALSE)</f>
        <v>2</v>
      </c>
      <c r="K56">
        <f>VLOOKUP($A56,SalesData[#This Row],COLUMN(K55), FALSE)</f>
        <v>0.2</v>
      </c>
      <c r="L56">
        <f>VLOOKUP($A56,SalesData[#This Row],COLUMN(L55), FALSE)</f>
        <v>-42.951599999999999</v>
      </c>
      <c r="M56" t="str">
        <f>VLOOKUP($A56,SalesData[#This Row],COLUMN(M55), FALSE)</f>
        <v>Medium</v>
      </c>
      <c r="N56" t="str">
        <f>VLOOKUP($A56,SalesData[#This Row],COLUMN(N55), FALSE)</f>
        <v>Normal Order</v>
      </c>
      <c r="O56" t="str">
        <f>VLOOKUP($A56,SalesData[#This Row],COLUMN(O55), FALSE)</f>
        <v>Adam Hart</v>
      </c>
      <c r="P56" t="str">
        <f>VLOOKUP($A56,SalesData[#This Row],COLUMN(P55), FALSE)</f>
        <v>CA</v>
      </c>
      <c r="Q56" t="str">
        <f>VLOOKUP($A56,SalesData[#This Row],COLUMN(Q55), FALSE)</f>
        <v>2015</v>
      </c>
      <c r="R56" t="str">
        <f>VLOOKUP($A56,SalesData[#This Row],COLUMN(R55), FALSE)</f>
        <v>MEDIUM</v>
      </c>
      <c r="S56" t="str">
        <f>VLOOKUP($A56,SalesData[#This Row],COLUMN(S55), FALSE)</f>
        <v>office_supplies</v>
      </c>
      <c r="T56" t="str">
        <f>VLOOKUP($A56,SalesData[#This Row],COLUMN(T55), FALSE)</f>
        <v>42273</v>
      </c>
      <c r="U56" t="str">
        <f>VLOOKUP($A56,SalesData[#This Row],COLUMN(U55), FALSE)</f>
        <v>AH10075140</v>
      </c>
      <c r="V56" t="str">
        <f>VLOOKUP($A56,SalesData[#This Row],COLUMN(V55), FALSE)</f>
        <v>CA</v>
      </c>
      <c r="W56">
        <f>VLOOKUP($A56,SalesData[#This Row],COLUMN(W55), FALSE)</f>
        <v>2015</v>
      </c>
      <c r="X56" t="str">
        <f>VLOOKUP($A56,SalesData[#This Row],COLUMN(X55), FALSE)</f>
        <v>AH10075140</v>
      </c>
      <c r="Y56">
        <f>VLOOKUP($A56,SalesData[#This Row],COLUMN(Y55), FALSE)</f>
        <v>42273</v>
      </c>
      <c r="Z56" t="str">
        <f>VLOOKUP($A56,SalesData[#This Row],COLUMN(Z55), FALSE)</f>
        <v>CA-2015-AH10075140-42273</v>
      </c>
      <c r="AA56">
        <f>VLOOKUP($A56,SalesData[#This Row],COLUMN(AA55), FALSE)</f>
        <v>2015</v>
      </c>
      <c r="AB56">
        <f>VLOOKUP($A56,SalesData[#This Row],COLUMN(AB55), FALSE)</f>
        <v>9</v>
      </c>
      <c r="AC56">
        <f>VLOOKUP($A56,SalesData[#This Row],COLUMN(AC55), FALSE)</f>
        <v>7</v>
      </c>
      <c r="AD56">
        <f>VLOOKUP($A56,SalesData[#This Row],COLUMN(AD55), FALSE)</f>
        <v>3</v>
      </c>
    </row>
    <row r="57" spans="1:30" ht="15.75">
      <c r="A57" s="54" t="s">
        <v>485</v>
      </c>
      <c r="B57" s="52">
        <f>VLOOKUP($A57,SalesData[#This Row],COLUMN(B56), FALSE)</f>
        <v>42334</v>
      </c>
      <c r="C57" s="52">
        <f>VLOOKUP($A57,SalesData[#This Row],COLUMN(C56), FALSE)</f>
        <v>42337</v>
      </c>
      <c r="D57" t="str">
        <f>VLOOKUP($A57,SalesData[#This Row],COLUMN(D56), FALSE)</f>
        <v>Adam Bellavance</v>
      </c>
      <c r="E57" t="str">
        <f>VLOOKUP($A57,SalesData[#This Row],COLUMN(E56), FALSE)</f>
        <v>South Africa</v>
      </c>
      <c r="F57" t="str">
        <f>VLOOKUP($A57,SalesData[#This Row],COLUMN(F56), FALSE)</f>
        <v>Southern Africa</v>
      </c>
      <c r="G57" t="str">
        <f>VLOOKUP($A57,SalesData[#This Row],COLUMN(G56), FALSE)</f>
        <v>Office Supplies</v>
      </c>
      <c r="H57" t="str">
        <f>VLOOKUP($A57,SalesData[#This Row],COLUMN(H56), FALSE)</f>
        <v>Copiers</v>
      </c>
      <c r="I57">
        <f>VLOOKUP($A57,SalesData[#This Row],COLUMN(I56), FALSE)</f>
        <v>1237.56</v>
      </c>
      <c r="J57">
        <f>VLOOKUP($A57,SalesData[#This Row],COLUMN(J56), FALSE)</f>
        <v>4</v>
      </c>
      <c r="K57">
        <f>VLOOKUP($A57,SalesData[#This Row],COLUMN(K56), FALSE)</f>
        <v>0</v>
      </c>
      <c r="L57">
        <f>VLOOKUP($A57,SalesData[#This Row],COLUMN(L56), FALSE)</f>
        <v>606.36</v>
      </c>
      <c r="M57" t="str">
        <f>VLOOKUP($A57,SalesData[#This Row],COLUMN(M56), FALSE)</f>
        <v>Critical</v>
      </c>
      <c r="N57" t="str">
        <f>VLOOKUP($A57,SalesData[#This Row],COLUMN(N56), FALSE)</f>
        <v>Normal Order</v>
      </c>
      <c r="O57" t="str">
        <f>VLOOKUP($A57,SalesData[#This Row],COLUMN(O56), FALSE)</f>
        <v>Adam Bellavance</v>
      </c>
      <c r="P57" t="str">
        <f>VLOOKUP($A57,SalesData[#This Row],COLUMN(P56), FALSE)</f>
        <v>SF</v>
      </c>
      <c r="Q57" t="str">
        <f>VLOOKUP($A57,SalesData[#This Row],COLUMN(Q56), FALSE)</f>
        <v>2015</v>
      </c>
      <c r="R57" t="str">
        <f>VLOOKUP($A57,SalesData[#This Row],COLUMN(R56), FALSE)</f>
        <v>CRITICAL</v>
      </c>
      <c r="S57" t="str">
        <f>VLOOKUP($A57,SalesData[#This Row],COLUMN(S56), FALSE)</f>
        <v>office supplies</v>
      </c>
      <c r="T57" t="str">
        <f>VLOOKUP($A57,SalesData[#This Row],COLUMN(T56), FALSE)</f>
        <v>42334</v>
      </c>
      <c r="U57" t="str">
        <f>VLOOKUP($A57,SalesData[#This Row],COLUMN(U56), FALSE)</f>
        <v>AB10060117</v>
      </c>
      <c r="V57" t="str">
        <f>VLOOKUP($A57,SalesData[#This Row],COLUMN(V56), FALSE)</f>
        <v>SF</v>
      </c>
      <c r="W57">
        <f>VLOOKUP($A57,SalesData[#This Row],COLUMN(W56), FALSE)</f>
        <v>2015</v>
      </c>
      <c r="X57" t="str">
        <f>VLOOKUP($A57,SalesData[#This Row],COLUMN(X56), FALSE)</f>
        <v>AB10060117</v>
      </c>
      <c r="Y57">
        <f>VLOOKUP($A57,SalesData[#This Row],COLUMN(Y56), FALSE)</f>
        <v>42334</v>
      </c>
      <c r="Z57" t="str">
        <f>VLOOKUP($A57,SalesData[#This Row],COLUMN(Z56), FALSE)</f>
        <v>SF-2015-AB10060117-42334</v>
      </c>
      <c r="AA57">
        <f>VLOOKUP($A57,SalesData[#This Row],COLUMN(AA56), FALSE)</f>
        <v>2015</v>
      </c>
      <c r="AB57">
        <f>VLOOKUP($A57,SalesData[#This Row],COLUMN(AB56), FALSE)</f>
        <v>11</v>
      </c>
      <c r="AC57">
        <f>VLOOKUP($A57,SalesData[#This Row],COLUMN(AC56), FALSE)</f>
        <v>5</v>
      </c>
      <c r="AD57">
        <f>VLOOKUP($A57,SalesData[#This Row],COLUMN(AD56), FALSE)</f>
        <v>3</v>
      </c>
    </row>
    <row r="58" spans="1:30" ht="15.75">
      <c r="A58" s="53" t="s">
        <v>441</v>
      </c>
      <c r="B58" s="52">
        <f>VLOOKUP($A58,SalesData[#This Row],COLUMN(B57), FALSE)</f>
        <v>41817</v>
      </c>
      <c r="C58" s="52">
        <f>VLOOKUP($A58,SalesData[#This Row],COLUMN(C57), FALSE)</f>
        <v>41817</v>
      </c>
      <c r="D58" t="str">
        <f>VLOOKUP($A58,SalesData[#This Row],COLUMN(D57), FALSE)</f>
        <v>Adam Hart</v>
      </c>
      <c r="E58" t="str">
        <f>VLOOKUP($A58,SalesData[#This Row],COLUMN(E57), FALSE)</f>
        <v>United States</v>
      </c>
      <c r="F58" t="str">
        <f>VLOOKUP($A58,SalesData[#This Row],COLUMN(F57), FALSE)</f>
        <v>Western US</v>
      </c>
      <c r="G58" t="str">
        <f>VLOOKUP($A58,SalesData[#This Row],COLUMN(G57), FALSE)</f>
        <v>Office Supplies</v>
      </c>
      <c r="H58" t="str">
        <f>VLOOKUP($A58,SalesData[#This Row],COLUMN(H57), FALSE)</f>
        <v>Appliances</v>
      </c>
      <c r="I58">
        <f>VLOOKUP($A58,SalesData[#This Row],COLUMN(I57), FALSE)</f>
        <v>17.899999999999999</v>
      </c>
      <c r="J58">
        <f>VLOOKUP($A58,SalesData[#This Row],COLUMN(J57), FALSE)</f>
        <v>5</v>
      </c>
      <c r="K58">
        <f>VLOOKUP($A58,SalesData[#This Row],COLUMN(K57), FALSE)</f>
        <v>0</v>
      </c>
      <c r="L58">
        <f>VLOOKUP($A58,SalesData[#This Row],COLUMN(L57), FALSE)</f>
        <v>8.9499999999999993</v>
      </c>
      <c r="M58" t="str">
        <f>VLOOKUP($A58,SalesData[#This Row],COLUMN(M57), FALSE)</f>
        <v>Critical</v>
      </c>
      <c r="N58" t="str">
        <f>VLOOKUP($A58,SalesData[#This Row],COLUMN(N57), FALSE)</f>
        <v>Normal Order</v>
      </c>
      <c r="O58" t="str">
        <f>VLOOKUP($A58,SalesData[#This Row],COLUMN(O57), FALSE)</f>
        <v>Adam Hart</v>
      </c>
      <c r="P58" t="str">
        <f>VLOOKUP($A58,SalesData[#This Row],COLUMN(P57), FALSE)</f>
        <v>CA</v>
      </c>
      <c r="Q58" t="str">
        <f>VLOOKUP($A58,SalesData[#This Row],COLUMN(Q57), FALSE)</f>
        <v>2014</v>
      </c>
      <c r="R58" t="str">
        <f>VLOOKUP($A58,SalesData[#This Row],COLUMN(R57), FALSE)</f>
        <v>CRITICAL</v>
      </c>
      <c r="S58" t="str">
        <f>VLOOKUP($A58,SalesData[#This Row],COLUMN(S57), FALSE)</f>
        <v>office supplies</v>
      </c>
      <c r="T58" t="str">
        <f>VLOOKUP($A58,SalesData[#This Row],COLUMN(T57), FALSE)</f>
        <v>41817</v>
      </c>
      <c r="U58" t="str">
        <f>VLOOKUP($A58,SalesData[#This Row],COLUMN(U57), FALSE)</f>
        <v>AH10075140</v>
      </c>
      <c r="V58" t="str">
        <f>VLOOKUP($A58,SalesData[#This Row],COLUMN(V57), FALSE)</f>
        <v>CA</v>
      </c>
      <c r="W58">
        <f>VLOOKUP($A58,SalesData[#This Row],COLUMN(W57), FALSE)</f>
        <v>2014</v>
      </c>
      <c r="X58" t="str">
        <f>VLOOKUP($A58,SalesData[#This Row],COLUMN(X57), FALSE)</f>
        <v>AH10075140</v>
      </c>
      <c r="Y58">
        <f>VLOOKUP($A58,SalesData[#This Row],COLUMN(Y57), FALSE)</f>
        <v>41817</v>
      </c>
      <c r="Z58" t="str">
        <f>VLOOKUP($A58,SalesData[#This Row],COLUMN(Z57), FALSE)</f>
        <v>CA-2014-AH10075140-41817</v>
      </c>
      <c r="AA58">
        <f>VLOOKUP($A58,SalesData[#This Row],COLUMN(AA57), FALSE)</f>
        <v>2014</v>
      </c>
      <c r="AB58">
        <f>VLOOKUP($A58,SalesData[#This Row],COLUMN(AB57), FALSE)</f>
        <v>6</v>
      </c>
      <c r="AC58">
        <f>VLOOKUP($A58,SalesData[#This Row],COLUMN(AC57), FALSE)</f>
        <v>6</v>
      </c>
      <c r="AD58">
        <f>VLOOKUP($A58,SalesData[#This Row],COLUMN(AD57), FALSE)</f>
        <v>0</v>
      </c>
    </row>
    <row r="59" spans="1:30" ht="15.75">
      <c r="A59" s="54" t="s">
        <v>494</v>
      </c>
      <c r="B59" s="52">
        <f>VLOOKUP($A59,SalesData[#This Row],COLUMN(B58), FALSE)</f>
        <v>41662</v>
      </c>
      <c r="C59" s="52">
        <f>VLOOKUP($A59,SalesData[#This Row],COLUMN(C58), FALSE)</f>
        <v>41666</v>
      </c>
      <c r="D59" t="str">
        <f>VLOOKUP($A59,SalesData[#This Row],COLUMN(D58), FALSE)</f>
        <v>John Lee</v>
      </c>
      <c r="E59" t="str">
        <f>VLOOKUP($A59,SalesData[#This Row],COLUMN(E58), FALSE)</f>
        <v>Azerbaijan</v>
      </c>
      <c r="F59" t="str">
        <f>VLOOKUP($A59,SalesData[#This Row],COLUMN(F58), FALSE)</f>
        <v>Western Asia</v>
      </c>
      <c r="G59" t="str">
        <f>VLOOKUP($A59,SalesData[#This Row],COLUMN(G58), FALSE)</f>
        <v>Furniture</v>
      </c>
      <c r="H59" t="str">
        <f>VLOOKUP($A59,SalesData[#This Row],COLUMN(H58), FALSE)</f>
        <v>Machines</v>
      </c>
      <c r="I59">
        <f>VLOOKUP($A59,SalesData[#This Row],COLUMN(I58), FALSE)</f>
        <v>2058</v>
      </c>
      <c r="J59">
        <f>VLOOKUP($A59,SalesData[#This Row],COLUMN(J58), FALSE)</f>
        <v>4</v>
      </c>
      <c r="K59">
        <f>VLOOKUP($A59,SalesData[#This Row],COLUMN(K58), FALSE)</f>
        <v>0</v>
      </c>
      <c r="L59">
        <f>VLOOKUP($A59,SalesData[#This Row],COLUMN(L58), FALSE)</f>
        <v>946.68</v>
      </c>
      <c r="M59" t="str">
        <f>VLOOKUP($A59,SalesData[#This Row],COLUMN(M58), FALSE)</f>
        <v>High</v>
      </c>
      <c r="N59" t="str">
        <f>VLOOKUP($A59,SalesData[#This Row],COLUMN(N58), FALSE)</f>
        <v>Normal Order</v>
      </c>
      <c r="O59" t="str">
        <f>VLOOKUP($A59,SalesData[#This Row],COLUMN(O58), FALSE)</f>
        <v>John Lee</v>
      </c>
      <c r="P59" t="str">
        <f>VLOOKUP($A59,SalesData[#This Row],COLUMN(P58), FALSE)</f>
        <v>AJ</v>
      </c>
      <c r="Q59" t="str">
        <f>VLOOKUP($A59,SalesData[#This Row],COLUMN(Q58), FALSE)</f>
        <v>2014</v>
      </c>
      <c r="R59" t="str">
        <f>VLOOKUP($A59,SalesData[#This Row],COLUMN(R58), FALSE)</f>
        <v>HIGH</v>
      </c>
      <c r="S59" t="str">
        <f>VLOOKUP($A59,SalesData[#This Row],COLUMN(S58), FALSE)</f>
        <v>furniture</v>
      </c>
      <c r="T59" t="str">
        <f>VLOOKUP($A59,SalesData[#This Row],COLUMN(T58), FALSE)</f>
        <v>41662</v>
      </c>
      <c r="U59" t="str">
        <f>VLOOKUP($A59,SalesData[#This Row],COLUMN(U58), FALSE)</f>
        <v>JL58359</v>
      </c>
      <c r="V59" t="str">
        <f>VLOOKUP($A59,SalesData[#This Row],COLUMN(V58), FALSE)</f>
        <v>AJ</v>
      </c>
      <c r="W59">
        <f>VLOOKUP($A59,SalesData[#This Row],COLUMN(W58), FALSE)</f>
        <v>2014</v>
      </c>
      <c r="X59" t="str">
        <f>VLOOKUP($A59,SalesData[#This Row],COLUMN(X58), FALSE)</f>
        <v>JL58359</v>
      </c>
      <c r="Y59">
        <f>VLOOKUP($A59,SalesData[#This Row],COLUMN(Y58), FALSE)</f>
        <v>41662</v>
      </c>
      <c r="Z59" t="str">
        <f>VLOOKUP($A59,SalesData[#This Row],COLUMN(Z58), FALSE)</f>
        <v>AJ-2014-JL58359-41662</v>
      </c>
      <c r="AA59">
        <f>VLOOKUP($A59,SalesData[#This Row],COLUMN(AA58), FALSE)</f>
        <v>2014</v>
      </c>
      <c r="AB59">
        <f>VLOOKUP($A59,SalesData[#This Row],COLUMN(AB58), FALSE)</f>
        <v>1</v>
      </c>
      <c r="AC59">
        <f>VLOOKUP($A59,SalesData[#This Row],COLUMN(AC58), FALSE)</f>
        <v>5</v>
      </c>
      <c r="AD59">
        <f>VLOOKUP($A59,SalesData[#This Row],COLUMN(AD58), FALSE)</f>
        <v>4</v>
      </c>
    </row>
    <row r="60" spans="1:30" ht="15.75">
      <c r="A60" s="53" t="s">
        <v>500</v>
      </c>
      <c r="B60" s="52">
        <f>VLOOKUP($A60,SalesData[#This Row],COLUMN(B59), FALSE)</f>
        <v>41218</v>
      </c>
      <c r="C60" s="52">
        <f>VLOOKUP($A60,SalesData[#This Row],COLUMN(C59), FALSE)</f>
        <v>41220</v>
      </c>
      <c r="D60" t="str">
        <f>VLOOKUP($A60,SalesData[#This Row],COLUMN(D59), FALSE)</f>
        <v>Corinna Mitchell</v>
      </c>
      <c r="E60" t="str">
        <f>VLOOKUP($A60,SalesData[#This Row],COLUMN(E59), FALSE)</f>
        <v>France</v>
      </c>
      <c r="F60" t="str">
        <f>VLOOKUP($A60,SalesData[#This Row],COLUMN(F59), FALSE)</f>
        <v>Western Europe</v>
      </c>
      <c r="G60" t="str">
        <f>VLOOKUP($A60,SalesData[#This Row],COLUMN(G59), FALSE)</f>
        <v>Technology</v>
      </c>
      <c r="H60" t="str">
        <f>VLOOKUP($A60,SalesData[#This Row],COLUMN(H59), FALSE)</f>
        <v>Bookcases</v>
      </c>
      <c r="I60">
        <f>VLOOKUP($A60,SalesData[#This Row],COLUMN(I59), FALSE)</f>
        <v>1320.0074999999999</v>
      </c>
      <c r="J60">
        <f>VLOOKUP($A60,SalesData[#This Row],COLUMN(J59), FALSE)</f>
        <v>5</v>
      </c>
      <c r="K60">
        <f>VLOOKUP($A60,SalesData[#This Row],COLUMN(K59), FALSE)</f>
        <v>0.15</v>
      </c>
      <c r="L60">
        <f>VLOOKUP($A60,SalesData[#This Row],COLUMN(L59), FALSE)</f>
        <v>357.15750000000003</v>
      </c>
      <c r="M60" t="str">
        <f>VLOOKUP($A60,SalesData[#This Row],COLUMN(M59), FALSE)</f>
        <v>Critical</v>
      </c>
      <c r="N60" t="str">
        <f>VLOOKUP($A60,SalesData[#This Row],COLUMN(N59), FALSE)</f>
        <v>Normal Order</v>
      </c>
      <c r="O60" t="str">
        <f>VLOOKUP($A60,SalesData[#This Row],COLUMN(O59), FALSE)</f>
        <v>Corinna Mitchell</v>
      </c>
      <c r="P60" t="str">
        <f>VLOOKUP($A60,SalesData[#This Row],COLUMN(P59), FALSE)</f>
        <v>IT</v>
      </c>
      <c r="Q60" t="str">
        <f>VLOOKUP($A60,SalesData[#This Row],COLUMN(Q59), FALSE)</f>
        <v>2012</v>
      </c>
      <c r="R60" t="str">
        <f>VLOOKUP($A60,SalesData[#This Row],COLUMN(R59), FALSE)</f>
        <v>CRITICAL</v>
      </c>
      <c r="S60" t="str">
        <f>VLOOKUP($A60,SalesData[#This Row],COLUMN(S59), FALSE)</f>
        <v>technology</v>
      </c>
      <c r="T60" t="str">
        <f>VLOOKUP($A60,SalesData[#This Row],COLUMN(T59), FALSE)</f>
        <v>41218</v>
      </c>
      <c r="U60" t="str">
        <f>VLOOKUP($A60,SalesData[#This Row],COLUMN(U59), FALSE)</f>
        <v>CM1265545</v>
      </c>
      <c r="V60" t="str">
        <f>VLOOKUP($A60,SalesData[#This Row],COLUMN(V59), FALSE)</f>
        <v>IT</v>
      </c>
      <c r="W60">
        <f>VLOOKUP($A60,SalesData[#This Row],COLUMN(W59), FALSE)</f>
        <v>2012</v>
      </c>
      <c r="X60" t="str">
        <f>VLOOKUP($A60,SalesData[#This Row],COLUMN(X59), FALSE)</f>
        <v>CM1265545</v>
      </c>
      <c r="Y60">
        <f>VLOOKUP($A60,SalesData[#This Row],COLUMN(Y59), FALSE)</f>
        <v>41218</v>
      </c>
      <c r="Z60" t="str">
        <f>VLOOKUP($A60,SalesData[#This Row],COLUMN(Z59), FALSE)</f>
        <v>IT-2012-CM1265545-41218</v>
      </c>
      <c r="AA60">
        <f>VLOOKUP($A60,SalesData[#This Row],COLUMN(AA59), FALSE)</f>
        <v>2012</v>
      </c>
      <c r="AB60">
        <f>VLOOKUP($A60,SalesData[#This Row],COLUMN(AB59), FALSE)</f>
        <v>11</v>
      </c>
      <c r="AC60">
        <f>VLOOKUP($A60,SalesData[#This Row],COLUMN(AC59), FALSE)</f>
        <v>2</v>
      </c>
      <c r="AD60">
        <f>VLOOKUP($A60,SalesData[#This Row],COLUMN(AD59), FALSE)</f>
        <v>2</v>
      </c>
    </row>
    <row r="61" spans="1:30" ht="15.75">
      <c r="A61" s="54" t="s">
        <v>508</v>
      </c>
      <c r="B61" s="52">
        <f>VLOOKUP($A61,SalesData[#This Row],COLUMN(B60), FALSE)</f>
        <v>42335</v>
      </c>
      <c r="C61" s="52">
        <f>VLOOKUP($A61,SalesData[#This Row],COLUMN(C60), FALSE)</f>
        <v>42016</v>
      </c>
      <c r="D61" t="str">
        <f>VLOOKUP($A61,SalesData[#This Row],COLUMN(D60), FALSE)</f>
        <v>Adam Hart</v>
      </c>
      <c r="E61" t="str">
        <f>VLOOKUP($A61,SalesData[#This Row],COLUMN(E60), FALSE)</f>
        <v>United States</v>
      </c>
      <c r="F61" t="str">
        <f>VLOOKUP($A61,SalesData[#This Row],COLUMN(F60), FALSE)</f>
        <v>Southern US</v>
      </c>
      <c r="G61" t="str">
        <f>VLOOKUP($A61,SalesData[#This Row],COLUMN(G60), FALSE)</f>
        <v>Office Supplies</v>
      </c>
      <c r="H61" t="str">
        <f>VLOOKUP($A61,SalesData[#This Row],COLUMN(H60), FALSE)</f>
        <v>Tables</v>
      </c>
      <c r="I61">
        <f>VLOOKUP($A61,SalesData[#This Row],COLUMN(I60), FALSE)</f>
        <v>12.84</v>
      </c>
      <c r="J61">
        <f>VLOOKUP($A61,SalesData[#This Row],COLUMN(J60), FALSE)</f>
        <v>3</v>
      </c>
      <c r="K61">
        <f>VLOOKUP($A61,SalesData[#This Row],COLUMN(K60), FALSE)</f>
        <v>0</v>
      </c>
      <c r="L61">
        <f>VLOOKUP($A61,SalesData[#This Row],COLUMN(L60), FALSE)</f>
        <v>3.72359999999999</v>
      </c>
      <c r="M61" t="str">
        <f>VLOOKUP($A61,SalesData[#This Row],COLUMN(M60), FALSE)</f>
        <v>Medium</v>
      </c>
      <c r="N61" t="str">
        <f>VLOOKUP($A61,SalesData[#This Row],COLUMN(N60), FALSE)</f>
        <v>Normal Order</v>
      </c>
      <c r="O61" t="str">
        <f>VLOOKUP($A61,SalesData[#This Row],COLUMN(O60), FALSE)</f>
        <v>Adam Hart</v>
      </c>
      <c r="P61" t="str">
        <f>VLOOKUP($A61,SalesData[#This Row],COLUMN(P60), FALSE)</f>
        <v>CA</v>
      </c>
      <c r="Q61" t="str">
        <f>VLOOKUP($A61,SalesData[#This Row],COLUMN(Q60), FALSE)</f>
        <v>2015</v>
      </c>
      <c r="R61" t="str">
        <f>VLOOKUP($A61,SalesData[#This Row],COLUMN(R60), FALSE)</f>
        <v>MEDIUM</v>
      </c>
      <c r="S61" t="str">
        <f>VLOOKUP($A61,SalesData[#This Row],COLUMN(S60), FALSE)</f>
        <v>office supplies</v>
      </c>
      <c r="T61" t="str">
        <f>VLOOKUP($A61,SalesData[#This Row],COLUMN(T60), FALSE)</f>
        <v>42335</v>
      </c>
      <c r="U61" t="str">
        <f>VLOOKUP($A61,SalesData[#This Row],COLUMN(U60), FALSE)</f>
        <v>AH10075140</v>
      </c>
      <c r="V61" t="str">
        <f>VLOOKUP($A61,SalesData[#This Row],COLUMN(V60), FALSE)</f>
        <v>CA</v>
      </c>
      <c r="W61">
        <f>VLOOKUP($A61,SalesData[#This Row],COLUMN(W60), FALSE)</f>
        <v>2015</v>
      </c>
      <c r="X61" t="str">
        <f>VLOOKUP($A61,SalesData[#This Row],COLUMN(X60), FALSE)</f>
        <v>AH10075140</v>
      </c>
      <c r="Y61">
        <f>VLOOKUP($A61,SalesData[#This Row],COLUMN(Y60), FALSE)</f>
        <v>42335</v>
      </c>
      <c r="Z61" t="str">
        <f>VLOOKUP($A61,SalesData[#This Row],COLUMN(Z60), FALSE)</f>
        <v>CA-2015-AH10075140-42335</v>
      </c>
      <c r="AA61">
        <f>VLOOKUP($A61,SalesData[#This Row],COLUMN(AA60), FALSE)</f>
        <v>2015</v>
      </c>
      <c r="AB61">
        <f>VLOOKUP($A61,SalesData[#This Row],COLUMN(AB60), FALSE)</f>
        <v>11</v>
      </c>
      <c r="AC61">
        <f>VLOOKUP($A61,SalesData[#This Row],COLUMN(AC60), FALSE)</f>
        <v>6</v>
      </c>
      <c r="AD61">
        <f>VLOOKUP($A61,SalesData[#This Row],COLUMN(AD60), FALSE)</f>
        <v>-319</v>
      </c>
    </row>
    <row r="62" spans="1:30" ht="15.75">
      <c r="A62" s="53" t="s">
        <v>417</v>
      </c>
      <c r="B62" s="52">
        <f>VLOOKUP($A62,SalesData[#This Row],COLUMN(B61), FALSE)</f>
        <v>42301</v>
      </c>
      <c r="C62" s="52">
        <f>VLOOKUP($A62,SalesData[#This Row],COLUMN(C61), FALSE)</f>
        <v>42302</v>
      </c>
      <c r="D62" t="str">
        <f>VLOOKUP($A62,SalesData[#This Row],COLUMN(D61), FALSE)</f>
        <v>Adam Hart</v>
      </c>
      <c r="E62" t="str">
        <f>VLOOKUP($A62,SalesData[#This Row],COLUMN(E61), FALSE)</f>
        <v>United States</v>
      </c>
      <c r="F62" t="str">
        <f>VLOOKUP($A62,SalesData[#This Row],COLUMN(F61), FALSE)</f>
        <v>Eastern US</v>
      </c>
      <c r="G62" t="str">
        <f>VLOOKUP($A62,SalesData[#This Row],COLUMN(G61), FALSE)</f>
        <v>Office Supplies</v>
      </c>
      <c r="H62" t="str">
        <f>VLOOKUP($A62,SalesData[#This Row],COLUMN(H61), FALSE)</f>
        <v>Bookcases</v>
      </c>
      <c r="I62">
        <f>VLOOKUP($A62,SalesData[#This Row],COLUMN(I61), FALSE)</f>
        <v>2.2200000000000002</v>
      </c>
      <c r="J62">
        <f>VLOOKUP($A62,SalesData[#This Row],COLUMN(J61), FALSE)</f>
        <v>1</v>
      </c>
      <c r="K62">
        <f>VLOOKUP($A62,SalesData[#This Row],COLUMN(K61), FALSE)</f>
        <v>0</v>
      </c>
      <c r="L62">
        <f>VLOOKUP($A62,SalesData[#This Row],COLUMN(L61), FALSE)</f>
        <v>0.66599999999999904</v>
      </c>
      <c r="M62" t="str">
        <f>VLOOKUP($A62,SalesData[#This Row],COLUMN(M61), FALSE)</f>
        <v>Critical</v>
      </c>
      <c r="N62" t="str">
        <f>VLOOKUP($A62,SalesData[#This Row],COLUMN(N61), FALSE)</f>
        <v>Normal Order</v>
      </c>
      <c r="O62" t="str">
        <f>VLOOKUP($A62,SalesData[#This Row],COLUMN(O61), FALSE)</f>
        <v>Adam Hart</v>
      </c>
      <c r="P62" t="str">
        <f>VLOOKUP($A62,SalesData[#This Row],COLUMN(P61), FALSE)</f>
        <v>CA</v>
      </c>
      <c r="Q62" t="str">
        <f>VLOOKUP($A62,SalesData[#This Row],COLUMN(Q61), FALSE)</f>
        <v>2015</v>
      </c>
      <c r="R62" t="str">
        <f>VLOOKUP($A62,SalesData[#This Row],COLUMN(R61), FALSE)</f>
        <v>CRITICAL</v>
      </c>
      <c r="S62" t="str">
        <f>VLOOKUP($A62,SalesData[#This Row],COLUMN(S61), FALSE)</f>
        <v>office supplies</v>
      </c>
      <c r="T62" t="str">
        <f>VLOOKUP($A62,SalesData[#This Row],COLUMN(T61), FALSE)</f>
        <v>42301</v>
      </c>
      <c r="U62" t="str">
        <f>VLOOKUP($A62,SalesData[#This Row],COLUMN(U61), FALSE)</f>
        <v>AH10075140</v>
      </c>
      <c r="V62" t="str">
        <f>VLOOKUP($A62,SalesData[#This Row],COLUMN(V61), FALSE)</f>
        <v>CA</v>
      </c>
      <c r="W62">
        <f>VLOOKUP($A62,SalesData[#This Row],COLUMN(W61), FALSE)</f>
        <v>2015</v>
      </c>
      <c r="X62" t="str">
        <f>VLOOKUP($A62,SalesData[#This Row],COLUMN(X61), FALSE)</f>
        <v>AH10075140</v>
      </c>
      <c r="Y62">
        <f>VLOOKUP($A62,SalesData[#This Row],COLUMN(Y61), FALSE)</f>
        <v>42301</v>
      </c>
      <c r="Z62" t="str">
        <f>VLOOKUP($A62,SalesData[#This Row],COLUMN(Z61), FALSE)</f>
        <v>CA-2015-AH10075140-42301</v>
      </c>
      <c r="AA62">
        <f>VLOOKUP($A62,SalesData[#This Row],COLUMN(AA61), FALSE)</f>
        <v>2015</v>
      </c>
      <c r="AB62">
        <f>VLOOKUP($A62,SalesData[#This Row],COLUMN(AB61), FALSE)</f>
        <v>10</v>
      </c>
      <c r="AC62">
        <f>VLOOKUP($A62,SalesData[#This Row],COLUMN(AC61), FALSE)</f>
        <v>7</v>
      </c>
      <c r="AD62">
        <f>VLOOKUP($A62,SalesData[#This Row],COLUMN(AD61), FALSE)</f>
        <v>1</v>
      </c>
    </row>
    <row r="63" spans="1:30" ht="15.75">
      <c r="A63" s="54" t="s">
        <v>524</v>
      </c>
      <c r="B63" s="52">
        <f>VLOOKUP($A63,SalesData[#This Row],COLUMN(B62), FALSE)</f>
        <v>41903</v>
      </c>
      <c r="C63" s="52">
        <f>VLOOKUP($A63,SalesData[#This Row],COLUMN(C62), FALSE)</f>
        <v>41906</v>
      </c>
      <c r="D63" t="str">
        <f>VLOOKUP($A63,SalesData[#This Row],COLUMN(D62), FALSE)</f>
        <v>James Lanier</v>
      </c>
      <c r="E63" t="str">
        <f>VLOOKUP($A63,SalesData[#This Row],COLUMN(E62), FALSE)</f>
        <v>Brazil</v>
      </c>
      <c r="F63" t="str">
        <f>VLOOKUP($A63,SalesData[#This Row],COLUMN(F62), FALSE)</f>
        <v>South America</v>
      </c>
      <c r="G63" t="str">
        <f>VLOOKUP($A63,SalesData[#This Row],COLUMN(G62), FALSE)</f>
        <v>Furniture</v>
      </c>
      <c r="H63" t="str">
        <f>VLOOKUP($A63,SalesData[#This Row],COLUMN(H62), FALSE)</f>
        <v>Tables</v>
      </c>
      <c r="I63">
        <f>VLOOKUP($A63,SalesData[#This Row],COLUMN(I62), FALSE)</f>
        <v>1236.47999999999</v>
      </c>
      <c r="J63">
        <f>VLOOKUP($A63,SalesData[#This Row],COLUMN(J62), FALSE)</f>
        <v>4</v>
      </c>
      <c r="K63">
        <f>VLOOKUP($A63,SalesData[#This Row],COLUMN(K62), FALSE)</f>
        <v>0</v>
      </c>
      <c r="L63">
        <f>VLOOKUP($A63,SalesData[#This Row],COLUMN(L62), FALSE)</f>
        <v>111.28</v>
      </c>
      <c r="M63" t="str">
        <f>VLOOKUP($A63,SalesData[#This Row],COLUMN(M62), FALSE)</f>
        <v>Critical</v>
      </c>
      <c r="N63" t="str">
        <f>VLOOKUP($A63,SalesData[#This Row],COLUMN(N62), FALSE)</f>
        <v>Normal Order</v>
      </c>
      <c r="O63" t="str">
        <f>VLOOKUP($A63,SalesData[#This Row],COLUMN(O62), FALSE)</f>
        <v>James Lanier</v>
      </c>
      <c r="P63" t="str">
        <f>VLOOKUP($A63,SalesData[#This Row],COLUMN(P62), FALSE)</f>
        <v>MX</v>
      </c>
      <c r="Q63" t="str">
        <f>VLOOKUP($A63,SalesData[#This Row],COLUMN(Q62), FALSE)</f>
        <v>2014</v>
      </c>
      <c r="R63" t="str">
        <f>VLOOKUP($A63,SalesData[#This Row],COLUMN(R62), FALSE)</f>
        <v>CRITICAL</v>
      </c>
      <c r="S63" t="str">
        <f>VLOOKUP($A63,SalesData[#This Row],COLUMN(S62), FALSE)</f>
        <v>furniture</v>
      </c>
      <c r="T63" t="str">
        <f>VLOOKUP($A63,SalesData[#This Row],COLUMN(T62), FALSE)</f>
        <v>41903</v>
      </c>
      <c r="U63" t="str">
        <f>VLOOKUP($A63,SalesData[#This Row],COLUMN(U62), FALSE)</f>
        <v>JL1517518</v>
      </c>
      <c r="V63" t="str">
        <f>VLOOKUP($A63,SalesData[#This Row],COLUMN(V62), FALSE)</f>
        <v>MX</v>
      </c>
      <c r="W63">
        <f>VLOOKUP($A63,SalesData[#This Row],COLUMN(W62), FALSE)</f>
        <v>2014</v>
      </c>
      <c r="X63" t="str">
        <f>VLOOKUP($A63,SalesData[#This Row],COLUMN(X62), FALSE)</f>
        <v>JL1517518</v>
      </c>
      <c r="Y63">
        <f>VLOOKUP($A63,SalesData[#This Row],COLUMN(Y62), FALSE)</f>
        <v>41903</v>
      </c>
      <c r="Z63" t="str">
        <f>VLOOKUP($A63,SalesData[#This Row],COLUMN(Z62), FALSE)</f>
        <v>MX-2014-JL1517518-41903</v>
      </c>
      <c r="AA63">
        <f>VLOOKUP($A63,SalesData[#This Row],COLUMN(AA62), FALSE)</f>
        <v>2014</v>
      </c>
      <c r="AB63">
        <f>VLOOKUP($A63,SalesData[#This Row],COLUMN(AB62), FALSE)</f>
        <v>9</v>
      </c>
      <c r="AC63">
        <f>VLOOKUP($A63,SalesData[#This Row],COLUMN(AC62), FALSE)</f>
        <v>1</v>
      </c>
      <c r="AD63">
        <f>VLOOKUP($A63,SalesData[#This Row],COLUMN(AD62), FALSE)</f>
        <v>3</v>
      </c>
    </row>
    <row r="64" spans="1:30" ht="15.75">
      <c r="A64" s="53" t="s">
        <v>528</v>
      </c>
      <c r="B64" s="52" t="str">
        <f>VLOOKUP($A64,SalesData[#This Row],COLUMN(B63), FALSE)</f>
        <v>32/13/2020</v>
      </c>
      <c r="C64" s="52">
        <f>VLOOKUP($A64,SalesData[#This Row],COLUMN(C63), FALSE)</f>
        <v>41234</v>
      </c>
      <c r="D64" t="str">
        <f>VLOOKUP($A64,SalesData[#This Row],COLUMN(D63), FALSE)</f>
        <v>Adam Hart</v>
      </c>
      <c r="E64" t="str">
        <f>VLOOKUP($A64,SalesData[#This Row],COLUMN(E63), FALSE)</f>
        <v>United States</v>
      </c>
      <c r="F64" t="str">
        <f>VLOOKUP($A64,SalesData[#This Row],COLUMN(F63), FALSE)</f>
        <v>WESTERN US</v>
      </c>
      <c r="G64" t="str">
        <f>VLOOKUP($A64,SalesData[#This Row],COLUMN(G63), FALSE)</f>
        <v>Office Supplies</v>
      </c>
      <c r="H64" t="str">
        <f>VLOOKUP($A64,SalesData[#This Row],COLUMN(H63), FALSE)</f>
        <v>Chairs</v>
      </c>
      <c r="I64">
        <f>VLOOKUP($A64,SalesData[#This Row],COLUMN(I63), FALSE)</f>
        <v>5.22</v>
      </c>
      <c r="J64">
        <f>VLOOKUP($A64,SalesData[#This Row],COLUMN(J63), FALSE)</f>
        <v>2</v>
      </c>
      <c r="K64">
        <f>VLOOKUP($A64,SalesData[#This Row],COLUMN(K63), FALSE)</f>
        <v>0</v>
      </c>
      <c r="L64">
        <f>VLOOKUP($A64,SalesData[#This Row],COLUMN(L63), FALSE)</f>
        <v>2.4011999999999998</v>
      </c>
      <c r="M64" t="str">
        <f>VLOOKUP($A64,SalesData[#This Row],COLUMN(M63), FALSE)</f>
        <v>Medium</v>
      </c>
      <c r="N64" t="str">
        <f>VLOOKUP($A64,SalesData[#This Row],COLUMN(N63), FALSE)</f>
        <v>Normal Order</v>
      </c>
      <c r="O64" t="str">
        <f>VLOOKUP($A64,SalesData[#This Row],COLUMN(O63), FALSE)</f>
        <v>Adam Hart</v>
      </c>
      <c r="P64" t="str">
        <f>VLOOKUP($A64,SalesData[#This Row],COLUMN(P63), FALSE)</f>
        <v>CA</v>
      </c>
      <c r="Q64" t="str">
        <f>VLOOKUP($A64,SalesData[#This Row],COLUMN(Q63), FALSE)</f>
        <v>2012</v>
      </c>
      <c r="R64" t="str">
        <f>VLOOKUP($A64,SalesData[#This Row],COLUMN(R63), FALSE)</f>
        <v>MEDIUM</v>
      </c>
      <c r="S64" t="str">
        <f>VLOOKUP($A64,SalesData[#This Row],COLUMN(S63), FALSE)</f>
        <v>office supplies</v>
      </c>
      <c r="T64" t="str">
        <f>VLOOKUP($A64,SalesData[#This Row],COLUMN(T63), FALSE)</f>
        <v>41228</v>
      </c>
      <c r="U64" t="str">
        <f>VLOOKUP($A64,SalesData[#This Row],COLUMN(U63), FALSE)</f>
        <v>AH10075140</v>
      </c>
      <c r="V64" t="str">
        <f>VLOOKUP($A64,SalesData[#This Row],COLUMN(V63), FALSE)</f>
        <v>CA</v>
      </c>
      <c r="W64">
        <f>VLOOKUP($A64,SalesData[#This Row],COLUMN(W63), FALSE)</f>
        <v>2012</v>
      </c>
      <c r="X64" t="str">
        <f>VLOOKUP($A64,SalesData[#This Row],COLUMN(X63), FALSE)</f>
        <v>AH10075140</v>
      </c>
      <c r="Y64">
        <f>VLOOKUP($A64,SalesData[#This Row],COLUMN(Y63), FALSE)</f>
        <v>41228</v>
      </c>
      <c r="Z64" t="str">
        <f>VLOOKUP($A64,SalesData[#This Row],COLUMN(Z63), FALSE)</f>
        <v>CA-2012-AH10075140-41228</v>
      </c>
      <c r="AA64">
        <f>VLOOKUP($A64,SalesData[#This Row],COLUMN(AA63), FALSE)</f>
        <v>0</v>
      </c>
      <c r="AB64">
        <f>VLOOKUP($A64,SalesData[#This Row],COLUMN(AB63), FALSE)</f>
        <v>0</v>
      </c>
      <c r="AC64">
        <f>VLOOKUP($A64,SalesData[#This Row],COLUMN(AC63), FALSE)</f>
        <v>0</v>
      </c>
      <c r="AD64">
        <f>VLOOKUP($A64,SalesData[#This Row],COLUMN(AD63), FALSE)</f>
        <v>0</v>
      </c>
    </row>
    <row r="65" spans="1:30" ht="15.75">
      <c r="A65" s="54" t="s">
        <v>482</v>
      </c>
      <c r="B65" s="52">
        <f>VLOOKUP($A65,SalesData[#This Row],COLUMN(B64), FALSE)</f>
        <v>42273</v>
      </c>
      <c r="C65" s="52">
        <f>VLOOKUP($A65,SalesData[#This Row],COLUMN(C64), FALSE)</f>
        <v>42276</v>
      </c>
      <c r="D65" t="str">
        <f>VLOOKUP($A65,SalesData[#This Row],COLUMN(D64), FALSE)</f>
        <v>Adam Hart</v>
      </c>
      <c r="E65" t="str">
        <f>VLOOKUP($A65,SalesData[#This Row],COLUMN(E64), FALSE)</f>
        <v>United States</v>
      </c>
      <c r="F65" t="str">
        <f>VLOOKUP($A65,SalesData[#This Row],COLUMN(F64), FALSE)</f>
        <v>Eastern US</v>
      </c>
      <c r="G65" t="str">
        <f>VLOOKUP($A65,SalesData[#This Row],COLUMN(G64), FALSE)</f>
        <v>Office Supplies</v>
      </c>
      <c r="H65" t="str">
        <f>VLOOKUP($A65,SalesData[#This Row],COLUMN(H64), FALSE)</f>
        <v>Machines</v>
      </c>
      <c r="I65">
        <f>VLOOKUP($A65,SalesData[#This Row],COLUMN(I64), FALSE)</f>
        <v>8.5950000000000006</v>
      </c>
      <c r="J65">
        <f>VLOOKUP($A65,SalesData[#This Row],COLUMN(J64), FALSE)</f>
        <v>5</v>
      </c>
      <c r="K65">
        <f>VLOOKUP($A65,SalesData[#This Row],COLUMN(K64), FALSE)</f>
        <v>0.7</v>
      </c>
      <c r="L65">
        <f>VLOOKUP($A65,SalesData[#This Row],COLUMN(L64), FALSE)</f>
        <v>-6.3029999999999999</v>
      </c>
      <c r="M65" t="str">
        <f>VLOOKUP($A65,SalesData[#This Row],COLUMN(M64), FALSE)</f>
        <v>Medium</v>
      </c>
      <c r="N65" t="str">
        <f>VLOOKUP($A65,SalesData[#This Row],COLUMN(N64), FALSE)</f>
        <v>Normal Order</v>
      </c>
      <c r="O65" t="str">
        <f>VLOOKUP($A65,SalesData[#This Row],COLUMN(O64), FALSE)</f>
        <v>Adam Hart</v>
      </c>
      <c r="P65" t="str">
        <f>VLOOKUP($A65,SalesData[#This Row],COLUMN(P64), FALSE)</f>
        <v>CA</v>
      </c>
      <c r="Q65" t="str">
        <f>VLOOKUP($A65,SalesData[#This Row],COLUMN(Q64), FALSE)</f>
        <v>2015</v>
      </c>
      <c r="R65" t="str">
        <f>VLOOKUP($A65,SalesData[#This Row],COLUMN(R64), FALSE)</f>
        <v>MEDIUM</v>
      </c>
      <c r="S65" t="str">
        <f>VLOOKUP($A65,SalesData[#This Row],COLUMN(S64), FALSE)</f>
        <v>office supplies</v>
      </c>
      <c r="T65" t="str">
        <f>VLOOKUP($A65,SalesData[#This Row],COLUMN(T64), FALSE)</f>
        <v>42273</v>
      </c>
      <c r="U65" t="str">
        <f>VLOOKUP($A65,SalesData[#This Row],COLUMN(U64), FALSE)</f>
        <v>AH10075140</v>
      </c>
      <c r="V65" t="str">
        <f>VLOOKUP($A65,SalesData[#This Row],COLUMN(V64), FALSE)</f>
        <v>CA</v>
      </c>
      <c r="W65">
        <f>VLOOKUP($A65,SalesData[#This Row],COLUMN(W64), FALSE)</f>
        <v>2015</v>
      </c>
      <c r="X65" t="str">
        <f>VLOOKUP($A65,SalesData[#This Row],COLUMN(X64), FALSE)</f>
        <v>AH10075140</v>
      </c>
      <c r="Y65">
        <f>VLOOKUP($A65,SalesData[#This Row],COLUMN(Y64), FALSE)</f>
        <v>42273</v>
      </c>
      <c r="Z65" t="str">
        <f>VLOOKUP($A65,SalesData[#This Row],COLUMN(Z64), FALSE)</f>
        <v>CA-2015-AH10075140-42273</v>
      </c>
      <c r="AA65">
        <f>VLOOKUP($A65,SalesData[#This Row],COLUMN(AA64), FALSE)</f>
        <v>2015</v>
      </c>
      <c r="AB65">
        <f>VLOOKUP($A65,SalesData[#This Row],COLUMN(AB64), FALSE)</f>
        <v>9</v>
      </c>
      <c r="AC65">
        <f>VLOOKUP($A65,SalesData[#This Row],COLUMN(AC64), FALSE)</f>
        <v>7</v>
      </c>
      <c r="AD65">
        <f>VLOOKUP($A65,SalesData[#This Row],COLUMN(AD64), FALSE)</f>
        <v>3</v>
      </c>
    </row>
    <row r="66" spans="1:30" ht="15.75">
      <c r="A66" s="53" t="s">
        <v>532</v>
      </c>
      <c r="B66" s="52">
        <f>VLOOKUP($A66,SalesData[#This Row],COLUMN(B65), FALSE)</f>
        <v>42259</v>
      </c>
      <c r="C66" s="52">
        <f>VLOOKUP($A66,SalesData[#This Row],COLUMN(C65), FALSE)</f>
        <v>42261</v>
      </c>
      <c r="D66" t="str">
        <f>VLOOKUP($A66,SalesData[#This Row],COLUMN(D65), FALSE)</f>
        <v>Chuck Sachs</v>
      </c>
      <c r="E66" t="str">
        <f>VLOOKUP($A66,SalesData[#This Row],COLUMN(E65), FALSE)</f>
        <v>Nicaragua</v>
      </c>
      <c r="F66" t="str">
        <f>VLOOKUP($A66,SalesData[#This Row],COLUMN(F65), FALSE)</f>
        <v>Central America</v>
      </c>
      <c r="G66" t="str">
        <f>VLOOKUP($A66,SalesData[#This Row],COLUMN(G65), FALSE)</f>
        <v>Technology</v>
      </c>
      <c r="H66" t="str">
        <f>VLOOKUP($A66,SalesData[#This Row],COLUMN(H65), FALSE)</f>
        <v>Binders</v>
      </c>
      <c r="I66">
        <f>VLOOKUP($A66,SalesData[#This Row],COLUMN(I65), FALSE)</f>
        <v>2120.5</v>
      </c>
      <c r="J66">
        <f>VLOOKUP($A66,SalesData[#This Row],COLUMN(J65), FALSE)</f>
        <v>5</v>
      </c>
      <c r="K66">
        <f>VLOOKUP($A66,SalesData[#This Row],COLUMN(K65), FALSE)</f>
        <v>0</v>
      </c>
      <c r="L66">
        <f>VLOOKUP($A66,SalesData[#This Row],COLUMN(L65), FALSE)</f>
        <v>106</v>
      </c>
      <c r="M66" t="str">
        <f>VLOOKUP($A66,SalesData[#This Row],COLUMN(M65), FALSE)</f>
        <v>Critical</v>
      </c>
      <c r="N66" t="str">
        <f>VLOOKUP($A66,SalesData[#This Row],COLUMN(N65), FALSE)</f>
        <v>Normal Order</v>
      </c>
      <c r="O66" t="str">
        <f>VLOOKUP($A66,SalesData[#This Row],COLUMN(O65), FALSE)</f>
        <v>Chuck Sachs</v>
      </c>
      <c r="P66" t="str">
        <f>VLOOKUP($A66,SalesData[#This Row],COLUMN(P65), FALSE)</f>
        <v>MX</v>
      </c>
      <c r="Q66" t="str">
        <f>VLOOKUP($A66,SalesData[#This Row],COLUMN(Q65), FALSE)</f>
        <v>2015</v>
      </c>
      <c r="R66" t="str">
        <f>VLOOKUP($A66,SalesData[#This Row],COLUMN(R65), FALSE)</f>
        <v>CRITICAL</v>
      </c>
      <c r="S66" t="str">
        <f>VLOOKUP($A66,SalesData[#This Row],COLUMN(S65), FALSE)</f>
        <v>technology</v>
      </c>
      <c r="T66" t="str">
        <f>VLOOKUP($A66,SalesData[#This Row],COLUMN(T65), FALSE)</f>
        <v>42259</v>
      </c>
      <c r="U66" t="str">
        <f>VLOOKUP($A66,SalesData[#This Row],COLUMN(U65), FALSE)</f>
        <v>CS1246093</v>
      </c>
      <c r="V66" t="str">
        <f>VLOOKUP($A66,SalesData[#This Row],COLUMN(V65), FALSE)</f>
        <v>MX</v>
      </c>
      <c r="W66">
        <f>VLOOKUP($A66,SalesData[#This Row],COLUMN(W65), FALSE)</f>
        <v>2015</v>
      </c>
      <c r="X66" t="str">
        <f>VLOOKUP($A66,SalesData[#This Row],COLUMN(X65), FALSE)</f>
        <v>CS1246093</v>
      </c>
      <c r="Y66">
        <f>VLOOKUP($A66,SalesData[#This Row],COLUMN(Y65), FALSE)</f>
        <v>42259</v>
      </c>
      <c r="Z66" t="str">
        <f>VLOOKUP($A66,SalesData[#This Row],COLUMN(Z65), FALSE)</f>
        <v>MX-2015-CS1246093-42259</v>
      </c>
      <c r="AA66">
        <f>VLOOKUP($A66,SalesData[#This Row],COLUMN(AA65), FALSE)</f>
        <v>2015</v>
      </c>
      <c r="AB66">
        <f>VLOOKUP($A66,SalesData[#This Row],COLUMN(AB65), FALSE)</f>
        <v>9</v>
      </c>
      <c r="AC66">
        <f>VLOOKUP($A66,SalesData[#This Row],COLUMN(AC65), FALSE)</f>
        <v>7</v>
      </c>
      <c r="AD66">
        <f>VLOOKUP($A66,SalesData[#This Row],COLUMN(AD65), FALSE)</f>
        <v>2</v>
      </c>
    </row>
    <row r="67" spans="1:30" ht="15.75">
      <c r="A67" s="54" t="s">
        <v>533</v>
      </c>
      <c r="B67" s="52">
        <f>VLOOKUP($A67,SalesData[#This Row],COLUMN(B66), FALSE)</f>
        <v>42111</v>
      </c>
      <c r="C67" s="52">
        <f>VLOOKUP($A67,SalesData[#This Row],COLUMN(C66), FALSE)</f>
        <v>42111</v>
      </c>
      <c r="D67" t="str">
        <f>VLOOKUP($A67,SalesData[#This Row],COLUMN(D66), FALSE)</f>
        <v>Helen Andreada</v>
      </c>
      <c r="E67" t="str">
        <f>VLOOKUP($A67,SalesData[#This Row],COLUMN(E66), FALSE)</f>
        <v>China</v>
      </c>
      <c r="F67" t="str">
        <f>VLOOKUP($A67,SalesData[#This Row],COLUMN(F66), FALSE)</f>
        <v>Eastern Asia</v>
      </c>
      <c r="G67" t="str">
        <f>VLOOKUP($A67,SalesData[#This Row],COLUMN(G66), FALSE)</f>
        <v>Technology</v>
      </c>
      <c r="H67" t="str">
        <f>VLOOKUP($A67,SalesData[#This Row],COLUMN(H66), FALSE)</f>
        <v>Appliances</v>
      </c>
      <c r="I67">
        <f>VLOOKUP($A67,SalesData[#This Row],COLUMN(I66), FALSE)</f>
        <v>1275</v>
      </c>
      <c r="J67">
        <f>VLOOKUP($A67,SalesData[#This Row],COLUMN(J66), FALSE)</f>
        <v>2</v>
      </c>
      <c r="K67">
        <f>VLOOKUP($A67,SalesData[#This Row],COLUMN(K66), FALSE)</f>
        <v>0</v>
      </c>
      <c r="L67">
        <f>VLOOKUP($A67,SalesData[#This Row],COLUMN(L66), FALSE)</f>
        <v>140.22</v>
      </c>
      <c r="M67" t="str">
        <f>VLOOKUP($A67,SalesData[#This Row],COLUMN(M66), FALSE)</f>
        <v>Critical</v>
      </c>
      <c r="N67" t="str">
        <f>VLOOKUP($A67,SalesData[#This Row],COLUMN(N66), FALSE)</f>
        <v>Normal Order</v>
      </c>
      <c r="O67" t="str">
        <f>VLOOKUP($A67,SalesData[#This Row],COLUMN(O66), FALSE)</f>
        <v>Helen Andreada</v>
      </c>
      <c r="P67" t="str">
        <f>VLOOKUP($A67,SalesData[#This Row],COLUMN(P66), FALSE)</f>
        <v>IN</v>
      </c>
      <c r="Q67" t="str">
        <f>VLOOKUP($A67,SalesData[#This Row],COLUMN(Q66), FALSE)</f>
        <v>2015</v>
      </c>
      <c r="R67" t="str">
        <f>VLOOKUP($A67,SalesData[#This Row],COLUMN(R66), FALSE)</f>
        <v>CRITICAL</v>
      </c>
      <c r="S67" t="str">
        <f>VLOOKUP($A67,SalesData[#This Row],COLUMN(S66), FALSE)</f>
        <v>technology</v>
      </c>
      <c r="T67" t="str">
        <f>VLOOKUP($A67,SalesData[#This Row],COLUMN(T66), FALSE)</f>
        <v>42111</v>
      </c>
      <c r="U67" t="str">
        <f>VLOOKUP($A67,SalesData[#This Row],COLUMN(U66), FALSE)</f>
        <v>HA1492027</v>
      </c>
      <c r="V67" t="str">
        <f>VLOOKUP($A67,SalesData[#This Row],COLUMN(V66), FALSE)</f>
        <v>IN</v>
      </c>
      <c r="W67">
        <f>VLOOKUP($A67,SalesData[#This Row],COLUMN(W66), FALSE)</f>
        <v>2015</v>
      </c>
      <c r="X67" t="str">
        <f>VLOOKUP($A67,SalesData[#This Row],COLUMN(X66), FALSE)</f>
        <v>HA1492027</v>
      </c>
      <c r="Y67">
        <f>VLOOKUP($A67,SalesData[#This Row],COLUMN(Y66), FALSE)</f>
        <v>42111</v>
      </c>
      <c r="Z67" t="str">
        <f>VLOOKUP($A67,SalesData[#This Row],COLUMN(Z66), FALSE)</f>
        <v>IN-2015-HA1492027-42111</v>
      </c>
      <c r="AA67">
        <f>VLOOKUP($A67,SalesData[#This Row],COLUMN(AA66), FALSE)</f>
        <v>2015</v>
      </c>
      <c r="AB67">
        <f>VLOOKUP($A67,SalesData[#This Row],COLUMN(AB66), FALSE)</f>
        <v>4</v>
      </c>
      <c r="AC67">
        <f>VLOOKUP($A67,SalesData[#This Row],COLUMN(AC66), FALSE)</f>
        <v>6</v>
      </c>
      <c r="AD67">
        <f>VLOOKUP($A67,SalesData[#This Row],COLUMN(AD66), FALSE)</f>
        <v>0</v>
      </c>
    </row>
    <row r="68" spans="1:30" ht="15.75">
      <c r="A68" s="53" t="s">
        <v>538</v>
      </c>
      <c r="B68" s="52">
        <f>VLOOKUP($A68,SalesData[#This Row],COLUMN(B67), FALSE)</f>
        <v>41478</v>
      </c>
      <c r="C68" s="52">
        <f>VLOOKUP($A68,SalesData[#This Row],COLUMN(C67), FALSE)</f>
        <v>41483</v>
      </c>
      <c r="D68" t="str">
        <f>VLOOKUP($A68,SalesData[#This Row],COLUMN(D67), FALSE)</f>
        <v>Brosina Hoffman</v>
      </c>
      <c r="E68" t="str">
        <f>VLOOKUP($A68,SalesData[#This Row],COLUMN(E67), FALSE)</f>
        <v>Germany</v>
      </c>
      <c r="F68" t="str">
        <f>VLOOKUP($A68,SalesData[#This Row],COLUMN(F67), FALSE)</f>
        <v>Western Europe</v>
      </c>
      <c r="G68" t="str">
        <f>VLOOKUP($A68,SalesData[#This Row],COLUMN(G67), FALSE)</f>
        <v>Technology</v>
      </c>
      <c r="H68" t="str">
        <f>VLOOKUP($A68,SalesData[#This Row],COLUMN(H67), FALSE)</f>
        <v>Machines</v>
      </c>
      <c r="I68">
        <f>VLOOKUP($A68,SalesData[#This Row],COLUMN(I67), FALSE)</f>
        <v>2944.08</v>
      </c>
      <c r="J68">
        <f>VLOOKUP($A68,SalesData[#This Row],COLUMN(J67), FALSE)</f>
        <v>5</v>
      </c>
      <c r="K68">
        <f>VLOOKUP($A68,SalesData[#This Row],COLUMN(K67), FALSE)</f>
        <v>0.1</v>
      </c>
      <c r="L68">
        <f>VLOOKUP($A68,SalesData[#This Row],COLUMN(L67), FALSE)</f>
        <v>1112.1300000000001</v>
      </c>
      <c r="M68" t="str">
        <f>VLOOKUP($A68,SalesData[#This Row],COLUMN(M67), FALSE)</f>
        <v>High</v>
      </c>
      <c r="N68" t="str">
        <f>VLOOKUP($A68,SalesData[#This Row],COLUMN(N67), FALSE)</f>
        <v>Normal Order</v>
      </c>
      <c r="O68" t="str">
        <f>VLOOKUP($A68,SalesData[#This Row],COLUMN(O67), FALSE)</f>
        <v>Brosina Hoffman</v>
      </c>
      <c r="P68" t="str">
        <f>VLOOKUP($A68,SalesData[#This Row],COLUMN(P67), FALSE)</f>
        <v>ES</v>
      </c>
      <c r="Q68" t="str">
        <f>VLOOKUP($A68,SalesData[#This Row],COLUMN(Q67), FALSE)</f>
        <v>2013</v>
      </c>
      <c r="R68" t="str">
        <f>VLOOKUP($A68,SalesData[#This Row],COLUMN(R67), FALSE)</f>
        <v>HIGH</v>
      </c>
      <c r="S68" t="str">
        <f>VLOOKUP($A68,SalesData[#This Row],COLUMN(S67), FALSE)</f>
        <v>technology</v>
      </c>
      <c r="T68" t="str">
        <f>VLOOKUP($A68,SalesData[#This Row],COLUMN(T67), FALSE)</f>
        <v>41478</v>
      </c>
      <c r="U68" t="str">
        <f>VLOOKUP($A68,SalesData[#This Row],COLUMN(U67), FALSE)</f>
        <v>BH1171048</v>
      </c>
      <c r="V68" t="str">
        <f>VLOOKUP($A68,SalesData[#This Row],COLUMN(V67), FALSE)</f>
        <v>ES</v>
      </c>
      <c r="W68">
        <f>VLOOKUP($A68,SalesData[#This Row],COLUMN(W67), FALSE)</f>
        <v>2013</v>
      </c>
      <c r="X68" t="str">
        <f>VLOOKUP($A68,SalesData[#This Row],COLUMN(X67), FALSE)</f>
        <v>BH1171048</v>
      </c>
      <c r="Y68">
        <f>VLOOKUP($A68,SalesData[#This Row],COLUMN(Y67), FALSE)</f>
        <v>41478</v>
      </c>
      <c r="Z68" t="str">
        <f>VLOOKUP($A68,SalesData[#This Row],COLUMN(Z67), FALSE)</f>
        <v>ES-2013-BH1171048-41478</v>
      </c>
      <c r="AA68">
        <f>VLOOKUP($A68,SalesData[#This Row],COLUMN(AA67), FALSE)</f>
        <v>2013</v>
      </c>
      <c r="AB68">
        <f>VLOOKUP($A68,SalesData[#This Row],COLUMN(AB67), FALSE)</f>
        <v>7</v>
      </c>
      <c r="AC68">
        <f>VLOOKUP($A68,SalesData[#This Row],COLUMN(AC67), FALSE)</f>
        <v>3</v>
      </c>
      <c r="AD68">
        <f>VLOOKUP($A68,SalesData[#This Row],COLUMN(AD67), FALSE)</f>
        <v>5</v>
      </c>
    </row>
    <row r="69" spans="1:30" ht="15.75">
      <c r="A69" s="54" t="s">
        <v>545</v>
      </c>
      <c r="B69" s="52">
        <f>VLOOKUP($A69,SalesData[#This Row],COLUMN(B68), FALSE)</f>
        <v>41070</v>
      </c>
      <c r="C69" s="52">
        <f>VLOOKUP($A69,SalesData[#This Row],COLUMN(C68), FALSE)</f>
        <v>41073</v>
      </c>
      <c r="D69" t="str">
        <f>VLOOKUP($A69,SalesData[#This Row],COLUMN(D68), FALSE)</f>
        <v>Sung Chung</v>
      </c>
      <c r="E69" t="str">
        <f>VLOOKUP($A69,SalesData[#This Row],COLUMN(E68), FALSE)</f>
        <v>Austria</v>
      </c>
      <c r="F69" t="str">
        <f>VLOOKUP($A69,SalesData[#This Row],COLUMN(F68), FALSE)</f>
        <v>Western Europe</v>
      </c>
      <c r="G69" t="str">
        <f>VLOOKUP($A69,SalesData[#This Row],COLUMN(G68), FALSE)</f>
        <v>Furniture</v>
      </c>
      <c r="H69" t="str">
        <f>VLOOKUP($A69,SalesData[#This Row],COLUMN(H68), FALSE)</f>
        <v>Appliances</v>
      </c>
      <c r="I69">
        <f>VLOOKUP($A69,SalesData[#This Row],COLUMN(I68), FALSE)</f>
        <v>2056.0499999999902</v>
      </c>
      <c r="J69">
        <f>VLOOKUP($A69,SalesData[#This Row],COLUMN(J68), FALSE)</f>
        <v>5</v>
      </c>
      <c r="K69">
        <f>VLOOKUP($A69,SalesData[#This Row],COLUMN(K68), FALSE)</f>
        <v>0</v>
      </c>
      <c r="L69">
        <f>VLOOKUP($A69,SalesData[#This Row],COLUMN(L68), FALSE)</f>
        <v>390.6</v>
      </c>
      <c r="M69" t="str">
        <f>VLOOKUP($A69,SalesData[#This Row],COLUMN(M68), FALSE)</f>
        <v>High</v>
      </c>
      <c r="N69" t="str">
        <f>VLOOKUP($A69,SalesData[#This Row],COLUMN(N68), FALSE)</f>
        <v>Normal Order</v>
      </c>
      <c r="O69" t="str">
        <f>VLOOKUP($A69,SalesData[#This Row],COLUMN(O68), FALSE)</f>
        <v>Sung Chung</v>
      </c>
      <c r="P69" t="str">
        <f>VLOOKUP($A69,SalesData[#This Row],COLUMN(P68), FALSE)</f>
        <v>ES</v>
      </c>
      <c r="Q69" t="str">
        <f>VLOOKUP($A69,SalesData[#This Row],COLUMN(Q68), FALSE)</f>
        <v>2012</v>
      </c>
      <c r="R69" t="str">
        <f>VLOOKUP($A69,SalesData[#This Row],COLUMN(R68), FALSE)</f>
        <v>HIGH</v>
      </c>
      <c r="S69" t="str">
        <f>VLOOKUP($A69,SalesData[#This Row],COLUMN(S68), FALSE)</f>
        <v>furniture</v>
      </c>
      <c r="T69" t="str">
        <f>VLOOKUP($A69,SalesData[#This Row],COLUMN(T68), FALSE)</f>
        <v>41070</v>
      </c>
      <c r="U69" t="str">
        <f>VLOOKUP($A69,SalesData[#This Row],COLUMN(U68), FALSE)</f>
        <v>SC208458</v>
      </c>
      <c r="V69" t="str">
        <f>VLOOKUP($A69,SalesData[#This Row],COLUMN(V68), FALSE)</f>
        <v>ES</v>
      </c>
      <c r="W69">
        <f>VLOOKUP($A69,SalesData[#This Row],COLUMN(W68), FALSE)</f>
        <v>2012</v>
      </c>
      <c r="X69" t="str">
        <f>VLOOKUP($A69,SalesData[#This Row],COLUMN(X68), FALSE)</f>
        <v>SC208458</v>
      </c>
      <c r="Y69">
        <f>VLOOKUP($A69,SalesData[#This Row],COLUMN(Y68), FALSE)</f>
        <v>41070</v>
      </c>
      <c r="Z69" t="str">
        <f>VLOOKUP($A69,SalesData[#This Row],COLUMN(Z68), FALSE)</f>
        <v>ES-2012-SC208458-41070</v>
      </c>
      <c r="AA69">
        <f>VLOOKUP($A69,SalesData[#This Row],COLUMN(AA68), FALSE)</f>
        <v>2012</v>
      </c>
      <c r="AB69">
        <f>VLOOKUP($A69,SalesData[#This Row],COLUMN(AB68), FALSE)</f>
        <v>6</v>
      </c>
      <c r="AC69">
        <f>VLOOKUP($A69,SalesData[#This Row],COLUMN(AC68), FALSE)</f>
        <v>1</v>
      </c>
      <c r="AD69">
        <f>VLOOKUP($A69,SalesData[#This Row],COLUMN(AD68), FALSE)</f>
        <v>3</v>
      </c>
    </row>
    <row r="70" spans="1:30" ht="15.75">
      <c r="A70" s="53" t="s">
        <v>568</v>
      </c>
      <c r="B70" s="52">
        <f>VLOOKUP($A70,SalesData[#This Row],COLUMN(B69), FALSE)</f>
        <v>42329</v>
      </c>
      <c r="C70" s="52">
        <f>VLOOKUP($A70,SalesData[#This Row],COLUMN(C69), FALSE)</f>
        <v>42329</v>
      </c>
      <c r="D70" t="str">
        <f>VLOOKUP($A70,SalesData[#This Row],COLUMN(D69), FALSE)</f>
        <v>Tony Molinari</v>
      </c>
      <c r="E70" t="str">
        <f>VLOOKUP($A70,SalesData[#This Row],COLUMN(E69), FALSE)</f>
        <v>Cuba</v>
      </c>
      <c r="F70" t="str">
        <f>VLOOKUP($A70,SalesData[#This Row],COLUMN(F69), FALSE)</f>
        <v>Caribbean</v>
      </c>
      <c r="G70" t="str">
        <f>VLOOKUP($A70,SalesData[#This Row],COLUMN(G69), FALSE)</f>
        <v>Technology</v>
      </c>
      <c r="H70" t="str">
        <f>VLOOKUP($A70,SalesData[#This Row],COLUMN(H69), FALSE)</f>
        <v>Chairs</v>
      </c>
      <c r="I70">
        <f>VLOOKUP($A70,SalesData[#This Row],COLUMN(I69), FALSE)</f>
        <v>1053.6884</v>
      </c>
      <c r="J70">
        <f>VLOOKUP($A70,SalesData[#This Row],COLUMN(J69), FALSE)</f>
        <v>5</v>
      </c>
      <c r="K70">
        <f>VLOOKUP($A70,SalesData[#This Row],COLUMN(K69), FALSE)</f>
        <v>2E-3</v>
      </c>
      <c r="L70">
        <f>VLOOKUP($A70,SalesData[#This Row],COLUMN(L69), FALSE)</f>
        <v>441.28840000000002</v>
      </c>
      <c r="M70" t="str">
        <f>VLOOKUP($A70,SalesData[#This Row],COLUMN(M69), FALSE)</f>
        <v>High</v>
      </c>
      <c r="N70" t="str">
        <f>VLOOKUP($A70,SalesData[#This Row],COLUMN(N69), FALSE)</f>
        <v>Normal Order</v>
      </c>
      <c r="O70" t="str">
        <f>VLOOKUP($A70,SalesData[#This Row],COLUMN(O69), FALSE)</f>
        <v>Tony Molinari</v>
      </c>
      <c r="P70" t="str">
        <f>VLOOKUP($A70,SalesData[#This Row],COLUMN(P69), FALSE)</f>
        <v>MX</v>
      </c>
      <c r="Q70" t="str">
        <f>VLOOKUP($A70,SalesData[#This Row],COLUMN(Q69), FALSE)</f>
        <v>2015</v>
      </c>
      <c r="R70" t="str">
        <f>VLOOKUP($A70,SalesData[#This Row],COLUMN(R69), FALSE)</f>
        <v>HIGH</v>
      </c>
      <c r="S70" t="str">
        <f>VLOOKUP($A70,SalesData[#This Row],COLUMN(S69), FALSE)</f>
        <v>technology</v>
      </c>
      <c r="T70" t="str">
        <f>VLOOKUP($A70,SalesData[#This Row],COLUMN(T69), FALSE)</f>
        <v>42329</v>
      </c>
      <c r="U70" t="str">
        <f>VLOOKUP($A70,SalesData[#This Row],COLUMN(U69), FALSE)</f>
        <v>TM2149031</v>
      </c>
      <c r="V70" t="str">
        <f>VLOOKUP($A70,SalesData[#This Row],COLUMN(V69), FALSE)</f>
        <v>MX</v>
      </c>
      <c r="W70">
        <f>VLOOKUP($A70,SalesData[#This Row],COLUMN(W69), FALSE)</f>
        <v>2015</v>
      </c>
      <c r="X70" t="str">
        <f>VLOOKUP($A70,SalesData[#This Row],COLUMN(X69), FALSE)</f>
        <v>TM2149031</v>
      </c>
      <c r="Y70">
        <f>VLOOKUP($A70,SalesData[#This Row],COLUMN(Y69), FALSE)</f>
        <v>42329</v>
      </c>
      <c r="Z70" t="str">
        <f>VLOOKUP($A70,SalesData[#This Row],COLUMN(Z69), FALSE)</f>
        <v>MX-2015-TM2149031-42329</v>
      </c>
      <c r="AA70">
        <f>VLOOKUP($A70,SalesData[#This Row],COLUMN(AA69), FALSE)</f>
        <v>2015</v>
      </c>
      <c r="AB70">
        <f>VLOOKUP($A70,SalesData[#This Row],COLUMN(AB69), FALSE)</f>
        <v>11</v>
      </c>
      <c r="AC70">
        <f>VLOOKUP($A70,SalesData[#This Row],COLUMN(AC69), FALSE)</f>
        <v>7</v>
      </c>
      <c r="AD70">
        <f>VLOOKUP($A70,SalesData[#This Row],COLUMN(AD69), FALSE)</f>
        <v>0</v>
      </c>
    </row>
    <row r="71" spans="1:30" ht="15.75">
      <c r="A71" s="54" t="s">
        <v>576</v>
      </c>
      <c r="B71" s="52">
        <f>VLOOKUP($A71,SalesData[#This Row],COLUMN(B70), FALSE)</f>
        <v>41976</v>
      </c>
      <c r="C71" s="52">
        <f>VLOOKUP($A71,SalesData[#This Row],COLUMN(C70), FALSE)</f>
        <v>41977</v>
      </c>
      <c r="D71" t="str">
        <f>VLOOKUP($A71,SalesData[#This Row],COLUMN(D70), FALSE)</f>
        <v>Bryan Mills</v>
      </c>
      <c r="E71" t="str">
        <f>VLOOKUP($A71,SalesData[#This Row],COLUMN(E70), FALSE)</f>
        <v>Mexico</v>
      </c>
      <c r="F71" t="str">
        <f>VLOOKUP($A71,SalesData[#This Row],COLUMN(F70), FALSE)</f>
        <v>Central America</v>
      </c>
      <c r="G71" t="str">
        <f>VLOOKUP($A71,SalesData[#This Row],COLUMN(G70), FALSE)</f>
        <v>Technology</v>
      </c>
      <c r="H71" t="str">
        <f>VLOOKUP($A71,SalesData[#This Row],COLUMN(H70), FALSE)</f>
        <v>Appliances</v>
      </c>
      <c r="I71">
        <f>VLOOKUP($A71,SalesData[#This Row],COLUMN(I70), FALSE)</f>
        <v>1278</v>
      </c>
      <c r="J71">
        <f>VLOOKUP($A71,SalesData[#This Row],COLUMN(J70), FALSE)</f>
        <v>3</v>
      </c>
      <c r="K71">
        <f>VLOOKUP($A71,SalesData[#This Row],COLUMN(K70), FALSE)</f>
        <v>0</v>
      </c>
      <c r="L71">
        <f>VLOOKUP($A71,SalesData[#This Row],COLUMN(L70), FALSE)</f>
        <v>89.46</v>
      </c>
      <c r="M71" t="str">
        <f>VLOOKUP($A71,SalesData[#This Row],COLUMN(M70), FALSE)</f>
        <v>High</v>
      </c>
      <c r="N71" t="str">
        <f>VLOOKUP($A71,SalesData[#This Row],COLUMN(N70), FALSE)</f>
        <v>Normal Order</v>
      </c>
      <c r="O71" t="str">
        <f>VLOOKUP($A71,SalesData[#This Row],COLUMN(O70), FALSE)</f>
        <v>Bryan Mills</v>
      </c>
      <c r="P71" t="str">
        <f>VLOOKUP($A71,SalesData[#This Row],COLUMN(P70), FALSE)</f>
        <v>MX</v>
      </c>
      <c r="Q71" t="str">
        <f>VLOOKUP($A71,SalesData[#This Row],COLUMN(Q70), FALSE)</f>
        <v>2014</v>
      </c>
      <c r="R71" t="str">
        <f>VLOOKUP($A71,SalesData[#This Row],COLUMN(R70), FALSE)</f>
        <v>HIGH</v>
      </c>
      <c r="S71" t="str">
        <f>VLOOKUP($A71,SalesData[#This Row],COLUMN(S70), FALSE)</f>
        <v>technology</v>
      </c>
      <c r="T71" t="str">
        <f>VLOOKUP($A71,SalesData[#This Row],COLUMN(T70), FALSE)</f>
        <v>41976</v>
      </c>
      <c r="U71" t="str">
        <f>VLOOKUP($A71,SalesData[#This Row],COLUMN(U70), FALSE)</f>
        <v>BM1178582</v>
      </c>
      <c r="V71" t="str">
        <f>VLOOKUP($A71,SalesData[#This Row],COLUMN(V70), FALSE)</f>
        <v>MX</v>
      </c>
      <c r="W71">
        <f>VLOOKUP($A71,SalesData[#This Row],COLUMN(W70), FALSE)</f>
        <v>2014</v>
      </c>
      <c r="X71" t="str">
        <f>VLOOKUP($A71,SalesData[#This Row],COLUMN(X70), FALSE)</f>
        <v>BM1178582</v>
      </c>
      <c r="Y71">
        <f>VLOOKUP($A71,SalesData[#This Row],COLUMN(Y70), FALSE)</f>
        <v>41976</v>
      </c>
      <c r="Z71" t="str">
        <f>VLOOKUP($A71,SalesData[#This Row],COLUMN(Z70), FALSE)</f>
        <v>MX-2014-BM1178582-41976</v>
      </c>
      <c r="AA71">
        <f>VLOOKUP($A71,SalesData[#This Row],COLUMN(AA70), FALSE)</f>
        <v>2014</v>
      </c>
      <c r="AB71">
        <f>VLOOKUP($A71,SalesData[#This Row],COLUMN(AB70), FALSE)</f>
        <v>12</v>
      </c>
      <c r="AC71">
        <f>VLOOKUP($A71,SalesData[#This Row],COLUMN(AC70), FALSE)</f>
        <v>4</v>
      </c>
      <c r="AD71">
        <f>VLOOKUP($A71,SalesData[#This Row],COLUMN(AD70), FALSE)</f>
        <v>1</v>
      </c>
    </row>
    <row r="72" spans="1:30" ht="15.75">
      <c r="A72" s="53" t="s">
        <v>582</v>
      </c>
      <c r="B72" s="52">
        <f>VLOOKUP($A72,SalesData[#This Row],COLUMN(B71), FALSE)</f>
        <v>42264</v>
      </c>
      <c r="C72" s="52">
        <f>VLOOKUP($A72,SalesData[#This Row],COLUMN(C71), FALSE)</f>
        <v>42266</v>
      </c>
      <c r="D72" t="str">
        <f>VLOOKUP($A72,SalesData[#This Row],COLUMN(D71), FALSE)</f>
        <v>Adam Shillingsburg</v>
      </c>
      <c r="E72" t="str">
        <f>VLOOKUP($A72,SalesData[#This Row],COLUMN(E71), FALSE)</f>
        <v>United States</v>
      </c>
      <c r="F72" t="str">
        <f>VLOOKUP($A72,SalesData[#This Row],COLUMN(F71), FALSE)</f>
        <v>Eastern US</v>
      </c>
      <c r="G72" t="str">
        <f>VLOOKUP($A72,SalesData[#This Row],COLUMN(G71), FALSE)</f>
        <v>Office Supplies</v>
      </c>
      <c r="H72" t="str">
        <f>VLOOKUP($A72,SalesData[#This Row],COLUMN(H71), FALSE)</f>
        <v>Phones</v>
      </c>
      <c r="I72">
        <f>VLOOKUP($A72,SalesData[#This Row],COLUMN(I71), FALSE)</f>
        <v>538.19399999999996</v>
      </c>
      <c r="J72">
        <f>VLOOKUP($A72,SalesData[#This Row],COLUMN(J71), FALSE)</f>
        <v>2</v>
      </c>
      <c r="K72">
        <f>VLOOKUP($A72,SalesData[#This Row],COLUMN(K71), FALSE)</f>
        <v>0.7</v>
      </c>
      <c r="L72">
        <f>VLOOKUP($A72,SalesData[#This Row],COLUMN(L71), FALSE)</f>
        <v>-412.615399999999</v>
      </c>
      <c r="M72" t="str">
        <f>VLOOKUP($A72,SalesData[#This Row],COLUMN(M71), FALSE)</f>
        <v>Critical</v>
      </c>
      <c r="N72" t="str">
        <f>VLOOKUP($A72,SalesData[#This Row],COLUMN(N71), FALSE)</f>
        <v>Normal Order</v>
      </c>
      <c r="O72" t="str">
        <f>VLOOKUP($A72,SalesData[#This Row],COLUMN(O71), FALSE)</f>
        <v>Adam Shillingsburg</v>
      </c>
      <c r="P72" t="str">
        <f>VLOOKUP($A72,SalesData[#This Row],COLUMN(P71), FALSE)</f>
        <v>CA</v>
      </c>
      <c r="Q72" t="str">
        <f>VLOOKUP($A72,SalesData[#This Row],COLUMN(Q71), FALSE)</f>
        <v>2015</v>
      </c>
      <c r="R72" t="str">
        <f>VLOOKUP($A72,SalesData[#This Row],COLUMN(R71), FALSE)</f>
        <v>CRITICAL</v>
      </c>
      <c r="S72" t="str">
        <f>VLOOKUP($A72,SalesData[#This Row],COLUMN(S71), FALSE)</f>
        <v>office supplies</v>
      </c>
      <c r="T72" t="str">
        <f>VLOOKUP($A72,SalesData[#This Row],COLUMN(T71), FALSE)</f>
        <v>42264</v>
      </c>
      <c r="U72" t="str">
        <f>VLOOKUP($A72,SalesData[#This Row],COLUMN(U71), FALSE)</f>
        <v>AS10090140</v>
      </c>
      <c r="V72" t="str">
        <f>VLOOKUP($A72,SalesData[#This Row],COLUMN(V71), FALSE)</f>
        <v>CA</v>
      </c>
      <c r="W72">
        <f>VLOOKUP($A72,SalesData[#This Row],COLUMN(W71), FALSE)</f>
        <v>2015</v>
      </c>
      <c r="X72" t="str">
        <f>VLOOKUP($A72,SalesData[#This Row],COLUMN(X71), FALSE)</f>
        <v>AS10090140</v>
      </c>
      <c r="Y72">
        <f>VLOOKUP($A72,SalesData[#This Row],COLUMN(Y71), FALSE)</f>
        <v>42264</v>
      </c>
      <c r="Z72" t="str">
        <f>VLOOKUP($A72,SalesData[#This Row],COLUMN(Z71), FALSE)</f>
        <v>CA-2015-AS10090140-42264</v>
      </c>
      <c r="AA72">
        <f>VLOOKUP($A72,SalesData[#This Row],COLUMN(AA71), FALSE)</f>
        <v>2015</v>
      </c>
      <c r="AB72">
        <f>VLOOKUP($A72,SalesData[#This Row],COLUMN(AB71), FALSE)</f>
        <v>9</v>
      </c>
      <c r="AC72">
        <f>VLOOKUP($A72,SalesData[#This Row],COLUMN(AC71), FALSE)</f>
        <v>5</v>
      </c>
      <c r="AD72">
        <f>VLOOKUP($A72,SalesData[#This Row],COLUMN(AD71), FALSE)</f>
        <v>2</v>
      </c>
    </row>
    <row r="73" spans="1:30" ht="15.75">
      <c r="A73" s="54" t="s">
        <v>597</v>
      </c>
      <c r="B73" s="52">
        <f>VLOOKUP($A73,SalesData[#This Row],COLUMN(B72), FALSE)</f>
        <v>42245</v>
      </c>
      <c r="C73" s="52">
        <f>VLOOKUP($A73,SalesData[#This Row],COLUMN(C72), FALSE)</f>
        <v>42249</v>
      </c>
      <c r="D73" t="str">
        <f>VLOOKUP($A73,SalesData[#This Row],COLUMN(D72), FALSE)</f>
        <v>Chad Cunningham</v>
      </c>
      <c r="E73" t="str">
        <f>VLOOKUP($A73,SalesData[#This Row],COLUMN(E72), FALSE)</f>
        <v>Mexico</v>
      </c>
      <c r="F73" t="str">
        <f>VLOOKUP($A73,SalesData[#This Row],COLUMN(F72), FALSE)</f>
        <v>Central America</v>
      </c>
      <c r="G73" t="str">
        <f>VLOOKUP($A73,SalesData[#This Row],COLUMN(G72), FALSE)</f>
        <v>Technology</v>
      </c>
      <c r="H73" t="str">
        <f>VLOOKUP($A73,SalesData[#This Row],COLUMN(H72), FALSE)</f>
        <v>Copiers</v>
      </c>
      <c r="I73">
        <f>VLOOKUP($A73,SalesData[#This Row],COLUMN(I72), FALSE)</f>
        <v>2142.3000000000002</v>
      </c>
      <c r="J73">
        <f>VLOOKUP($A73,SalesData[#This Row],COLUMN(J72), FALSE)</f>
        <v>5</v>
      </c>
      <c r="K73">
        <f>VLOOKUP($A73,SalesData[#This Row],COLUMN(K72), FALSE)</f>
        <v>0</v>
      </c>
      <c r="L73">
        <f>VLOOKUP($A73,SalesData[#This Row],COLUMN(L72), FALSE)</f>
        <v>556.9</v>
      </c>
      <c r="M73" t="str">
        <f>VLOOKUP($A73,SalesData[#This Row],COLUMN(M72), FALSE)</f>
        <v>High</v>
      </c>
      <c r="N73" t="str">
        <f>VLOOKUP($A73,SalesData[#This Row],COLUMN(N72), FALSE)</f>
        <v>Normal Order</v>
      </c>
      <c r="O73" t="str">
        <f>VLOOKUP($A73,SalesData[#This Row],COLUMN(O72), FALSE)</f>
        <v>Chad Cunningham</v>
      </c>
      <c r="P73" t="str">
        <f>VLOOKUP($A73,SalesData[#This Row],COLUMN(P72), FALSE)</f>
        <v>MX</v>
      </c>
      <c r="Q73" t="str">
        <f>VLOOKUP($A73,SalesData[#This Row],COLUMN(Q72), FALSE)</f>
        <v>2015</v>
      </c>
      <c r="R73" t="str">
        <f>VLOOKUP($A73,SalesData[#This Row],COLUMN(R72), FALSE)</f>
        <v>HIGH</v>
      </c>
      <c r="S73" t="str">
        <f>VLOOKUP($A73,SalesData[#This Row],COLUMN(S72), FALSE)</f>
        <v>technology</v>
      </c>
      <c r="T73" t="str">
        <f>VLOOKUP($A73,SalesData[#This Row],COLUMN(T72), FALSE)</f>
        <v>42245</v>
      </c>
      <c r="U73" t="str">
        <f>VLOOKUP($A73,SalesData[#This Row],COLUMN(U72), FALSE)</f>
        <v>CC1210082</v>
      </c>
      <c r="V73" t="str">
        <f>VLOOKUP($A73,SalesData[#This Row],COLUMN(V72), FALSE)</f>
        <v>MX</v>
      </c>
      <c r="W73">
        <f>VLOOKUP($A73,SalesData[#This Row],COLUMN(W72), FALSE)</f>
        <v>2015</v>
      </c>
      <c r="X73" t="str">
        <f>VLOOKUP($A73,SalesData[#This Row],COLUMN(X72), FALSE)</f>
        <v>CC1210082</v>
      </c>
      <c r="Y73">
        <f>VLOOKUP($A73,SalesData[#This Row],COLUMN(Y72), FALSE)</f>
        <v>42245</v>
      </c>
      <c r="Z73" t="str">
        <f>VLOOKUP($A73,SalesData[#This Row],COLUMN(Z72), FALSE)</f>
        <v>MX-2015-CC1210082-42245</v>
      </c>
      <c r="AA73">
        <f>VLOOKUP($A73,SalesData[#This Row],COLUMN(AA72), FALSE)</f>
        <v>2015</v>
      </c>
      <c r="AB73">
        <f>VLOOKUP($A73,SalesData[#This Row],COLUMN(AB72), FALSE)</f>
        <v>8</v>
      </c>
      <c r="AC73">
        <f>VLOOKUP($A73,SalesData[#This Row],COLUMN(AC72), FALSE)</f>
        <v>7</v>
      </c>
      <c r="AD73">
        <f>VLOOKUP($A73,SalesData[#This Row],COLUMN(AD72), FALSE)</f>
        <v>4</v>
      </c>
    </row>
    <row r="74" spans="1:30" ht="15.75">
      <c r="A74" s="53" t="s">
        <v>622</v>
      </c>
      <c r="B74" s="52">
        <f>VLOOKUP($A74,SalesData[#This Row],COLUMN(B73), FALSE)</f>
        <v>42362</v>
      </c>
      <c r="C74" s="52">
        <f>VLOOKUP($A74,SalesData[#This Row],COLUMN(C73), FALSE)</f>
        <v>42365</v>
      </c>
      <c r="D74" t="str">
        <f>VLOOKUP($A74,SalesData[#This Row],COLUMN(D73), FALSE)</f>
        <v>Mike Vittorini</v>
      </c>
      <c r="E74" t="str">
        <f>VLOOKUP($A74,SalesData[#This Row],COLUMN(E73), FALSE)</f>
        <v>South Africa</v>
      </c>
      <c r="F74" t="str">
        <f>VLOOKUP($A74,SalesData[#This Row],COLUMN(F73), FALSE)</f>
        <v>Southern Africa</v>
      </c>
      <c r="G74" t="str">
        <f>VLOOKUP($A74,SalesData[#This Row],COLUMN(G73), FALSE)</f>
        <v xml:space="preserve"> Technology </v>
      </c>
      <c r="H74" t="str">
        <f>VLOOKUP($A74,SalesData[#This Row],COLUMN(H73), FALSE)</f>
        <v>Tables</v>
      </c>
      <c r="I74">
        <f>VLOOKUP($A74,SalesData[#This Row],COLUMN(I73), FALSE)</f>
        <v>2550</v>
      </c>
      <c r="J74">
        <f>VLOOKUP($A74,SalesData[#This Row],COLUMN(J73), FALSE)</f>
        <v>4</v>
      </c>
      <c r="K74">
        <f>VLOOKUP($A74,SalesData[#This Row],COLUMN(K73), FALSE)</f>
        <v>0</v>
      </c>
      <c r="L74">
        <f>VLOOKUP($A74,SalesData[#This Row],COLUMN(L73), FALSE)</f>
        <v>714</v>
      </c>
      <c r="M74" t="str">
        <f>VLOOKUP($A74,SalesData[#This Row],COLUMN(M73), FALSE)</f>
        <v>Medium</v>
      </c>
      <c r="N74" t="str">
        <f>VLOOKUP($A74,SalesData[#This Row],COLUMN(N73), FALSE)</f>
        <v>Normal Order</v>
      </c>
      <c r="O74" t="str">
        <f>VLOOKUP($A74,SalesData[#This Row],COLUMN(O73), FALSE)</f>
        <v>Mike Vittorini</v>
      </c>
      <c r="P74" t="str">
        <f>VLOOKUP($A74,SalesData[#This Row],COLUMN(P73), FALSE)</f>
        <v>SF</v>
      </c>
      <c r="Q74" t="str">
        <f>VLOOKUP($A74,SalesData[#This Row],COLUMN(Q73), FALSE)</f>
        <v>2015</v>
      </c>
      <c r="R74" t="str">
        <f>VLOOKUP($A74,SalesData[#This Row],COLUMN(R73), FALSE)</f>
        <v>MEDIUM</v>
      </c>
      <c r="S74" t="str">
        <f>VLOOKUP($A74,SalesData[#This Row],COLUMN(S73), FALSE)</f>
        <v xml:space="preserve"> technology </v>
      </c>
      <c r="T74" t="str">
        <f>VLOOKUP($A74,SalesData[#This Row],COLUMN(T73), FALSE)</f>
        <v>42362</v>
      </c>
      <c r="U74" t="str">
        <f>VLOOKUP($A74,SalesData[#This Row],COLUMN(U73), FALSE)</f>
        <v>MV8190117</v>
      </c>
      <c r="V74" t="str">
        <f>VLOOKUP($A74,SalesData[#This Row],COLUMN(V73), FALSE)</f>
        <v>SF</v>
      </c>
      <c r="W74">
        <f>VLOOKUP($A74,SalesData[#This Row],COLUMN(W73), FALSE)</f>
        <v>2015</v>
      </c>
      <c r="X74" t="str">
        <f>VLOOKUP($A74,SalesData[#This Row],COLUMN(X73), FALSE)</f>
        <v>MV8190117</v>
      </c>
      <c r="Y74">
        <f>VLOOKUP($A74,SalesData[#This Row],COLUMN(Y73), FALSE)</f>
        <v>42362</v>
      </c>
      <c r="Z74" t="str">
        <f>VLOOKUP($A74,SalesData[#This Row],COLUMN(Z73), FALSE)</f>
        <v>SF-2015-MV8190117-42362</v>
      </c>
      <c r="AA74">
        <f>VLOOKUP($A74,SalesData[#This Row],COLUMN(AA73), FALSE)</f>
        <v>2015</v>
      </c>
      <c r="AB74">
        <f>VLOOKUP($A74,SalesData[#This Row],COLUMN(AB73), FALSE)</f>
        <v>12</v>
      </c>
      <c r="AC74">
        <f>VLOOKUP($A74,SalesData[#This Row],COLUMN(AC73), FALSE)</f>
        <v>5</v>
      </c>
      <c r="AD74">
        <f>VLOOKUP($A74,SalesData[#This Row],COLUMN(AD73), FALSE)</f>
        <v>3</v>
      </c>
    </row>
    <row r="75" spans="1:30" ht="15.75">
      <c r="A75" s="54" t="s">
        <v>629</v>
      </c>
      <c r="B75" s="52">
        <f>VLOOKUP($A75,SalesData[#This Row],COLUMN(B74), FALSE)</f>
        <v>42115</v>
      </c>
      <c r="C75" s="52">
        <f>VLOOKUP($A75,SalesData[#This Row],COLUMN(C74), FALSE)</f>
        <v>42117</v>
      </c>
      <c r="D75" t="str">
        <f>VLOOKUP($A75,SalesData[#This Row],COLUMN(D74), FALSE)</f>
        <v>Filia McAdams</v>
      </c>
      <c r="E75" t="str">
        <f>VLOOKUP($A75,SalesData[#This Row],COLUMN(E74), FALSE)</f>
        <v>Guatemala</v>
      </c>
      <c r="F75" t="str">
        <f>VLOOKUP($A75,SalesData[#This Row],COLUMN(F74), FALSE)</f>
        <v>Central America</v>
      </c>
      <c r="G75" t="str">
        <f>VLOOKUP($A75,SalesData[#This Row],COLUMN(G74), FALSE)</f>
        <v>Technology</v>
      </c>
      <c r="H75" t="str">
        <f>VLOOKUP($A75,SalesData[#This Row],COLUMN(H74), FALSE)</f>
        <v>Chairs</v>
      </c>
      <c r="I75">
        <f>VLOOKUP($A75,SalesData[#This Row],COLUMN(I74), FALSE)</f>
        <v>1058.2791999999999</v>
      </c>
      <c r="J75">
        <f>VLOOKUP($A75,SalesData[#This Row],COLUMN(J74), FALSE)</f>
        <v>5</v>
      </c>
      <c r="K75">
        <f>VLOOKUP($A75,SalesData[#This Row],COLUMN(K74), FALSE)</f>
        <v>2E-3</v>
      </c>
      <c r="L75">
        <f>VLOOKUP($A75,SalesData[#This Row],COLUMN(L74), FALSE)</f>
        <v>-2.1208</v>
      </c>
      <c r="M75" t="str">
        <f>VLOOKUP($A75,SalesData[#This Row],COLUMN(M74), FALSE)</f>
        <v>Critical</v>
      </c>
      <c r="N75" t="str">
        <f>VLOOKUP($A75,SalesData[#This Row],COLUMN(N74), FALSE)</f>
        <v>Normal Order</v>
      </c>
      <c r="O75" t="str">
        <f>VLOOKUP($A75,SalesData[#This Row],COLUMN(O74), FALSE)</f>
        <v>Filia Mcadams</v>
      </c>
      <c r="P75" t="str">
        <f>VLOOKUP($A75,SalesData[#This Row],COLUMN(P74), FALSE)</f>
        <v>US</v>
      </c>
      <c r="Q75" t="str">
        <f>VLOOKUP($A75,SalesData[#This Row],COLUMN(Q74), FALSE)</f>
        <v>2015</v>
      </c>
      <c r="R75" t="str">
        <f>VLOOKUP($A75,SalesData[#This Row],COLUMN(R74), FALSE)</f>
        <v>CRITICAL</v>
      </c>
      <c r="S75" t="str">
        <f>VLOOKUP($A75,SalesData[#This Row],COLUMN(S74), FALSE)</f>
        <v>technology</v>
      </c>
      <c r="T75" t="str">
        <f>VLOOKUP($A75,SalesData[#This Row],COLUMN(T74), FALSE)</f>
        <v>42115</v>
      </c>
      <c r="U75" t="str">
        <f>VLOOKUP($A75,SalesData[#This Row],COLUMN(U74), FALSE)</f>
        <v>FM1421551</v>
      </c>
      <c r="V75" t="str">
        <f>VLOOKUP($A75,SalesData[#This Row],COLUMN(V74), FALSE)</f>
        <v>US</v>
      </c>
      <c r="W75">
        <f>VLOOKUP($A75,SalesData[#This Row],COLUMN(W74), FALSE)</f>
        <v>2015</v>
      </c>
      <c r="X75" t="str">
        <f>VLOOKUP($A75,SalesData[#This Row],COLUMN(X74), FALSE)</f>
        <v>FM1421551</v>
      </c>
      <c r="Y75">
        <f>VLOOKUP($A75,SalesData[#This Row],COLUMN(Y74), FALSE)</f>
        <v>42115</v>
      </c>
      <c r="Z75" t="str">
        <f>VLOOKUP($A75,SalesData[#This Row],COLUMN(Z74), FALSE)</f>
        <v>US-2015-FM1421551-42115</v>
      </c>
      <c r="AA75">
        <f>VLOOKUP($A75,SalesData[#This Row],COLUMN(AA74), FALSE)</f>
        <v>2015</v>
      </c>
      <c r="AB75">
        <f>VLOOKUP($A75,SalesData[#This Row],COLUMN(AB74), FALSE)</f>
        <v>4</v>
      </c>
      <c r="AC75">
        <f>VLOOKUP($A75,SalesData[#This Row],COLUMN(AC74), FALSE)</f>
        <v>3</v>
      </c>
      <c r="AD75">
        <f>VLOOKUP($A75,SalesData[#This Row],COLUMN(AD74), FALSE)</f>
        <v>2</v>
      </c>
    </row>
    <row r="76" spans="1:30" ht="15.75">
      <c r="A76" s="53" t="s">
        <v>423</v>
      </c>
      <c r="B76" s="52">
        <f>VLOOKUP($A76,SalesData[#This Row],COLUMN(B75), FALSE)</f>
        <v>42248</v>
      </c>
      <c r="C76" s="52">
        <f>VLOOKUP($A76,SalesData[#This Row],COLUMN(C75), FALSE)</f>
        <v>42248</v>
      </c>
      <c r="D76" t="str">
        <f>VLOOKUP($A76,SalesData[#This Row],COLUMN(D75), FALSE)</f>
        <v>Neil FranzÃ¶sisch</v>
      </c>
      <c r="E76" t="str">
        <f>VLOOKUP($A76,SalesData[#This Row],COLUMN(E75), FALSE)</f>
        <v>Germnay</v>
      </c>
      <c r="F76" t="str">
        <f>VLOOKUP($A76,SalesData[#This Row],COLUMN(F75), FALSE)</f>
        <v>Western Europe</v>
      </c>
      <c r="G76" t="str">
        <f>VLOOKUP($A76,SalesData[#This Row],COLUMN(G75), FALSE)</f>
        <v>Technology</v>
      </c>
      <c r="H76" t="str">
        <f>VLOOKUP($A76,SalesData[#This Row],COLUMN(H75), FALSE)</f>
        <v>Storage</v>
      </c>
      <c r="I76">
        <f>VLOOKUP($A76,SalesData[#This Row],COLUMN(I75), FALSE)</f>
        <v>1599.9</v>
      </c>
      <c r="J76">
        <f>VLOOKUP($A76,SalesData[#This Row],COLUMN(J75), FALSE)</f>
        <v>5</v>
      </c>
      <c r="K76">
        <f>VLOOKUP($A76,SalesData[#This Row],COLUMN(K75), FALSE)</f>
        <v>0</v>
      </c>
      <c r="L76">
        <f>VLOOKUP($A76,SalesData[#This Row],COLUMN(L75), FALSE)</f>
        <v>719.85</v>
      </c>
      <c r="M76" t="str">
        <f>VLOOKUP($A76,SalesData[#This Row],COLUMN(M75), FALSE)</f>
        <v>Critical</v>
      </c>
      <c r="N76" t="str">
        <f>VLOOKUP($A76,SalesData[#This Row],COLUMN(N75), FALSE)</f>
        <v>Normal Order</v>
      </c>
      <c r="O76" t="str">
        <f>VLOOKUP($A76,SalesData[#This Row],COLUMN(O75), FALSE)</f>
        <v>Neil Franzã¶Sisch</v>
      </c>
      <c r="P76" t="str">
        <f>VLOOKUP($A76,SalesData[#This Row],COLUMN(P75), FALSE)</f>
        <v>ES</v>
      </c>
      <c r="Q76" t="str">
        <f>VLOOKUP($A76,SalesData[#This Row],COLUMN(Q75), FALSE)</f>
        <v>2015</v>
      </c>
      <c r="R76" t="str">
        <f>VLOOKUP($A76,SalesData[#This Row],COLUMN(R75), FALSE)</f>
        <v>CRITICAL</v>
      </c>
      <c r="S76" t="str">
        <f>VLOOKUP($A76,SalesData[#This Row],COLUMN(S75), FALSE)</f>
        <v>technology</v>
      </c>
      <c r="T76" t="str">
        <f>VLOOKUP($A76,SalesData[#This Row],COLUMN(T75), FALSE)</f>
        <v>42248</v>
      </c>
      <c r="U76" t="str">
        <f>VLOOKUP($A76,SalesData[#This Row],COLUMN(U75), FALSE)</f>
        <v>NF1847548</v>
      </c>
      <c r="V76" t="str">
        <f>VLOOKUP($A76,SalesData[#This Row],COLUMN(V75), FALSE)</f>
        <v>ES</v>
      </c>
      <c r="W76">
        <f>VLOOKUP($A76,SalesData[#This Row],COLUMN(W75), FALSE)</f>
        <v>2015</v>
      </c>
      <c r="X76" t="str">
        <f>VLOOKUP($A76,SalesData[#This Row],COLUMN(X75), FALSE)</f>
        <v>NF1847548</v>
      </c>
      <c r="Y76">
        <f>VLOOKUP($A76,SalesData[#This Row],COLUMN(Y75), FALSE)</f>
        <v>42248</v>
      </c>
      <c r="Z76" t="str">
        <f>VLOOKUP($A76,SalesData[#This Row],COLUMN(Z75), FALSE)</f>
        <v>ES-2015-NF1847548-42248</v>
      </c>
      <c r="AA76">
        <f>VLOOKUP($A76,SalesData[#This Row],COLUMN(AA75), FALSE)</f>
        <v>2015</v>
      </c>
      <c r="AB76">
        <f>VLOOKUP($A76,SalesData[#This Row],COLUMN(AB75), FALSE)</f>
        <v>9</v>
      </c>
      <c r="AC76">
        <f>VLOOKUP($A76,SalesData[#This Row],COLUMN(AC75), FALSE)</f>
        <v>3</v>
      </c>
      <c r="AD76">
        <f>VLOOKUP($A76,SalesData[#This Row],COLUMN(AD75), FALSE)</f>
        <v>0</v>
      </c>
    </row>
    <row r="77" spans="1:30" ht="15.75">
      <c r="A77" s="54" t="s">
        <v>640</v>
      </c>
      <c r="B77" s="52">
        <f>VLOOKUP($A77,SalesData[#This Row],COLUMN(B76), FALSE)</f>
        <v>42175</v>
      </c>
      <c r="C77" s="52">
        <f>VLOOKUP($A77,SalesData[#This Row],COLUMN(C76), FALSE)</f>
        <v>42181</v>
      </c>
      <c r="D77" t="str">
        <f>VLOOKUP($A77,SalesData[#This Row],COLUMN(D76), FALSE)</f>
        <v>Keith Dawkins</v>
      </c>
      <c r="E77" t="str">
        <f>VLOOKUP($A77,SalesData[#This Row],COLUMN(E76), FALSE)</f>
        <v>China</v>
      </c>
      <c r="F77" t="str">
        <f>VLOOKUP($A77,SalesData[#This Row],COLUMN(F76), FALSE)</f>
        <v>Eastern Asia</v>
      </c>
      <c r="G77" t="str">
        <f>VLOOKUP($A77,SalesData[#This Row],COLUMN(G76), FALSE)</f>
        <v>Furniture</v>
      </c>
      <c r="H77" t="str">
        <f>VLOOKUP($A77,SalesData[#This Row],COLUMN(H76), FALSE)</f>
        <v>Appliances</v>
      </c>
      <c r="I77">
        <f>VLOOKUP($A77,SalesData[#This Row],COLUMN(I76), FALSE)</f>
        <v>2063.4</v>
      </c>
      <c r="J77">
        <f>VLOOKUP($A77,SalesData[#This Row],COLUMN(J76), FALSE)</f>
        <v>5</v>
      </c>
      <c r="K77">
        <f>VLOOKUP($A77,SalesData[#This Row],COLUMN(K76), FALSE)</f>
        <v>0</v>
      </c>
      <c r="L77">
        <f>VLOOKUP($A77,SalesData[#This Row],COLUMN(L76), FALSE)</f>
        <v>123.75</v>
      </c>
      <c r="M77" t="str">
        <f>VLOOKUP($A77,SalesData[#This Row],COLUMN(M76), FALSE)</f>
        <v>Low</v>
      </c>
      <c r="N77" t="str">
        <f>VLOOKUP($A77,SalesData[#This Row],COLUMN(N76), FALSE)</f>
        <v>Normal Order</v>
      </c>
      <c r="O77" t="str">
        <f>VLOOKUP($A77,SalesData[#This Row],COLUMN(O76), FALSE)</f>
        <v>Keith Dawkins</v>
      </c>
      <c r="P77" t="str">
        <f>VLOOKUP($A77,SalesData[#This Row],COLUMN(P76), FALSE)</f>
        <v>IN</v>
      </c>
      <c r="Q77" t="str">
        <f>VLOOKUP($A77,SalesData[#This Row],COLUMN(Q76), FALSE)</f>
        <v>2015</v>
      </c>
      <c r="R77" t="str">
        <f>VLOOKUP($A77,SalesData[#This Row],COLUMN(R76), FALSE)</f>
        <v>LOW</v>
      </c>
      <c r="S77" t="str">
        <f>VLOOKUP($A77,SalesData[#This Row],COLUMN(S76), FALSE)</f>
        <v>furniture</v>
      </c>
      <c r="T77" t="str">
        <f>VLOOKUP($A77,SalesData[#This Row],COLUMN(T76), FALSE)</f>
        <v>42175</v>
      </c>
      <c r="U77" t="str">
        <f>VLOOKUP($A77,SalesData[#This Row],COLUMN(U76), FALSE)</f>
        <v>KD1649527</v>
      </c>
      <c r="V77" t="str">
        <f>VLOOKUP($A77,SalesData[#This Row],COLUMN(V76), FALSE)</f>
        <v>IN</v>
      </c>
      <c r="W77">
        <f>VLOOKUP($A77,SalesData[#This Row],COLUMN(W76), FALSE)</f>
        <v>2015</v>
      </c>
      <c r="X77" t="str">
        <f>VLOOKUP($A77,SalesData[#This Row],COLUMN(X76), FALSE)</f>
        <v>KD1649527</v>
      </c>
      <c r="Y77">
        <f>VLOOKUP($A77,SalesData[#This Row],COLUMN(Y76), FALSE)</f>
        <v>42175</v>
      </c>
      <c r="Z77" t="str">
        <f>VLOOKUP($A77,SalesData[#This Row],COLUMN(Z76), FALSE)</f>
        <v>IN-2015-KD1649527-42175</v>
      </c>
      <c r="AA77">
        <f>VLOOKUP($A77,SalesData[#This Row],COLUMN(AA76), FALSE)</f>
        <v>2015</v>
      </c>
      <c r="AB77">
        <f>VLOOKUP($A77,SalesData[#This Row],COLUMN(AB76), FALSE)</f>
        <v>6</v>
      </c>
      <c r="AC77">
        <f>VLOOKUP($A77,SalesData[#This Row],COLUMN(AC76), FALSE)</f>
        <v>7</v>
      </c>
      <c r="AD77">
        <f>VLOOKUP($A77,SalesData[#This Row],COLUMN(AD76), FALSE)</f>
        <v>6</v>
      </c>
    </row>
    <row r="78" spans="1:30" ht="15.75">
      <c r="A78" s="53" t="s">
        <v>532</v>
      </c>
      <c r="B78" s="52">
        <f>VLOOKUP($A78,SalesData[#This Row],COLUMN(B77), FALSE)</f>
        <v>42259</v>
      </c>
      <c r="C78" s="52">
        <f>VLOOKUP($A78,SalesData[#This Row],COLUMN(C77), FALSE)</f>
        <v>42261</v>
      </c>
      <c r="D78" t="str">
        <f>VLOOKUP($A78,SalesData[#This Row],COLUMN(D77), FALSE)</f>
        <v>Chuck Sachs</v>
      </c>
      <c r="E78" t="str">
        <f>VLOOKUP($A78,SalesData[#This Row],COLUMN(E77), FALSE)</f>
        <v>Nicaragua</v>
      </c>
      <c r="F78" t="str">
        <f>VLOOKUP($A78,SalesData[#This Row],COLUMN(F77), FALSE)</f>
        <v>Central America</v>
      </c>
      <c r="G78" t="str">
        <f>VLOOKUP($A78,SalesData[#This Row],COLUMN(G77), FALSE)</f>
        <v>Technology</v>
      </c>
      <c r="H78" t="str">
        <f>VLOOKUP($A78,SalesData[#This Row],COLUMN(H77), FALSE)</f>
        <v>Storage</v>
      </c>
      <c r="I78">
        <f>VLOOKUP($A78,SalesData[#This Row],COLUMN(I77), FALSE)</f>
        <v>848.32</v>
      </c>
      <c r="J78">
        <f>VLOOKUP($A78,SalesData[#This Row],COLUMN(J77), FALSE)</f>
        <v>2</v>
      </c>
      <c r="K78">
        <f>VLOOKUP($A78,SalesData[#This Row],COLUMN(K77), FALSE)</f>
        <v>0</v>
      </c>
      <c r="L78">
        <f>VLOOKUP($A78,SalesData[#This Row],COLUMN(L77), FALSE)</f>
        <v>110.28</v>
      </c>
      <c r="M78" t="str">
        <f>VLOOKUP($A78,SalesData[#This Row],COLUMN(M77), FALSE)</f>
        <v>Critical</v>
      </c>
      <c r="N78" t="str">
        <f>VLOOKUP($A78,SalesData[#This Row],COLUMN(N77), FALSE)</f>
        <v>Normal Order</v>
      </c>
      <c r="O78" t="str">
        <f>VLOOKUP($A78,SalesData[#This Row],COLUMN(O77), FALSE)</f>
        <v>Chuck Sachs</v>
      </c>
      <c r="P78" t="str">
        <f>VLOOKUP($A78,SalesData[#This Row],COLUMN(P77), FALSE)</f>
        <v>MX</v>
      </c>
      <c r="Q78" t="str">
        <f>VLOOKUP($A78,SalesData[#This Row],COLUMN(Q77), FALSE)</f>
        <v>2015</v>
      </c>
      <c r="R78" t="str">
        <f>VLOOKUP($A78,SalesData[#This Row],COLUMN(R77), FALSE)</f>
        <v>CRITICAL</v>
      </c>
      <c r="S78" t="str">
        <f>VLOOKUP($A78,SalesData[#This Row],COLUMN(S77), FALSE)</f>
        <v>technology</v>
      </c>
      <c r="T78" t="str">
        <f>VLOOKUP($A78,SalesData[#This Row],COLUMN(T77), FALSE)</f>
        <v>42259</v>
      </c>
      <c r="U78" t="str">
        <f>VLOOKUP($A78,SalesData[#This Row],COLUMN(U77), FALSE)</f>
        <v>CS1246093</v>
      </c>
      <c r="V78" t="str">
        <f>VLOOKUP($A78,SalesData[#This Row],COLUMN(V77), FALSE)</f>
        <v>MX</v>
      </c>
      <c r="W78">
        <f>VLOOKUP($A78,SalesData[#This Row],COLUMN(W77), FALSE)</f>
        <v>2015</v>
      </c>
      <c r="X78" t="str">
        <f>VLOOKUP($A78,SalesData[#This Row],COLUMN(X77), FALSE)</f>
        <v>CS1246093</v>
      </c>
      <c r="Y78">
        <f>VLOOKUP($A78,SalesData[#This Row],COLUMN(Y77), FALSE)</f>
        <v>42259</v>
      </c>
      <c r="Z78" t="str">
        <f>VLOOKUP($A78,SalesData[#This Row],COLUMN(Z77), FALSE)</f>
        <v>MX-2015-CS1246093-42259</v>
      </c>
      <c r="AA78">
        <f>VLOOKUP($A78,SalesData[#This Row],COLUMN(AA77), FALSE)</f>
        <v>2015</v>
      </c>
      <c r="AB78">
        <f>VLOOKUP($A78,SalesData[#This Row],COLUMN(AB77), FALSE)</f>
        <v>9</v>
      </c>
      <c r="AC78">
        <f>VLOOKUP($A78,SalesData[#This Row],COLUMN(AC77), FALSE)</f>
        <v>7</v>
      </c>
      <c r="AD78">
        <f>VLOOKUP($A78,SalesData[#This Row],COLUMN(AD77), FALSE)</f>
        <v>2</v>
      </c>
    </row>
    <row r="79" spans="1:30" ht="15.75">
      <c r="A79" s="54" t="s">
        <v>582</v>
      </c>
      <c r="B79" s="52">
        <f>VLOOKUP($A79,SalesData[#This Row],COLUMN(B78), FALSE)</f>
        <v>42264</v>
      </c>
      <c r="C79" s="52" t="str">
        <f>VLOOKUP($A79,SalesData[#This Row],COLUMN(C78), FALSE)</f>
        <v>20150-9-19</v>
      </c>
      <c r="D79" t="str">
        <f>VLOOKUP($A79,SalesData[#This Row],COLUMN(D78), FALSE)</f>
        <v>Adam Shillingsburg</v>
      </c>
      <c r="E79" t="str">
        <f>VLOOKUP($A79,SalesData[#This Row],COLUMN(E78), FALSE)</f>
        <v>United States#</v>
      </c>
      <c r="F79" t="str">
        <f>VLOOKUP($A79,SalesData[#This Row],COLUMN(F78), FALSE)</f>
        <v>Eastern US</v>
      </c>
      <c r="G79" t="str">
        <f>VLOOKUP($A79,SalesData[#This Row],COLUMN(G78), FALSE)</f>
        <v>Furniture</v>
      </c>
      <c r="H79" t="str">
        <f>VLOOKUP($A79,SalesData[#This Row],COLUMN(H78), FALSE)</f>
        <v>Chairs</v>
      </c>
      <c r="I79">
        <f>VLOOKUP($A79,SalesData[#This Row],COLUMN(I78), FALSE)</f>
        <v>22.512</v>
      </c>
      <c r="J79">
        <f>VLOOKUP($A79,SalesData[#This Row],COLUMN(J78), FALSE)</f>
        <v>3</v>
      </c>
      <c r="K79">
        <f>VLOOKUP($A79,SalesData[#This Row],COLUMN(K78), FALSE)</f>
        <v>0.2</v>
      </c>
      <c r="L79">
        <f>VLOOKUP($A79,SalesData[#This Row],COLUMN(L78), FALSE)</f>
        <v>2.2511999999999999</v>
      </c>
      <c r="M79" t="str">
        <f>VLOOKUP($A79,SalesData[#This Row],COLUMN(M78), FALSE)</f>
        <v>Critical</v>
      </c>
      <c r="N79" t="str">
        <f>VLOOKUP($A79,SalesData[#This Row],COLUMN(N78), FALSE)</f>
        <v>Normal Order</v>
      </c>
      <c r="O79" t="str">
        <f>VLOOKUP($A79,SalesData[#This Row],COLUMN(O78), FALSE)</f>
        <v>Adam Shillingsburg</v>
      </c>
      <c r="P79" t="str">
        <f>VLOOKUP($A79,SalesData[#This Row],COLUMN(P78), FALSE)</f>
        <v>CA</v>
      </c>
      <c r="Q79" t="str">
        <f>VLOOKUP($A79,SalesData[#This Row],COLUMN(Q78), FALSE)</f>
        <v>2015</v>
      </c>
      <c r="R79" t="str">
        <f>VLOOKUP($A79,SalesData[#This Row],COLUMN(R78), FALSE)</f>
        <v>CRITICAL</v>
      </c>
      <c r="S79" t="str">
        <f>VLOOKUP($A79,SalesData[#This Row],COLUMN(S78), FALSE)</f>
        <v>furniture</v>
      </c>
      <c r="T79" t="str">
        <f>VLOOKUP($A79,SalesData[#This Row],COLUMN(T78), FALSE)</f>
        <v>42264</v>
      </c>
      <c r="U79" t="str">
        <f>VLOOKUP($A79,SalesData[#This Row],COLUMN(U78), FALSE)</f>
        <v>AS10090140</v>
      </c>
      <c r="V79" t="str">
        <f>VLOOKUP($A79,SalesData[#This Row],COLUMN(V78), FALSE)</f>
        <v>CA</v>
      </c>
      <c r="W79">
        <f>VLOOKUP($A79,SalesData[#This Row],COLUMN(W78), FALSE)</f>
        <v>2015</v>
      </c>
      <c r="X79" t="str">
        <f>VLOOKUP($A79,SalesData[#This Row],COLUMN(X78), FALSE)</f>
        <v>AS10090140</v>
      </c>
      <c r="Y79">
        <f>VLOOKUP($A79,SalesData[#This Row],COLUMN(Y78), FALSE)</f>
        <v>42264</v>
      </c>
      <c r="Z79" t="str">
        <f>VLOOKUP($A79,SalesData[#This Row],COLUMN(Z78), FALSE)</f>
        <v>CA-2015-AS10090140-42264</v>
      </c>
      <c r="AA79">
        <f>VLOOKUP($A79,SalesData[#This Row],COLUMN(AA78), FALSE)</f>
        <v>2015</v>
      </c>
      <c r="AB79">
        <f>VLOOKUP($A79,SalesData[#This Row],COLUMN(AB78), FALSE)</f>
        <v>9</v>
      </c>
      <c r="AC79">
        <f>VLOOKUP($A79,SalesData[#This Row],COLUMN(AC78), FALSE)</f>
        <v>5</v>
      </c>
      <c r="AD79">
        <f>VLOOKUP($A79,SalesData[#This Row],COLUMN(AD78), FALSE)</f>
        <v>0</v>
      </c>
    </row>
    <row r="80" spans="1:30" ht="15.75">
      <c r="A80" s="53" t="s">
        <v>661</v>
      </c>
      <c r="B80" s="52">
        <f>VLOOKUP($A80,SalesData[#This Row],COLUMN(B79), FALSE)</f>
        <v>41850</v>
      </c>
      <c r="C80" s="52">
        <f>VLOOKUP($A80,SalesData[#This Row],COLUMN(C79), FALSE)</f>
        <v>41850</v>
      </c>
      <c r="D80" t="str">
        <f>VLOOKUP($A80,SalesData[#This Row],COLUMN(D79), FALSE)</f>
        <v>Elizabeth Moffitt</v>
      </c>
      <c r="E80" t="str">
        <f>VLOOKUP($A80,SalesData[#This Row],COLUMN(E79), FALSE)</f>
        <v>Japan</v>
      </c>
      <c r="F80" t="str">
        <f>VLOOKUP($A80,SalesData[#This Row],COLUMN(F79), FALSE)</f>
        <v>Eastern Asia</v>
      </c>
      <c r="G80" t="str">
        <f>VLOOKUP($A80,SalesData[#This Row],COLUMN(G79), FALSE)</f>
        <v>Technology#</v>
      </c>
      <c r="H80" t="str">
        <f>VLOOKUP($A80,SalesData[#This Row],COLUMN(H79), FALSE)</f>
        <v>Bookcases</v>
      </c>
      <c r="I80">
        <f>VLOOKUP($A80,SalesData[#This Row],COLUMN(I79), FALSE)</f>
        <v>959.76</v>
      </c>
      <c r="J80">
        <f>VLOOKUP($A80,SalesData[#This Row],COLUMN(J79), FALSE)</f>
        <v>3</v>
      </c>
      <c r="K80">
        <f>VLOOKUP($A80,SalesData[#This Row],COLUMN(K79), FALSE)</f>
        <v>0</v>
      </c>
      <c r="L80">
        <f>VLOOKUP($A80,SalesData[#This Row],COLUMN(L79), FALSE)</f>
        <v>460.62</v>
      </c>
      <c r="M80" t="str">
        <f>VLOOKUP($A80,SalesData[#This Row],COLUMN(M79), FALSE)</f>
        <v>Critical</v>
      </c>
      <c r="N80" t="str">
        <f>VLOOKUP($A80,SalesData[#This Row],COLUMN(N79), FALSE)</f>
        <v>Normal Order</v>
      </c>
      <c r="O80" t="str">
        <f>VLOOKUP($A80,SalesData[#This Row],COLUMN(O79), FALSE)</f>
        <v>Elizabeth Moffitt</v>
      </c>
      <c r="P80" t="str">
        <f>VLOOKUP($A80,SalesData[#This Row],COLUMN(P79), FALSE)</f>
        <v>IN</v>
      </c>
      <c r="Q80" t="str">
        <f>VLOOKUP($A80,SalesData[#This Row],COLUMN(Q79), FALSE)</f>
        <v>2014</v>
      </c>
      <c r="R80" t="str">
        <f>VLOOKUP($A80,SalesData[#This Row],COLUMN(R79), FALSE)</f>
        <v>CRITICAL</v>
      </c>
      <c r="S80" t="str">
        <f>VLOOKUP($A80,SalesData[#This Row],COLUMN(S79), FALSE)</f>
        <v>technology#</v>
      </c>
      <c r="T80" t="str">
        <f>VLOOKUP($A80,SalesData[#This Row],COLUMN(T79), FALSE)</f>
        <v>41850</v>
      </c>
      <c r="U80" t="str">
        <f>VLOOKUP($A80,SalesData[#This Row],COLUMN(U79), FALSE)</f>
        <v>EM1382566</v>
      </c>
      <c r="V80" t="str">
        <f>VLOOKUP($A80,SalesData[#This Row],COLUMN(V79), FALSE)</f>
        <v>IN</v>
      </c>
      <c r="W80">
        <f>VLOOKUP($A80,SalesData[#This Row],COLUMN(W79), FALSE)</f>
        <v>2014</v>
      </c>
      <c r="X80" t="str">
        <f>VLOOKUP($A80,SalesData[#This Row],COLUMN(X79), FALSE)</f>
        <v>EM1382566</v>
      </c>
      <c r="Y80">
        <f>VLOOKUP($A80,SalesData[#This Row],COLUMN(Y79), FALSE)</f>
        <v>41850</v>
      </c>
      <c r="Z80" t="str">
        <f>VLOOKUP($A80,SalesData[#This Row],COLUMN(Z79), FALSE)</f>
        <v>IN-2014-EM1382566-41850</v>
      </c>
      <c r="AA80">
        <f>VLOOKUP($A80,SalesData[#This Row],COLUMN(AA79), FALSE)</f>
        <v>2014</v>
      </c>
      <c r="AB80">
        <f>VLOOKUP($A80,SalesData[#This Row],COLUMN(AB79), FALSE)</f>
        <v>7</v>
      </c>
      <c r="AC80">
        <f>VLOOKUP($A80,SalesData[#This Row],COLUMN(AC79), FALSE)</f>
        <v>4</v>
      </c>
      <c r="AD80">
        <f>VLOOKUP($A80,SalesData[#This Row],COLUMN(AD79), FALSE)</f>
        <v>0</v>
      </c>
    </row>
    <row r="81" spans="1:30" ht="15.75">
      <c r="A81" s="54" t="s">
        <v>663</v>
      </c>
      <c r="B81" s="52">
        <f>VLOOKUP($A81,SalesData[#This Row],COLUMN(B80), FALSE)</f>
        <v>42341</v>
      </c>
      <c r="C81" s="52">
        <f>VLOOKUP($A81,SalesData[#This Row],COLUMN(C80), FALSE)</f>
        <v>42344</v>
      </c>
      <c r="D81" t="str">
        <f>VLOOKUP($A81,SalesData[#This Row],COLUMN(D80), FALSE)</f>
        <v>Adam Shillingsburg</v>
      </c>
      <c r="E81" t="str">
        <f>VLOOKUP($A81,SalesData[#This Row],COLUMN(E80), FALSE)</f>
        <v>United States</v>
      </c>
      <c r="F81" t="str">
        <f>VLOOKUP($A81,SalesData[#This Row],COLUMN(F80), FALSE)</f>
        <v>SouthernU S</v>
      </c>
      <c r="G81" t="str">
        <f>VLOOKUP($A81,SalesData[#This Row],COLUMN(G80), FALSE)</f>
        <v>Office Supplies</v>
      </c>
      <c r="H81" t="str">
        <f>VLOOKUP($A81,SalesData[#This Row],COLUMN(H80), FALSE)</f>
        <v>Copiers</v>
      </c>
      <c r="I81">
        <f>VLOOKUP($A81,SalesData[#This Row],COLUMN(I80), FALSE)</f>
        <v>34.65</v>
      </c>
      <c r="J81">
        <f>VLOOKUP($A81,SalesData[#This Row],COLUMN(J80), FALSE)</f>
        <v>3</v>
      </c>
      <c r="K81">
        <f>VLOOKUP($A81,SalesData[#This Row],COLUMN(K80), FALSE)</f>
        <v>0</v>
      </c>
      <c r="L81">
        <f>VLOOKUP($A81,SalesData[#This Row],COLUMN(L80), FALSE)</f>
        <v>72.253413101131102</v>
      </c>
      <c r="M81" t="str">
        <f>VLOOKUP($A81,SalesData[#This Row],COLUMN(M80), FALSE)</f>
        <v>Medium</v>
      </c>
      <c r="N81" t="str">
        <f>VLOOKUP($A81,SalesData[#This Row],COLUMN(N80), FALSE)</f>
        <v>Normal Order</v>
      </c>
      <c r="O81" t="str">
        <f>VLOOKUP($A81,SalesData[#This Row],COLUMN(O80), FALSE)</f>
        <v>Adam Shillingsburg</v>
      </c>
      <c r="P81" t="str">
        <f>VLOOKUP($A81,SalesData[#This Row],COLUMN(P80), FALSE)</f>
        <v>US</v>
      </c>
      <c r="Q81" t="str">
        <f>VLOOKUP($A81,SalesData[#This Row],COLUMN(Q80), FALSE)</f>
        <v>2015</v>
      </c>
      <c r="R81" t="str">
        <f>VLOOKUP($A81,SalesData[#This Row],COLUMN(R80), FALSE)</f>
        <v>MEDIUM</v>
      </c>
      <c r="S81" t="str">
        <f>VLOOKUP($A81,SalesData[#This Row],COLUMN(S80), FALSE)</f>
        <v>office supplies</v>
      </c>
      <c r="T81" t="str">
        <f>VLOOKUP($A81,SalesData[#This Row],COLUMN(T80), FALSE)</f>
        <v>42341</v>
      </c>
      <c r="U81" t="str">
        <f>VLOOKUP($A81,SalesData[#This Row],COLUMN(U80), FALSE)</f>
        <v>AS10090140</v>
      </c>
      <c r="V81" t="str">
        <f>VLOOKUP($A81,SalesData[#This Row],COLUMN(V80), FALSE)</f>
        <v>US</v>
      </c>
      <c r="W81">
        <f>VLOOKUP($A81,SalesData[#This Row],COLUMN(W80), FALSE)</f>
        <v>2015</v>
      </c>
      <c r="X81" t="str">
        <f>VLOOKUP($A81,SalesData[#This Row],COLUMN(X80), FALSE)</f>
        <v>AS10090140</v>
      </c>
      <c r="Y81">
        <f>VLOOKUP($A81,SalesData[#This Row],COLUMN(Y80), FALSE)</f>
        <v>42341</v>
      </c>
      <c r="Z81" t="str">
        <f>VLOOKUP($A81,SalesData[#This Row],COLUMN(Z80), FALSE)</f>
        <v>US-2015-AS10090140-42341</v>
      </c>
      <c r="AA81">
        <f>VLOOKUP($A81,SalesData[#This Row],COLUMN(AA80), FALSE)</f>
        <v>2015</v>
      </c>
      <c r="AB81">
        <f>VLOOKUP($A81,SalesData[#This Row],COLUMN(AB80), FALSE)</f>
        <v>12</v>
      </c>
      <c r="AC81">
        <f>VLOOKUP($A81,SalesData[#This Row],COLUMN(AC80), FALSE)</f>
        <v>5</v>
      </c>
      <c r="AD81">
        <f>VLOOKUP($A81,SalesData[#This Row],COLUMN(AD80), FALSE)</f>
        <v>3</v>
      </c>
    </row>
    <row r="82" spans="1:30" ht="15.75">
      <c r="A82" s="53" t="s">
        <v>674</v>
      </c>
      <c r="B82" s="52">
        <f>VLOOKUP($A82,SalesData[#This Row],COLUMN(B81), FALSE)</f>
        <v>42223</v>
      </c>
      <c r="C82" s="52">
        <f>VLOOKUP($A82,SalesData[#This Row],COLUMN(C81), FALSE)</f>
        <v>42225</v>
      </c>
      <c r="D82" t="str">
        <f>VLOOKUP($A82,SalesData[#This Row],COLUMN(D81), FALSE)</f>
        <v>Christine Abelman</v>
      </c>
      <c r="E82" t="str">
        <f>VLOOKUP($A82,SalesData[#This Row],COLUMN(E81), FALSE)</f>
        <v>France</v>
      </c>
      <c r="F82" t="str">
        <f>VLOOKUP($A82,SalesData[#This Row],COLUMN(F81), FALSE)</f>
        <v>Western Europe</v>
      </c>
      <c r="G82" t="str">
        <f>VLOOKUP($A82,SalesData[#This Row],COLUMN(G81), FALSE)</f>
        <v>Technology</v>
      </c>
      <c r="H82" t="str">
        <f>VLOOKUP($A82,SalesData[#This Row],COLUMN(H81), FALSE)</f>
        <v>Bookcases</v>
      </c>
      <c r="I82">
        <f>VLOOKUP($A82,SalesData[#This Row],COLUMN(I81), FALSE)</f>
        <v>1625.2425000000001</v>
      </c>
      <c r="J82">
        <f>VLOOKUP($A82,SalesData[#This Row],COLUMN(J81), FALSE)</f>
        <v>3</v>
      </c>
      <c r="K82">
        <f>VLOOKUP($A82,SalesData[#This Row],COLUMN(K81), FALSE)</f>
        <v>0.15</v>
      </c>
      <c r="L82">
        <f>VLOOKUP($A82,SalesData[#This Row],COLUMN(L81), FALSE)</f>
        <v>-76.567499999999995</v>
      </c>
      <c r="M82" t="str">
        <f>VLOOKUP($A82,SalesData[#This Row],COLUMN(M81), FALSE)</f>
        <v>Critical</v>
      </c>
      <c r="N82" t="str">
        <f>VLOOKUP($A82,SalesData[#This Row],COLUMN(N81), FALSE)</f>
        <v>Normal Order</v>
      </c>
      <c r="O82" t="str">
        <f>VLOOKUP($A82,SalesData[#This Row],COLUMN(O81), FALSE)</f>
        <v>Christine Abelman</v>
      </c>
      <c r="P82" t="str">
        <f>VLOOKUP($A82,SalesData[#This Row],COLUMN(P81), FALSE)</f>
        <v>IT</v>
      </c>
      <c r="Q82" t="str">
        <f>VLOOKUP($A82,SalesData[#This Row],COLUMN(Q81), FALSE)</f>
        <v>2015</v>
      </c>
      <c r="R82" t="str">
        <f>VLOOKUP($A82,SalesData[#This Row],COLUMN(R81), FALSE)</f>
        <v>CRITICAL</v>
      </c>
      <c r="S82" t="str">
        <f>VLOOKUP($A82,SalesData[#This Row],COLUMN(S81), FALSE)</f>
        <v>technology</v>
      </c>
      <c r="T82" t="str">
        <f>VLOOKUP($A82,SalesData[#This Row],COLUMN(T81), FALSE)</f>
        <v>42223</v>
      </c>
      <c r="U82" t="str">
        <f>VLOOKUP($A82,SalesData[#This Row],COLUMN(U81), FALSE)</f>
        <v>CA1231045</v>
      </c>
      <c r="V82" t="str">
        <f>VLOOKUP($A82,SalesData[#This Row],COLUMN(V81), FALSE)</f>
        <v>IT</v>
      </c>
      <c r="W82">
        <f>VLOOKUP($A82,SalesData[#This Row],COLUMN(W81), FALSE)</f>
        <v>2015</v>
      </c>
      <c r="X82" t="str">
        <f>VLOOKUP($A82,SalesData[#This Row],COLUMN(X81), FALSE)</f>
        <v>CA1231045</v>
      </c>
      <c r="Y82">
        <f>VLOOKUP($A82,SalesData[#This Row],COLUMN(Y81), FALSE)</f>
        <v>42223</v>
      </c>
      <c r="Z82" t="str">
        <f>VLOOKUP($A82,SalesData[#This Row],COLUMN(Z81), FALSE)</f>
        <v>IT-2015-CA1231045-42223</v>
      </c>
      <c r="AA82">
        <f>VLOOKUP($A82,SalesData[#This Row],COLUMN(AA81), FALSE)</f>
        <v>2015</v>
      </c>
      <c r="AB82">
        <f>VLOOKUP($A82,SalesData[#This Row],COLUMN(AB81), FALSE)</f>
        <v>8</v>
      </c>
      <c r="AC82">
        <f>VLOOKUP($A82,SalesData[#This Row],COLUMN(AC81), FALSE)</f>
        <v>6</v>
      </c>
      <c r="AD82">
        <f>VLOOKUP($A82,SalesData[#This Row],COLUMN(AD81), FALSE)</f>
        <v>2</v>
      </c>
    </row>
    <row r="83" spans="1:30" ht="15.75">
      <c r="A83" s="54" t="s">
        <v>646</v>
      </c>
      <c r="B83" s="52">
        <f>VLOOKUP($A83,SalesData[#This Row],COLUMN(B82), FALSE)</f>
        <v>42039</v>
      </c>
      <c r="C83" s="52">
        <f>VLOOKUP($A83,SalesData[#This Row],COLUMN(C82), FALSE)</f>
        <v>42099</v>
      </c>
      <c r="D83" t="str">
        <f>VLOOKUP($A83,SalesData[#This Row],COLUMN(D82), FALSE)</f>
        <v>Adam Shillingsburg</v>
      </c>
      <c r="E83" t="str">
        <f>VLOOKUP($A83,SalesData[#This Row],COLUMN(E82), FALSE)</f>
        <v>United States</v>
      </c>
      <c r="F83" t="str">
        <f>VLOOKUP($A83,SalesData[#This Row],COLUMN(F82), FALSE)</f>
        <v>Central US</v>
      </c>
      <c r="G83" t="str">
        <f>VLOOKUP($A83,SalesData[#This Row],COLUMN(G82), FALSE)</f>
        <v>Office Supplies</v>
      </c>
      <c r="H83" t="str">
        <f>VLOOKUP($A83,SalesData[#This Row],COLUMN(H82), FALSE)</f>
        <v>Storage</v>
      </c>
      <c r="I83">
        <f>VLOOKUP($A83,SalesData[#This Row],COLUMN(I82), FALSE)</f>
        <v>28.4</v>
      </c>
      <c r="J83">
        <f>VLOOKUP($A83,SalesData[#This Row],COLUMN(J82), FALSE)</f>
        <v>5</v>
      </c>
      <c r="K83">
        <f>VLOOKUP($A83,SalesData[#This Row],COLUMN(K82), FALSE)</f>
        <v>0</v>
      </c>
      <c r="L83">
        <f>VLOOKUP($A83,SalesData[#This Row],COLUMN(L82), FALSE)</f>
        <v>13.3479999999999</v>
      </c>
      <c r="M83" t="str">
        <f>VLOOKUP($A83,SalesData[#This Row],COLUMN(M82), FALSE)</f>
        <v>High</v>
      </c>
      <c r="N83" t="str">
        <f>VLOOKUP($A83,SalesData[#This Row],COLUMN(N82), FALSE)</f>
        <v>Normal Order</v>
      </c>
      <c r="O83" t="str">
        <f>VLOOKUP($A83,SalesData[#This Row],COLUMN(O82), FALSE)</f>
        <v>Adam Shillingsburg</v>
      </c>
      <c r="P83" t="str">
        <f>VLOOKUP($A83,SalesData[#This Row],COLUMN(P82), FALSE)</f>
        <v>CA</v>
      </c>
      <c r="Q83" t="str">
        <f>VLOOKUP($A83,SalesData[#This Row],COLUMN(Q82), FALSE)</f>
        <v>2015</v>
      </c>
      <c r="R83" t="str">
        <f>VLOOKUP($A83,SalesData[#This Row],COLUMN(R82), FALSE)</f>
        <v>HIGH</v>
      </c>
      <c r="S83" t="str">
        <f>VLOOKUP($A83,SalesData[#This Row],COLUMN(S82), FALSE)</f>
        <v>office supplies</v>
      </c>
      <c r="T83" t="str">
        <f>VLOOKUP($A83,SalesData[#This Row],COLUMN(T82), FALSE)</f>
        <v>42096</v>
      </c>
      <c r="U83" t="str">
        <f>VLOOKUP($A83,SalesData[#This Row],COLUMN(U82), FALSE)</f>
        <v>AS10090140</v>
      </c>
      <c r="V83" t="str">
        <f>VLOOKUP($A83,SalesData[#This Row],COLUMN(V82), FALSE)</f>
        <v>CA</v>
      </c>
      <c r="W83">
        <f>VLOOKUP($A83,SalesData[#This Row],COLUMN(W82), FALSE)</f>
        <v>2015</v>
      </c>
      <c r="X83" t="str">
        <f>VLOOKUP($A83,SalesData[#This Row],COLUMN(X82), FALSE)</f>
        <v>AS10090140</v>
      </c>
      <c r="Y83">
        <f>VLOOKUP($A83,SalesData[#This Row],COLUMN(Y82), FALSE)</f>
        <v>42096</v>
      </c>
      <c r="Z83" t="str">
        <f>VLOOKUP($A83,SalesData[#This Row],COLUMN(Z82), FALSE)</f>
        <v>CA-2015-AS10090140-42096</v>
      </c>
      <c r="AA83">
        <f>VLOOKUP($A83,SalesData[#This Row],COLUMN(AA82), FALSE)</f>
        <v>2015</v>
      </c>
      <c r="AB83">
        <f>VLOOKUP($A83,SalesData[#This Row],COLUMN(AB82), FALSE)</f>
        <v>2</v>
      </c>
      <c r="AC83">
        <f>VLOOKUP($A83,SalesData[#This Row],COLUMN(AC82), FALSE)</f>
        <v>4</v>
      </c>
      <c r="AD83">
        <f>VLOOKUP($A83,SalesData[#This Row],COLUMN(AD82), FALSE)</f>
        <v>60</v>
      </c>
    </row>
    <row r="84" spans="1:30" ht="15.75">
      <c r="A84" s="53" t="s">
        <v>679</v>
      </c>
      <c r="B84" s="52">
        <f>VLOOKUP($A84,SalesData[#This Row],COLUMN(B83), FALSE)</f>
        <v>41266</v>
      </c>
      <c r="C84" s="52">
        <f>VLOOKUP($A84,SalesData[#This Row],COLUMN(C83), FALSE)</f>
        <v>41268</v>
      </c>
      <c r="D84" t="str">
        <f>VLOOKUP($A84,SalesData[#This Row],COLUMN(D83), FALSE)</f>
        <v>Adam Shillingsburg</v>
      </c>
      <c r="E84" t="str">
        <f>VLOOKUP($A84,SalesData[#This Row],COLUMN(E83), FALSE)</f>
        <v>United States</v>
      </c>
      <c r="F84" t="str">
        <f>VLOOKUP($A84,SalesData[#This Row],COLUMN(F83), FALSE)</f>
        <v>Western US</v>
      </c>
      <c r="G84" t="str">
        <f>VLOOKUP($A84,SalesData[#This Row],COLUMN(G83), FALSE)</f>
        <v>Office Supplies</v>
      </c>
      <c r="H84" t="str">
        <f>VLOOKUP($A84,SalesData[#This Row],COLUMN(H83), FALSE)</f>
        <v>Accessories</v>
      </c>
      <c r="I84">
        <f>VLOOKUP($A84,SalesData[#This Row],COLUMN(I83), FALSE)</f>
        <v>13.97</v>
      </c>
      <c r="J84">
        <f>VLOOKUP($A84,SalesData[#This Row],COLUMN(J83), FALSE)</f>
        <v>1</v>
      </c>
      <c r="K84">
        <f>VLOOKUP($A84,SalesData[#This Row],COLUMN(K83), FALSE)</f>
        <v>0</v>
      </c>
      <c r="L84">
        <f>VLOOKUP($A84,SalesData[#This Row],COLUMN(L83), FALSE)</f>
        <v>3.6322000000000001</v>
      </c>
      <c r="M84" t="str">
        <f>VLOOKUP($A84,SalesData[#This Row],COLUMN(M83), FALSE)</f>
        <v>High</v>
      </c>
      <c r="N84" t="str">
        <f>VLOOKUP($A84,SalesData[#This Row],COLUMN(N83), FALSE)</f>
        <v>Normal Order</v>
      </c>
      <c r="O84" t="str">
        <f>VLOOKUP($A84,SalesData[#This Row],COLUMN(O83), FALSE)</f>
        <v>Adam Shillingsburg</v>
      </c>
      <c r="P84" t="str">
        <f>VLOOKUP($A84,SalesData[#This Row],COLUMN(P83), FALSE)</f>
        <v>CA</v>
      </c>
      <c r="Q84" t="str">
        <f>VLOOKUP($A84,SalesData[#This Row],COLUMN(Q83), FALSE)</f>
        <v>2012</v>
      </c>
      <c r="R84" t="str">
        <f>VLOOKUP($A84,SalesData[#This Row],COLUMN(R83), FALSE)</f>
        <v>HIGH</v>
      </c>
      <c r="S84" t="str">
        <f>VLOOKUP($A84,SalesData[#This Row],COLUMN(S83), FALSE)</f>
        <v>office supplies</v>
      </c>
      <c r="T84" t="str">
        <f>VLOOKUP($A84,SalesData[#This Row],COLUMN(T83), FALSE)</f>
        <v>41266</v>
      </c>
      <c r="U84" t="str">
        <f>VLOOKUP($A84,SalesData[#This Row],COLUMN(U83), FALSE)</f>
        <v>AS10090140</v>
      </c>
      <c r="V84" t="str">
        <f>VLOOKUP($A84,SalesData[#This Row],COLUMN(V83), FALSE)</f>
        <v>CA</v>
      </c>
      <c r="W84">
        <f>VLOOKUP($A84,SalesData[#This Row],COLUMN(W83), FALSE)</f>
        <v>2012</v>
      </c>
      <c r="X84" t="str">
        <f>VLOOKUP($A84,SalesData[#This Row],COLUMN(X83), FALSE)</f>
        <v>AS10090140</v>
      </c>
      <c r="Y84">
        <f>VLOOKUP($A84,SalesData[#This Row],COLUMN(Y83), FALSE)</f>
        <v>41266</v>
      </c>
      <c r="Z84" t="str">
        <f>VLOOKUP($A84,SalesData[#This Row],COLUMN(Z83), FALSE)</f>
        <v>CA-2012-AS10090140-41266</v>
      </c>
      <c r="AA84">
        <f>VLOOKUP($A84,SalesData[#This Row],COLUMN(AA83), FALSE)</f>
        <v>2012</v>
      </c>
      <c r="AB84">
        <f>VLOOKUP($A84,SalesData[#This Row],COLUMN(AB83), FALSE)</f>
        <v>12</v>
      </c>
      <c r="AC84">
        <f>VLOOKUP($A84,SalesData[#This Row],COLUMN(AC83), FALSE)</f>
        <v>1</v>
      </c>
      <c r="AD84">
        <f>VLOOKUP($A84,SalesData[#This Row],COLUMN(AD83), FALSE)</f>
        <v>2</v>
      </c>
    </row>
    <row r="85" spans="1:30" ht="15.75">
      <c r="A85" s="54" t="s">
        <v>586</v>
      </c>
      <c r="B85" s="52">
        <f>VLOOKUP($A85,SalesData[#This Row],COLUMN(B84), FALSE)</f>
        <v>41587</v>
      </c>
      <c r="C85" s="52">
        <f>VLOOKUP($A85,SalesData[#This Row],COLUMN(C84), FALSE)</f>
        <v>41591</v>
      </c>
      <c r="D85" t="str">
        <f>VLOOKUP($A85,SalesData[#This Row],COLUMN(D84), FALSE)</f>
        <v>Adam Shillingsburg</v>
      </c>
      <c r="E85" t="str">
        <f>VLOOKUP($A85,SalesData[#This Row],COLUMN(E84), FALSE)</f>
        <v>United States</v>
      </c>
      <c r="F85" t="str">
        <f>VLOOKUP($A85,SalesData[#This Row],COLUMN(F84), FALSE)</f>
        <v>Central SU</v>
      </c>
      <c r="G85" t="str">
        <f>VLOOKUP($A85,SalesData[#This Row],COLUMN(G84), FALSE)</f>
        <v>Office Supplies</v>
      </c>
      <c r="H85" t="str">
        <f>VLOOKUP($A85,SalesData[#This Row],COLUMN(H84), FALSE)</f>
        <v>Tables</v>
      </c>
      <c r="I85">
        <f>VLOOKUP($A85,SalesData[#This Row],COLUMN(I84), FALSE)</f>
        <v>26.22</v>
      </c>
      <c r="J85">
        <f>VLOOKUP($A85,SalesData[#This Row],COLUMN(J84), FALSE)</f>
        <v>3</v>
      </c>
      <c r="K85">
        <f>VLOOKUP($A85,SalesData[#This Row],COLUMN(K84), FALSE)</f>
        <v>0</v>
      </c>
      <c r="L85">
        <f>VLOOKUP($A85,SalesData[#This Row],COLUMN(L84), FALSE)</f>
        <v>12.323399999999999</v>
      </c>
      <c r="M85" t="str">
        <f>VLOOKUP($A85,SalesData[#This Row],COLUMN(M84), FALSE)</f>
        <v>Medium</v>
      </c>
      <c r="N85" t="str">
        <f>VLOOKUP($A85,SalesData[#This Row],COLUMN(N84), FALSE)</f>
        <v>Normal Order</v>
      </c>
      <c r="O85" t="str">
        <f>VLOOKUP($A85,SalesData[#This Row],COLUMN(O84), FALSE)</f>
        <v>Adam Shillingsburg</v>
      </c>
      <c r="P85" t="str">
        <f>VLOOKUP($A85,SalesData[#This Row],COLUMN(P84), FALSE)</f>
        <v>CA</v>
      </c>
      <c r="Q85" t="str">
        <f>VLOOKUP($A85,SalesData[#This Row],COLUMN(Q84), FALSE)</f>
        <v>2013</v>
      </c>
      <c r="R85" t="str">
        <f>VLOOKUP($A85,SalesData[#This Row],COLUMN(R84), FALSE)</f>
        <v>MEDIUM</v>
      </c>
      <c r="S85" t="str">
        <f>VLOOKUP($A85,SalesData[#This Row],COLUMN(S84), FALSE)</f>
        <v>office supplies</v>
      </c>
      <c r="T85" t="str">
        <f>VLOOKUP($A85,SalesData[#This Row],COLUMN(T84), FALSE)</f>
        <v>41587</v>
      </c>
      <c r="U85" t="str">
        <f>VLOOKUP($A85,SalesData[#This Row],COLUMN(U84), FALSE)</f>
        <v>AS10090140</v>
      </c>
      <c r="V85" t="str">
        <f>VLOOKUP($A85,SalesData[#This Row],COLUMN(V84), FALSE)</f>
        <v>CA</v>
      </c>
      <c r="W85">
        <f>VLOOKUP($A85,SalesData[#This Row],COLUMN(W84), FALSE)</f>
        <v>2013</v>
      </c>
      <c r="X85" t="str">
        <f>VLOOKUP($A85,SalesData[#This Row],COLUMN(X84), FALSE)</f>
        <v>AS10090140</v>
      </c>
      <c r="Y85">
        <f>VLOOKUP($A85,SalesData[#This Row],COLUMN(Y84), FALSE)</f>
        <v>41587</v>
      </c>
      <c r="Z85" t="str">
        <f>VLOOKUP($A85,SalesData[#This Row],COLUMN(Z84), FALSE)</f>
        <v>CA-2013-AS10090140-41587</v>
      </c>
      <c r="AA85">
        <f>VLOOKUP($A85,SalesData[#This Row],COLUMN(AA84), FALSE)</f>
        <v>2013</v>
      </c>
      <c r="AB85">
        <f>VLOOKUP($A85,SalesData[#This Row],COLUMN(AB84), FALSE)</f>
        <v>11</v>
      </c>
      <c r="AC85">
        <f>VLOOKUP($A85,SalesData[#This Row],COLUMN(AC84), FALSE)</f>
        <v>7</v>
      </c>
      <c r="AD85">
        <f>VLOOKUP($A85,SalesData[#This Row],COLUMN(AD84), FALSE)</f>
        <v>4</v>
      </c>
    </row>
    <row r="86" spans="1:30" ht="15.75">
      <c r="A86" s="53" t="s">
        <v>589</v>
      </c>
      <c r="B86" s="52">
        <f>VLOOKUP($A86,SalesData[#This Row],COLUMN(B85), FALSE)</f>
        <v>41812</v>
      </c>
      <c r="C86" s="52">
        <f>VLOOKUP($A86,SalesData[#This Row],COLUMN(C85), FALSE)</f>
        <v>41817</v>
      </c>
      <c r="D86" t="str">
        <f>VLOOKUP($A86,SalesData[#This Row],COLUMN(D85), FALSE)</f>
        <v>Adam Shillingsburg</v>
      </c>
      <c r="E86" t="str">
        <f>VLOOKUP($A86,SalesData[#This Row],COLUMN(E85), FALSE)</f>
        <v>United States</v>
      </c>
      <c r="F86" t="str">
        <f>VLOOKUP($A86,SalesData[#This Row],COLUMN(F85), FALSE)</f>
        <v>Eastern US</v>
      </c>
      <c r="G86" t="str">
        <f>VLOOKUP($A86,SalesData[#This Row],COLUMN(G85), FALSE)</f>
        <v>Office Supplies</v>
      </c>
      <c r="H86" t="str">
        <f>VLOOKUP($A86,SalesData[#This Row],COLUMN(H85), FALSE)</f>
        <v>Bookcases</v>
      </c>
      <c r="I86">
        <f>VLOOKUP($A86,SalesData[#This Row],COLUMN(I85), FALSE)</f>
        <v>36.56</v>
      </c>
      <c r="J86">
        <f>VLOOKUP($A86,SalesData[#This Row],COLUMN(J85), FALSE)</f>
        <v>5</v>
      </c>
      <c r="K86">
        <f>VLOOKUP($A86,SalesData[#This Row],COLUMN(K85), FALSE)</f>
        <v>0.2</v>
      </c>
      <c r="L86">
        <f>VLOOKUP($A86,SalesData[#This Row],COLUMN(L85), FALSE)</f>
        <v>12.795999999999999</v>
      </c>
      <c r="M86" t="str">
        <f>VLOOKUP($A86,SalesData[#This Row],COLUMN(M85), FALSE)</f>
        <v>High</v>
      </c>
      <c r="N86" t="str">
        <f>VLOOKUP($A86,SalesData[#This Row],COLUMN(N85), FALSE)</f>
        <v>Normal Order</v>
      </c>
      <c r="O86" t="str">
        <f>VLOOKUP($A86,SalesData[#This Row],COLUMN(O85), FALSE)</f>
        <v>Adam Shillingsburg</v>
      </c>
      <c r="P86" t="str">
        <f>VLOOKUP($A86,SalesData[#This Row],COLUMN(P85), FALSE)</f>
        <v>CA</v>
      </c>
      <c r="Q86" t="str">
        <f>VLOOKUP($A86,SalesData[#This Row],COLUMN(Q85), FALSE)</f>
        <v>2014</v>
      </c>
      <c r="R86" t="str">
        <f>VLOOKUP($A86,SalesData[#This Row],COLUMN(R85), FALSE)</f>
        <v>HIGH</v>
      </c>
      <c r="S86" t="str">
        <f>VLOOKUP($A86,SalesData[#This Row],COLUMN(S85), FALSE)</f>
        <v>office supplies</v>
      </c>
      <c r="T86" t="str">
        <f>VLOOKUP($A86,SalesData[#This Row],COLUMN(T85), FALSE)</f>
        <v>41812</v>
      </c>
      <c r="U86" t="str">
        <f>VLOOKUP($A86,SalesData[#This Row],COLUMN(U85), FALSE)</f>
        <v>AS10090140</v>
      </c>
      <c r="V86" t="str">
        <f>VLOOKUP($A86,SalesData[#This Row],COLUMN(V85), FALSE)</f>
        <v>CA</v>
      </c>
      <c r="W86">
        <f>VLOOKUP($A86,SalesData[#This Row],COLUMN(W85), FALSE)</f>
        <v>2014</v>
      </c>
      <c r="X86" t="str">
        <f>VLOOKUP($A86,SalesData[#This Row],COLUMN(X85), FALSE)</f>
        <v>AS10090140</v>
      </c>
      <c r="Y86">
        <f>VLOOKUP($A86,SalesData[#This Row],COLUMN(Y85), FALSE)</f>
        <v>41812</v>
      </c>
      <c r="Z86" t="str">
        <f>VLOOKUP($A86,SalesData[#This Row],COLUMN(Z85), FALSE)</f>
        <v>CA-2014-AS10090140-41812</v>
      </c>
      <c r="AA86">
        <f>VLOOKUP($A86,SalesData[#This Row],COLUMN(AA85), FALSE)</f>
        <v>2014</v>
      </c>
      <c r="AB86">
        <f>VLOOKUP($A86,SalesData[#This Row],COLUMN(AB85), FALSE)</f>
        <v>6</v>
      </c>
      <c r="AC86">
        <f>VLOOKUP($A86,SalesData[#This Row],COLUMN(AC85), FALSE)</f>
        <v>1</v>
      </c>
      <c r="AD86">
        <f>VLOOKUP($A86,SalesData[#This Row],COLUMN(AD85), FALSE)</f>
        <v>5</v>
      </c>
    </row>
    <row r="87" spans="1:30" ht="15.75">
      <c r="A87" s="54" t="s">
        <v>685</v>
      </c>
      <c r="B87" s="52">
        <f>VLOOKUP($A87,SalesData[#This Row],COLUMN(B86), FALSE)</f>
        <v>41762</v>
      </c>
      <c r="C87" s="52">
        <f>VLOOKUP($A87,SalesData[#This Row],COLUMN(C86), FALSE)</f>
        <v>41766</v>
      </c>
      <c r="D87" t="str">
        <f>VLOOKUP($A87,SalesData[#This Row],COLUMN(D86), FALSE)</f>
        <v>Adam Shillingsburg</v>
      </c>
      <c r="E87" t="str">
        <f>VLOOKUP($A87,SalesData[#This Row],COLUMN(E86), FALSE)</f>
        <v>United States</v>
      </c>
      <c r="F87" t="str">
        <f>VLOOKUP($A87,SalesData[#This Row],COLUMN(F86), FALSE)</f>
        <v>Central US</v>
      </c>
      <c r="G87" t="str">
        <f>VLOOKUP($A87,SalesData[#This Row],COLUMN(G86), FALSE)</f>
        <v>Office Supplies</v>
      </c>
      <c r="H87" t="str">
        <f>VLOOKUP($A87,SalesData[#This Row],COLUMN(H86), FALSE)</f>
        <v>Appliances</v>
      </c>
      <c r="I87">
        <f>VLOOKUP($A87,SalesData[#This Row],COLUMN(I86), FALSE)</f>
        <v>18.936</v>
      </c>
      <c r="J87">
        <f>VLOOKUP($A87,SalesData[#This Row],COLUMN(J86), FALSE)</f>
        <v>3</v>
      </c>
      <c r="K87">
        <f>VLOOKUP($A87,SalesData[#This Row],COLUMN(K86), FALSE)</f>
        <v>0.2</v>
      </c>
      <c r="L87">
        <f>VLOOKUP($A87,SalesData[#This Row],COLUMN(L86), FALSE)</f>
        <v>-3.7871999999999999</v>
      </c>
      <c r="M87" t="str">
        <f>VLOOKUP($A87,SalesData[#This Row],COLUMN(M86), FALSE)</f>
        <v>Medium</v>
      </c>
      <c r="N87" t="str">
        <f>VLOOKUP($A87,SalesData[#This Row],COLUMN(N86), FALSE)</f>
        <v>Normal Order</v>
      </c>
      <c r="O87" t="str">
        <f>VLOOKUP($A87,SalesData[#This Row],COLUMN(O86), FALSE)</f>
        <v>Adam Shillingsburg</v>
      </c>
      <c r="P87" t="str">
        <f>VLOOKUP($A87,SalesData[#This Row],COLUMN(P86), FALSE)</f>
        <v>CA</v>
      </c>
      <c r="Q87" t="str">
        <f>VLOOKUP($A87,SalesData[#This Row],COLUMN(Q86), FALSE)</f>
        <v>2014</v>
      </c>
      <c r="R87" t="str">
        <f>VLOOKUP($A87,SalesData[#This Row],COLUMN(R86), FALSE)</f>
        <v>MEDIUM</v>
      </c>
      <c r="S87" t="str">
        <f>VLOOKUP($A87,SalesData[#This Row],COLUMN(S86), FALSE)</f>
        <v>office supplies</v>
      </c>
      <c r="T87" t="str">
        <f>VLOOKUP($A87,SalesData[#This Row],COLUMN(T86), FALSE)</f>
        <v>41762</v>
      </c>
      <c r="U87" t="str">
        <f>VLOOKUP($A87,SalesData[#This Row],COLUMN(U86), FALSE)</f>
        <v>AS10090140</v>
      </c>
      <c r="V87" t="str">
        <f>VLOOKUP($A87,SalesData[#This Row],COLUMN(V86), FALSE)</f>
        <v>CA</v>
      </c>
      <c r="W87">
        <f>VLOOKUP($A87,SalesData[#This Row],COLUMN(W86), FALSE)</f>
        <v>2014</v>
      </c>
      <c r="X87" t="str">
        <f>VLOOKUP($A87,SalesData[#This Row],COLUMN(X86), FALSE)</f>
        <v>AS10090140</v>
      </c>
      <c r="Y87">
        <f>VLOOKUP($A87,SalesData[#This Row],COLUMN(Y86), FALSE)</f>
        <v>41762</v>
      </c>
      <c r="Z87" t="str">
        <f>VLOOKUP($A87,SalesData[#This Row],COLUMN(Z86), FALSE)</f>
        <v>CA-2014-AS10090140-41762</v>
      </c>
      <c r="AA87">
        <f>VLOOKUP($A87,SalesData[#This Row],COLUMN(AA86), FALSE)</f>
        <v>2014</v>
      </c>
      <c r="AB87">
        <f>VLOOKUP($A87,SalesData[#This Row],COLUMN(AB86), FALSE)</f>
        <v>5</v>
      </c>
      <c r="AC87">
        <f>VLOOKUP($A87,SalesData[#This Row],COLUMN(AC86), FALSE)</f>
        <v>7</v>
      </c>
      <c r="AD87">
        <f>VLOOKUP($A87,SalesData[#This Row],COLUMN(AD86), FALSE)</f>
        <v>4</v>
      </c>
    </row>
    <row r="88" spans="1:30" ht="15.75">
      <c r="A88" s="53" t="s">
        <v>690</v>
      </c>
      <c r="B88" s="52">
        <f>VLOOKUP($A88,SalesData[#This Row],COLUMN(B87), FALSE)</f>
        <v>41691</v>
      </c>
      <c r="C88" s="52">
        <f>VLOOKUP($A88,SalesData[#This Row],COLUMN(C87), FALSE)</f>
        <v>41692</v>
      </c>
      <c r="D88" t="str">
        <f>VLOOKUP($A88,SalesData[#This Row],COLUMN(D87), FALSE)</f>
        <v>Pete Kriz</v>
      </c>
      <c r="E88" t="str">
        <f>VLOOKUP($A88,SalesData[#This Row],COLUMN(E87), FALSE)</f>
        <v>Australia</v>
      </c>
      <c r="F88" t="str">
        <f>VLOOKUP($A88,SalesData[#This Row],COLUMN(F87), FALSE)</f>
        <v>Oceania</v>
      </c>
      <c r="G88" t="str">
        <f>VLOOKUP($A88,SalesData[#This Row],COLUMN(G87), FALSE)</f>
        <v>Furniture</v>
      </c>
      <c r="H88" t="str">
        <f>VLOOKUP($A88,SalesData[#This Row],COLUMN(H87), FALSE)</f>
        <v>Machines</v>
      </c>
      <c r="I88">
        <f>VLOOKUP($A88,SalesData[#This Row],COLUMN(I87), FALSE)</f>
        <v>1809.2550000000001</v>
      </c>
      <c r="J88">
        <f>VLOOKUP($A88,SalesData[#This Row],COLUMN(J87), FALSE)</f>
        <v>5</v>
      </c>
      <c r="K88">
        <f>VLOOKUP($A88,SalesData[#This Row],COLUMN(K87), FALSE)</f>
        <v>0.3</v>
      </c>
      <c r="L88">
        <f>VLOOKUP($A88,SalesData[#This Row],COLUMN(L87), FALSE)</f>
        <v>-258.495</v>
      </c>
      <c r="M88" t="str">
        <f>VLOOKUP($A88,SalesData[#This Row],COLUMN(M87), FALSE)</f>
        <v>High</v>
      </c>
      <c r="N88" t="str">
        <f>VLOOKUP($A88,SalesData[#This Row],COLUMN(N87), FALSE)</f>
        <v>Normal Order</v>
      </c>
      <c r="O88" t="str">
        <f>VLOOKUP($A88,SalesData[#This Row],COLUMN(O87), FALSE)</f>
        <v>Pete Kriz</v>
      </c>
      <c r="P88" t="str">
        <f>VLOOKUP($A88,SalesData[#This Row],COLUMN(P87), FALSE)</f>
        <v>ID</v>
      </c>
      <c r="Q88" t="str">
        <f>VLOOKUP($A88,SalesData[#This Row],COLUMN(Q87), FALSE)</f>
        <v>2014</v>
      </c>
      <c r="R88" t="str">
        <f>VLOOKUP($A88,SalesData[#This Row],COLUMN(R87), FALSE)</f>
        <v>HIGH</v>
      </c>
      <c r="S88" t="str">
        <f>VLOOKUP($A88,SalesData[#This Row],COLUMN(S87), FALSE)</f>
        <v>furniture</v>
      </c>
      <c r="T88" t="str">
        <f>VLOOKUP($A88,SalesData[#This Row],COLUMN(T87), FALSE)</f>
        <v>41691</v>
      </c>
      <c r="U88" t="str">
        <f>VLOOKUP($A88,SalesData[#This Row],COLUMN(U87), FALSE)</f>
        <v>PK190757</v>
      </c>
      <c r="V88" t="str">
        <f>VLOOKUP($A88,SalesData[#This Row],COLUMN(V87), FALSE)</f>
        <v>ID</v>
      </c>
      <c r="W88">
        <f>VLOOKUP($A88,SalesData[#This Row],COLUMN(W87), FALSE)</f>
        <v>2014</v>
      </c>
      <c r="X88" t="str">
        <f>VLOOKUP($A88,SalesData[#This Row],COLUMN(X87), FALSE)</f>
        <v>PK190757</v>
      </c>
      <c r="Y88">
        <f>VLOOKUP($A88,SalesData[#This Row],COLUMN(Y87), FALSE)</f>
        <v>41691</v>
      </c>
      <c r="Z88" t="str">
        <f>VLOOKUP($A88,SalesData[#This Row],COLUMN(Z87), FALSE)</f>
        <v>ID-2014-PK190757-41691</v>
      </c>
      <c r="AA88">
        <f>VLOOKUP($A88,SalesData[#This Row],COLUMN(AA87), FALSE)</f>
        <v>2014</v>
      </c>
      <c r="AB88">
        <f>VLOOKUP($A88,SalesData[#This Row],COLUMN(AB87), FALSE)</f>
        <v>2</v>
      </c>
      <c r="AC88">
        <f>VLOOKUP($A88,SalesData[#This Row],COLUMN(AC87), FALSE)</f>
        <v>6</v>
      </c>
      <c r="AD88">
        <f>VLOOKUP($A88,SalesData[#This Row],COLUMN(AD87), FALSE)</f>
        <v>1</v>
      </c>
    </row>
    <row r="89" spans="1:30" ht="15.75">
      <c r="A89" s="54" t="s">
        <v>693</v>
      </c>
      <c r="B89" s="52">
        <f>VLOOKUP($A89,SalesData[#This Row],COLUMN(B88), FALSE)</f>
        <v>41894</v>
      </c>
      <c r="C89" s="52">
        <f>VLOOKUP($A89,SalesData[#This Row],COLUMN(C88), FALSE)</f>
        <v>41899</v>
      </c>
      <c r="D89" t="str">
        <f>VLOOKUP($A89,SalesData[#This Row],COLUMN(D88), FALSE)</f>
        <v>Adam Shillingsburg</v>
      </c>
      <c r="E89" t="str">
        <f>VLOOKUP($A89,SalesData[#This Row],COLUMN(E88), FALSE)</f>
        <v>United States</v>
      </c>
      <c r="F89" t="str">
        <f>VLOOKUP($A89,SalesData[#This Row],COLUMN(F88), FALSE)</f>
        <v>Central US</v>
      </c>
      <c r="G89" t="str">
        <f>VLOOKUP($A89,SalesData[#This Row],COLUMN(G88), FALSE)</f>
        <v>Office Supplies</v>
      </c>
      <c r="H89" t="str">
        <f>VLOOKUP($A89,SalesData[#This Row],COLUMN(H88), FALSE)</f>
        <v>Tables</v>
      </c>
      <c r="I89">
        <f>VLOOKUP($A89,SalesData[#This Row],COLUMN(I88), FALSE)</f>
        <v>6</v>
      </c>
      <c r="J89">
        <f>VLOOKUP($A89,SalesData[#This Row],COLUMN(J88), FALSE)</f>
        <v>2</v>
      </c>
      <c r="K89">
        <f>VLOOKUP($A89,SalesData[#This Row],COLUMN(K88), FALSE)</f>
        <v>0.2</v>
      </c>
      <c r="L89">
        <f>VLOOKUP($A89,SalesData[#This Row],COLUMN(L88), FALSE)</f>
        <v>2.0999999999999899</v>
      </c>
      <c r="M89" t="str">
        <f>VLOOKUP($A89,SalesData[#This Row],COLUMN(M88), FALSE)</f>
        <v>High</v>
      </c>
      <c r="N89" t="str">
        <f>VLOOKUP($A89,SalesData[#This Row],COLUMN(N88), FALSE)</f>
        <v>Normal Order</v>
      </c>
      <c r="O89" t="str">
        <f>VLOOKUP($A89,SalesData[#This Row],COLUMN(O88), FALSE)</f>
        <v>Adam Shillingsburg</v>
      </c>
      <c r="P89" t="str">
        <f>VLOOKUP($A89,SalesData[#This Row],COLUMN(P88), FALSE)</f>
        <v>CA</v>
      </c>
      <c r="Q89" t="str">
        <f>VLOOKUP($A89,SalesData[#This Row],COLUMN(Q88), FALSE)</f>
        <v>2014</v>
      </c>
      <c r="R89" t="str">
        <f>VLOOKUP($A89,SalesData[#This Row],COLUMN(R88), FALSE)</f>
        <v>HIGH</v>
      </c>
      <c r="S89" t="str">
        <f>VLOOKUP($A89,SalesData[#This Row],COLUMN(S88), FALSE)</f>
        <v>office supplies</v>
      </c>
      <c r="T89" t="str">
        <f>VLOOKUP($A89,SalesData[#This Row],COLUMN(T88), FALSE)</f>
        <v>41894</v>
      </c>
      <c r="U89" t="str">
        <f>VLOOKUP($A89,SalesData[#This Row],COLUMN(U88), FALSE)</f>
        <v>AS10090140</v>
      </c>
      <c r="V89" t="str">
        <f>VLOOKUP($A89,SalesData[#This Row],COLUMN(V88), FALSE)</f>
        <v>CA</v>
      </c>
      <c r="W89">
        <f>VLOOKUP($A89,SalesData[#This Row],COLUMN(W88), FALSE)</f>
        <v>2014</v>
      </c>
      <c r="X89" t="str">
        <f>VLOOKUP($A89,SalesData[#This Row],COLUMN(X88), FALSE)</f>
        <v>AS10090140</v>
      </c>
      <c r="Y89">
        <f>VLOOKUP($A89,SalesData[#This Row],COLUMN(Y88), FALSE)</f>
        <v>41894</v>
      </c>
      <c r="Z89" t="str">
        <f>VLOOKUP($A89,SalesData[#This Row],COLUMN(Z88), FALSE)</f>
        <v>CA-2014-AS10090140-41894</v>
      </c>
      <c r="AA89">
        <f>VLOOKUP($A89,SalesData[#This Row],COLUMN(AA88), FALSE)</f>
        <v>2014</v>
      </c>
      <c r="AB89">
        <f>VLOOKUP($A89,SalesData[#This Row],COLUMN(AB88), FALSE)</f>
        <v>9</v>
      </c>
      <c r="AC89">
        <f>VLOOKUP($A89,SalesData[#This Row],COLUMN(AC88), FALSE)</f>
        <v>6</v>
      </c>
      <c r="AD89">
        <f>VLOOKUP($A89,SalesData[#This Row],COLUMN(AD88), FALSE)</f>
        <v>5</v>
      </c>
    </row>
    <row r="90" spans="1:30" ht="15.75">
      <c r="A90" s="53" t="s">
        <v>696</v>
      </c>
      <c r="B90" s="52">
        <f>VLOOKUP($A90,SalesData[#This Row],COLUMN(B89), FALSE)</f>
        <v>41443</v>
      </c>
      <c r="C90" s="52">
        <f>VLOOKUP($A90,SalesData[#This Row],COLUMN(C89), FALSE)</f>
        <v>41445</v>
      </c>
      <c r="D90" t="str">
        <f>VLOOKUP($A90,SalesData[#This Row],COLUMN(D89), FALSE)</f>
        <v>Shirley Jackson</v>
      </c>
      <c r="E90" t="str">
        <f>VLOOKUP($A90,SalesData[#This Row],COLUMN(E89), FALSE)</f>
        <v>France</v>
      </c>
      <c r="F90" t="str">
        <f>VLOOKUP($A90,SalesData[#This Row],COLUMN(F89), FALSE)</f>
        <v>Western Europe</v>
      </c>
      <c r="G90" t="str">
        <f>VLOOKUP($A90,SalesData[#This Row],COLUMN(G89), FALSE)</f>
        <v>Furniture</v>
      </c>
      <c r="H90" t="str">
        <f>VLOOKUP($A90,SalesData[#This Row],COLUMN(H89), FALSE)</f>
        <v>Phones</v>
      </c>
      <c r="I90">
        <f>VLOOKUP($A90,SalesData[#This Row],COLUMN(I89), FALSE)</f>
        <v>2364.1019999999999</v>
      </c>
      <c r="J90">
        <f>VLOOKUP($A90,SalesData[#This Row],COLUMN(J89), FALSE)</f>
        <v>4</v>
      </c>
      <c r="K90">
        <f>VLOOKUP($A90,SalesData[#This Row],COLUMN(K89), FALSE)</f>
        <v>0.35</v>
      </c>
      <c r="L90">
        <f>VLOOKUP($A90,SalesData[#This Row],COLUMN(L89), FALSE)</f>
        <v>-218.29799999999901</v>
      </c>
      <c r="M90" t="str">
        <f>VLOOKUP($A90,SalesData[#This Row],COLUMN(M89), FALSE)</f>
        <v>Medium</v>
      </c>
      <c r="N90" t="str">
        <f>VLOOKUP($A90,SalesData[#This Row],COLUMN(N89), FALSE)</f>
        <v>Normal Order</v>
      </c>
      <c r="O90" t="str">
        <f>VLOOKUP($A90,SalesData[#This Row],COLUMN(O89), FALSE)</f>
        <v>Shirley Jackson</v>
      </c>
      <c r="P90" t="str">
        <f>VLOOKUP($A90,SalesData[#This Row],COLUMN(P89), FALSE)</f>
        <v>ES</v>
      </c>
      <c r="Q90" t="str">
        <f>VLOOKUP($A90,SalesData[#This Row],COLUMN(Q89), FALSE)</f>
        <v>2013</v>
      </c>
      <c r="R90" t="str">
        <f>VLOOKUP($A90,SalesData[#This Row],COLUMN(R89), FALSE)</f>
        <v>MEDIUM</v>
      </c>
      <c r="S90" t="str">
        <f>VLOOKUP($A90,SalesData[#This Row],COLUMN(S89), FALSE)</f>
        <v>furniture</v>
      </c>
      <c r="T90" t="str">
        <f>VLOOKUP($A90,SalesData[#This Row],COLUMN(T89), FALSE)</f>
        <v>41443</v>
      </c>
      <c r="U90" t="str">
        <f>VLOOKUP($A90,SalesData[#This Row],COLUMN(U89), FALSE)</f>
        <v>SJ2050045</v>
      </c>
      <c r="V90" t="str">
        <f>VLOOKUP($A90,SalesData[#This Row],COLUMN(V89), FALSE)</f>
        <v>ES</v>
      </c>
      <c r="W90">
        <f>VLOOKUP($A90,SalesData[#This Row],COLUMN(W89), FALSE)</f>
        <v>2013</v>
      </c>
      <c r="X90" t="str">
        <f>VLOOKUP($A90,SalesData[#This Row],COLUMN(X89), FALSE)</f>
        <v>SJ2050045</v>
      </c>
      <c r="Y90">
        <f>VLOOKUP($A90,SalesData[#This Row],COLUMN(Y89), FALSE)</f>
        <v>41443</v>
      </c>
      <c r="Z90" t="str">
        <f>VLOOKUP($A90,SalesData[#This Row],COLUMN(Z89), FALSE)</f>
        <v>ES-2013-SJ2050045-41443</v>
      </c>
      <c r="AA90">
        <f>VLOOKUP($A90,SalesData[#This Row],COLUMN(AA89), FALSE)</f>
        <v>2013</v>
      </c>
      <c r="AB90">
        <f>VLOOKUP($A90,SalesData[#This Row],COLUMN(AB89), FALSE)</f>
        <v>6</v>
      </c>
      <c r="AC90">
        <f>VLOOKUP($A90,SalesData[#This Row],COLUMN(AC89), FALSE)</f>
        <v>3</v>
      </c>
      <c r="AD90">
        <f>VLOOKUP($A90,SalesData[#This Row],COLUMN(AD89), FALSE)</f>
        <v>2</v>
      </c>
    </row>
    <row r="91" spans="1:30" ht="15.75">
      <c r="A91" s="54" t="s">
        <v>685</v>
      </c>
      <c r="B91" s="52">
        <f>VLOOKUP($A91,SalesData[#This Row],COLUMN(B90), FALSE)</f>
        <v>41762</v>
      </c>
      <c r="C91" s="52">
        <f>VLOOKUP($A91,SalesData[#This Row],COLUMN(C90), FALSE)</f>
        <v>41766</v>
      </c>
      <c r="D91" t="str">
        <f>VLOOKUP($A91,SalesData[#This Row],COLUMN(D90), FALSE)</f>
        <v>Adam Shillingsburg</v>
      </c>
      <c r="E91" t="str">
        <f>VLOOKUP($A91,SalesData[#This Row],COLUMN(E90), FALSE)</f>
        <v>United States</v>
      </c>
      <c r="F91" t="str">
        <f>VLOOKUP($A91,SalesData[#This Row],COLUMN(F90), FALSE)</f>
        <v>Central US</v>
      </c>
      <c r="G91" t="str">
        <f>VLOOKUP($A91,SalesData[#This Row],COLUMN(G90), FALSE)</f>
        <v>Office Supplies</v>
      </c>
      <c r="H91" t="str">
        <f>VLOOKUP($A91,SalesData[#This Row],COLUMN(H90), FALSE)</f>
        <v>Copiers</v>
      </c>
      <c r="I91">
        <f>VLOOKUP($A91,SalesData[#This Row],COLUMN(I90), FALSE)</f>
        <v>5.04</v>
      </c>
      <c r="J91">
        <f>VLOOKUP($A91,SalesData[#This Row],COLUMN(J90), FALSE)</f>
        <v>2</v>
      </c>
      <c r="K91">
        <f>VLOOKUP($A91,SalesData[#This Row],COLUMN(K90), FALSE)</f>
        <v>0.2</v>
      </c>
      <c r="L91">
        <f>VLOOKUP($A91,SalesData[#This Row],COLUMN(L90), FALSE)</f>
        <v>1.764</v>
      </c>
      <c r="M91" t="str">
        <f>VLOOKUP($A91,SalesData[#This Row],COLUMN(M90), FALSE)</f>
        <v>Medium</v>
      </c>
      <c r="N91" t="str">
        <f>VLOOKUP($A91,SalesData[#This Row],COLUMN(N90), FALSE)</f>
        <v>Normal Order</v>
      </c>
      <c r="O91" t="str">
        <f>VLOOKUP($A91,SalesData[#This Row],COLUMN(O90), FALSE)</f>
        <v>Adam Shillingsburg</v>
      </c>
      <c r="P91" t="str">
        <f>VLOOKUP($A91,SalesData[#This Row],COLUMN(P90), FALSE)</f>
        <v>CA</v>
      </c>
      <c r="Q91" t="str">
        <f>VLOOKUP($A91,SalesData[#This Row],COLUMN(Q90), FALSE)</f>
        <v>2014</v>
      </c>
      <c r="R91" t="str">
        <f>VLOOKUP($A91,SalesData[#This Row],COLUMN(R90), FALSE)</f>
        <v>MEDIUM</v>
      </c>
      <c r="S91" t="str">
        <f>VLOOKUP($A91,SalesData[#This Row],COLUMN(S90), FALSE)</f>
        <v>office supplies</v>
      </c>
      <c r="T91" t="str">
        <f>VLOOKUP($A91,SalesData[#This Row],COLUMN(T90), FALSE)</f>
        <v>41762</v>
      </c>
      <c r="U91" t="str">
        <f>VLOOKUP($A91,SalesData[#This Row],COLUMN(U90), FALSE)</f>
        <v>AS10090140</v>
      </c>
      <c r="V91" t="str">
        <f>VLOOKUP($A91,SalesData[#This Row],COLUMN(V90), FALSE)</f>
        <v>CA</v>
      </c>
      <c r="W91">
        <f>VLOOKUP($A91,SalesData[#This Row],COLUMN(W90), FALSE)</f>
        <v>2014</v>
      </c>
      <c r="X91" t="str">
        <f>VLOOKUP($A91,SalesData[#This Row],COLUMN(X90), FALSE)</f>
        <v>AS10090140</v>
      </c>
      <c r="Y91">
        <f>VLOOKUP($A91,SalesData[#This Row],COLUMN(Y90), FALSE)</f>
        <v>41762</v>
      </c>
      <c r="Z91" t="str">
        <f>VLOOKUP($A91,SalesData[#This Row],COLUMN(Z90), FALSE)</f>
        <v>CA-2014-AS10090140-41762</v>
      </c>
      <c r="AA91">
        <f>VLOOKUP($A91,SalesData[#This Row],COLUMN(AA90), FALSE)</f>
        <v>2014</v>
      </c>
      <c r="AB91">
        <f>VLOOKUP($A91,SalesData[#This Row],COLUMN(AB90), FALSE)</f>
        <v>5</v>
      </c>
      <c r="AC91">
        <f>VLOOKUP($A91,SalesData[#This Row],COLUMN(AC90), FALSE)</f>
        <v>7</v>
      </c>
      <c r="AD91">
        <f>VLOOKUP($A91,SalesData[#This Row],COLUMN(AD90), FALSE)</f>
        <v>4</v>
      </c>
    </row>
    <row r="92" spans="1:30" ht="15.75">
      <c r="A92" s="53" t="s">
        <v>582</v>
      </c>
      <c r="B92" s="52">
        <f>VLOOKUP($A92,SalesData[#This Row],COLUMN(B91), FALSE)</f>
        <v>42264</v>
      </c>
      <c r="C92" s="52">
        <f>VLOOKUP($A92,SalesData[#This Row],COLUMN(C91), FALSE)</f>
        <v>42266</v>
      </c>
      <c r="D92" t="str">
        <f>VLOOKUP($A92,SalesData[#This Row],COLUMN(D91), FALSE)</f>
        <v>Adam Shillingsburg</v>
      </c>
      <c r="E92" t="str">
        <f>VLOOKUP($A92,SalesData[#This Row],COLUMN(E91), FALSE)</f>
        <v>United States</v>
      </c>
      <c r="F92" t="str">
        <f>VLOOKUP($A92,SalesData[#This Row],COLUMN(F91), FALSE)</f>
        <v>Eastern US</v>
      </c>
      <c r="G92" t="str">
        <f>VLOOKUP($A92,SalesData[#This Row],COLUMN(G91), FALSE)</f>
        <v>Office Supplies</v>
      </c>
      <c r="H92" t="str">
        <f>VLOOKUP($A92,SalesData[#This Row],COLUMN(H91), FALSE)</f>
        <v>Appliances</v>
      </c>
      <c r="I92">
        <f>VLOOKUP($A92,SalesData[#This Row],COLUMN(I91), FALSE)</f>
        <v>3.444</v>
      </c>
      <c r="J92">
        <f>VLOOKUP($A92,SalesData[#This Row],COLUMN(J91), FALSE)</f>
        <v>2</v>
      </c>
      <c r="K92">
        <f>VLOOKUP($A92,SalesData[#This Row],COLUMN(K91), FALSE)</f>
        <v>0.7</v>
      </c>
      <c r="L92">
        <f>VLOOKUP($A92,SalesData[#This Row],COLUMN(L91), FALSE)</f>
        <v>-2.7551999999999901</v>
      </c>
      <c r="M92" t="str">
        <f>VLOOKUP($A92,SalesData[#This Row],COLUMN(M91), FALSE)</f>
        <v>Critical</v>
      </c>
      <c r="N92" t="str">
        <f>VLOOKUP($A92,SalesData[#This Row],COLUMN(N91), FALSE)</f>
        <v>Normal Order</v>
      </c>
      <c r="O92" t="str">
        <f>VLOOKUP($A92,SalesData[#This Row],COLUMN(O91), FALSE)</f>
        <v>Adam Shillingsburg</v>
      </c>
      <c r="P92" t="str">
        <f>VLOOKUP($A92,SalesData[#This Row],COLUMN(P91), FALSE)</f>
        <v>CA</v>
      </c>
      <c r="Q92" t="str">
        <f>VLOOKUP($A92,SalesData[#This Row],COLUMN(Q91), FALSE)</f>
        <v>2015</v>
      </c>
      <c r="R92" t="str">
        <f>VLOOKUP($A92,SalesData[#This Row],COLUMN(R91), FALSE)</f>
        <v>CRITICAL</v>
      </c>
      <c r="S92" t="str">
        <f>VLOOKUP($A92,SalesData[#This Row],COLUMN(S91), FALSE)</f>
        <v>office supplies</v>
      </c>
      <c r="T92" t="str">
        <f>VLOOKUP($A92,SalesData[#This Row],COLUMN(T91), FALSE)</f>
        <v>42264</v>
      </c>
      <c r="U92" t="str">
        <f>VLOOKUP($A92,SalesData[#This Row],COLUMN(U91), FALSE)</f>
        <v>AS10090140</v>
      </c>
      <c r="V92" t="str">
        <f>VLOOKUP($A92,SalesData[#This Row],COLUMN(V91), FALSE)</f>
        <v>CA</v>
      </c>
      <c r="W92">
        <f>VLOOKUP($A92,SalesData[#This Row],COLUMN(W91), FALSE)</f>
        <v>2015</v>
      </c>
      <c r="X92" t="str">
        <f>VLOOKUP($A92,SalesData[#This Row],COLUMN(X91), FALSE)</f>
        <v>AS10090140</v>
      </c>
      <c r="Y92">
        <f>VLOOKUP($A92,SalesData[#This Row],COLUMN(Y91), FALSE)</f>
        <v>42264</v>
      </c>
      <c r="Z92" t="str">
        <f>VLOOKUP($A92,SalesData[#This Row],COLUMN(Z91), FALSE)</f>
        <v>CA-2015-AS10090140-42264</v>
      </c>
      <c r="AA92">
        <f>VLOOKUP($A92,SalesData[#This Row],COLUMN(AA91), FALSE)</f>
        <v>2015</v>
      </c>
      <c r="AB92">
        <f>VLOOKUP($A92,SalesData[#This Row],COLUMN(AB91), FALSE)</f>
        <v>9</v>
      </c>
      <c r="AC92">
        <f>VLOOKUP($A92,SalesData[#This Row],COLUMN(AC91), FALSE)</f>
        <v>5</v>
      </c>
      <c r="AD92">
        <f>VLOOKUP($A92,SalesData[#This Row],COLUMN(AD91), FALSE)</f>
        <v>2</v>
      </c>
    </row>
    <row r="93" spans="1:30" ht="15.75">
      <c r="A93" s="54" t="s">
        <v>586</v>
      </c>
      <c r="B93" s="52">
        <f>VLOOKUP($A93,SalesData[#This Row],COLUMN(B92), FALSE)</f>
        <v>41587</v>
      </c>
      <c r="C93" s="52">
        <f>VLOOKUP($A93,SalesData[#This Row],COLUMN(C92), FALSE)</f>
        <v>41591</v>
      </c>
      <c r="D93" t="str">
        <f>VLOOKUP($A93,SalesData[#This Row],COLUMN(D92), FALSE)</f>
        <v>Adam Shillingsburg</v>
      </c>
      <c r="E93" t="str">
        <f>VLOOKUP($A93,SalesData[#This Row],COLUMN(E92), FALSE)</f>
        <v>United States</v>
      </c>
      <c r="F93" t="str">
        <f>VLOOKUP($A93,SalesData[#This Row],COLUMN(F92), FALSE)</f>
        <v>Central US</v>
      </c>
      <c r="G93" t="str">
        <f>VLOOKUP($A93,SalesData[#This Row],COLUMN(G92), FALSE)</f>
        <v>Office Supplies</v>
      </c>
      <c r="H93" t="str">
        <f>VLOOKUP($A93,SalesData[#This Row],COLUMN(H92), FALSE)</f>
        <v>Copiers</v>
      </c>
      <c r="I93">
        <f>VLOOKUP($A93,SalesData[#This Row],COLUMN(I92), FALSE)</f>
        <v>17.22</v>
      </c>
      <c r="J93">
        <f>VLOOKUP($A93,SalesData[#This Row],COLUMN(J92), FALSE)</f>
        <v>3</v>
      </c>
      <c r="K93">
        <f>VLOOKUP($A93,SalesData[#This Row],COLUMN(K92), FALSE)</f>
        <v>0</v>
      </c>
      <c r="L93">
        <f>VLOOKUP($A93,SalesData[#This Row],COLUMN(L92), FALSE)</f>
        <v>7.9211999999999998</v>
      </c>
      <c r="M93" t="str">
        <f>VLOOKUP($A93,SalesData[#This Row],COLUMN(M92), FALSE)</f>
        <v>Medium</v>
      </c>
      <c r="N93" t="str">
        <f>VLOOKUP($A93,SalesData[#This Row],COLUMN(N92), FALSE)</f>
        <v>Normal Order</v>
      </c>
      <c r="O93" t="str">
        <f>VLOOKUP($A93,SalesData[#This Row],COLUMN(O92), FALSE)</f>
        <v>Adam Shillingsburg</v>
      </c>
      <c r="P93" t="str">
        <f>VLOOKUP($A93,SalesData[#This Row],COLUMN(P92), FALSE)</f>
        <v>CA</v>
      </c>
      <c r="Q93" t="str">
        <f>VLOOKUP($A93,SalesData[#This Row],COLUMN(Q92), FALSE)</f>
        <v>2013</v>
      </c>
      <c r="R93" t="str">
        <f>VLOOKUP($A93,SalesData[#This Row],COLUMN(R92), FALSE)</f>
        <v>MEDIUM</v>
      </c>
      <c r="S93" t="str">
        <f>VLOOKUP($A93,SalesData[#This Row],COLUMN(S92), FALSE)</f>
        <v>office supplies</v>
      </c>
      <c r="T93" t="str">
        <f>VLOOKUP($A93,SalesData[#This Row],COLUMN(T92), FALSE)</f>
        <v>41587</v>
      </c>
      <c r="U93" t="str">
        <f>VLOOKUP($A93,SalesData[#This Row],COLUMN(U92), FALSE)</f>
        <v>AS10090140</v>
      </c>
      <c r="V93" t="str">
        <f>VLOOKUP($A93,SalesData[#This Row],COLUMN(V92), FALSE)</f>
        <v>CA</v>
      </c>
      <c r="W93">
        <f>VLOOKUP($A93,SalesData[#This Row],COLUMN(W92), FALSE)</f>
        <v>2013</v>
      </c>
      <c r="X93" t="str">
        <f>VLOOKUP($A93,SalesData[#This Row],COLUMN(X92), FALSE)</f>
        <v>AS10090140</v>
      </c>
      <c r="Y93">
        <f>VLOOKUP($A93,SalesData[#This Row],COLUMN(Y92), FALSE)</f>
        <v>41587</v>
      </c>
      <c r="Z93" t="str">
        <f>VLOOKUP($A93,SalesData[#This Row],COLUMN(Z92), FALSE)</f>
        <v>CA-2013-AS10090140-41587</v>
      </c>
      <c r="AA93">
        <f>VLOOKUP($A93,SalesData[#This Row],COLUMN(AA92), FALSE)</f>
        <v>2013</v>
      </c>
      <c r="AB93">
        <f>VLOOKUP($A93,SalesData[#This Row],COLUMN(AB92), FALSE)</f>
        <v>11</v>
      </c>
      <c r="AC93">
        <f>VLOOKUP($A93,SalesData[#This Row],COLUMN(AC92), FALSE)</f>
        <v>7</v>
      </c>
      <c r="AD93">
        <f>VLOOKUP($A93,SalesData[#This Row],COLUMN(AD92), FALSE)</f>
        <v>4</v>
      </c>
    </row>
    <row r="94" spans="1:30" ht="15.75">
      <c r="A94" s="53" t="s">
        <v>717</v>
      </c>
      <c r="B94" s="52">
        <f>VLOOKUP($A94,SalesData[#This Row],COLUMN(B93), FALSE)</f>
        <v>41468</v>
      </c>
      <c r="C94" s="52">
        <f>VLOOKUP($A94,SalesData[#This Row],COLUMN(C93), FALSE)</f>
        <v>41471</v>
      </c>
      <c r="D94" t="str">
        <f>VLOOKUP($A94,SalesData[#This Row],COLUMN(D93), FALSE)</f>
        <v>Barry Gonzalez</v>
      </c>
      <c r="E94" t="str">
        <f>VLOOKUP($A94,SalesData[#This Row],COLUMN(E93), FALSE)</f>
        <v>Finland</v>
      </c>
      <c r="F94" t="str">
        <f>VLOOKUP($A94,SalesData[#This Row],COLUMN(F93), FALSE)</f>
        <v>Northern Europe</v>
      </c>
      <c r="G94" t="str">
        <f>VLOOKUP($A94,SalesData[#This Row],COLUMN(G93), FALSE)</f>
        <v>Technology</v>
      </c>
      <c r="H94" t="str">
        <f>VLOOKUP($A94,SalesData[#This Row],COLUMN(H93), FALSE)</f>
        <v>Tables</v>
      </c>
      <c r="I94">
        <f>VLOOKUP($A94,SalesData[#This Row],COLUMN(I93), FALSE)</f>
        <v>1245</v>
      </c>
      <c r="J94">
        <f>VLOOKUP($A94,SalesData[#This Row],COLUMN(J93), FALSE)</f>
        <v>4</v>
      </c>
      <c r="K94">
        <f>VLOOKUP($A94,SalesData[#This Row],COLUMN(K93), FALSE)</f>
        <v>0</v>
      </c>
      <c r="L94">
        <f>VLOOKUP($A94,SalesData[#This Row],COLUMN(L93), FALSE)</f>
        <v>161.76</v>
      </c>
      <c r="M94" t="str">
        <f>VLOOKUP($A94,SalesData[#This Row],COLUMN(M93), FALSE)</f>
        <v>Critical</v>
      </c>
      <c r="N94" t="str">
        <f>VLOOKUP($A94,SalesData[#This Row],COLUMN(N93), FALSE)</f>
        <v>Normal Order</v>
      </c>
      <c r="O94" t="str">
        <f>VLOOKUP($A94,SalesData[#This Row],COLUMN(O93), FALSE)</f>
        <v>Barry Gonzalez</v>
      </c>
      <c r="P94" t="str">
        <f>VLOOKUP($A94,SalesData[#This Row],COLUMN(P93), FALSE)</f>
        <v>ES</v>
      </c>
      <c r="Q94" t="str">
        <f>VLOOKUP($A94,SalesData[#This Row],COLUMN(Q93), FALSE)</f>
        <v>2013</v>
      </c>
      <c r="R94" t="str">
        <f>VLOOKUP($A94,SalesData[#This Row],COLUMN(R93), FALSE)</f>
        <v>CRITICAL</v>
      </c>
      <c r="S94" t="str">
        <f>VLOOKUP($A94,SalesData[#This Row],COLUMN(S93), FALSE)</f>
        <v>technology</v>
      </c>
      <c r="T94" t="str">
        <f>VLOOKUP($A94,SalesData[#This Row],COLUMN(T93), FALSE)</f>
        <v>41468</v>
      </c>
      <c r="U94" t="str">
        <f>VLOOKUP($A94,SalesData[#This Row],COLUMN(U93), FALSE)</f>
        <v>BG1103544</v>
      </c>
      <c r="V94" t="str">
        <f>VLOOKUP($A94,SalesData[#This Row],COLUMN(V93), FALSE)</f>
        <v>ES</v>
      </c>
      <c r="W94">
        <f>VLOOKUP($A94,SalesData[#This Row],COLUMN(W93), FALSE)</f>
        <v>2013</v>
      </c>
      <c r="X94" t="str">
        <f>VLOOKUP($A94,SalesData[#This Row],COLUMN(X93), FALSE)</f>
        <v>BG1103544</v>
      </c>
      <c r="Y94">
        <f>VLOOKUP($A94,SalesData[#This Row],COLUMN(Y93), FALSE)</f>
        <v>41468</v>
      </c>
      <c r="Z94" t="str">
        <f>VLOOKUP($A94,SalesData[#This Row],COLUMN(Z93), FALSE)</f>
        <v>ES-2013-BG1103544-41468</v>
      </c>
      <c r="AA94">
        <f>VLOOKUP($A94,SalesData[#This Row],COLUMN(AA93), FALSE)</f>
        <v>2013</v>
      </c>
      <c r="AB94">
        <f>VLOOKUP($A94,SalesData[#This Row],COLUMN(AB93), FALSE)</f>
        <v>7</v>
      </c>
      <c r="AC94">
        <f>VLOOKUP($A94,SalesData[#This Row],COLUMN(AC93), FALSE)</f>
        <v>7</v>
      </c>
      <c r="AD94">
        <f>VLOOKUP($A94,SalesData[#This Row],COLUMN(AD93), FALSE)</f>
        <v>3</v>
      </c>
    </row>
    <row r="95" spans="1:30" ht="15.75">
      <c r="A95" s="54" t="s">
        <v>725</v>
      </c>
      <c r="B95" s="52">
        <f>VLOOKUP($A95,SalesData[#This Row],COLUMN(B94), FALSE)</f>
        <v>42335</v>
      </c>
      <c r="C95" s="52">
        <f>VLOOKUP($A95,SalesData[#This Row],COLUMN(C94), FALSE)</f>
        <v>42337</v>
      </c>
      <c r="D95" t="str">
        <f>VLOOKUP($A95,SalesData[#This Row],COLUMN(D94), FALSE)</f>
        <v>Helen Wasserman</v>
      </c>
      <c r="E95" t="str">
        <f>VLOOKUP($A95,SalesData[#This Row],COLUMN(E94), FALSE)</f>
        <v>France</v>
      </c>
      <c r="F95" t="str">
        <f>VLOOKUP($A95,SalesData[#This Row],COLUMN(F94), FALSE)</f>
        <v>Western Europe</v>
      </c>
      <c r="G95" t="str">
        <f>VLOOKUP($A95,SalesData[#This Row],COLUMN(G94), FALSE)</f>
        <v>Furniture</v>
      </c>
      <c r="H95" t="str">
        <f>VLOOKUP($A95,SalesData[#This Row],COLUMN(H94), FALSE)</f>
        <v>Copiers</v>
      </c>
      <c r="I95">
        <f>VLOOKUP($A95,SalesData[#This Row],COLUMN(I94), FALSE)</f>
        <v>676.48500000000001</v>
      </c>
      <c r="J95">
        <f>VLOOKUP($A95,SalesData[#This Row],COLUMN(J94), FALSE)</f>
        <v>5</v>
      </c>
      <c r="K95">
        <f>VLOOKUP($A95,SalesData[#This Row],COLUMN(K94), FALSE)</f>
        <v>0.1</v>
      </c>
      <c r="L95">
        <f>VLOOKUP($A95,SalesData[#This Row],COLUMN(L94), FALSE)</f>
        <v>195.285</v>
      </c>
      <c r="M95" t="str">
        <f>VLOOKUP($A95,SalesData[#This Row],COLUMN(M94), FALSE)</f>
        <v>Critical</v>
      </c>
      <c r="N95" t="str">
        <f>VLOOKUP($A95,SalesData[#This Row],COLUMN(N94), FALSE)</f>
        <v>Normal Order</v>
      </c>
      <c r="O95" t="str">
        <f>VLOOKUP($A95,SalesData[#This Row],COLUMN(O94), FALSE)</f>
        <v>Helen Wasserman</v>
      </c>
      <c r="P95" t="str">
        <f>VLOOKUP($A95,SalesData[#This Row],COLUMN(P94), FALSE)</f>
        <v>ES</v>
      </c>
      <c r="Q95" t="str">
        <f>VLOOKUP($A95,SalesData[#This Row],COLUMN(Q94), FALSE)</f>
        <v>2015</v>
      </c>
      <c r="R95" t="str">
        <f>VLOOKUP($A95,SalesData[#This Row],COLUMN(R94), FALSE)</f>
        <v>CRITICAL</v>
      </c>
      <c r="S95" t="str">
        <f>VLOOKUP($A95,SalesData[#This Row],COLUMN(S94), FALSE)</f>
        <v>furniture</v>
      </c>
      <c r="T95" t="str">
        <f>VLOOKUP($A95,SalesData[#This Row],COLUMN(T94), FALSE)</f>
        <v>42335</v>
      </c>
      <c r="U95" t="str">
        <f>VLOOKUP($A95,SalesData[#This Row],COLUMN(U94), FALSE)</f>
        <v>HW1493545</v>
      </c>
      <c r="V95" t="str">
        <f>VLOOKUP($A95,SalesData[#This Row],COLUMN(V94), FALSE)</f>
        <v>ES</v>
      </c>
      <c r="W95">
        <f>VLOOKUP($A95,SalesData[#This Row],COLUMN(W94), FALSE)</f>
        <v>2015</v>
      </c>
      <c r="X95" t="str">
        <f>VLOOKUP($A95,SalesData[#This Row],COLUMN(X94), FALSE)</f>
        <v>HW1493545</v>
      </c>
      <c r="Y95">
        <f>VLOOKUP($A95,SalesData[#This Row],COLUMN(Y94), FALSE)</f>
        <v>42335</v>
      </c>
      <c r="Z95" t="str">
        <f>VLOOKUP($A95,SalesData[#This Row],COLUMN(Z94), FALSE)</f>
        <v>ES-2015-HW1493545-42335</v>
      </c>
      <c r="AA95">
        <f>VLOOKUP($A95,SalesData[#This Row],COLUMN(AA94), FALSE)</f>
        <v>2015</v>
      </c>
      <c r="AB95">
        <f>VLOOKUP($A95,SalesData[#This Row],COLUMN(AB94), FALSE)</f>
        <v>11</v>
      </c>
      <c r="AC95">
        <f>VLOOKUP($A95,SalesData[#This Row],COLUMN(AC94), FALSE)</f>
        <v>6</v>
      </c>
      <c r="AD95">
        <f>VLOOKUP($A95,SalesData[#This Row],COLUMN(AD94), FALSE)</f>
        <v>2</v>
      </c>
    </row>
    <row r="96" spans="1:30" ht="15.75">
      <c r="A96" s="53" t="s">
        <v>736</v>
      </c>
      <c r="B96" s="52">
        <f>VLOOKUP($A96,SalesData[#This Row],COLUMN(B95), FALSE)</f>
        <v>41996</v>
      </c>
      <c r="C96" s="52">
        <f>VLOOKUP($A96,SalesData[#This Row],COLUMN(C95), FALSE)</f>
        <v>41998</v>
      </c>
      <c r="D96" t="str">
        <f>VLOOKUP($A96,SalesData[#This Row],COLUMN(D95), FALSE)</f>
        <v>Vivek Grady</v>
      </c>
      <c r="E96" t="str">
        <f>VLOOKUP($A96,SalesData[#This Row],COLUMN(E95), FALSE)</f>
        <v>china</v>
      </c>
      <c r="F96" t="str">
        <f>VLOOKUP($A96,SalesData[#This Row],COLUMN(F95), FALSE)</f>
        <v>Eastern Asia</v>
      </c>
      <c r="G96" t="str">
        <f>VLOOKUP($A96,SalesData[#This Row],COLUMN(G95), FALSE)</f>
        <v>Furniture</v>
      </c>
      <c r="H96" t="str">
        <f>VLOOKUP($A96,SalesData[#This Row],COLUMN(H95), FALSE)</f>
        <v>Copiers</v>
      </c>
      <c r="I96">
        <f>VLOOKUP($A96,SalesData[#This Row],COLUMN(I95), FALSE)</f>
        <v>731.34</v>
      </c>
      <c r="J96">
        <f>VLOOKUP($A96,SalesData[#This Row],COLUMN(J95), FALSE)</f>
        <v>2</v>
      </c>
      <c r="K96">
        <f>VLOOKUP($A96,SalesData[#This Row],COLUMN(K95), FALSE)</f>
        <v>0</v>
      </c>
      <c r="L96">
        <f>VLOOKUP($A96,SalesData[#This Row],COLUMN(L95), FALSE)</f>
        <v>175.5</v>
      </c>
      <c r="M96" t="str">
        <f>VLOOKUP($A96,SalesData[#This Row],COLUMN(M95), FALSE)</f>
        <v>Critical</v>
      </c>
      <c r="N96" t="str">
        <f>VLOOKUP($A96,SalesData[#This Row],COLUMN(N95), FALSE)</f>
        <v>Normal Order</v>
      </c>
      <c r="O96" t="str">
        <f>VLOOKUP($A96,SalesData[#This Row],COLUMN(O95), FALSE)</f>
        <v>Vivek Grady</v>
      </c>
      <c r="P96" t="str">
        <f>VLOOKUP($A96,SalesData[#This Row],COLUMN(P95), FALSE)</f>
        <v>IN</v>
      </c>
      <c r="Q96" t="str">
        <f>VLOOKUP($A96,SalesData[#This Row],COLUMN(Q95), FALSE)</f>
        <v>2014</v>
      </c>
      <c r="R96" t="str">
        <f>VLOOKUP($A96,SalesData[#This Row],COLUMN(R95), FALSE)</f>
        <v>CRITICAL</v>
      </c>
      <c r="S96" t="str">
        <f>VLOOKUP($A96,SalesData[#This Row],COLUMN(S95), FALSE)</f>
        <v>furniture</v>
      </c>
      <c r="T96" t="str">
        <f>VLOOKUP($A96,SalesData[#This Row],COLUMN(T95), FALSE)</f>
        <v>41996</v>
      </c>
      <c r="U96" t="str">
        <f>VLOOKUP($A96,SalesData[#This Row],COLUMN(U95), FALSE)</f>
        <v>VG2180527</v>
      </c>
      <c r="V96" t="str">
        <f>VLOOKUP($A96,SalesData[#This Row],COLUMN(V95), FALSE)</f>
        <v>IN</v>
      </c>
      <c r="W96">
        <f>VLOOKUP($A96,SalesData[#This Row],COLUMN(W95), FALSE)</f>
        <v>2014</v>
      </c>
      <c r="X96" t="str">
        <f>VLOOKUP($A96,SalesData[#This Row],COLUMN(X95), FALSE)</f>
        <v>VG2180527</v>
      </c>
      <c r="Y96">
        <f>VLOOKUP($A96,SalesData[#This Row],COLUMN(Y95), FALSE)</f>
        <v>41996</v>
      </c>
      <c r="Z96" t="str">
        <f>VLOOKUP($A96,SalesData[#This Row],COLUMN(Z95), FALSE)</f>
        <v>IN-2014-VG2180527-41996</v>
      </c>
      <c r="AA96">
        <f>VLOOKUP($A96,SalesData[#This Row],COLUMN(AA95), FALSE)</f>
        <v>2014</v>
      </c>
      <c r="AB96">
        <f>VLOOKUP($A96,SalesData[#This Row],COLUMN(AB95), FALSE)</f>
        <v>12</v>
      </c>
      <c r="AC96">
        <f>VLOOKUP($A96,SalesData[#This Row],COLUMN(AC95), FALSE)</f>
        <v>3</v>
      </c>
      <c r="AD96">
        <f>VLOOKUP($A96,SalesData[#This Row],COLUMN(AD95), FALSE)</f>
        <v>2</v>
      </c>
    </row>
    <row r="97" spans="1:30" ht="15.75">
      <c r="A97" s="54" t="s">
        <v>738</v>
      </c>
      <c r="B97" s="52">
        <f>VLOOKUP($A97,SalesData[#This Row],COLUMN(B96), FALSE)</f>
        <v>42172</v>
      </c>
      <c r="C97" s="52">
        <f>VLOOKUP($A97,SalesData[#This Row],COLUMN(C96), FALSE)</f>
        <v>42174</v>
      </c>
      <c r="D97" t="str">
        <f>VLOOKUP($A97,SalesData[#This Row],COLUMN(D96), FALSE)</f>
        <v>Julia Dunbar</v>
      </c>
      <c r="E97" t="str">
        <f>VLOOKUP($A97,SalesData[#This Row],COLUMN(E96), FALSE)</f>
        <v>Ghana</v>
      </c>
      <c r="F97" t="str">
        <f>VLOOKUP($A97,SalesData[#This Row],COLUMN(F96), FALSE)</f>
        <v>Western Africa</v>
      </c>
      <c r="G97" t="str">
        <f>VLOOKUP($A97,SalesData[#This Row],COLUMN(G96), FALSE)</f>
        <v>Office Supplies</v>
      </c>
      <c r="H97" t="str">
        <f>VLOOKUP($A97,SalesData[#This Row],COLUMN(H96), FALSE)</f>
        <v>Chairs</v>
      </c>
      <c r="I97">
        <f>VLOOKUP($A97,SalesData[#This Row],COLUMN(I96), FALSE)</f>
        <v>1239</v>
      </c>
      <c r="J97">
        <f>VLOOKUP($A97,SalesData[#This Row],COLUMN(J96), FALSE)</f>
        <v>4</v>
      </c>
      <c r="K97">
        <f>VLOOKUP($A97,SalesData[#This Row],COLUMN(K96), FALSE)</f>
        <v>0</v>
      </c>
      <c r="L97">
        <f>VLOOKUP($A97,SalesData[#This Row],COLUMN(L96), FALSE)</f>
        <v>0</v>
      </c>
      <c r="M97" t="str">
        <f>VLOOKUP($A97,SalesData[#This Row],COLUMN(M96), FALSE)</f>
        <v>Critical</v>
      </c>
      <c r="N97" t="str">
        <f>VLOOKUP($A97,SalesData[#This Row],COLUMN(N96), FALSE)</f>
        <v>Normal Order</v>
      </c>
      <c r="O97" t="str">
        <f>VLOOKUP($A97,SalesData[#This Row],COLUMN(O96), FALSE)</f>
        <v>Julia Dunbar</v>
      </c>
      <c r="P97" t="str">
        <f>VLOOKUP($A97,SalesData[#This Row],COLUMN(P96), FALSE)</f>
        <v>GH</v>
      </c>
      <c r="Q97" t="str">
        <f>VLOOKUP($A97,SalesData[#This Row],COLUMN(Q96), FALSE)</f>
        <v>2015</v>
      </c>
      <c r="R97" t="str">
        <f>VLOOKUP($A97,SalesData[#This Row],COLUMN(R96), FALSE)</f>
        <v>CRITICAL</v>
      </c>
      <c r="S97" t="str">
        <f>VLOOKUP($A97,SalesData[#This Row],COLUMN(S96), FALSE)</f>
        <v>office supplies</v>
      </c>
      <c r="T97" t="str">
        <f>VLOOKUP($A97,SalesData[#This Row],COLUMN(T96), FALSE)</f>
        <v>42172</v>
      </c>
      <c r="U97" t="str">
        <f>VLOOKUP($A97,SalesData[#This Row],COLUMN(U96), FALSE)</f>
        <v>JD606049</v>
      </c>
      <c r="V97" t="str">
        <f>VLOOKUP($A97,SalesData[#This Row],COLUMN(V96), FALSE)</f>
        <v>GH</v>
      </c>
      <c r="W97">
        <f>VLOOKUP($A97,SalesData[#This Row],COLUMN(W96), FALSE)</f>
        <v>2015</v>
      </c>
      <c r="X97" t="str">
        <f>VLOOKUP($A97,SalesData[#This Row],COLUMN(X96), FALSE)</f>
        <v>JD606049</v>
      </c>
      <c r="Y97">
        <f>VLOOKUP($A97,SalesData[#This Row],COLUMN(Y96), FALSE)</f>
        <v>42172</v>
      </c>
      <c r="Z97" t="str">
        <f>VLOOKUP($A97,SalesData[#This Row],COLUMN(Z96), FALSE)</f>
        <v>GH-2015-JD606049-42172</v>
      </c>
      <c r="AA97">
        <f>VLOOKUP($A97,SalesData[#This Row],COLUMN(AA96), FALSE)</f>
        <v>2015</v>
      </c>
      <c r="AB97">
        <f>VLOOKUP($A97,SalesData[#This Row],COLUMN(AB96), FALSE)</f>
        <v>6</v>
      </c>
      <c r="AC97">
        <f>VLOOKUP($A97,SalesData[#This Row],COLUMN(AC96), FALSE)</f>
        <v>4</v>
      </c>
      <c r="AD97">
        <f>VLOOKUP($A97,SalesData[#This Row],COLUMN(AD96), FALSE)</f>
        <v>2</v>
      </c>
    </row>
    <row r="98" spans="1:30" ht="15.75">
      <c r="A98" s="53" t="s">
        <v>740</v>
      </c>
      <c r="B98" s="52">
        <f>VLOOKUP($A98,SalesData[#This Row],COLUMN(B97), FALSE)</f>
        <v>42078</v>
      </c>
      <c r="C98" s="52">
        <f>VLOOKUP($A98,SalesData[#This Row],COLUMN(C97), FALSE)</f>
        <v>42080</v>
      </c>
      <c r="D98" t="str">
        <f>VLOOKUP($A98,SalesData[#This Row],COLUMN(D97), FALSE)</f>
        <v>Maureen Gastineau</v>
      </c>
      <c r="E98" t="str">
        <f>VLOOKUP($A98,SalesData[#This Row],COLUMN(E97), FALSE)</f>
        <v>Vietnam</v>
      </c>
      <c r="F98" t="str">
        <f>VLOOKUP($A98,SalesData[#This Row],COLUMN(F97), FALSE)</f>
        <v>Southeastern Asia</v>
      </c>
      <c r="G98" t="str">
        <f>VLOOKUP($A98,SalesData[#This Row],COLUMN(G97), FALSE)</f>
        <v>Furniture</v>
      </c>
      <c r="H98" t="str">
        <f>VLOOKUP($A98,SalesData[#This Row],COLUMN(H97), FALSE)</f>
        <v>Bookcases</v>
      </c>
      <c r="I98">
        <f>VLOOKUP($A98,SalesData[#This Row],COLUMN(I97), FALSE)</f>
        <v>1680.60599999999</v>
      </c>
      <c r="J98">
        <f>VLOOKUP($A98,SalesData[#This Row],COLUMN(J97), FALSE)</f>
        <v>5</v>
      </c>
      <c r="K98">
        <f>VLOOKUP($A98,SalesData[#This Row],COLUMN(K97), FALSE)</f>
        <v>0.27</v>
      </c>
      <c r="L98">
        <f>VLOOKUP($A98,SalesData[#This Row],COLUMN(L97), FALSE)</f>
        <v>368.25599999999997</v>
      </c>
      <c r="M98" t="str">
        <f>VLOOKUP($A98,SalesData[#This Row],COLUMN(M97), FALSE)</f>
        <v>High</v>
      </c>
      <c r="N98" t="str">
        <f>VLOOKUP($A98,SalesData[#This Row],COLUMN(N97), FALSE)</f>
        <v>Normal Order</v>
      </c>
      <c r="O98" t="str">
        <f>VLOOKUP($A98,SalesData[#This Row],COLUMN(O97), FALSE)</f>
        <v>Maureen Gastineau</v>
      </c>
      <c r="P98" t="str">
        <f>VLOOKUP($A98,SalesData[#This Row],COLUMN(P97), FALSE)</f>
        <v>ID</v>
      </c>
      <c r="Q98" t="str">
        <f>VLOOKUP($A98,SalesData[#This Row],COLUMN(Q97), FALSE)</f>
        <v>2015</v>
      </c>
      <c r="R98" t="str">
        <f>VLOOKUP($A98,SalesData[#This Row],COLUMN(R97), FALSE)</f>
        <v>HIGH</v>
      </c>
      <c r="S98" t="str">
        <f>VLOOKUP($A98,SalesData[#This Row],COLUMN(S97), FALSE)</f>
        <v>furniture</v>
      </c>
      <c r="T98" t="str">
        <f>VLOOKUP($A98,SalesData[#This Row],COLUMN(T97), FALSE)</f>
        <v>42078</v>
      </c>
      <c r="U98" t="str">
        <f>VLOOKUP($A98,SalesData[#This Row],COLUMN(U97), FALSE)</f>
        <v>MG17680144</v>
      </c>
      <c r="V98" t="str">
        <f>VLOOKUP($A98,SalesData[#This Row],COLUMN(V97), FALSE)</f>
        <v>ID</v>
      </c>
      <c r="W98">
        <f>VLOOKUP($A98,SalesData[#This Row],COLUMN(W97), FALSE)</f>
        <v>2015</v>
      </c>
      <c r="X98" t="str">
        <f>VLOOKUP($A98,SalesData[#This Row],COLUMN(X97), FALSE)</f>
        <v>MG17680144</v>
      </c>
      <c r="Y98">
        <f>VLOOKUP($A98,SalesData[#This Row],COLUMN(Y97), FALSE)</f>
        <v>42078</v>
      </c>
      <c r="Z98" t="str">
        <f>VLOOKUP($A98,SalesData[#This Row],COLUMN(Z97), FALSE)</f>
        <v>ID-2015-MG17680144-42078</v>
      </c>
      <c r="AA98">
        <f>VLOOKUP($A98,SalesData[#This Row],COLUMN(AA97), FALSE)</f>
        <v>2015</v>
      </c>
      <c r="AB98">
        <f>VLOOKUP($A98,SalesData[#This Row],COLUMN(AB97), FALSE)</f>
        <v>3</v>
      </c>
      <c r="AC98">
        <f>VLOOKUP($A98,SalesData[#This Row],COLUMN(AC97), FALSE)</f>
        <v>1</v>
      </c>
      <c r="AD98">
        <f>VLOOKUP($A98,SalesData[#This Row],COLUMN(AD97), FALSE)</f>
        <v>2</v>
      </c>
    </row>
    <row r="99" spans="1:30" ht="15.75">
      <c r="A99" s="54" t="s">
        <v>743</v>
      </c>
      <c r="B99" s="52">
        <f>VLOOKUP($A99,SalesData[#This Row],COLUMN(B98), FALSE)</f>
        <v>42197</v>
      </c>
      <c r="C99" s="52">
        <f>VLOOKUP($A99,SalesData[#This Row],COLUMN(C98), FALSE)</f>
        <v>42198</v>
      </c>
      <c r="D99" t="str">
        <f>VLOOKUP($A99,SalesData[#This Row],COLUMN(D98), FALSE)</f>
        <v>Christina DeMoss</v>
      </c>
      <c r="E99" t="str">
        <f>VLOOKUP($A99,SalesData[#This Row],COLUMN(E98), FALSE)</f>
        <v>India</v>
      </c>
      <c r="F99" t="str">
        <f>VLOOKUP($A99,SalesData[#This Row],COLUMN(F98), FALSE)</f>
        <v>Southern Asia</v>
      </c>
      <c r="G99" t="str">
        <f>VLOOKUP($A99,SalesData[#This Row],COLUMN(G98), FALSE)</f>
        <v>Furniture</v>
      </c>
      <c r="H99" t="str">
        <f>VLOOKUP($A99,SalesData[#This Row],COLUMN(H98), FALSE)</f>
        <v>Appliances</v>
      </c>
      <c r="I99">
        <f>VLOOKUP($A99,SalesData[#This Row],COLUMN(I98), FALSE)</f>
        <v>2190.75</v>
      </c>
      <c r="J99">
        <f>VLOOKUP($A99,SalesData[#This Row],COLUMN(J98), FALSE)</f>
        <v>5</v>
      </c>
      <c r="K99">
        <f>VLOOKUP($A99,SalesData[#This Row],COLUMN(K98), FALSE)</f>
        <v>0</v>
      </c>
      <c r="L99">
        <f>VLOOKUP($A99,SalesData[#This Row],COLUMN(L98), FALSE)</f>
        <v>65.7</v>
      </c>
      <c r="M99" t="str">
        <f>VLOOKUP($A99,SalesData[#This Row],COLUMN(M98), FALSE)</f>
        <v>Medium</v>
      </c>
      <c r="N99" t="str">
        <f>VLOOKUP($A99,SalesData[#This Row],COLUMN(N98), FALSE)</f>
        <v>Normal Order</v>
      </c>
      <c r="O99" t="str">
        <f>VLOOKUP($A99,SalesData[#This Row],COLUMN(O98), FALSE)</f>
        <v>Christina Demoss</v>
      </c>
      <c r="P99" t="str">
        <f>VLOOKUP($A99,SalesData[#This Row],COLUMN(P98), FALSE)</f>
        <v>IN</v>
      </c>
      <c r="Q99" t="str">
        <f>VLOOKUP($A99,SalesData[#This Row],COLUMN(Q98), FALSE)</f>
        <v>2015</v>
      </c>
      <c r="R99" t="str">
        <f>VLOOKUP($A99,SalesData[#This Row],COLUMN(R98), FALSE)</f>
        <v>MEDIUM</v>
      </c>
      <c r="S99" t="str">
        <f>VLOOKUP($A99,SalesData[#This Row],COLUMN(S98), FALSE)</f>
        <v>furniture</v>
      </c>
      <c r="T99" t="str">
        <f>VLOOKUP($A99,SalesData[#This Row],COLUMN(T98), FALSE)</f>
        <v>42197</v>
      </c>
      <c r="U99" t="str">
        <f>VLOOKUP($A99,SalesData[#This Row],COLUMN(U98), FALSE)</f>
        <v>CD1228058</v>
      </c>
      <c r="V99" t="str">
        <f>VLOOKUP($A99,SalesData[#This Row],COLUMN(V98), FALSE)</f>
        <v>IN</v>
      </c>
      <c r="W99">
        <f>VLOOKUP($A99,SalesData[#This Row],COLUMN(W98), FALSE)</f>
        <v>2015</v>
      </c>
      <c r="X99" t="str">
        <f>VLOOKUP($A99,SalesData[#This Row],COLUMN(X98), FALSE)</f>
        <v>CD1228058</v>
      </c>
      <c r="Y99">
        <f>VLOOKUP($A99,SalesData[#This Row],COLUMN(Y98), FALSE)</f>
        <v>42197</v>
      </c>
      <c r="Z99" t="str">
        <f>VLOOKUP($A99,SalesData[#This Row],COLUMN(Z98), FALSE)</f>
        <v>IN-2015-CD1228058-42197</v>
      </c>
      <c r="AA99">
        <f>VLOOKUP($A99,SalesData[#This Row],COLUMN(AA98), FALSE)</f>
        <v>2015</v>
      </c>
      <c r="AB99">
        <f>VLOOKUP($A99,SalesData[#This Row],COLUMN(AB98), FALSE)</f>
        <v>7</v>
      </c>
      <c r="AC99">
        <f>VLOOKUP($A99,SalesData[#This Row],COLUMN(AC98), FALSE)</f>
        <v>1</v>
      </c>
      <c r="AD99">
        <f>VLOOKUP($A99,SalesData[#This Row],COLUMN(AD98), FALSE)</f>
        <v>1</v>
      </c>
    </row>
    <row r="100" spans="1:30" ht="15.75">
      <c r="A100" s="53" t="s">
        <v>750</v>
      </c>
      <c r="B100" s="52">
        <f>VLOOKUP($A100,SalesData[#This Row],COLUMN(B99), FALSE)</f>
        <v>41633</v>
      </c>
      <c r="C100" s="52">
        <f>VLOOKUP($A100,SalesData[#This Row],COLUMN(C99), FALSE)</f>
        <v>41636</v>
      </c>
      <c r="D100" t="str">
        <f>VLOOKUP($A100,SalesData[#This Row],COLUMN(D99), FALSE)</f>
        <v>Brad Norvell</v>
      </c>
      <c r="E100" t="str">
        <f>VLOOKUP($A100,SalesData[#This Row],COLUMN(E99), FALSE)</f>
        <v>Thailand</v>
      </c>
      <c r="F100" t="str">
        <f>VLOOKUP($A100,SalesData[#This Row],COLUMN(F99), FALSE)</f>
        <v>Southeastern Asia</v>
      </c>
      <c r="G100" t="str">
        <f>VLOOKUP($A100,SalesData[#This Row],COLUMN(G99), FALSE)</f>
        <v>Technology</v>
      </c>
      <c r="H100" t="str">
        <f>VLOOKUP($A100,SalesData[#This Row],COLUMN(H99), FALSE)</f>
        <v>Storage</v>
      </c>
      <c r="I100">
        <f>VLOOKUP($A100,SalesData[#This Row],COLUMN(I99), FALSE)</f>
        <v>2667.5369999999998</v>
      </c>
      <c r="J100">
        <f>VLOOKUP($A100,SalesData[#This Row],COLUMN(J99), FALSE)</f>
        <v>5</v>
      </c>
      <c r="K100">
        <f>VLOOKUP($A100,SalesData[#This Row],COLUMN(K99), FALSE)</f>
        <v>0.17</v>
      </c>
      <c r="L100">
        <f>VLOOKUP($A100,SalesData[#This Row],COLUMN(L99), FALSE)</f>
        <v>-417.81299999999902</v>
      </c>
      <c r="M100" t="str">
        <f>VLOOKUP($A100,SalesData[#This Row],COLUMN(M99), FALSE)</f>
        <v>Medium</v>
      </c>
      <c r="N100" t="str">
        <f>VLOOKUP($A100,SalesData[#This Row],COLUMN(N99), FALSE)</f>
        <v>Normal Order</v>
      </c>
      <c r="O100" t="str">
        <f>VLOOKUP($A100,SalesData[#This Row],COLUMN(O99), FALSE)</f>
        <v>Brad Norvell</v>
      </c>
      <c r="P100" t="str">
        <f>VLOOKUP($A100,SalesData[#This Row],COLUMN(P99), FALSE)</f>
        <v>ID</v>
      </c>
      <c r="Q100" t="str">
        <f>VLOOKUP($A100,SalesData[#This Row],COLUMN(Q99), FALSE)</f>
        <v>2013</v>
      </c>
      <c r="R100" t="str">
        <f>VLOOKUP($A100,SalesData[#This Row],COLUMN(R99), FALSE)</f>
        <v>MEDIUM</v>
      </c>
      <c r="S100" t="str">
        <f>VLOOKUP($A100,SalesData[#This Row],COLUMN(S99), FALSE)</f>
        <v>technology</v>
      </c>
      <c r="T100" t="str">
        <f>VLOOKUP($A100,SalesData[#This Row],COLUMN(T99), FALSE)</f>
        <v>41633</v>
      </c>
      <c r="U100" t="str">
        <f>VLOOKUP($A100,SalesData[#This Row],COLUMN(U99), FALSE)</f>
        <v>BN11470130</v>
      </c>
      <c r="V100" t="str">
        <f>VLOOKUP($A100,SalesData[#This Row],COLUMN(V99), FALSE)</f>
        <v>ID</v>
      </c>
      <c r="W100">
        <f>VLOOKUP($A100,SalesData[#This Row],COLUMN(W99), FALSE)</f>
        <v>2013</v>
      </c>
      <c r="X100" t="str">
        <f>VLOOKUP($A100,SalesData[#This Row],COLUMN(X99), FALSE)</f>
        <v>BN11470130</v>
      </c>
      <c r="Y100">
        <f>VLOOKUP($A100,SalesData[#This Row],COLUMN(Y99), FALSE)</f>
        <v>41633</v>
      </c>
      <c r="Z100" t="str">
        <f>VLOOKUP($A100,SalesData[#This Row],COLUMN(Z99), FALSE)</f>
        <v>ID-2013-BN11470130-41633</v>
      </c>
      <c r="AA100">
        <f>VLOOKUP($A100,SalesData[#This Row],COLUMN(AA99), FALSE)</f>
        <v>2013</v>
      </c>
      <c r="AB100">
        <f>VLOOKUP($A100,SalesData[#This Row],COLUMN(AB99), FALSE)</f>
        <v>12</v>
      </c>
      <c r="AC100">
        <f>VLOOKUP($A100,SalesData[#This Row],COLUMN(AC99), FALSE)</f>
        <v>4</v>
      </c>
      <c r="AD100">
        <f>VLOOKUP($A100,SalesData[#This Row],COLUMN(AD99), FALSE)</f>
        <v>3</v>
      </c>
    </row>
    <row r="101" spans="1:30" ht="15.75">
      <c r="A101" s="54" t="s">
        <v>753</v>
      </c>
      <c r="B101" s="52">
        <f>VLOOKUP($A101,SalesData[#This Row],COLUMN(B100), FALSE)</f>
        <v>41775</v>
      </c>
      <c r="C101" s="52">
        <f>VLOOKUP($A101,SalesData[#This Row],COLUMN(C100), FALSE)</f>
        <v>41779</v>
      </c>
      <c r="D101" t="str">
        <f>VLOOKUP($A101,SalesData[#This Row],COLUMN(D100), FALSE)</f>
        <v>Erin Mull#</v>
      </c>
      <c r="E101" t="str">
        <f>VLOOKUP($A101,SalesData[#This Row],COLUMN(E100), FALSE)</f>
        <v>Germany</v>
      </c>
      <c r="F101" t="str">
        <f>VLOOKUP($A101,SalesData[#This Row],COLUMN(F100), FALSE)</f>
        <v>Western Europe</v>
      </c>
      <c r="G101" t="str">
        <f>VLOOKUP($A101,SalesData[#This Row],COLUMN(G100), FALSE)</f>
        <v>Technology</v>
      </c>
      <c r="H101" t="str">
        <f>VLOOKUP($A101,SalesData[#This Row],COLUMN(H100), FALSE)</f>
        <v>Copiers</v>
      </c>
      <c r="I101">
        <f>VLOOKUP($A101,SalesData[#This Row],COLUMN(I100), FALSE)</f>
        <v>2605.92</v>
      </c>
      <c r="J101">
        <f>VLOOKUP($A101,SalesData[#This Row],COLUMN(J100), FALSE)</f>
        <v>4</v>
      </c>
      <c r="K101">
        <f>VLOOKUP($A101,SalesData[#This Row],COLUMN(K100), FALSE)</f>
        <v>0</v>
      </c>
      <c r="L101">
        <f>VLOOKUP($A101,SalesData[#This Row],COLUMN(L100), FALSE)</f>
        <v>8994.9828630280499</v>
      </c>
      <c r="M101" t="str">
        <f>VLOOKUP($A101,SalesData[#This Row],COLUMN(M100), FALSE)</f>
        <v>High</v>
      </c>
      <c r="N101" t="str">
        <f>VLOOKUP($A101,SalesData[#This Row],COLUMN(N100), FALSE)</f>
        <v>Normal Order</v>
      </c>
      <c r="O101" t="str">
        <f>VLOOKUP($A101,SalesData[#This Row],COLUMN(O100), FALSE)</f>
        <v>Erin Mull#</v>
      </c>
      <c r="P101" t="str">
        <f>VLOOKUP($A101,SalesData[#This Row],COLUMN(P100), FALSE)</f>
        <v>ES</v>
      </c>
      <c r="Q101" t="str">
        <f>VLOOKUP($A101,SalesData[#This Row],COLUMN(Q100), FALSE)</f>
        <v>2014</v>
      </c>
      <c r="R101" t="str">
        <f>VLOOKUP($A101,SalesData[#This Row],COLUMN(R100), FALSE)</f>
        <v>HIGH</v>
      </c>
      <c r="S101" t="str">
        <f>VLOOKUP($A101,SalesData[#This Row],COLUMN(S100), FALSE)</f>
        <v>technology</v>
      </c>
      <c r="T101" t="str">
        <f>VLOOKUP($A101,SalesData[#This Row],COLUMN(T100), FALSE)</f>
        <v>41775</v>
      </c>
      <c r="U101" t="str">
        <f>VLOOKUP($A101,SalesData[#This Row],COLUMN(U100), FALSE)</f>
        <v>EM1406548</v>
      </c>
      <c r="V101" t="str">
        <f>VLOOKUP($A101,SalesData[#This Row],COLUMN(V100), FALSE)</f>
        <v>ES</v>
      </c>
      <c r="W101">
        <f>VLOOKUP($A101,SalesData[#This Row],COLUMN(W100), FALSE)</f>
        <v>2014</v>
      </c>
      <c r="X101" t="str">
        <f>VLOOKUP($A101,SalesData[#This Row],COLUMN(X100), FALSE)</f>
        <v>EM1406548</v>
      </c>
      <c r="Y101">
        <f>VLOOKUP($A101,SalesData[#This Row],COLUMN(Y100), FALSE)</f>
        <v>41775</v>
      </c>
      <c r="Z101" t="str">
        <f>VLOOKUP($A101,SalesData[#This Row],COLUMN(Z100), FALSE)</f>
        <v>ES-2014-EM1406548-41775</v>
      </c>
      <c r="AA101">
        <f>VLOOKUP($A101,SalesData[#This Row],COLUMN(AA100), FALSE)</f>
        <v>2014</v>
      </c>
      <c r="AB101">
        <f>VLOOKUP($A101,SalesData[#This Row],COLUMN(AB100), FALSE)</f>
        <v>5</v>
      </c>
      <c r="AC101">
        <f>VLOOKUP($A101,SalesData[#This Row],COLUMN(AC100), FALSE)</f>
        <v>6</v>
      </c>
      <c r="AD101">
        <f>VLOOKUP($A101,SalesData[#This Row],COLUMN(AD100), FALSE)</f>
        <v>4</v>
      </c>
    </row>
    <row r="102" spans="1:30" ht="15.75">
      <c r="A102" s="53" t="s">
        <v>758</v>
      </c>
      <c r="B102" s="52">
        <f>VLOOKUP($A102,SalesData[#This Row],COLUMN(B101), FALSE)</f>
        <v>41422</v>
      </c>
      <c r="C102" s="52">
        <f>VLOOKUP($A102,SalesData[#This Row],COLUMN(C101), FALSE)</f>
        <v>41425</v>
      </c>
      <c r="D102" t="str">
        <f>VLOOKUP($A102,SalesData[#This Row],COLUMN(D101), FALSE)</f>
        <v>Chloris Kastensmidt</v>
      </c>
      <c r="E102" t="str">
        <f>VLOOKUP($A102,SalesData[#This Row],COLUMN(E101), FALSE)</f>
        <v>Italy</v>
      </c>
      <c r="F102" t="str">
        <f>VLOOKUP($A102,SalesData[#This Row],COLUMN(F101), FALSE)</f>
        <v>Southern Europe</v>
      </c>
      <c r="G102" t="str">
        <f>VLOOKUP($A102,SalesData[#This Row],COLUMN(G101), FALSE)</f>
        <v>Technology</v>
      </c>
      <c r="H102" t="str">
        <f>VLOOKUP($A102,SalesData[#This Row],COLUMN(H101), FALSE)</f>
        <v>Storage</v>
      </c>
      <c r="I102">
        <f>VLOOKUP($A102,SalesData[#This Row],COLUMN(I101), FALSE)</f>
        <v>1513.56</v>
      </c>
      <c r="J102">
        <f>VLOOKUP($A102,SalesData[#This Row],COLUMN(J101), FALSE)</f>
        <v>4</v>
      </c>
      <c r="K102">
        <f>VLOOKUP($A102,SalesData[#This Row],COLUMN(K101), FALSE)</f>
        <v>0</v>
      </c>
      <c r="L102">
        <f>VLOOKUP($A102,SalesData[#This Row],COLUMN(L101), FALSE)</f>
        <v>741.599999999999</v>
      </c>
      <c r="M102" t="str">
        <f>VLOOKUP($A102,SalesData[#This Row],COLUMN(M101), FALSE)</f>
        <v>Crtiical</v>
      </c>
      <c r="N102" t="str">
        <f>VLOOKUP($A102,SalesData[#This Row],COLUMN(N101), FALSE)</f>
        <v>Normal Order</v>
      </c>
      <c r="O102" t="str">
        <f>VLOOKUP($A102,SalesData[#This Row],COLUMN(O101), FALSE)</f>
        <v>Chloris Kastensmidt</v>
      </c>
      <c r="P102" t="str">
        <f>VLOOKUP($A102,SalesData[#This Row],COLUMN(P101), FALSE)</f>
        <v>ES</v>
      </c>
      <c r="Q102" t="str">
        <f>VLOOKUP($A102,SalesData[#This Row],COLUMN(Q101), FALSE)</f>
        <v>2013</v>
      </c>
      <c r="R102" t="str">
        <f>VLOOKUP($A102,SalesData[#This Row],COLUMN(R101), FALSE)</f>
        <v>CRTIICAL</v>
      </c>
      <c r="S102" t="str">
        <f>VLOOKUP($A102,SalesData[#This Row],COLUMN(S101), FALSE)</f>
        <v>technology</v>
      </c>
      <c r="T102" t="str">
        <f>VLOOKUP($A102,SalesData[#This Row],COLUMN(T101), FALSE)</f>
        <v>41422</v>
      </c>
      <c r="U102" t="str">
        <f>VLOOKUP($A102,SalesData[#This Row],COLUMN(U101), FALSE)</f>
        <v>CK1220564</v>
      </c>
      <c r="V102" t="str">
        <f>VLOOKUP($A102,SalesData[#This Row],COLUMN(V101), FALSE)</f>
        <v>ES</v>
      </c>
      <c r="W102">
        <f>VLOOKUP($A102,SalesData[#This Row],COLUMN(W101), FALSE)</f>
        <v>2013</v>
      </c>
      <c r="X102" t="str">
        <f>VLOOKUP($A102,SalesData[#This Row],COLUMN(X101), FALSE)</f>
        <v>CK1220564</v>
      </c>
      <c r="Y102">
        <f>VLOOKUP($A102,SalesData[#This Row],COLUMN(Y101), FALSE)</f>
        <v>41422</v>
      </c>
      <c r="Z102" t="str">
        <f>VLOOKUP($A102,SalesData[#This Row],COLUMN(Z101), FALSE)</f>
        <v>ES-2013-CK1220564-41422</v>
      </c>
      <c r="AA102">
        <f>VLOOKUP($A102,SalesData[#This Row],COLUMN(AA101), FALSE)</f>
        <v>2013</v>
      </c>
      <c r="AB102">
        <f>VLOOKUP($A102,SalesData[#This Row],COLUMN(AB101), FALSE)</f>
        <v>5</v>
      </c>
      <c r="AC102">
        <f>VLOOKUP($A102,SalesData[#This Row],COLUMN(AC101), FALSE)</f>
        <v>3</v>
      </c>
      <c r="AD102">
        <f>VLOOKUP($A102,SalesData[#This Row],COLUMN(AD101), FALSE)</f>
        <v>3</v>
      </c>
    </row>
    <row r="103" spans="1:30" ht="15.75">
      <c r="A103" s="54" t="s">
        <v>763</v>
      </c>
      <c r="B103" s="52">
        <f>VLOOKUP($A103,SalesData[#This Row],COLUMN(B102), FALSE)</f>
        <v>41062</v>
      </c>
      <c r="C103" s="52">
        <f>VLOOKUP($A103,SalesData[#This Row],COLUMN(C102), FALSE)</f>
        <v>41064</v>
      </c>
      <c r="D103" t="str">
        <f>VLOOKUP($A103,SalesData[#This Row],COLUMN(D102), FALSE)</f>
        <v>Clay Cheatham</v>
      </c>
      <c r="E103" t="str">
        <f>VLOOKUP($A103,SalesData[#This Row],COLUMN(E102), FALSE)</f>
        <v>Ukraine</v>
      </c>
      <c r="F103" t="str">
        <f>VLOOKUP($A103,SalesData[#This Row],COLUMN(F102), FALSE)</f>
        <v>Eastern Europe</v>
      </c>
      <c r="G103" t="str">
        <f>VLOOKUP($A103,SalesData[#This Row],COLUMN(G102), FALSE)</f>
        <v>Furniture</v>
      </c>
      <c r="H103" t="str">
        <f>VLOOKUP($A103,SalesData[#This Row],COLUMN(H102), FALSE)</f>
        <v>Copiers</v>
      </c>
      <c r="I103">
        <f>VLOOKUP($A103,SalesData[#This Row],COLUMN(I102), FALSE)</f>
        <v>855.14999999999895</v>
      </c>
      <c r="J103">
        <f>VLOOKUP($A103,SalesData[#This Row],COLUMN(J102), FALSE)</f>
        <v>1</v>
      </c>
      <c r="K103">
        <f>VLOOKUP($A103,SalesData[#This Row],COLUMN(K102), FALSE)</f>
        <v>0</v>
      </c>
      <c r="L103">
        <f>VLOOKUP($A103,SalesData[#This Row],COLUMN(L102), FALSE)</f>
        <v>384.81</v>
      </c>
      <c r="M103" t="str">
        <f>VLOOKUP($A103,SalesData[#This Row],COLUMN(M102), FALSE)</f>
        <v>Critical</v>
      </c>
      <c r="N103" t="str">
        <f>VLOOKUP($A103,SalesData[#This Row],COLUMN(N102), FALSE)</f>
        <v>Normal Order</v>
      </c>
      <c r="O103" t="str">
        <f>VLOOKUP($A103,SalesData[#This Row],COLUMN(O102), FALSE)</f>
        <v>Clay Cheatham</v>
      </c>
      <c r="P103" t="str">
        <f>VLOOKUP($A103,SalesData[#This Row],COLUMN(P102), FALSE)</f>
        <v>UP</v>
      </c>
      <c r="Q103" t="str">
        <f>VLOOKUP($A103,SalesData[#This Row],COLUMN(Q102), FALSE)</f>
        <v>2012</v>
      </c>
      <c r="R103" t="str">
        <f>VLOOKUP($A103,SalesData[#This Row],COLUMN(R102), FALSE)</f>
        <v>CRITICAL</v>
      </c>
      <c r="S103" t="str">
        <f>VLOOKUP($A103,SalesData[#This Row],COLUMN(S102), FALSE)</f>
        <v>furniture</v>
      </c>
      <c r="T103" t="str">
        <f>VLOOKUP($A103,SalesData[#This Row],COLUMN(T102), FALSE)</f>
        <v>41062</v>
      </c>
      <c r="U103" t="str">
        <f>VLOOKUP($A103,SalesData[#This Row],COLUMN(U102), FALSE)</f>
        <v>CC2550137</v>
      </c>
      <c r="V103" t="str">
        <f>VLOOKUP($A103,SalesData[#This Row],COLUMN(V102), FALSE)</f>
        <v>UP</v>
      </c>
      <c r="W103">
        <f>VLOOKUP($A103,SalesData[#This Row],COLUMN(W102), FALSE)</f>
        <v>2012</v>
      </c>
      <c r="X103" t="str">
        <f>VLOOKUP($A103,SalesData[#This Row],COLUMN(X102), FALSE)</f>
        <v>CC2550137</v>
      </c>
      <c r="Y103">
        <f>VLOOKUP($A103,SalesData[#This Row],COLUMN(Y102), FALSE)</f>
        <v>41062</v>
      </c>
      <c r="Z103" t="str">
        <f>VLOOKUP($A103,SalesData[#This Row],COLUMN(Z102), FALSE)</f>
        <v>UP-2012-CC2550137-41062</v>
      </c>
      <c r="AA103">
        <f>VLOOKUP($A103,SalesData[#This Row],COLUMN(AA102), FALSE)</f>
        <v>2012</v>
      </c>
      <c r="AB103">
        <f>VLOOKUP($A103,SalesData[#This Row],COLUMN(AB102), FALSE)</f>
        <v>6</v>
      </c>
      <c r="AC103">
        <f>VLOOKUP($A103,SalesData[#This Row],COLUMN(AC102), FALSE)</f>
        <v>7</v>
      </c>
      <c r="AD103">
        <f>VLOOKUP($A103,SalesData[#This Row],COLUMN(AD102), FALSE)</f>
        <v>2</v>
      </c>
    </row>
    <row r="104" spans="1:30" ht="15.75">
      <c r="A104" s="53" t="s">
        <v>764</v>
      </c>
      <c r="B104" s="52">
        <f>VLOOKUP($A104,SalesData[#This Row],COLUMN(B103), FALSE)</f>
        <v>41103</v>
      </c>
      <c r="C104" s="52">
        <f>VLOOKUP($A104,SalesData[#This Row],COLUMN(C103), FALSE)</f>
        <v>41104</v>
      </c>
      <c r="D104" t="str">
        <f>VLOOKUP($A104,SalesData[#This Row],COLUMN(D103), FALSE)</f>
        <v>Melanie Seite</v>
      </c>
      <c r="E104" t="str">
        <f>VLOOKUP($A104,SalesData[#This Row],COLUMN(E103), FALSE)</f>
        <v>United Kingdom</v>
      </c>
      <c r="F104" t="str">
        <f>VLOOKUP($A104,SalesData[#This Row],COLUMN(F103), FALSE)</f>
        <v>NORTHERN EUROPE</v>
      </c>
      <c r="G104" t="str">
        <f>VLOOKUP($A104,SalesData[#This Row],COLUMN(G103), FALSE)</f>
        <v>Technology</v>
      </c>
      <c r="H104" t="str">
        <f>VLOOKUP($A104,SalesData[#This Row],COLUMN(H103), FALSE)</f>
        <v>Bookcases</v>
      </c>
      <c r="I104">
        <f>VLOOKUP($A104,SalesData[#This Row],COLUMN(I103), FALSE)</f>
        <v>956.34</v>
      </c>
      <c r="J104">
        <f>VLOOKUP($A104,SalesData[#This Row],COLUMN(J103), FALSE)</f>
        <v>4</v>
      </c>
      <c r="K104">
        <f>VLOOKUP($A104,SalesData[#This Row],COLUMN(K103), FALSE)</f>
        <v>0.1</v>
      </c>
      <c r="L104">
        <f>VLOOKUP($A104,SalesData[#This Row],COLUMN(L103), FALSE)</f>
        <v>-95.7</v>
      </c>
      <c r="M104" t="str">
        <f>VLOOKUP($A104,SalesData[#This Row],COLUMN(M103), FALSE)</f>
        <v>Critical</v>
      </c>
      <c r="N104" t="str">
        <f>VLOOKUP($A104,SalesData[#This Row],COLUMN(N103), FALSE)</f>
        <v>Normal Order</v>
      </c>
      <c r="O104" t="str">
        <f>VLOOKUP($A104,SalesData[#This Row],COLUMN(O103), FALSE)</f>
        <v>Melanie Seite</v>
      </c>
      <c r="P104" t="str">
        <f>VLOOKUP($A104,SalesData[#This Row],COLUMN(P103), FALSE)</f>
        <v>IT</v>
      </c>
      <c r="Q104" t="str">
        <f>VLOOKUP($A104,SalesData[#This Row],COLUMN(Q103), FALSE)</f>
        <v>2012</v>
      </c>
      <c r="R104" t="str">
        <f>VLOOKUP($A104,SalesData[#This Row],COLUMN(R103), FALSE)</f>
        <v>CRITICAL</v>
      </c>
      <c r="S104" t="str">
        <f>VLOOKUP($A104,SalesData[#This Row],COLUMN(S103), FALSE)</f>
        <v>technology</v>
      </c>
      <c r="T104" t="str">
        <f>VLOOKUP($A104,SalesData[#This Row],COLUMN(T103), FALSE)</f>
        <v>41103</v>
      </c>
      <c r="U104" t="str">
        <f>VLOOKUP($A104,SalesData[#This Row],COLUMN(U103), FALSE)</f>
        <v>MS17830139</v>
      </c>
      <c r="V104" t="str">
        <f>VLOOKUP($A104,SalesData[#This Row],COLUMN(V103), FALSE)</f>
        <v>IT</v>
      </c>
      <c r="W104">
        <f>VLOOKUP($A104,SalesData[#This Row],COLUMN(W103), FALSE)</f>
        <v>2012</v>
      </c>
      <c r="X104" t="str">
        <f>VLOOKUP($A104,SalesData[#This Row],COLUMN(X103), FALSE)</f>
        <v>MS17830139</v>
      </c>
      <c r="Y104">
        <f>VLOOKUP($A104,SalesData[#This Row],COLUMN(Y103), FALSE)</f>
        <v>41103</v>
      </c>
      <c r="Z104" t="str">
        <f>VLOOKUP($A104,SalesData[#This Row],COLUMN(Z103), FALSE)</f>
        <v>IT-2012-MS17830139-41103</v>
      </c>
      <c r="AA104">
        <f>VLOOKUP($A104,SalesData[#This Row],COLUMN(AA103), FALSE)</f>
        <v>2012</v>
      </c>
      <c r="AB104">
        <f>VLOOKUP($A104,SalesData[#This Row],COLUMN(AB103), FALSE)</f>
        <v>7</v>
      </c>
      <c r="AC104">
        <f>VLOOKUP($A104,SalesData[#This Row],COLUMN(AC103), FALSE)</f>
        <v>6</v>
      </c>
      <c r="AD104">
        <f>VLOOKUP($A104,SalesData[#This Row],COLUMN(AD103), FALSE)</f>
        <v>1</v>
      </c>
    </row>
    <row r="105" spans="1:30" ht="15.75">
      <c r="A105" s="54" t="s">
        <v>767</v>
      </c>
      <c r="B105" s="52">
        <f>VLOOKUP($A105,SalesData[#This Row],COLUMN(B104), FALSE)</f>
        <v>41198</v>
      </c>
      <c r="C105" s="52">
        <f>VLOOKUP($A105,SalesData[#This Row],COLUMN(C104), FALSE)</f>
        <v>41205</v>
      </c>
      <c r="D105" t="str">
        <f>VLOOKUP($A105,SalesData[#This Row],COLUMN(D104), FALSE)</f>
        <v>Greg Tran</v>
      </c>
      <c r="E105" t="str">
        <f>VLOOKUP($A105,SalesData[#This Row],COLUMN(E104), FALSE)</f>
        <v>Spain</v>
      </c>
      <c r="F105" t="str">
        <f>VLOOKUP($A105,SalesData[#This Row],COLUMN(F104), FALSE)</f>
        <v>Southern Europe</v>
      </c>
      <c r="G105" t="str">
        <f>VLOOKUP($A105,SalesData[#This Row],COLUMN(G104), FALSE)</f>
        <v>Furniture</v>
      </c>
      <c r="H105" t="str">
        <f>VLOOKUP($A105,SalesData[#This Row],COLUMN(H104), FALSE)</f>
        <v>Machines</v>
      </c>
      <c r="I105">
        <f>VLOOKUP($A105,SalesData[#This Row],COLUMN(I104), FALSE)</f>
        <v>1838.51999999999</v>
      </c>
      <c r="J105">
        <f>VLOOKUP($A105,SalesData[#This Row],COLUMN(J104), FALSE)</f>
        <v>5</v>
      </c>
      <c r="K105">
        <f>VLOOKUP($A105,SalesData[#This Row],COLUMN(K104), FALSE)</f>
        <v>0.2</v>
      </c>
      <c r="L105">
        <f>VLOOKUP($A105,SalesData[#This Row],COLUMN(L104), FALSE)</f>
        <v>160.77000000000001</v>
      </c>
      <c r="M105" t="str">
        <f>VLOOKUP($A105,SalesData[#This Row],COLUMN(M104), FALSE)</f>
        <v>Low</v>
      </c>
      <c r="N105" t="str">
        <f>VLOOKUP($A105,SalesData[#This Row],COLUMN(N104), FALSE)</f>
        <v>Normal Order</v>
      </c>
      <c r="O105" t="str">
        <f>VLOOKUP($A105,SalesData[#This Row],COLUMN(O104), FALSE)</f>
        <v>Greg Tran</v>
      </c>
      <c r="P105" t="str">
        <f>VLOOKUP($A105,SalesData[#This Row],COLUMN(P104), FALSE)</f>
        <v>ES</v>
      </c>
      <c r="Q105" t="str">
        <f>VLOOKUP($A105,SalesData[#This Row],COLUMN(Q104), FALSE)</f>
        <v>2012</v>
      </c>
      <c r="R105" t="str">
        <f>VLOOKUP($A105,SalesData[#This Row],COLUMN(R104), FALSE)</f>
        <v>LOW</v>
      </c>
      <c r="S105" t="str">
        <f>VLOOKUP($A105,SalesData[#This Row],COLUMN(S104), FALSE)</f>
        <v>furniture</v>
      </c>
      <c r="T105" t="str">
        <f>VLOOKUP($A105,SalesData[#This Row],COLUMN(T104), FALSE)</f>
        <v>41198</v>
      </c>
      <c r="U105" t="str">
        <f>VLOOKUP($A105,SalesData[#This Row],COLUMN(U104), FALSE)</f>
        <v>GT14710120</v>
      </c>
      <c r="V105" t="str">
        <f>VLOOKUP($A105,SalesData[#This Row],COLUMN(V104), FALSE)</f>
        <v>ES</v>
      </c>
      <c r="W105">
        <f>VLOOKUP($A105,SalesData[#This Row],COLUMN(W104), FALSE)</f>
        <v>2012</v>
      </c>
      <c r="X105" t="str">
        <f>VLOOKUP($A105,SalesData[#This Row],COLUMN(X104), FALSE)</f>
        <v>GT14710120</v>
      </c>
      <c r="Y105">
        <f>VLOOKUP($A105,SalesData[#This Row],COLUMN(Y104), FALSE)</f>
        <v>41198</v>
      </c>
      <c r="Z105" t="str">
        <f>VLOOKUP($A105,SalesData[#This Row],COLUMN(Z104), FALSE)</f>
        <v>ES-2012-GT14710120-41198</v>
      </c>
      <c r="AA105">
        <f>VLOOKUP($A105,SalesData[#This Row],COLUMN(AA104), FALSE)</f>
        <v>2012</v>
      </c>
      <c r="AB105">
        <f>VLOOKUP($A105,SalesData[#This Row],COLUMN(AB104), FALSE)</f>
        <v>10</v>
      </c>
      <c r="AC105">
        <f>VLOOKUP($A105,SalesData[#This Row],COLUMN(AC104), FALSE)</f>
        <v>3</v>
      </c>
      <c r="AD105">
        <f>VLOOKUP($A105,SalesData[#This Row],COLUMN(AD104), FALSE)</f>
        <v>7</v>
      </c>
    </row>
    <row r="106" spans="1:30" ht="15.75">
      <c r="A106" s="53" t="s">
        <v>778</v>
      </c>
      <c r="B106" s="52">
        <f>VLOOKUP($A106,SalesData[#This Row],COLUMN(B105), FALSE)</f>
        <v>41310</v>
      </c>
      <c r="C106" s="52">
        <f>VLOOKUP($A106,SalesData[#This Row],COLUMN(C105), FALSE)</f>
        <v>41313</v>
      </c>
      <c r="D106" t="str">
        <f>VLOOKUP($A106,SalesData[#This Row],COLUMN(D105), FALSE)</f>
        <v>John Castell</v>
      </c>
      <c r="E106" t="str">
        <f>VLOOKUP($A106,SalesData[#This Row],COLUMN(E105), FALSE)</f>
        <v>Australia</v>
      </c>
      <c r="F106" t="str">
        <f>VLOOKUP($A106,SalesData[#This Row],COLUMN(F105), FALSE)</f>
        <v>Oceania</v>
      </c>
      <c r="G106" t="str">
        <f>VLOOKUP($A106,SalesData[#This Row],COLUMN(G105), FALSE)</f>
        <v>Furniture</v>
      </c>
      <c r="H106" t="str">
        <f>VLOOKUP($A106,SalesData[#This Row],COLUMN(H105), FALSE)</f>
        <v>Storage</v>
      </c>
      <c r="I106">
        <f>VLOOKUP($A106,SalesData[#This Row],COLUMN(I105), FALSE)</f>
        <v>819.93599999999901</v>
      </c>
      <c r="J106">
        <f>VLOOKUP($A106,SalesData[#This Row],COLUMN(J105), FALSE)</f>
        <v>2</v>
      </c>
      <c r="K106">
        <f>VLOOKUP($A106,SalesData[#This Row],COLUMN(K105), FALSE)</f>
        <v>0.1</v>
      </c>
      <c r="L106">
        <f>VLOOKUP($A106,SalesData[#This Row],COLUMN(L105), FALSE)</f>
        <v>191.316</v>
      </c>
      <c r="M106" t="str">
        <f>VLOOKUP($A106,SalesData[#This Row],COLUMN(M105), FALSE)</f>
        <v>Critical</v>
      </c>
      <c r="N106" t="str">
        <f>VLOOKUP($A106,SalesData[#This Row],COLUMN(N105), FALSE)</f>
        <v>Normal Order</v>
      </c>
      <c r="O106" t="str">
        <f>VLOOKUP($A106,SalesData[#This Row],COLUMN(O105), FALSE)</f>
        <v>John Castell</v>
      </c>
      <c r="P106" t="str">
        <f>VLOOKUP($A106,SalesData[#This Row],COLUMN(P105), FALSE)</f>
        <v>IN</v>
      </c>
      <c r="Q106" t="str">
        <f>VLOOKUP($A106,SalesData[#This Row],COLUMN(Q105), FALSE)</f>
        <v>2013</v>
      </c>
      <c r="R106" t="str">
        <f>VLOOKUP($A106,SalesData[#This Row],COLUMN(R105), FALSE)</f>
        <v>CRITICAL</v>
      </c>
      <c r="S106" t="str">
        <f>VLOOKUP($A106,SalesData[#This Row],COLUMN(S105), FALSE)</f>
        <v>furniture</v>
      </c>
      <c r="T106" t="str">
        <f>VLOOKUP($A106,SalesData[#This Row],COLUMN(T105), FALSE)</f>
        <v>41310</v>
      </c>
      <c r="U106" t="str">
        <f>VLOOKUP($A106,SalesData[#This Row],COLUMN(U105), FALSE)</f>
        <v>JC157757</v>
      </c>
      <c r="V106" t="str">
        <f>VLOOKUP($A106,SalesData[#This Row],COLUMN(V105), FALSE)</f>
        <v>IN</v>
      </c>
      <c r="W106">
        <f>VLOOKUP($A106,SalesData[#This Row],COLUMN(W105), FALSE)</f>
        <v>2013</v>
      </c>
      <c r="X106" t="str">
        <f>VLOOKUP($A106,SalesData[#This Row],COLUMN(X105), FALSE)</f>
        <v>JC157757</v>
      </c>
      <c r="Y106">
        <f>VLOOKUP($A106,SalesData[#This Row],COLUMN(Y105), FALSE)</f>
        <v>41310</v>
      </c>
      <c r="Z106" t="str">
        <f>VLOOKUP($A106,SalesData[#This Row],COLUMN(Z105), FALSE)</f>
        <v>IN-2013-JC157757-41310</v>
      </c>
      <c r="AA106">
        <f>VLOOKUP($A106,SalesData[#This Row],COLUMN(AA105), FALSE)</f>
        <v>2013</v>
      </c>
      <c r="AB106">
        <f>VLOOKUP($A106,SalesData[#This Row],COLUMN(AB105), FALSE)</f>
        <v>2</v>
      </c>
      <c r="AC106">
        <f>VLOOKUP($A106,SalesData[#This Row],COLUMN(AC105), FALSE)</f>
        <v>3</v>
      </c>
      <c r="AD106">
        <f>VLOOKUP($A106,SalesData[#This Row],COLUMN(AD105), FALSE)</f>
        <v>3</v>
      </c>
    </row>
    <row r="107" spans="1:30" ht="15.75">
      <c r="A107" s="54" t="s">
        <v>791</v>
      </c>
      <c r="B107" s="52">
        <f>VLOOKUP($A107,SalesData[#This Row],COLUMN(B106), FALSE)</f>
        <v>40962</v>
      </c>
      <c r="C107" s="52">
        <f>VLOOKUP($A107,SalesData[#This Row],COLUMN(C106), FALSE)</f>
        <v>40965</v>
      </c>
      <c r="D107" t="str">
        <f>VLOOKUP($A107,SalesData[#This Row],COLUMN(D106), FALSE)</f>
        <v>Mitch Gastineau</v>
      </c>
      <c r="E107" t="str">
        <f>VLOOKUP($A107,SalesData[#This Row],COLUMN(E106), FALSE)</f>
        <v>India</v>
      </c>
      <c r="F107" t="str">
        <f>VLOOKUP($A107,SalesData[#This Row],COLUMN(F106), FALSE)</f>
        <v>Southern Asia</v>
      </c>
      <c r="G107" t="str">
        <f>VLOOKUP($A107,SalesData[#This Row],COLUMN(G106), FALSE)</f>
        <v>Technology</v>
      </c>
      <c r="H107" t="str">
        <f>VLOOKUP($A107,SalesData[#This Row],COLUMN(H106), FALSE)</f>
        <v>Tables</v>
      </c>
      <c r="I107">
        <f>VLOOKUP($A107,SalesData[#This Row],COLUMN(I106), FALSE)</f>
        <v>1526.52</v>
      </c>
      <c r="J107">
        <f>VLOOKUP($A107,SalesData[#This Row],COLUMN(J106), FALSE)</f>
        <v>4</v>
      </c>
      <c r="K107">
        <f>VLOOKUP($A107,SalesData[#This Row],COLUMN(K106), FALSE)</f>
        <v>0</v>
      </c>
      <c r="L107">
        <f>VLOOKUP($A107,SalesData[#This Row],COLUMN(L106), FALSE)</f>
        <v>3985.40136153395</v>
      </c>
      <c r="M107" t="str">
        <f>VLOOKUP($A107,SalesData[#This Row],COLUMN(M106), FALSE)</f>
        <v>High</v>
      </c>
      <c r="N107" t="str">
        <f>VLOOKUP($A107,SalesData[#This Row],COLUMN(N106), FALSE)</f>
        <v>Normal Order</v>
      </c>
      <c r="O107" t="str">
        <f>VLOOKUP($A107,SalesData[#This Row],COLUMN(O106), FALSE)</f>
        <v>Mitch Gastineau</v>
      </c>
      <c r="P107" t="str">
        <f>VLOOKUP($A107,SalesData[#This Row],COLUMN(P106), FALSE)</f>
        <v>IN</v>
      </c>
      <c r="Q107" t="str">
        <f>VLOOKUP($A107,SalesData[#This Row],COLUMN(Q106), FALSE)</f>
        <v>2012</v>
      </c>
      <c r="R107" t="str">
        <f>VLOOKUP($A107,SalesData[#This Row],COLUMN(R106), FALSE)</f>
        <v>HIGH</v>
      </c>
      <c r="S107" t="str">
        <f>VLOOKUP($A107,SalesData[#This Row],COLUMN(S106), FALSE)</f>
        <v>technology</v>
      </c>
      <c r="T107" t="str">
        <f>VLOOKUP($A107,SalesData[#This Row],COLUMN(T106), FALSE)</f>
        <v>40962</v>
      </c>
      <c r="U107" t="str">
        <f>VLOOKUP($A107,SalesData[#This Row],COLUMN(U106), FALSE)</f>
        <v>MG1820558</v>
      </c>
      <c r="V107" t="str">
        <f>VLOOKUP($A107,SalesData[#This Row],COLUMN(V106), FALSE)</f>
        <v>IN</v>
      </c>
      <c r="W107">
        <f>VLOOKUP($A107,SalesData[#This Row],COLUMN(W106), FALSE)</f>
        <v>2012</v>
      </c>
      <c r="X107" t="str">
        <f>VLOOKUP($A107,SalesData[#This Row],COLUMN(X106), FALSE)</f>
        <v>MG1820558</v>
      </c>
      <c r="Y107">
        <f>VLOOKUP($A107,SalesData[#This Row],COLUMN(Y106), FALSE)</f>
        <v>40962</v>
      </c>
      <c r="Z107" t="str">
        <f>VLOOKUP($A107,SalesData[#This Row],COLUMN(Z106), FALSE)</f>
        <v>IN-2012-MG1820558-40962</v>
      </c>
      <c r="AA107">
        <f>VLOOKUP($A107,SalesData[#This Row],COLUMN(AA106), FALSE)</f>
        <v>2012</v>
      </c>
      <c r="AB107">
        <f>VLOOKUP($A107,SalesData[#This Row],COLUMN(AB106), FALSE)</f>
        <v>2</v>
      </c>
      <c r="AC107">
        <f>VLOOKUP($A107,SalesData[#This Row],COLUMN(AC106), FALSE)</f>
        <v>5</v>
      </c>
      <c r="AD107">
        <f>VLOOKUP($A107,SalesData[#This Row],COLUMN(AD106), FALSE)</f>
        <v>3</v>
      </c>
    </row>
    <row r="108" spans="1:30" ht="15.75">
      <c r="A108" s="53" t="s">
        <v>584</v>
      </c>
      <c r="B108" s="52">
        <f>VLOOKUP($A108,SalesData[#This Row],COLUMN(B107), FALSE)</f>
        <v>41173</v>
      </c>
      <c r="C108" s="52">
        <f>VLOOKUP($A108,SalesData[#This Row],COLUMN(C107), FALSE)</f>
        <v>41180</v>
      </c>
      <c r="D108" t="str">
        <f>VLOOKUP($A108,SalesData[#This Row],COLUMN(D107), FALSE)</f>
        <v>Adam Shillingsburg</v>
      </c>
      <c r="E108" t="str">
        <f>VLOOKUP($A108,SalesData[#This Row],COLUMN(E107), FALSE)</f>
        <v>United States</v>
      </c>
      <c r="F108" t="str">
        <f>VLOOKUP($A108,SalesData[#This Row],COLUMN(F107), FALSE)</f>
        <v>Eastern US</v>
      </c>
      <c r="G108" t="str">
        <f>VLOOKUP($A108,SalesData[#This Row],COLUMN(G107), FALSE)</f>
        <v>Office Supplies</v>
      </c>
      <c r="H108" t="str">
        <f>VLOOKUP($A108,SalesData[#This Row],COLUMN(H107), FALSE)</f>
        <v>Phones</v>
      </c>
      <c r="I108">
        <f>VLOOKUP($A108,SalesData[#This Row],COLUMN(I107), FALSE)</f>
        <v>3.984</v>
      </c>
      <c r="J108">
        <f>VLOOKUP($A108,SalesData[#This Row],COLUMN(J107), FALSE)</f>
        <v>1</v>
      </c>
      <c r="K108">
        <f>VLOOKUP($A108,SalesData[#This Row],COLUMN(K107), FALSE)</f>
        <v>0.2</v>
      </c>
      <c r="L108">
        <f>VLOOKUP($A108,SalesData[#This Row],COLUMN(L107), FALSE)</f>
        <v>1.3944000000000001</v>
      </c>
      <c r="M108" t="str">
        <f>VLOOKUP($A108,SalesData[#This Row],COLUMN(M107), FALSE)</f>
        <v>Medium</v>
      </c>
      <c r="N108" t="str">
        <f>VLOOKUP($A108,SalesData[#This Row],COLUMN(N107), FALSE)</f>
        <v>Normal Order</v>
      </c>
      <c r="O108" t="str">
        <f>VLOOKUP($A108,SalesData[#This Row],COLUMN(O107), FALSE)</f>
        <v>Adam Shillingsburg</v>
      </c>
      <c r="P108" t="str">
        <f>VLOOKUP($A108,SalesData[#This Row],COLUMN(P107), FALSE)</f>
        <v>CA</v>
      </c>
      <c r="Q108" t="str">
        <f>VLOOKUP($A108,SalesData[#This Row],COLUMN(Q107), FALSE)</f>
        <v>2012</v>
      </c>
      <c r="R108" t="str">
        <f>VLOOKUP($A108,SalesData[#This Row],COLUMN(R107), FALSE)</f>
        <v>MEDIUM</v>
      </c>
      <c r="S108" t="str">
        <f>VLOOKUP($A108,SalesData[#This Row],COLUMN(S107), FALSE)</f>
        <v>office supplies</v>
      </c>
      <c r="T108" t="str">
        <f>VLOOKUP($A108,SalesData[#This Row],COLUMN(T107), FALSE)</f>
        <v>41173</v>
      </c>
      <c r="U108" t="str">
        <f>VLOOKUP($A108,SalesData[#This Row],COLUMN(U107), FALSE)</f>
        <v>AS10090140</v>
      </c>
      <c r="V108" t="str">
        <f>VLOOKUP($A108,SalesData[#This Row],COLUMN(V107), FALSE)</f>
        <v>CA</v>
      </c>
      <c r="W108">
        <f>VLOOKUP($A108,SalesData[#This Row],COLUMN(W107), FALSE)</f>
        <v>2012</v>
      </c>
      <c r="X108" t="str">
        <f>VLOOKUP($A108,SalesData[#This Row],COLUMN(X107), FALSE)</f>
        <v>AS10090140</v>
      </c>
      <c r="Y108">
        <f>VLOOKUP($A108,SalesData[#This Row],COLUMN(Y107), FALSE)</f>
        <v>41173</v>
      </c>
      <c r="Z108" t="str">
        <f>VLOOKUP($A108,SalesData[#This Row],COLUMN(Z107), FALSE)</f>
        <v>CA-2012-AS10090140-41173</v>
      </c>
      <c r="AA108">
        <f>VLOOKUP($A108,SalesData[#This Row],COLUMN(AA107), FALSE)</f>
        <v>2012</v>
      </c>
      <c r="AB108">
        <f>VLOOKUP($A108,SalesData[#This Row],COLUMN(AB107), FALSE)</f>
        <v>9</v>
      </c>
      <c r="AC108">
        <f>VLOOKUP($A108,SalesData[#This Row],COLUMN(AC107), FALSE)</f>
        <v>6</v>
      </c>
      <c r="AD108">
        <f>VLOOKUP($A108,SalesData[#This Row],COLUMN(AD107), FALSE)</f>
        <v>7</v>
      </c>
    </row>
    <row r="109" spans="1:30" ht="15.75">
      <c r="A109" s="54" t="s">
        <v>800</v>
      </c>
      <c r="B109" s="52">
        <f>VLOOKUP($A109,SalesData[#This Row],COLUMN(B108), FALSE)</f>
        <v>41942</v>
      </c>
      <c r="C109" s="52">
        <f>VLOOKUP($A109,SalesData[#This Row],COLUMN(C108), FALSE)</f>
        <v>41948</v>
      </c>
      <c r="D109" t="str">
        <f>VLOOKUP($A109,SalesData[#This Row],COLUMN(D108), FALSE)</f>
        <v>Patrick Bzostek</v>
      </c>
      <c r="E109" t="str">
        <f>VLOOKUP($A109,SalesData[#This Row],COLUMN(E108), FALSE)</f>
        <v>Nicargaua</v>
      </c>
      <c r="F109" t="str">
        <f>VLOOKUP($A109,SalesData[#This Row],COLUMN(F108), FALSE)</f>
        <v>Central America</v>
      </c>
      <c r="G109" t="str">
        <f>VLOOKUP($A109,SalesData[#This Row],COLUMN(G108), FALSE)</f>
        <v>Technology</v>
      </c>
      <c r="H109" t="str">
        <f>VLOOKUP($A109,SalesData[#This Row],COLUMN(H108), FALSE)</f>
        <v>Copiers</v>
      </c>
      <c r="I109">
        <f>VLOOKUP($A109,SalesData[#This Row],COLUMN(I108), FALSE)</f>
        <v>2125</v>
      </c>
      <c r="J109">
        <f>VLOOKUP($A109,SalesData[#This Row],COLUMN(J108), FALSE)</f>
        <v>5</v>
      </c>
      <c r="K109">
        <f>VLOOKUP($A109,SalesData[#This Row],COLUMN(K108), FALSE)</f>
        <v>0</v>
      </c>
      <c r="L109">
        <f>VLOOKUP($A109,SalesData[#This Row],COLUMN(L108), FALSE)</f>
        <v>297.5</v>
      </c>
      <c r="M109" t="str">
        <f>VLOOKUP($A109,SalesData[#This Row],COLUMN(M108), FALSE)</f>
        <v>Low</v>
      </c>
      <c r="N109" t="str">
        <f>VLOOKUP($A109,SalesData[#This Row],COLUMN(N108), FALSE)</f>
        <v>Normal Order</v>
      </c>
      <c r="O109" t="str">
        <f>VLOOKUP($A109,SalesData[#This Row],COLUMN(O108), FALSE)</f>
        <v>Patrick Bzostek</v>
      </c>
      <c r="P109" t="str">
        <f>VLOOKUP($A109,SalesData[#This Row],COLUMN(P108), FALSE)</f>
        <v>MX</v>
      </c>
      <c r="Q109" t="str">
        <f>VLOOKUP($A109,SalesData[#This Row],COLUMN(Q108), FALSE)</f>
        <v>2014</v>
      </c>
      <c r="R109" t="str">
        <f>VLOOKUP($A109,SalesData[#This Row],COLUMN(R108), FALSE)</f>
        <v>LOW</v>
      </c>
      <c r="S109" t="str">
        <f>VLOOKUP($A109,SalesData[#This Row],COLUMN(S108), FALSE)</f>
        <v>technology</v>
      </c>
      <c r="T109" t="str">
        <f>VLOOKUP($A109,SalesData[#This Row],COLUMN(T108), FALSE)</f>
        <v>41942</v>
      </c>
      <c r="U109" t="str">
        <f>VLOOKUP($A109,SalesData[#This Row],COLUMN(U108), FALSE)</f>
        <v>PB1880593</v>
      </c>
      <c r="V109" t="str">
        <f>VLOOKUP($A109,SalesData[#This Row],COLUMN(V108), FALSE)</f>
        <v>MX</v>
      </c>
      <c r="W109">
        <f>VLOOKUP($A109,SalesData[#This Row],COLUMN(W108), FALSE)</f>
        <v>2014</v>
      </c>
      <c r="X109" t="str">
        <f>VLOOKUP($A109,SalesData[#This Row],COLUMN(X108), FALSE)</f>
        <v>PB1880593</v>
      </c>
      <c r="Y109">
        <f>VLOOKUP($A109,SalesData[#This Row],COLUMN(Y108), FALSE)</f>
        <v>41942</v>
      </c>
      <c r="Z109" t="str">
        <f>VLOOKUP($A109,SalesData[#This Row],COLUMN(Z108), FALSE)</f>
        <v>MX-2014-PB1880593-41942</v>
      </c>
      <c r="AA109">
        <f>VLOOKUP($A109,SalesData[#This Row],COLUMN(AA108), FALSE)</f>
        <v>2014</v>
      </c>
      <c r="AB109">
        <f>VLOOKUP($A109,SalesData[#This Row],COLUMN(AB108), FALSE)</f>
        <v>10</v>
      </c>
      <c r="AC109">
        <f>VLOOKUP($A109,SalesData[#This Row],COLUMN(AC108), FALSE)</f>
        <v>5</v>
      </c>
      <c r="AD109">
        <f>VLOOKUP($A109,SalesData[#This Row],COLUMN(AD108), FALSE)</f>
        <v>6</v>
      </c>
    </row>
    <row r="110" spans="1:30" ht="15.75">
      <c r="A110" s="53" t="s">
        <v>803</v>
      </c>
      <c r="B110" s="52">
        <f>VLOOKUP($A110,SalesData[#This Row],COLUMN(B109), FALSE)</f>
        <v>41621</v>
      </c>
      <c r="C110" s="52">
        <f>VLOOKUP($A110,SalesData[#This Row],COLUMN(C109), FALSE)</f>
        <v>41623</v>
      </c>
      <c r="D110" t="str">
        <f>VLOOKUP($A110,SalesData[#This Row],COLUMN(D109), FALSE)</f>
        <v>Benjamin Patterson</v>
      </c>
      <c r="E110" t="str">
        <f>VLOOKUP($A110,SalesData[#This Row],COLUMN(E109), FALSE)</f>
        <v>Cameroon</v>
      </c>
      <c r="F110" t="str">
        <f>VLOOKUP($A110,SalesData[#This Row],COLUMN(F109), FALSE)</f>
        <v>Central Africa</v>
      </c>
      <c r="G110" t="str">
        <f>VLOOKUP($A110,SalesData[#This Row],COLUMN(G109), FALSE)</f>
        <v>Technology</v>
      </c>
      <c r="H110" t="str">
        <f>VLOOKUP($A110,SalesData[#This Row],COLUMN(H109), FALSE)</f>
        <v>Phones</v>
      </c>
      <c r="I110">
        <f>VLOOKUP($A110,SalesData[#This Row],COLUMN(I109), FALSE)</f>
        <v>976.08</v>
      </c>
      <c r="J110">
        <f>VLOOKUP($A110,SalesData[#This Row],COLUMN(J109), FALSE)</f>
        <v>4</v>
      </c>
      <c r="K110">
        <f>VLOOKUP($A110,SalesData[#This Row],COLUMN(K109), FALSE)</f>
        <v>0</v>
      </c>
      <c r="L110">
        <f>VLOOKUP($A110,SalesData[#This Row],COLUMN(L109), FALSE)</f>
        <v>292.79999999999899</v>
      </c>
      <c r="M110" t="str">
        <f>VLOOKUP($A110,SalesData[#This Row],COLUMN(M109), FALSE)</f>
        <v>Critical</v>
      </c>
      <c r="N110" t="str">
        <f>VLOOKUP($A110,SalesData[#This Row],COLUMN(N109), FALSE)</f>
        <v>Normal Order</v>
      </c>
      <c r="O110" t="str">
        <f>VLOOKUP($A110,SalesData[#This Row],COLUMN(O109), FALSE)</f>
        <v>Benjamin Patterson</v>
      </c>
      <c r="P110" t="str">
        <f>VLOOKUP($A110,SalesData[#This Row],COLUMN(P109), FALSE)</f>
        <v>CM</v>
      </c>
      <c r="Q110" t="str">
        <f>VLOOKUP($A110,SalesData[#This Row],COLUMN(Q109), FALSE)</f>
        <v>2013</v>
      </c>
      <c r="R110" t="str">
        <f>VLOOKUP($A110,SalesData[#This Row],COLUMN(R109), FALSE)</f>
        <v>CRITICAL</v>
      </c>
      <c r="S110" t="str">
        <f>VLOOKUP($A110,SalesData[#This Row],COLUMN(S109), FALSE)</f>
        <v>technology</v>
      </c>
      <c r="T110" t="str">
        <f>VLOOKUP($A110,SalesData[#This Row],COLUMN(T109), FALSE)</f>
        <v>41621</v>
      </c>
      <c r="U110" t="str">
        <f>VLOOKUP($A110,SalesData[#This Row],COLUMN(U109), FALSE)</f>
        <v>BP123022</v>
      </c>
      <c r="V110" t="str">
        <f>VLOOKUP($A110,SalesData[#This Row],COLUMN(V109), FALSE)</f>
        <v>CM</v>
      </c>
      <c r="W110">
        <f>VLOOKUP($A110,SalesData[#This Row],COLUMN(W109), FALSE)</f>
        <v>2013</v>
      </c>
      <c r="X110" t="str">
        <f>VLOOKUP($A110,SalesData[#This Row],COLUMN(X109), FALSE)</f>
        <v>BP123022</v>
      </c>
      <c r="Y110">
        <f>VLOOKUP($A110,SalesData[#This Row],COLUMN(Y109), FALSE)</f>
        <v>41621</v>
      </c>
      <c r="Z110" t="str">
        <f>VLOOKUP($A110,SalesData[#This Row],COLUMN(Z109), FALSE)</f>
        <v>CM-2013-BP123022-41621</v>
      </c>
      <c r="AA110">
        <f>VLOOKUP($A110,SalesData[#This Row],COLUMN(AA109), FALSE)</f>
        <v>2013</v>
      </c>
      <c r="AB110">
        <f>VLOOKUP($A110,SalesData[#This Row],COLUMN(AB109), FALSE)</f>
        <v>12</v>
      </c>
      <c r="AC110">
        <f>VLOOKUP($A110,SalesData[#This Row],COLUMN(AC109), FALSE)</f>
        <v>6</v>
      </c>
      <c r="AD110">
        <f>VLOOKUP($A110,SalesData[#This Row],COLUMN(AD109), FALSE)</f>
        <v>2</v>
      </c>
    </row>
    <row r="111" spans="1:30" ht="15.75">
      <c r="A111" s="54" t="s">
        <v>806</v>
      </c>
      <c r="B111" s="52">
        <f>VLOOKUP($A111,SalesData[#This Row],COLUMN(B110), FALSE)</f>
        <v>41173</v>
      </c>
      <c r="C111" s="52">
        <f>VLOOKUP($A111,SalesData[#This Row],COLUMN(C110), FALSE)</f>
        <v>41180</v>
      </c>
      <c r="D111" t="str">
        <f>VLOOKUP($A111,SalesData[#This Row],COLUMN(D110), FALSE)</f>
        <v>Adam Shillingsburg</v>
      </c>
      <c r="E111" t="str">
        <f>VLOOKUP($A111,SalesData[#This Row],COLUMN(E110), FALSE)</f>
        <v>United States</v>
      </c>
      <c r="F111" t="str">
        <f>VLOOKUP($A111,SalesData[#This Row],COLUMN(F110), FALSE)</f>
        <v>Eastern US</v>
      </c>
      <c r="G111" t="str">
        <f>VLOOKUP($A111,SalesData[#This Row],COLUMN(G110), FALSE)</f>
        <v>Office Supplies</v>
      </c>
      <c r="H111" t="str">
        <f>VLOOKUP($A111,SalesData[#This Row],COLUMN(H110), FALSE)</f>
        <v>Accessories</v>
      </c>
      <c r="I111">
        <f>VLOOKUP($A111,SalesData[#This Row],COLUMN(I110), FALSE)</f>
        <v>13.04</v>
      </c>
      <c r="J111">
        <f>VLOOKUP($A111,SalesData[#This Row],COLUMN(J110), FALSE)</f>
        <v>4</v>
      </c>
      <c r="K111">
        <f>VLOOKUP($A111,SalesData[#This Row],COLUMN(K110), FALSE)</f>
        <v>0</v>
      </c>
      <c r="L111">
        <f>VLOOKUP($A111,SalesData[#This Row],COLUMN(L110), FALSE)</f>
        <v>42.544024685653</v>
      </c>
      <c r="M111" t="str">
        <f>VLOOKUP($A111,SalesData[#This Row],COLUMN(M110), FALSE)</f>
        <v>Medium</v>
      </c>
      <c r="N111" t="str">
        <f>VLOOKUP($A111,SalesData[#This Row],COLUMN(N110), FALSE)</f>
        <v>Normal Order</v>
      </c>
      <c r="O111" t="str">
        <f>VLOOKUP($A111,SalesData[#This Row],COLUMN(O110), FALSE)</f>
        <v>Adam Shillingsburg</v>
      </c>
      <c r="P111" t="str">
        <f>VLOOKUP($A111,SalesData[#This Row],COLUMN(P110), FALSE)</f>
        <v>CA</v>
      </c>
      <c r="Q111" t="str">
        <f>VLOOKUP($A111,SalesData[#This Row],COLUMN(Q110), FALSE)</f>
        <v>2012</v>
      </c>
      <c r="R111" t="str">
        <f>VLOOKUP($A111,SalesData[#This Row],COLUMN(R110), FALSE)</f>
        <v>MEDIUM</v>
      </c>
      <c r="S111" t="str">
        <f>VLOOKUP($A111,SalesData[#This Row],COLUMN(S110), FALSE)</f>
        <v>office supplies</v>
      </c>
      <c r="T111" t="str">
        <f>VLOOKUP($A111,SalesData[#This Row],COLUMN(T110), FALSE)</f>
        <v>1173#</v>
      </c>
      <c r="U111" t="str">
        <f>VLOOKUP($A111,SalesData[#This Row],COLUMN(U110), FALSE)</f>
        <v>AS10090140</v>
      </c>
      <c r="V111" t="str">
        <f>VLOOKUP($A111,SalesData[#This Row],COLUMN(V110), FALSE)</f>
        <v>CA</v>
      </c>
      <c r="W111">
        <f>VLOOKUP($A111,SalesData[#This Row],COLUMN(W110), FALSE)</f>
        <v>2012</v>
      </c>
      <c r="X111" t="str">
        <f>VLOOKUP($A111,SalesData[#This Row],COLUMN(X110), FALSE)</f>
        <v>AS10090140</v>
      </c>
      <c r="Y111" t="str">
        <f>VLOOKUP($A111,SalesData[#This Row],COLUMN(Y110), FALSE)</f>
        <v>41173#</v>
      </c>
      <c r="Z111" t="str">
        <f>VLOOKUP($A111,SalesData[#This Row],COLUMN(Z110), FALSE)</f>
        <v>CA-2012-AS10090140-41173#</v>
      </c>
      <c r="AA111">
        <f>VLOOKUP($A111,SalesData[#This Row],COLUMN(AA110), FALSE)</f>
        <v>2012</v>
      </c>
      <c r="AB111">
        <f>VLOOKUP($A111,SalesData[#This Row],COLUMN(AB110), FALSE)</f>
        <v>9</v>
      </c>
      <c r="AC111">
        <f>VLOOKUP($A111,SalesData[#This Row],COLUMN(AC110), FALSE)</f>
        <v>6</v>
      </c>
      <c r="AD111">
        <f>VLOOKUP($A111,SalesData[#This Row],COLUMN(AD110), FALSE)</f>
        <v>7</v>
      </c>
    </row>
    <row r="112" spans="1:30" ht="15.75">
      <c r="A112" s="53" t="s">
        <v>807</v>
      </c>
      <c r="B112" s="52">
        <f>VLOOKUP($A112,SalesData[#This Row],COLUMN(B111), FALSE)</f>
        <v>41159</v>
      </c>
      <c r="C112" s="52">
        <f>VLOOKUP($A112,SalesData[#This Row],COLUMN(C111), FALSE)</f>
        <v>41161</v>
      </c>
      <c r="D112" t="str">
        <f>VLOOKUP($A112,SalesData[#This Row],COLUMN(D111), FALSE)</f>
        <v>Dennis Bolton</v>
      </c>
      <c r="E112" t="str">
        <f>VLOOKUP($A112,SalesData[#This Row],COLUMN(E111), FALSE)</f>
        <v>zambia</v>
      </c>
      <c r="F112" t="str">
        <f>VLOOKUP($A112,SalesData[#This Row],COLUMN(F111), FALSE)</f>
        <v>Eastern Africa</v>
      </c>
      <c r="G112" t="str">
        <f>VLOOKUP($A112,SalesData[#This Row],COLUMN(G111), FALSE)</f>
        <v>Furniture</v>
      </c>
      <c r="H112" t="str">
        <f>VLOOKUP($A112,SalesData[#This Row],COLUMN(H111), FALSE)</f>
        <v>Copiers</v>
      </c>
      <c r="I112">
        <f>VLOOKUP($A112,SalesData[#This Row],COLUMN(I111), FALSE)</f>
        <v>2134.4399999999901</v>
      </c>
      <c r="J112">
        <f>VLOOKUP($A112,SalesData[#This Row],COLUMN(J111), FALSE)</f>
        <v>4</v>
      </c>
      <c r="K112">
        <f>VLOOKUP($A112,SalesData[#This Row],COLUMN(K111), FALSE)</f>
        <v>0</v>
      </c>
      <c r="L112">
        <f>VLOOKUP($A112,SalesData[#This Row],COLUMN(L111), FALSE)</f>
        <v>682.92</v>
      </c>
      <c r="M112" t="str">
        <f>VLOOKUP($A112,SalesData[#This Row],COLUMN(M111), FALSE)</f>
        <v>Critical</v>
      </c>
      <c r="N112" t="str">
        <f>VLOOKUP($A112,SalesData[#This Row],COLUMN(N111), FALSE)</f>
        <v>Normal Order</v>
      </c>
      <c r="O112" t="str">
        <f>VLOOKUP($A112,SalesData[#This Row],COLUMN(O111), FALSE)</f>
        <v>Dennis Bolton</v>
      </c>
      <c r="P112" t="str">
        <f>VLOOKUP($A112,SalesData[#This Row],COLUMN(P111), FALSE)</f>
        <v>ZA</v>
      </c>
      <c r="Q112" t="str">
        <f>VLOOKUP($A112,SalesData[#This Row],COLUMN(Q111), FALSE)</f>
        <v>2012</v>
      </c>
      <c r="R112" t="str">
        <f>VLOOKUP($A112,SalesData[#This Row],COLUMN(R111), FALSE)</f>
        <v>CRITICAL</v>
      </c>
      <c r="S112" t="str">
        <f>VLOOKUP($A112,SalesData[#This Row],COLUMN(S111), FALSE)</f>
        <v>furniture</v>
      </c>
      <c r="T112" t="str">
        <f>VLOOKUP($A112,SalesData[#This Row],COLUMN(T111), FALSE)</f>
        <v>41159</v>
      </c>
      <c r="U112" t="str">
        <f>VLOOKUP($A112,SalesData[#This Row],COLUMN(U111), FALSE)</f>
        <v>DB3360146</v>
      </c>
      <c r="V112" t="str">
        <f>VLOOKUP($A112,SalesData[#This Row],COLUMN(V111), FALSE)</f>
        <v>ZA</v>
      </c>
      <c r="W112">
        <f>VLOOKUP($A112,SalesData[#This Row],COLUMN(W111), FALSE)</f>
        <v>2012</v>
      </c>
      <c r="X112" t="str">
        <f>VLOOKUP($A112,SalesData[#This Row],COLUMN(X111), FALSE)</f>
        <v>DB3360146</v>
      </c>
      <c r="Y112">
        <f>VLOOKUP($A112,SalesData[#This Row],COLUMN(Y111), FALSE)</f>
        <v>41159</v>
      </c>
      <c r="Z112" t="str">
        <f>VLOOKUP($A112,SalesData[#This Row],COLUMN(Z111), FALSE)</f>
        <v>ZA-2012-DB3360146-41159</v>
      </c>
      <c r="AA112">
        <f>VLOOKUP($A112,SalesData[#This Row],COLUMN(AA111), FALSE)</f>
        <v>2012</v>
      </c>
      <c r="AB112">
        <f>VLOOKUP($A112,SalesData[#This Row],COLUMN(AB111), FALSE)</f>
        <v>9</v>
      </c>
      <c r="AC112">
        <f>VLOOKUP($A112,SalesData[#This Row],COLUMN(AC111), FALSE)</f>
        <v>6</v>
      </c>
      <c r="AD112">
        <f>VLOOKUP($A112,SalesData[#This Row],COLUMN(AD111), FALSE)</f>
        <v>2</v>
      </c>
    </row>
    <row r="113" spans="1:30" ht="15.75">
      <c r="A113" s="54" t="s">
        <v>819</v>
      </c>
      <c r="B113" s="52">
        <f>VLOOKUP($A113,SalesData[#This Row],COLUMN(B112), FALSE)</f>
        <v>41741</v>
      </c>
      <c r="C113" s="52">
        <f>VLOOKUP($A113,SalesData[#This Row],COLUMN(C112), FALSE)</f>
        <v>41743</v>
      </c>
      <c r="D113" t="str">
        <f>VLOOKUP($A113,SalesData[#This Row],COLUMN(D112), FALSE)</f>
        <v>Neil FranzÃ¶sisch</v>
      </c>
      <c r="E113" t="str">
        <f>VLOOKUP($A113,SalesData[#This Row],COLUMN(E112), FALSE)</f>
        <v xml:space="preserve"> China </v>
      </c>
      <c r="F113" t="str">
        <f>VLOOKUP($A113,SalesData[#This Row],COLUMN(F112), FALSE)</f>
        <v>Eastern Asia</v>
      </c>
      <c r="G113" t="str">
        <f>VLOOKUP($A113,SalesData[#This Row],COLUMN(G112), FALSE)</f>
        <v>Office Supplies</v>
      </c>
      <c r="H113" t="str">
        <f>VLOOKUP($A113,SalesData[#This Row],COLUMN(H112), FALSE)</f>
        <v>Binders</v>
      </c>
      <c r="I113">
        <f>VLOOKUP($A113,SalesData[#This Row],COLUMN(I112), FALSE)</f>
        <v>899.55</v>
      </c>
      <c r="J113">
        <f>VLOOKUP($A113,SalesData[#This Row],COLUMN(J112), FALSE)</f>
        <v>3</v>
      </c>
      <c r="K113">
        <f>VLOOKUP($A113,SalesData[#This Row],COLUMN(K112), FALSE)</f>
        <v>0</v>
      </c>
      <c r="L113">
        <f>VLOOKUP($A113,SalesData[#This Row],COLUMN(L112), FALSE)</f>
        <v>323.82</v>
      </c>
      <c r="M113" t="str">
        <f>VLOOKUP($A113,SalesData[#This Row],COLUMN(M112), FALSE)</f>
        <v>Critical</v>
      </c>
      <c r="N113" t="str">
        <f>VLOOKUP($A113,SalesData[#This Row],COLUMN(N112), FALSE)</f>
        <v>Normal Order</v>
      </c>
      <c r="O113" t="str">
        <f>VLOOKUP($A113,SalesData[#This Row],COLUMN(O112), FALSE)</f>
        <v>Neil Franzã¶Sisch</v>
      </c>
      <c r="P113" t="str">
        <f>VLOOKUP($A113,SalesData[#This Row],COLUMN(P112), FALSE)</f>
        <v>IN</v>
      </c>
      <c r="Q113" t="str">
        <f>VLOOKUP($A113,SalesData[#This Row],COLUMN(Q112), FALSE)</f>
        <v>2014</v>
      </c>
      <c r="R113" t="str">
        <f>VLOOKUP($A113,SalesData[#This Row],COLUMN(R112), FALSE)</f>
        <v>CRITICAL</v>
      </c>
      <c r="S113" t="str">
        <f>VLOOKUP($A113,SalesData[#This Row],COLUMN(S112), FALSE)</f>
        <v>office supplies</v>
      </c>
      <c r="T113" t="str">
        <f>VLOOKUP($A113,SalesData[#This Row],COLUMN(T112), FALSE)</f>
        <v>41741</v>
      </c>
      <c r="U113" t="str">
        <f>VLOOKUP($A113,SalesData[#This Row],COLUMN(U112), FALSE)</f>
        <v>NF1847527</v>
      </c>
      <c r="V113" t="str">
        <f>VLOOKUP($A113,SalesData[#This Row],COLUMN(V112), FALSE)</f>
        <v>IN</v>
      </c>
      <c r="W113">
        <f>VLOOKUP($A113,SalesData[#This Row],COLUMN(W112), FALSE)</f>
        <v>2014</v>
      </c>
      <c r="X113" t="str">
        <f>VLOOKUP($A113,SalesData[#This Row],COLUMN(X112), FALSE)</f>
        <v>NF1847527</v>
      </c>
      <c r="Y113">
        <f>VLOOKUP($A113,SalesData[#This Row],COLUMN(Y112), FALSE)</f>
        <v>41741</v>
      </c>
      <c r="Z113" t="str">
        <f>VLOOKUP($A113,SalesData[#This Row],COLUMN(Z112), FALSE)</f>
        <v>IN-2014-NF1847527-41741</v>
      </c>
      <c r="AA113">
        <f>VLOOKUP($A113,SalesData[#This Row],COLUMN(AA112), FALSE)</f>
        <v>2014</v>
      </c>
      <c r="AB113">
        <f>VLOOKUP($A113,SalesData[#This Row],COLUMN(AB112), FALSE)</f>
        <v>4</v>
      </c>
      <c r="AC113">
        <f>VLOOKUP($A113,SalesData[#This Row],COLUMN(AC112), FALSE)</f>
        <v>7</v>
      </c>
      <c r="AD113">
        <f>VLOOKUP($A113,SalesData[#This Row],COLUMN(AD112), FALSE)</f>
        <v>2</v>
      </c>
    </row>
    <row r="114" spans="1:30" ht="15.75">
      <c r="A114" s="53" t="s">
        <v>825</v>
      </c>
      <c r="B114" s="52">
        <f>VLOOKUP($A114,SalesData[#This Row],COLUMN(B113), FALSE)</f>
        <v>41560</v>
      </c>
      <c r="C114" s="52">
        <f>VLOOKUP($A114,SalesData[#This Row],COLUMN(C113), FALSE)</f>
        <v>41563</v>
      </c>
      <c r="D114" t="str">
        <f>VLOOKUP($A114,SalesData[#This Row],COLUMN(D113), FALSE)</f>
        <v>Liz Carlisle</v>
      </c>
      <c r="E114" t="str">
        <f>VLOOKUP($A114,SalesData[#This Row],COLUMN(E113), FALSE)</f>
        <v>New Zealand#</v>
      </c>
      <c r="F114" t="str">
        <f>VLOOKUP($A114,SalesData[#This Row],COLUMN(F113), FALSE)</f>
        <v>Oceania</v>
      </c>
      <c r="G114" t="str">
        <f>VLOOKUP($A114,SalesData[#This Row],COLUMN(G113), FALSE)</f>
        <v>Furniture</v>
      </c>
      <c r="H114" t="str">
        <f>VLOOKUP($A114,SalesData[#This Row],COLUMN(H113), FALSE)</f>
        <v>Copiers</v>
      </c>
      <c r="I114">
        <f>VLOOKUP($A114,SalesData[#This Row],COLUMN(I113), FALSE)</f>
        <v>1136.66399999999</v>
      </c>
      <c r="J114">
        <f>VLOOKUP($A114,SalesData[#This Row],COLUMN(J113), FALSE)</f>
        <v>4</v>
      </c>
      <c r="K114">
        <f>VLOOKUP($A114,SalesData[#This Row],COLUMN(K113), FALSE)</f>
        <v>0.4</v>
      </c>
      <c r="L114">
        <f>VLOOKUP($A114,SalesData[#This Row],COLUMN(L113), FALSE)</f>
        <v>-189.45599999999899</v>
      </c>
      <c r="M114" t="str">
        <f>VLOOKUP($A114,SalesData[#This Row],COLUMN(M113), FALSE)</f>
        <v>Critical</v>
      </c>
      <c r="N114" t="str">
        <f>VLOOKUP($A114,SalesData[#This Row],COLUMN(N113), FALSE)</f>
        <v>Normal Order</v>
      </c>
      <c r="O114" t="str">
        <f>VLOOKUP($A114,SalesData[#This Row],COLUMN(O113), FALSE)</f>
        <v>Liz Carlisle</v>
      </c>
      <c r="P114" t="str">
        <f>VLOOKUP($A114,SalesData[#This Row],COLUMN(P113), FALSE)</f>
        <v>ID</v>
      </c>
      <c r="Q114" t="str">
        <f>VLOOKUP($A114,SalesData[#This Row],COLUMN(Q113), FALSE)</f>
        <v>2013</v>
      </c>
      <c r="R114" t="str">
        <f>VLOOKUP($A114,SalesData[#This Row],COLUMN(R113), FALSE)</f>
        <v>CRITICAL</v>
      </c>
      <c r="S114" t="str">
        <f>VLOOKUP($A114,SalesData[#This Row],COLUMN(S113), FALSE)</f>
        <v>furniture</v>
      </c>
      <c r="T114" t="str">
        <f>VLOOKUP($A114,SalesData[#This Row],COLUMN(T113), FALSE)</f>
        <v>41560</v>
      </c>
      <c r="U114" t="str">
        <f>VLOOKUP($A114,SalesData[#This Row],COLUMN(U113), FALSE)</f>
        <v>LC1705092</v>
      </c>
      <c r="V114" t="str">
        <f>VLOOKUP($A114,SalesData[#This Row],COLUMN(V113), FALSE)</f>
        <v>ID</v>
      </c>
      <c r="W114">
        <f>VLOOKUP($A114,SalesData[#This Row],COLUMN(W113), FALSE)</f>
        <v>2013</v>
      </c>
      <c r="X114" t="str">
        <f>VLOOKUP($A114,SalesData[#This Row],COLUMN(X113), FALSE)</f>
        <v>LC1705092</v>
      </c>
      <c r="Y114">
        <f>VLOOKUP($A114,SalesData[#This Row],COLUMN(Y113), FALSE)</f>
        <v>41560</v>
      </c>
      <c r="Z114" t="str">
        <f>VLOOKUP($A114,SalesData[#This Row],COLUMN(Z113), FALSE)</f>
        <v>ID-2013-LC1705092-41560</v>
      </c>
      <c r="AA114">
        <f>VLOOKUP($A114,SalesData[#This Row],COLUMN(AA113), FALSE)</f>
        <v>2013</v>
      </c>
      <c r="AB114">
        <f>VLOOKUP($A114,SalesData[#This Row],COLUMN(AB113), FALSE)</f>
        <v>10</v>
      </c>
      <c r="AC114">
        <f>VLOOKUP($A114,SalesData[#This Row],COLUMN(AC113), FALSE)</f>
        <v>1</v>
      </c>
      <c r="AD114">
        <f>VLOOKUP($A114,SalesData[#This Row],COLUMN(AD113), FALSE)</f>
        <v>3</v>
      </c>
    </row>
    <row r="115" spans="1:30" ht="15.75">
      <c r="A115" s="54" t="s">
        <v>827</v>
      </c>
      <c r="B115" s="52">
        <f>VLOOKUP($A115,SalesData[#This Row],COLUMN(B114), FALSE)</f>
        <v>42034</v>
      </c>
      <c r="C115" s="52">
        <f>VLOOKUP($A115,SalesData[#This Row],COLUMN(C114), FALSE)</f>
        <v>42038</v>
      </c>
      <c r="D115" t="str">
        <f>VLOOKUP($A115,SalesData[#This Row],COLUMN(D114), FALSE)</f>
        <v>Ruben Ausman</v>
      </c>
      <c r="E115" t="str">
        <f>VLOOKUP($A115,SalesData[#This Row],COLUMN(E114), FALSE)</f>
        <v>China</v>
      </c>
      <c r="F115" t="str">
        <f>VLOOKUP($A115,SalesData[#This Row],COLUMN(F114), FALSE)</f>
        <v>Eastern Asia</v>
      </c>
      <c r="G115" t="str">
        <f>VLOOKUP($A115,SalesData[#This Row],COLUMN(G114), FALSE)</f>
        <v>Furniture</v>
      </c>
      <c r="H115" t="str">
        <f>VLOOKUP($A115,SalesData[#This Row],COLUMN(H114), FALSE)</f>
        <v>Phones</v>
      </c>
      <c r="I115">
        <f>VLOOKUP($A115,SalesData[#This Row],COLUMN(I114), FALSE)</f>
        <v>2300.99999999999</v>
      </c>
      <c r="J115">
        <f>VLOOKUP($A115,SalesData[#This Row],COLUMN(J114), FALSE)</f>
        <v>5</v>
      </c>
      <c r="K115">
        <f>VLOOKUP($A115,SalesData[#This Row],COLUMN(K114), FALSE)</f>
        <v>0</v>
      </c>
      <c r="L115">
        <f>VLOOKUP($A115,SalesData[#This Row],COLUMN(L114), FALSE)</f>
        <v>91.95</v>
      </c>
      <c r="M115" t="str">
        <f>VLOOKUP($A115,SalesData[#This Row],COLUMN(M114), FALSE)</f>
        <v>High</v>
      </c>
      <c r="N115" t="str">
        <f>VLOOKUP($A115,SalesData[#This Row],COLUMN(N114), FALSE)</f>
        <v>Normal Order</v>
      </c>
      <c r="O115" t="str">
        <f>VLOOKUP($A115,SalesData[#This Row],COLUMN(O114), FALSE)</f>
        <v>Ruben Ausman</v>
      </c>
      <c r="P115" t="str">
        <f>VLOOKUP($A115,SalesData[#This Row],COLUMN(P114), FALSE)</f>
        <v>IN</v>
      </c>
      <c r="Q115" t="str">
        <f>VLOOKUP($A115,SalesData[#This Row],COLUMN(Q114), FALSE)</f>
        <v>2015</v>
      </c>
      <c r="R115" t="str">
        <f>VLOOKUP($A115,SalesData[#This Row],COLUMN(R114), FALSE)</f>
        <v>HIGH</v>
      </c>
      <c r="S115" t="str">
        <f>VLOOKUP($A115,SalesData[#This Row],COLUMN(S114), FALSE)</f>
        <v>furniture</v>
      </c>
      <c r="T115" t="str">
        <f>VLOOKUP($A115,SalesData[#This Row],COLUMN(T114), FALSE)</f>
        <v>42034</v>
      </c>
      <c r="U115" t="str">
        <f>VLOOKUP($A115,SalesData[#This Row],COLUMN(U114), FALSE)</f>
        <v>RA1988527</v>
      </c>
      <c r="V115" t="str">
        <f>VLOOKUP($A115,SalesData[#This Row],COLUMN(V114), FALSE)</f>
        <v>IN</v>
      </c>
      <c r="W115">
        <f>VLOOKUP($A115,SalesData[#This Row],COLUMN(W114), FALSE)</f>
        <v>2015</v>
      </c>
      <c r="X115" t="str">
        <f>VLOOKUP($A115,SalesData[#This Row],COLUMN(X114), FALSE)</f>
        <v>RA1988527</v>
      </c>
      <c r="Y115">
        <f>VLOOKUP($A115,SalesData[#This Row],COLUMN(Y114), FALSE)</f>
        <v>42034</v>
      </c>
      <c r="Z115" t="str">
        <f>VLOOKUP($A115,SalesData[#This Row],COLUMN(Z114), FALSE)</f>
        <v>IN-2015-RA1988527-42034</v>
      </c>
      <c r="AA115">
        <f>VLOOKUP($A115,SalesData[#This Row],COLUMN(AA114), FALSE)</f>
        <v>2015</v>
      </c>
      <c r="AB115">
        <f>VLOOKUP($A115,SalesData[#This Row],COLUMN(AB114), FALSE)</f>
        <v>1</v>
      </c>
      <c r="AC115">
        <f>VLOOKUP($A115,SalesData[#This Row],COLUMN(AC114), FALSE)</f>
        <v>6</v>
      </c>
      <c r="AD115">
        <f>VLOOKUP($A115,SalesData[#This Row],COLUMN(AD114), FALSE)</f>
        <v>4</v>
      </c>
    </row>
    <row r="116" spans="1:30" ht="15.75">
      <c r="A116" s="53" t="s">
        <v>831</v>
      </c>
      <c r="B116" s="52">
        <f>VLOOKUP($A116,SalesData[#This Row],COLUMN(B115), FALSE)</f>
        <v>42161</v>
      </c>
      <c r="C116" s="52">
        <f>VLOOKUP($A116,SalesData[#This Row],COLUMN(C115), FALSE)</f>
        <v>42162</v>
      </c>
      <c r="D116" t="str">
        <f>VLOOKUP($A116,SalesData[#This Row],COLUMN(D115), FALSE)</f>
        <v>Adrian Barton</v>
      </c>
      <c r="E116" t="str">
        <f>VLOOKUP($A116,SalesData[#This Row],COLUMN(E115), FALSE)</f>
        <v>United States</v>
      </c>
      <c r="F116" t="str">
        <f>VLOOKUP($A116,SalesData[#This Row],COLUMN(F115), FALSE)</f>
        <v>Central US</v>
      </c>
      <c r="G116" t="str">
        <f>VLOOKUP($A116,SalesData[#This Row],COLUMN(G115), FALSE)</f>
        <v>Technology</v>
      </c>
      <c r="H116" t="str">
        <f>VLOOKUP($A116,SalesData[#This Row],COLUMN(H115), FALSE)</f>
        <v>Chairs</v>
      </c>
      <c r="I116">
        <f>VLOOKUP($A116,SalesData[#This Row],COLUMN(I115), FALSE)</f>
        <v>470.37599999999998</v>
      </c>
      <c r="J116">
        <f>VLOOKUP($A116,SalesData[#This Row],COLUMN(J115), FALSE)</f>
        <v>3</v>
      </c>
      <c r="K116">
        <f>VLOOKUP($A116,SalesData[#This Row],COLUMN(K115), FALSE)</f>
        <v>0.2</v>
      </c>
      <c r="L116">
        <f>VLOOKUP($A116,SalesData[#This Row],COLUMN(L115), FALSE)</f>
        <v>52.917299999999898</v>
      </c>
      <c r="M116" t="str">
        <f>VLOOKUP($A116,SalesData[#This Row],COLUMN(M115), FALSE)</f>
        <v>High</v>
      </c>
      <c r="N116" t="str">
        <f>VLOOKUP($A116,SalesData[#This Row],COLUMN(N115), FALSE)</f>
        <v>Normal Order</v>
      </c>
      <c r="O116" t="str">
        <f>VLOOKUP($A116,SalesData[#This Row],COLUMN(O115), FALSE)</f>
        <v>Adrian Barton</v>
      </c>
      <c r="P116" t="str">
        <f>VLOOKUP($A116,SalesData[#This Row],COLUMN(P115), FALSE)</f>
        <v>CA</v>
      </c>
      <c r="Q116" t="str">
        <f>VLOOKUP($A116,SalesData[#This Row],COLUMN(Q115), FALSE)</f>
        <v>2015</v>
      </c>
      <c r="R116" t="str">
        <f>VLOOKUP($A116,SalesData[#This Row],COLUMN(R115), FALSE)</f>
        <v>HIGH</v>
      </c>
      <c r="S116" t="str">
        <f>VLOOKUP($A116,SalesData[#This Row],COLUMN(S115), FALSE)</f>
        <v>technology</v>
      </c>
      <c r="T116" t="str">
        <f>VLOOKUP($A116,SalesData[#This Row],COLUMN(T115), FALSE)</f>
        <v>42161</v>
      </c>
      <c r="U116" t="str">
        <f>VLOOKUP($A116,SalesData[#This Row],COLUMN(U115), FALSE)</f>
        <v>AB10105140</v>
      </c>
      <c r="V116" t="str">
        <f>VLOOKUP($A116,SalesData[#This Row],COLUMN(V115), FALSE)</f>
        <v>CA</v>
      </c>
      <c r="W116">
        <f>VLOOKUP($A116,SalesData[#This Row],COLUMN(W115), FALSE)</f>
        <v>2015</v>
      </c>
      <c r="X116" t="str">
        <f>VLOOKUP($A116,SalesData[#This Row],COLUMN(X115), FALSE)</f>
        <v>AB10105140</v>
      </c>
      <c r="Y116">
        <f>VLOOKUP($A116,SalesData[#This Row],COLUMN(Y115), FALSE)</f>
        <v>42161</v>
      </c>
      <c r="Z116" t="str">
        <f>VLOOKUP($A116,SalesData[#This Row],COLUMN(Z115), FALSE)</f>
        <v>CA-2015-AB10105140-42161</v>
      </c>
      <c r="AA116">
        <f>VLOOKUP($A116,SalesData[#This Row],COLUMN(AA115), FALSE)</f>
        <v>2015</v>
      </c>
      <c r="AB116">
        <f>VLOOKUP($A116,SalesData[#This Row],COLUMN(AB115), FALSE)</f>
        <v>6</v>
      </c>
      <c r="AC116">
        <f>VLOOKUP($A116,SalesData[#This Row],COLUMN(AC115), FALSE)</f>
        <v>7</v>
      </c>
      <c r="AD116">
        <f>VLOOKUP($A116,SalesData[#This Row],COLUMN(AD115), FALSE)</f>
        <v>1</v>
      </c>
    </row>
    <row r="117" spans="1:30" ht="15.75">
      <c r="A117" s="54" t="s">
        <v>834</v>
      </c>
      <c r="B117" s="52">
        <f>VLOOKUP($A117,SalesData[#This Row],COLUMN(B116), FALSE)</f>
        <v>41901</v>
      </c>
      <c r="C117" s="52">
        <f>VLOOKUP($A117,SalesData[#This Row],COLUMN(C116), FALSE)</f>
        <v>41905</v>
      </c>
      <c r="D117" t="str">
        <f>VLOOKUP($A117,SalesData[#This Row],COLUMN(D116), FALSE)</f>
        <v>Eric Murdock</v>
      </c>
      <c r="E117" t="str">
        <f>VLOOKUP($A117,SalesData[#This Row],COLUMN(E116), FALSE)</f>
        <v>India</v>
      </c>
      <c r="F117" t="str">
        <f>VLOOKUP($A117,SalesData[#This Row],COLUMN(F116), FALSE)</f>
        <v>Southern Asia</v>
      </c>
      <c r="G117" t="str">
        <f>VLOOKUP($A117,SalesData[#This Row],COLUMN(G116), FALSE)</f>
        <v>Office Supplies</v>
      </c>
      <c r="H117" t="str">
        <f>VLOOKUP($A117,SalesData[#This Row],COLUMN(H116), FALSE)</f>
        <v>Chairs</v>
      </c>
      <c r="I117">
        <f>VLOOKUP($A117,SalesData[#This Row],COLUMN(I116), FALSE)</f>
        <v>2249.16</v>
      </c>
      <c r="J117">
        <f>VLOOKUP($A117,SalesData[#This Row],COLUMN(J116), FALSE)</f>
        <v>4</v>
      </c>
      <c r="K117">
        <f>VLOOKUP($A117,SalesData[#This Row],COLUMN(K116), FALSE)</f>
        <v>0</v>
      </c>
      <c r="L117">
        <f>VLOOKUP($A117,SalesData[#This Row],COLUMN(L116), FALSE)</f>
        <v>224.88</v>
      </c>
      <c r="M117" t="str">
        <f>VLOOKUP($A117,SalesData[#This Row],COLUMN(M116), FALSE)</f>
        <v>High</v>
      </c>
      <c r="N117" t="str">
        <f>VLOOKUP($A117,SalesData[#This Row],COLUMN(N116), FALSE)</f>
        <v>Normal Order</v>
      </c>
      <c r="O117" t="str">
        <f>VLOOKUP($A117,SalesData[#This Row],COLUMN(O116), FALSE)</f>
        <v>Eric Murdock</v>
      </c>
      <c r="P117" t="str">
        <f>VLOOKUP($A117,SalesData[#This Row],COLUMN(P116), FALSE)</f>
        <v>ID</v>
      </c>
      <c r="Q117" t="str">
        <f>VLOOKUP($A117,SalesData[#This Row],COLUMN(Q116), FALSE)</f>
        <v>2014</v>
      </c>
      <c r="R117" t="str">
        <f>VLOOKUP($A117,SalesData[#This Row],COLUMN(R116), FALSE)</f>
        <v>HIGH</v>
      </c>
      <c r="S117" t="str">
        <f>VLOOKUP($A117,SalesData[#This Row],COLUMN(S116), FALSE)</f>
        <v>office supplies</v>
      </c>
      <c r="T117" t="str">
        <f>VLOOKUP($A117,SalesData[#This Row],COLUMN(T116), FALSE)</f>
        <v>41901</v>
      </c>
      <c r="U117" t="str">
        <f>VLOOKUP($A117,SalesData[#This Row],COLUMN(U116), FALSE)</f>
        <v>EM1396058</v>
      </c>
      <c r="V117" t="str">
        <f>VLOOKUP($A117,SalesData[#This Row],COLUMN(V116), FALSE)</f>
        <v>ID</v>
      </c>
      <c r="W117">
        <f>VLOOKUP($A117,SalesData[#This Row],COLUMN(W116), FALSE)</f>
        <v>2014</v>
      </c>
      <c r="X117" t="str">
        <f>VLOOKUP($A117,SalesData[#This Row],COLUMN(X116), FALSE)</f>
        <v>EM1396058</v>
      </c>
      <c r="Y117">
        <f>VLOOKUP($A117,SalesData[#This Row],COLUMN(Y116), FALSE)</f>
        <v>41901</v>
      </c>
      <c r="Z117" t="str">
        <f>VLOOKUP($A117,SalesData[#This Row],COLUMN(Z116), FALSE)</f>
        <v>ID-2014-EM1396058-41901</v>
      </c>
      <c r="AA117">
        <f>VLOOKUP($A117,SalesData[#This Row],COLUMN(AA116), FALSE)</f>
        <v>2014</v>
      </c>
      <c r="AB117">
        <f>VLOOKUP($A117,SalesData[#This Row],COLUMN(AB116), FALSE)</f>
        <v>9</v>
      </c>
      <c r="AC117">
        <f>VLOOKUP($A117,SalesData[#This Row],COLUMN(AC116), FALSE)</f>
        <v>6</v>
      </c>
      <c r="AD117">
        <f>VLOOKUP($A117,SalesData[#This Row],COLUMN(AD116), FALSE)</f>
        <v>4</v>
      </c>
    </row>
    <row r="118" spans="1:30" ht="15.75">
      <c r="A118" s="53" t="s">
        <v>841</v>
      </c>
      <c r="B118" s="52">
        <f>VLOOKUP($A118,SalesData[#This Row],COLUMN(B117), FALSE)</f>
        <v>41262</v>
      </c>
      <c r="C118" s="52">
        <f>VLOOKUP($A118,SalesData[#This Row],COLUMN(C117), FALSE)</f>
        <v>41265</v>
      </c>
      <c r="D118" t="str">
        <f>VLOOKUP($A118,SalesData[#This Row],COLUMN(D117), FALSE)</f>
        <v>Adrian Barton</v>
      </c>
      <c r="E118" t="str">
        <f>VLOOKUP($A118,SalesData[#This Row],COLUMN(E117), FALSE)</f>
        <v>united states</v>
      </c>
      <c r="F118" t="str">
        <f>VLOOKUP($A118,SalesData[#This Row],COLUMN(F117), FALSE)</f>
        <v>Central US</v>
      </c>
      <c r="G118" t="str">
        <f>VLOOKUP($A118,SalesData[#This Row],COLUMN(G117), FALSE)</f>
        <v>Office Supplies</v>
      </c>
      <c r="H118" t="str">
        <f>VLOOKUP($A118,SalesData[#This Row],COLUMN(H117), FALSE)</f>
        <v>Tables</v>
      </c>
      <c r="I118">
        <f>VLOOKUP($A118,SalesData[#This Row],COLUMN(I117), FALSE)</f>
        <v>1103.97</v>
      </c>
      <c r="J118">
        <f>VLOOKUP($A118,SalesData[#This Row],COLUMN(J117), FALSE)</f>
        <v>3</v>
      </c>
      <c r="K118">
        <f>VLOOKUP($A118,SalesData[#This Row],COLUMN(K117), FALSE)</f>
        <v>0</v>
      </c>
      <c r="L118">
        <f>VLOOKUP($A118,SalesData[#This Row],COLUMN(L117), FALSE)</f>
        <v>496.78649999999902</v>
      </c>
      <c r="M118" t="str">
        <f>VLOOKUP($A118,SalesData[#This Row],COLUMN(M117), FALSE)</f>
        <v>Medium</v>
      </c>
      <c r="N118" t="str">
        <f>VLOOKUP($A118,SalesData[#This Row],COLUMN(N117), FALSE)</f>
        <v>Normal Order</v>
      </c>
      <c r="O118" t="str">
        <f>VLOOKUP($A118,SalesData[#This Row],COLUMN(O117), FALSE)</f>
        <v>Adrian Barton</v>
      </c>
      <c r="P118" t="str">
        <f>VLOOKUP($A118,SalesData[#This Row],COLUMN(P117), FALSE)</f>
        <v>CA</v>
      </c>
      <c r="Q118" t="str">
        <f>VLOOKUP($A118,SalesData[#This Row],COLUMN(Q117), FALSE)</f>
        <v>2012</v>
      </c>
      <c r="R118" t="str">
        <f>VLOOKUP($A118,SalesData[#This Row],COLUMN(R117), FALSE)</f>
        <v>MEDIUM</v>
      </c>
      <c r="S118" t="str">
        <f>VLOOKUP($A118,SalesData[#This Row],COLUMN(S117), FALSE)</f>
        <v>office supplies</v>
      </c>
      <c r="T118" t="str">
        <f>VLOOKUP($A118,SalesData[#This Row],COLUMN(T117), FALSE)</f>
        <v>41262</v>
      </c>
      <c r="U118" t="str">
        <f>VLOOKUP($A118,SalesData[#This Row],COLUMN(U117), FALSE)</f>
        <v>AB10105140</v>
      </c>
      <c r="V118" t="str">
        <f>VLOOKUP($A118,SalesData[#This Row],COLUMN(V117), FALSE)</f>
        <v>CA</v>
      </c>
      <c r="W118">
        <f>VLOOKUP($A118,SalesData[#This Row],COLUMN(W117), FALSE)</f>
        <v>2012</v>
      </c>
      <c r="X118" t="str">
        <f>VLOOKUP($A118,SalesData[#This Row],COLUMN(X117), FALSE)</f>
        <v>AB10105140</v>
      </c>
      <c r="Y118">
        <f>VLOOKUP($A118,SalesData[#This Row],COLUMN(Y117), FALSE)</f>
        <v>41262</v>
      </c>
      <c r="Z118" t="str">
        <f>VLOOKUP($A118,SalesData[#This Row],COLUMN(Z117), FALSE)</f>
        <v>CA-2012-AB10105140-41262</v>
      </c>
      <c r="AA118">
        <f>VLOOKUP($A118,SalesData[#This Row],COLUMN(AA117), FALSE)</f>
        <v>2012</v>
      </c>
      <c r="AB118">
        <f>VLOOKUP($A118,SalesData[#This Row],COLUMN(AB117), FALSE)</f>
        <v>12</v>
      </c>
      <c r="AC118">
        <f>VLOOKUP($A118,SalesData[#This Row],COLUMN(AC117), FALSE)</f>
        <v>4</v>
      </c>
      <c r="AD118">
        <f>VLOOKUP($A118,SalesData[#This Row],COLUMN(AD117), FALSE)</f>
        <v>3</v>
      </c>
    </row>
    <row r="119" spans="1:30" ht="15.75">
      <c r="A119" s="54" t="s">
        <v>842</v>
      </c>
      <c r="B119" s="52">
        <f>VLOOKUP($A119,SalesData[#This Row],COLUMN(B118), FALSE)</f>
        <v>42143</v>
      </c>
      <c r="C119" s="52">
        <f>VLOOKUP($A119,SalesData[#This Row],COLUMN(C118), FALSE)</f>
        <v>42145</v>
      </c>
      <c r="D119" t="str">
        <f>VLOOKUP($A119,SalesData[#This Row],COLUMN(D118), FALSE)</f>
        <v>Adrian Barton</v>
      </c>
      <c r="E119" t="str">
        <f>VLOOKUP($A119,SalesData[#This Row],COLUMN(E118), FALSE)</f>
        <v>United States</v>
      </c>
      <c r="F119" t="str">
        <f>VLOOKUP($A119,SalesData[#This Row],COLUMN(F118), FALSE)</f>
        <v>Western US</v>
      </c>
      <c r="G119" t="str">
        <f>VLOOKUP($A119,SalesData[#This Row],COLUMN(G118), FALSE)</f>
        <v>Technology</v>
      </c>
      <c r="H119" t="str">
        <f>VLOOKUP($A119,SalesData[#This Row],COLUMN(H118), FALSE)</f>
        <v>Phones</v>
      </c>
      <c r="I119">
        <f>VLOOKUP($A119,SalesData[#This Row],COLUMN(I118), FALSE)</f>
        <v>344.70400000000001</v>
      </c>
      <c r="J119">
        <f>VLOOKUP($A119,SalesData[#This Row],COLUMN(J118), FALSE)</f>
        <v>2</v>
      </c>
      <c r="K119">
        <f>VLOOKUP($A119,SalesData[#This Row],COLUMN(K118), FALSE)</f>
        <v>0.2</v>
      </c>
      <c r="L119">
        <f>VLOOKUP($A119,SalesData[#This Row],COLUMN(L118), FALSE)</f>
        <v>38.779199999999904</v>
      </c>
      <c r="M119" t="str">
        <f>VLOOKUP($A119,SalesData[#This Row],COLUMN(M118), FALSE)</f>
        <v>Medium</v>
      </c>
      <c r="N119" t="str">
        <f>VLOOKUP($A119,SalesData[#This Row],COLUMN(N118), FALSE)</f>
        <v>Normal Order</v>
      </c>
      <c r="O119" t="str">
        <f>VLOOKUP($A119,SalesData[#This Row],COLUMN(O118), FALSE)</f>
        <v>Adrian Barton</v>
      </c>
      <c r="P119" t="str">
        <f>VLOOKUP($A119,SalesData[#This Row],COLUMN(P118), FALSE)</f>
        <v>CA</v>
      </c>
      <c r="Q119" t="str">
        <f>VLOOKUP($A119,SalesData[#This Row],COLUMN(Q118), FALSE)</f>
        <v>2015</v>
      </c>
      <c r="R119" t="str">
        <f>VLOOKUP($A119,SalesData[#This Row],COLUMN(R118), FALSE)</f>
        <v>MEDIUM</v>
      </c>
      <c r="S119" t="str">
        <f>VLOOKUP($A119,SalesData[#This Row],COLUMN(S118), FALSE)</f>
        <v>technology</v>
      </c>
      <c r="T119" t="str">
        <f>VLOOKUP($A119,SalesData[#This Row],COLUMN(T118), FALSE)</f>
        <v>42143</v>
      </c>
      <c r="U119" t="str">
        <f>VLOOKUP($A119,SalesData[#This Row],COLUMN(U118), FALSE)</f>
        <v>AB10105140</v>
      </c>
      <c r="V119" t="str">
        <f>VLOOKUP($A119,SalesData[#This Row],COLUMN(V118), FALSE)</f>
        <v>CA</v>
      </c>
      <c r="W119">
        <f>VLOOKUP($A119,SalesData[#This Row],COLUMN(W118), FALSE)</f>
        <v>2015</v>
      </c>
      <c r="X119" t="str">
        <f>VLOOKUP($A119,SalesData[#This Row],COLUMN(X118), FALSE)</f>
        <v>AB10105140</v>
      </c>
      <c r="Y119">
        <f>VLOOKUP($A119,SalesData[#This Row],COLUMN(Y118), FALSE)</f>
        <v>42143</v>
      </c>
      <c r="Z119" t="str">
        <f>VLOOKUP($A119,SalesData[#This Row],COLUMN(Z118), FALSE)</f>
        <v>CA-2015-AB10105140-42143</v>
      </c>
      <c r="AA119">
        <f>VLOOKUP($A119,SalesData[#This Row],COLUMN(AA118), FALSE)</f>
        <v>2015</v>
      </c>
      <c r="AB119">
        <f>VLOOKUP($A119,SalesData[#This Row],COLUMN(AB118), FALSE)</f>
        <v>5</v>
      </c>
      <c r="AC119">
        <f>VLOOKUP($A119,SalesData[#This Row],COLUMN(AC118), FALSE)</f>
        <v>3</v>
      </c>
      <c r="AD119">
        <f>VLOOKUP($A119,SalesData[#This Row],COLUMN(AD118), FALSE)</f>
        <v>2</v>
      </c>
    </row>
    <row r="120" spans="1:30" ht="15.75">
      <c r="A120" s="53" t="s">
        <v>845</v>
      </c>
      <c r="B120" s="52">
        <f>VLOOKUP($A120,SalesData[#This Row],COLUMN(B119), FALSE)</f>
        <v>41807</v>
      </c>
      <c r="C120" s="52">
        <f>VLOOKUP($A120,SalesData[#This Row],COLUMN(C119), FALSE)</f>
        <v>41809</v>
      </c>
      <c r="D120" t="str">
        <f>VLOOKUP($A120,SalesData[#This Row],COLUMN(D119), FALSE)</f>
        <v>Stewart Visinsky</v>
      </c>
      <c r="E120" t="str">
        <f>VLOOKUP($A120,SalesData[#This Row],COLUMN(E119), FALSE)</f>
        <v>France</v>
      </c>
      <c r="F120" t="str">
        <f>VLOOKUP($A120,SalesData[#This Row],COLUMN(F119), FALSE)</f>
        <v>Western Europe</v>
      </c>
      <c r="G120" t="str">
        <f>VLOOKUP($A120,SalesData[#This Row],COLUMN(G119), FALSE)</f>
        <v>Technology</v>
      </c>
      <c r="H120" t="str">
        <f>VLOOKUP($A120,SalesData[#This Row],COLUMN(H119), FALSE)</f>
        <v>Accessories</v>
      </c>
      <c r="I120">
        <f>VLOOKUP($A120,SalesData[#This Row],COLUMN(I119), FALSE)</f>
        <v>1244.0999999999999</v>
      </c>
      <c r="J120">
        <f>VLOOKUP($A120,SalesData[#This Row],COLUMN(J119), FALSE)</f>
        <v>5</v>
      </c>
      <c r="K120">
        <f>VLOOKUP($A120,SalesData[#This Row],COLUMN(K119), FALSE)</f>
        <v>0</v>
      </c>
      <c r="L120">
        <f>VLOOKUP($A120,SalesData[#This Row],COLUMN(L119), FALSE)</f>
        <v>447.75</v>
      </c>
      <c r="M120" t="str">
        <f>VLOOKUP($A120,SalesData[#This Row],COLUMN(M119), FALSE)</f>
        <v>High</v>
      </c>
      <c r="N120" t="str">
        <f>VLOOKUP($A120,SalesData[#This Row],COLUMN(N119), FALSE)</f>
        <v>Normal Order</v>
      </c>
      <c r="O120" t="str">
        <f>VLOOKUP($A120,SalesData[#This Row],COLUMN(O119), FALSE)</f>
        <v>Stewart Visinsky</v>
      </c>
      <c r="P120" t="str">
        <f>VLOOKUP($A120,SalesData[#This Row],COLUMN(P119), FALSE)</f>
        <v>ES</v>
      </c>
      <c r="Q120" t="str">
        <f>VLOOKUP($A120,SalesData[#This Row],COLUMN(Q119), FALSE)</f>
        <v>2014</v>
      </c>
      <c r="R120" t="str">
        <f>VLOOKUP($A120,SalesData[#This Row],COLUMN(R119), FALSE)</f>
        <v>HIGH</v>
      </c>
      <c r="S120" t="str">
        <f>VLOOKUP($A120,SalesData[#This Row],COLUMN(S119), FALSE)</f>
        <v>technology</v>
      </c>
      <c r="T120" t="str">
        <f>VLOOKUP($A120,SalesData[#This Row],COLUMN(T119), FALSE)</f>
        <v>41807</v>
      </c>
      <c r="U120" t="str">
        <f>VLOOKUP($A120,SalesData[#This Row],COLUMN(U119), FALSE)</f>
        <v>SV2078545</v>
      </c>
      <c r="V120" t="str">
        <f>VLOOKUP($A120,SalesData[#This Row],COLUMN(V119), FALSE)</f>
        <v>ES</v>
      </c>
      <c r="W120">
        <f>VLOOKUP($A120,SalesData[#This Row],COLUMN(W119), FALSE)</f>
        <v>2014</v>
      </c>
      <c r="X120" t="str">
        <f>VLOOKUP($A120,SalesData[#This Row],COLUMN(X119), FALSE)</f>
        <v>SV2078545</v>
      </c>
      <c r="Y120">
        <f>VLOOKUP($A120,SalesData[#This Row],COLUMN(Y119), FALSE)</f>
        <v>41807</v>
      </c>
      <c r="Z120" t="str">
        <f>VLOOKUP($A120,SalesData[#This Row],COLUMN(Z119), FALSE)</f>
        <v>ES-2014-SV2078545-41807</v>
      </c>
      <c r="AA120">
        <f>VLOOKUP($A120,SalesData[#This Row],COLUMN(AA119), FALSE)</f>
        <v>2014</v>
      </c>
      <c r="AB120">
        <f>VLOOKUP($A120,SalesData[#This Row],COLUMN(AB119), FALSE)</f>
        <v>6</v>
      </c>
      <c r="AC120">
        <f>VLOOKUP($A120,SalesData[#This Row],COLUMN(AC119), FALSE)</f>
        <v>3</v>
      </c>
      <c r="AD120">
        <f>VLOOKUP($A120,SalesData[#This Row],COLUMN(AD119), FALSE)</f>
        <v>2</v>
      </c>
    </row>
    <row r="121" spans="1:30" ht="15.75">
      <c r="A121" s="54" t="s">
        <v>848</v>
      </c>
      <c r="B121" s="52">
        <f>VLOOKUP($A121,SalesData[#This Row],COLUMN(B120), FALSE)</f>
        <v>42266</v>
      </c>
      <c r="C121" s="52">
        <f>VLOOKUP($A121,SalesData[#This Row],COLUMN(C120), FALSE)</f>
        <v>42268</v>
      </c>
      <c r="D121" t="str">
        <f>VLOOKUP($A121,SalesData[#This Row],COLUMN(D120), FALSE)</f>
        <v>Chad Sievert</v>
      </c>
      <c r="E121" t="str">
        <f>VLOOKUP($A121,SalesData[#This Row],COLUMN(E120), FALSE)</f>
        <v>Australia</v>
      </c>
      <c r="F121" t="str">
        <f>VLOOKUP($A121,SalesData[#This Row],COLUMN(F120), FALSE)</f>
        <v>Oceania</v>
      </c>
      <c r="G121" t="str">
        <f>VLOOKUP($A121,SalesData[#This Row],COLUMN(G120), FALSE)</f>
        <v>Furniture</v>
      </c>
      <c r="H121" t="str">
        <f>VLOOKUP($A121,SalesData[#This Row],COLUMN(H120), FALSE)</f>
        <v>Accessories</v>
      </c>
      <c r="I121">
        <f>VLOOKUP($A121,SalesData[#This Row],COLUMN(I120), FALSE)</f>
        <v>1586.41199999999</v>
      </c>
      <c r="J121">
        <f>VLOOKUP($A121,SalesData[#This Row],COLUMN(J120), FALSE)</f>
        <v>4</v>
      </c>
      <c r="K121">
        <f>VLOOKUP($A121,SalesData[#This Row],COLUMN(K120), FALSE)</f>
        <v>0.1</v>
      </c>
      <c r="L121">
        <f>VLOOKUP($A121,SalesData[#This Row],COLUMN(L120), FALSE)</f>
        <v>17.531999999999901</v>
      </c>
      <c r="M121" t="str">
        <f>VLOOKUP($A121,SalesData[#This Row],COLUMN(M120), FALSE)</f>
        <v>High</v>
      </c>
      <c r="N121" t="str">
        <f>VLOOKUP($A121,SalesData[#This Row],COLUMN(N120), FALSE)</f>
        <v>Normal Order</v>
      </c>
      <c r="O121" t="str">
        <f>VLOOKUP($A121,SalesData[#This Row],COLUMN(O120), FALSE)</f>
        <v>Chad Sievert</v>
      </c>
      <c r="P121" t="str">
        <f>VLOOKUP($A121,SalesData[#This Row],COLUMN(P120), FALSE)</f>
        <v>IN</v>
      </c>
      <c r="Q121" t="str">
        <f>VLOOKUP($A121,SalesData[#This Row],COLUMN(Q120), FALSE)</f>
        <v>2015</v>
      </c>
      <c r="R121" t="str">
        <f>VLOOKUP($A121,SalesData[#This Row],COLUMN(R120), FALSE)</f>
        <v>HIGH</v>
      </c>
      <c r="S121" t="str">
        <f>VLOOKUP($A121,SalesData[#This Row],COLUMN(S120), FALSE)</f>
        <v>furniture</v>
      </c>
      <c r="T121" t="str">
        <f>VLOOKUP($A121,SalesData[#This Row],COLUMN(T120), FALSE)</f>
        <v>42266</v>
      </c>
      <c r="U121" t="str">
        <f>VLOOKUP($A121,SalesData[#This Row],COLUMN(U120), FALSE)</f>
        <v>CS121307</v>
      </c>
      <c r="V121" t="str">
        <f>VLOOKUP($A121,SalesData[#This Row],COLUMN(V120), FALSE)</f>
        <v>IN</v>
      </c>
      <c r="W121">
        <f>VLOOKUP($A121,SalesData[#This Row],COLUMN(W120), FALSE)</f>
        <v>2015</v>
      </c>
      <c r="X121" t="str">
        <f>VLOOKUP($A121,SalesData[#This Row],COLUMN(X120), FALSE)</f>
        <v>CS121307</v>
      </c>
      <c r="Y121">
        <f>VLOOKUP($A121,SalesData[#This Row],COLUMN(Y120), FALSE)</f>
        <v>42266</v>
      </c>
      <c r="Z121" t="str">
        <f>VLOOKUP($A121,SalesData[#This Row],COLUMN(Z120), FALSE)</f>
        <v>IN-2015-CS121307-42266</v>
      </c>
      <c r="AA121">
        <f>VLOOKUP($A121,SalesData[#This Row],COLUMN(AA120), FALSE)</f>
        <v>2015</v>
      </c>
      <c r="AB121">
        <f>VLOOKUP($A121,SalesData[#This Row],COLUMN(AB120), FALSE)</f>
        <v>9</v>
      </c>
      <c r="AC121">
        <f>VLOOKUP($A121,SalesData[#This Row],COLUMN(AC120), FALSE)</f>
        <v>7</v>
      </c>
      <c r="AD121">
        <f>VLOOKUP($A121,SalesData[#This Row],COLUMN(AD120), FALSE)</f>
        <v>2</v>
      </c>
    </row>
    <row r="122" spans="1:30" ht="15.75">
      <c r="A122" s="53" t="s">
        <v>856</v>
      </c>
      <c r="B122" s="52">
        <f>VLOOKUP($A122,SalesData[#This Row],COLUMN(B121), FALSE)</f>
        <v>42109</v>
      </c>
      <c r="C122" s="52">
        <f>VLOOKUP($A122,SalesData[#This Row],COLUMN(C121), FALSE)</f>
        <v>42112</v>
      </c>
      <c r="D122" t="str">
        <f>VLOOKUP($A122,SalesData[#This Row],COLUMN(D121), FALSE)</f>
        <v>Maureen Gastineau</v>
      </c>
      <c r="E122" t="str">
        <f>VLOOKUP($A122,SalesData[#This Row],COLUMN(E121), FALSE)</f>
        <v xml:space="preserve"> Iran </v>
      </c>
      <c r="F122" t="str">
        <f>VLOOKUP($A122,SalesData[#This Row],COLUMN(F121), FALSE)</f>
        <v>Southern Asia</v>
      </c>
      <c r="G122" t="str">
        <f>VLOOKUP($A122,SalesData[#This Row],COLUMN(G121), FALSE)</f>
        <v>Furniture</v>
      </c>
      <c r="H122" t="str">
        <f>VLOOKUP($A122,SalesData[#This Row],COLUMN(H121), FALSE)</f>
        <v>Appliances</v>
      </c>
      <c r="I122">
        <f>VLOOKUP($A122,SalesData[#This Row],COLUMN(I121), FALSE)</f>
        <v>731.34</v>
      </c>
      <c r="J122">
        <f>VLOOKUP($A122,SalesData[#This Row],COLUMN(J121), FALSE)</f>
        <v>2</v>
      </c>
      <c r="K122">
        <f>VLOOKUP($A122,SalesData[#This Row],COLUMN(K121), FALSE)</f>
        <v>0</v>
      </c>
      <c r="L122">
        <f>VLOOKUP($A122,SalesData[#This Row],COLUMN(L121), FALSE)</f>
        <v>80.400000000000006</v>
      </c>
      <c r="M122" t="str">
        <f>VLOOKUP($A122,SalesData[#This Row],COLUMN(M121), FALSE)</f>
        <v>Critical</v>
      </c>
      <c r="N122" t="str">
        <f>VLOOKUP($A122,SalesData[#This Row],COLUMN(N121), FALSE)</f>
        <v>Normal Order</v>
      </c>
      <c r="O122" t="str">
        <f>VLOOKUP($A122,SalesData[#This Row],COLUMN(O121), FALSE)</f>
        <v>Maureen Gastineau</v>
      </c>
      <c r="P122" t="str">
        <f>VLOOKUP($A122,SalesData[#This Row],COLUMN(P121), FALSE)</f>
        <v>IR</v>
      </c>
      <c r="Q122" t="str">
        <f>VLOOKUP($A122,SalesData[#This Row],COLUMN(Q121), FALSE)</f>
        <v>2015</v>
      </c>
      <c r="R122" t="str">
        <f>VLOOKUP($A122,SalesData[#This Row],COLUMN(R121), FALSE)</f>
        <v>CRITICAL</v>
      </c>
      <c r="S122" t="str">
        <f>VLOOKUP($A122,SalesData[#This Row],COLUMN(S121), FALSE)</f>
        <v>furniture</v>
      </c>
      <c r="T122" t="str">
        <f>VLOOKUP($A122,SalesData[#This Row],COLUMN(T121), FALSE)</f>
        <v>42109</v>
      </c>
      <c r="U122" t="str">
        <f>VLOOKUP($A122,SalesData[#This Row],COLUMN(U121), FALSE)</f>
        <v>MG768060</v>
      </c>
      <c r="V122" t="str">
        <f>VLOOKUP($A122,SalesData[#This Row],COLUMN(V121), FALSE)</f>
        <v>IR</v>
      </c>
      <c r="W122">
        <f>VLOOKUP($A122,SalesData[#This Row],COLUMN(W121), FALSE)</f>
        <v>2015</v>
      </c>
      <c r="X122" t="str">
        <f>VLOOKUP($A122,SalesData[#This Row],COLUMN(X121), FALSE)</f>
        <v>MG768060</v>
      </c>
      <c r="Y122">
        <f>VLOOKUP($A122,SalesData[#This Row],COLUMN(Y121), FALSE)</f>
        <v>42109</v>
      </c>
      <c r="Z122" t="str">
        <f>VLOOKUP($A122,SalesData[#This Row],COLUMN(Z121), FALSE)</f>
        <v>IR-2015-MG768060-42109</v>
      </c>
      <c r="AA122">
        <f>VLOOKUP($A122,SalesData[#This Row],COLUMN(AA121), FALSE)</f>
        <v>2015</v>
      </c>
      <c r="AB122">
        <f>VLOOKUP($A122,SalesData[#This Row],COLUMN(AB121), FALSE)</f>
        <v>4</v>
      </c>
      <c r="AC122">
        <f>VLOOKUP($A122,SalesData[#This Row],COLUMN(AC121), FALSE)</f>
        <v>4</v>
      </c>
      <c r="AD122">
        <f>VLOOKUP($A122,SalesData[#This Row],COLUMN(AD121), FALSE)</f>
        <v>3</v>
      </c>
    </row>
    <row r="123" spans="1:30" ht="15.75">
      <c r="A123" s="54" t="s">
        <v>857</v>
      </c>
      <c r="B123" s="52">
        <f>VLOOKUP($A123,SalesData[#This Row],COLUMN(B122), FALSE)</f>
        <v>41585</v>
      </c>
      <c r="C123" s="52">
        <f>VLOOKUP($A123,SalesData[#This Row],COLUMN(C122), FALSE)</f>
        <v>41590</v>
      </c>
      <c r="D123" t="str">
        <f>VLOOKUP($A123,SalesData[#This Row],COLUMN(D122), FALSE)</f>
        <v>Adrian Barton</v>
      </c>
      <c r="E123" t="str">
        <f>VLOOKUP($A123,SalesData[#This Row],COLUMN(E122), FALSE)</f>
        <v>United States</v>
      </c>
      <c r="F123" t="str">
        <f>VLOOKUP($A123,SalesData[#This Row],COLUMN(F122), FALSE)</f>
        <v>Central US</v>
      </c>
      <c r="G123" t="str">
        <f>VLOOKUP($A123,SalesData[#This Row],COLUMN(G122), FALSE)</f>
        <v>Technology</v>
      </c>
      <c r="H123" t="str">
        <f>VLOOKUP($A123,SalesData[#This Row],COLUMN(H122), FALSE)</f>
        <v>Bookcases</v>
      </c>
      <c r="I123">
        <f>VLOOKUP($A123,SalesData[#This Row],COLUMN(I122), FALSE)</f>
        <v>287.909999999999</v>
      </c>
      <c r="J123">
        <f>VLOOKUP($A123,SalesData[#This Row],COLUMN(J122), FALSE)</f>
        <v>3</v>
      </c>
      <c r="K123">
        <f>VLOOKUP($A123,SalesData[#This Row],COLUMN(K122), FALSE)</f>
        <v>0.4</v>
      </c>
      <c r="L123">
        <f>VLOOKUP($A123,SalesData[#This Row],COLUMN(L122), FALSE)</f>
        <v>33.589499999999902</v>
      </c>
      <c r="M123" t="str">
        <f>VLOOKUP($A123,SalesData[#This Row],COLUMN(M122), FALSE)</f>
        <v>Medium</v>
      </c>
      <c r="N123" t="str">
        <f>VLOOKUP($A123,SalesData[#This Row],COLUMN(N122), FALSE)</f>
        <v>Normal Order</v>
      </c>
      <c r="O123" t="str">
        <f>VLOOKUP($A123,SalesData[#This Row],COLUMN(O122), FALSE)</f>
        <v>Adrian Barton</v>
      </c>
      <c r="P123" t="str">
        <f>VLOOKUP($A123,SalesData[#This Row],COLUMN(P122), FALSE)</f>
        <v>CA</v>
      </c>
      <c r="Q123" t="str">
        <f>VLOOKUP($A123,SalesData[#This Row],COLUMN(Q122), FALSE)</f>
        <v>2013</v>
      </c>
      <c r="R123" t="str">
        <f>VLOOKUP($A123,SalesData[#This Row],COLUMN(R122), FALSE)</f>
        <v>MEDIUM</v>
      </c>
      <c r="S123" t="str">
        <f>VLOOKUP($A123,SalesData[#This Row],COLUMN(S122), FALSE)</f>
        <v>technology</v>
      </c>
      <c r="T123" t="str">
        <f>VLOOKUP($A123,SalesData[#This Row],COLUMN(T122), FALSE)</f>
        <v>41585</v>
      </c>
      <c r="U123" t="str">
        <f>VLOOKUP($A123,SalesData[#This Row],COLUMN(U122), FALSE)</f>
        <v>AB10105140</v>
      </c>
      <c r="V123" t="str">
        <f>VLOOKUP($A123,SalesData[#This Row],COLUMN(V122), FALSE)</f>
        <v>CA</v>
      </c>
      <c r="W123">
        <f>VLOOKUP($A123,SalesData[#This Row],COLUMN(W122), FALSE)</f>
        <v>2013</v>
      </c>
      <c r="X123" t="str">
        <f>VLOOKUP($A123,SalesData[#This Row],COLUMN(X122), FALSE)</f>
        <v>AB10105140</v>
      </c>
      <c r="Y123">
        <f>VLOOKUP($A123,SalesData[#This Row],COLUMN(Y122), FALSE)</f>
        <v>41585</v>
      </c>
      <c r="Z123" t="str">
        <f>VLOOKUP($A123,SalesData[#This Row],COLUMN(Z122), FALSE)</f>
        <v>CA-2013-AB10105140-41585</v>
      </c>
      <c r="AA123">
        <f>VLOOKUP($A123,SalesData[#This Row],COLUMN(AA122), FALSE)</f>
        <v>2013</v>
      </c>
      <c r="AB123">
        <f>VLOOKUP($A123,SalesData[#This Row],COLUMN(AB122), FALSE)</f>
        <v>11</v>
      </c>
      <c r="AC123">
        <f>VLOOKUP($A123,SalesData[#This Row],COLUMN(AC122), FALSE)</f>
        <v>5</v>
      </c>
      <c r="AD123">
        <f>VLOOKUP($A123,SalesData[#This Row],COLUMN(AD122), FALSE)</f>
        <v>5</v>
      </c>
    </row>
    <row r="124" spans="1:30" ht="15.75">
      <c r="A124" s="53" t="s">
        <v>858</v>
      </c>
      <c r="B124" s="52">
        <f>VLOOKUP($A124,SalesData[#This Row],COLUMN(B123), FALSE)</f>
        <v>42129</v>
      </c>
      <c r="C124" s="52">
        <f>VLOOKUP($A124,SalesData[#This Row],COLUMN(C123), FALSE)</f>
        <v>42131</v>
      </c>
      <c r="D124" t="str">
        <f>VLOOKUP($A124,SalesData[#This Row],COLUMN(D123), FALSE)</f>
        <v>Cindy Chapman</v>
      </c>
      <c r="E124" t="str">
        <f>VLOOKUP($A124,SalesData[#This Row],COLUMN(E123), FALSE)</f>
        <v>India</v>
      </c>
      <c r="F124" t="str">
        <f>VLOOKUP($A124,SalesData[#This Row],COLUMN(F123), FALSE)</f>
        <v xml:space="preserve"> Southern Asia </v>
      </c>
      <c r="G124" t="str">
        <f>VLOOKUP($A124,SalesData[#This Row],COLUMN(G123), FALSE)</f>
        <v>Technology</v>
      </c>
      <c r="H124" t="str">
        <f>VLOOKUP($A124,SalesData[#This Row],COLUMN(H123), FALSE)</f>
        <v>Bookcases</v>
      </c>
      <c r="I124">
        <f>VLOOKUP($A124,SalesData[#This Row],COLUMN(I123), FALSE)</f>
        <v>1272.72</v>
      </c>
      <c r="J124">
        <f>VLOOKUP($A124,SalesData[#This Row],COLUMN(J123), FALSE)</f>
        <v>4</v>
      </c>
      <c r="K124">
        <f>VLOOKUP($A124,SalesData[#This Row],COLUMN(K123), FALSE)</f>
        <v>0</v>
      </c>
      <c r="L124">
        <f>VLOOKUP($A124,SalesData[#This Row],COLUMN(L123), FALSE)</f>
        <v>534.48</v>
      </c>
      <c r="M124" t="str">
        <f>VLOOKUP($A124,SalesData[#This Row],COLUMN(M123), FALSE)</f>
        <v>High</v>
      </c>
      <c r="N124" t="str">
        <f>VLOOKUP($A124,SalesData[#This Row],COLUMN(N123), FALSE)</f>
        <v>Normal Order</v>
      </c>
      <c r="O124" t="str">
        <f>VLOOKUP($A124,SalesData[#This Row],COLUMN(O123), FALSE)</f>
        <v>Cindy Chapman</v>
      </c>
      <c r="P124" t="str">
        <f>VLOOKUP($A124,SalesData[#This Row],COLUMN(P123), FALSE)</f>
        <v>IN</v>
      </c>
      <c r="Q124" t="str">
        <f>VLOOKUP($A124,SalesData[#This Row],COLUMN(Q123), FALSE)</f>
        <v>2015</v>
      </c>
      <c r="R124" t="str">
        <f>VLOOKUP($A124,SalesData[#This Row],COLUMN(R123), FALSE)</f>
        <v>HIGH</v>
      </c>
      <c r="S124" t="str">
        <f>VLOOKUP($A124,SalesData[#This Row],COLUMN(S123), FALSE)</f>
        <v>technology</v>
      </c>
      <c r="T124" t="str">
        <f>VLOOKUP($A124,SalesData[#This Row],COLUMN(T123), FALSE)</f>
        <v>42129</v>
      </c>
      <c r="U124" t="str">
        <f>VLOOKUP($A124,SalesData[#This Row],COLUMN(U123), FALSE)</f>
        <v>CC1247558</v>
      </c>
      <c r="V124" t="str">
        <f>VLOOKUP($A124,SalesData[#This Row],COLUMN(V123), FALSE)</f>
        <v>IN</v>
      </c>
      <c r="W124">
        <f>VLOOKUP($A124,SalesData[#This Row],COLUMN(W123), FALSE)</f>
        <v>2015</v>
      </c>
      <c r="X124" t="str">
        <f>VLOOKUP($A124,SalesData[#This Row],COLUMN(X123), FALSE)</f>
        <v>CC1247558</v>
      </c>
      <c r="Y124">
        <f>VLOOKUP($A124,SalesData[#This Row],COLUMN(Y123), FALSE)</f>
        <v>42129</v>
      </c>
      <c r="Z124" t="str">
        <f>VLOOKUP($A124,SalesData[#This Row],COLUMN(Z123), FALSE)</f>
        <v>IN-2015-CC1247558-42129</v>
      </c>
      <c r="AA124">
        <f>VLOOKUP($A124,SalesData[#This Row],COLUMN(AA123), FALSE)</f>
        <v>2015</v>
      </c>
      <c r="AB124">
        <f>VLOOKUP($A124,SalesData[#This Row],COLUMN(AB123), FALSE)</f>
        <v>5</v>
      </c>
      <c r="AC124">
        <f>VLOOKUP($A124,SalesData[#This Row],COLUMN(AC123), FALSE)</f>
        <v>3</v>
      </c>
      <c r="AD124">
        <f>VLOOKUP($A124,SalesData[#This Row],COLUMN(AD123), FALSE)</f>
        <v>2</v>
      </c>
    </row>
    <row r="125" spans="1:30" ht="15.75">
      <c r="A125" s="54" t="s">
        <v>870</v>
      </c>
      <c r="B125" s="52">
        <f>VLOOKUP($A125,SalesData[#This Row],COLUMN(B124), FALSE)</f>
        <v>41422</v>
      </c>
      <c r="C125" s="52">
        <f>VLOOKUP($A125,SalesData[#This Row],COLUMN(C124), FALSE)</f>
        <v>41423</v>
      </c>
      <c r="D125" t="str">
        <f>VLOOKUP($A125,SalesData[#This Row],COLUMN(D124), FALSE)</f>
        <v>Sara Luxemburg</v>
      </c>
      <c r="E125" t="str">
        <f>VLOOKUP($A125,SalesData[#This Row],COLUMN(E124), FALSE)</f>
        <v>Mexico</v>
      </c>
      <c r="F125" t="str">
        <f>VLOOKUP($A125,SalesData[#This Row],COLUMN(F124), FALSE)</f>
        <v>Central America</v>
      </c>
      <c r="G125" t="str">
        <f>VLOOKUP($A125,SalesData[#This Row],COLUMN(G124), FALSE)</f>
        <v>Furniture</v>
      </c>
      <c r="H125" t="str">
        <f>VLOOKUP($A125,SalesData[#This Row],COLUMN(H124), FALSE)</f>
        <v>Phones</v>
      </c>
      <c r="I125">
        <f>VLOOKUP($A125,SalesData[#This Row],COLUMN(I124), FALSE)</f>
        <v>585.45600000000002</v>
      </c>
      <c r="J125">
        <f>VLOOKUP($A125,SalesData[#This Row],COLUMN(J124), FALSE)</f>
        <v>3</v>
      </c>
      <c r="K125">
        <f>VLOOKUP($A125,SalesData[#This Row],COLUMN(K124), FALSE)</f>
        <v>0.2</v>
      </c>
      <c r="L125">
        <f>VLOOKUP($A125,SalesData[#This Row],COLUMN(L124), FALSE)</f>
        <v>-2.4000000000000899E-2</v>
      </c>
      <c r="M125" t="str">
        <f>VLOOKUP($A125,SalesData[#This Row],COLUMN(M124), FALSE)</f>
        <v>Critical</v>
      </c>
      <c r="N125" t="str">
        <f>VLOOKUP($A125,SalesData[#This Row],COLUMN(N124), FALSE)</f>
        <v>Normal Order</v>
      </c>
      <c r="O125" t="str">
        <f>VLOOKUP($A125,SalesData[#This Row],COLUMN(O124), FALSE)</f>
        <v>Sara Luxemburg</v>
      </c>
      <c r="P125" t="str">
        <f>VLOOKUP($A125,SalesData[#This Row],COLUMN(P124), FALSE)</f>
        <v>US</v>
      </c>
      <c r="Q125" t="str">
        <f>VLOOKUP($A125,SalesData[#This Row],COLUMN(Q124), FALSE)</f>
        <v>2013</v>
      </c>
      <c r="R125" t="str">
        <f>VLOOKUP($A125,SalesData[#This Row],COLUMN(R124), FALSE)</f>
        <v>CRITICAL</v>
      </c>
      <c r="S125" t="str">
        <f>VLOOKUP($A125,SalesData[#This Row],COLUMN(S124), FALSE)</f>
        <v>furniture</v>
      </c>
      <c r="T125" t="str">
        <f>VLOOKUP($A125,SalesData[#This Row],COLUMN(T124), FALSE)</f>
        <v>41422</v>
      </c>
      <c r="U125" t="str">
        <f>VLOOKUP($A125,SalesData[#This Row],COLUMN(U124), FALSE)</f>
        <v>SL2015582</v>
      </c>
      <c r="V125" t="str">
        <f>VLOOKUP($A125,SalesData[#This Row],COLUMN(V124), FALSE)</f>
        <v>US</v>
      </c>
      <c r="W125">
        <f>VLOOKUP($A125,SalesData[#This Row],COLUMN(W124), FALSE)</f>
        <v>2013</v>
      </c>
      <c r="X125" t="str">
        <f>VLOOKUP($A125,SalesData[#This Row],COLUMN(X124), FALSE)</f>
        <v>SL2015582</v>
      </c>
      <c r="Y125">
        <f>VLOOKUP($A125,SalesData[#This Row],COLUMN(Y124), FALSE)</f>
        <v>41422</v>
      </c>
      <c r="Z125" t="str">
        <f>VLOOKUP($A125,SalesData[#This Row],COLUMN(Z124), FALSE)</f>
        <v>US-2013-SL2015582-41422</v>
      </c>
      <c r="AA125">
        <f>VLOOKUP($A125,SalesData[#This Row],COLUMN(AA124), FALSE)</f>
        <v>2013</v>
      </c>
      <c r="AB125">
        <f>VLOOKUP($A125,SalesData[#This Row],COLUMN(AB124), FALSE)</f>
        <v>5</v>
      </c>
      <c r="AC125">
        <f>VLOOKUP($A125,SalesData[#This Row],COLUMN(AC124), FALSE)</f>
        <v>3</v>
      </c>
      <c r="AD125">
        <f>VLOOKUP($A125,SalesData[#This Row],COLUMN(AD124), FALSE)</f>
        <v>1</v>
      </c>
    </row>
    <row r="126" spans="1:30" ht="15.75">
      <c r="A126" s="53" t="s">
        <v>872</v>
      </c>
      <c r="B126" s="52">
        <f>VLOOKUP($A126,SalesData[#This Row],COLUMN(B125), FALSE)</f>
        <v>42143</v>
      </c>
      <c r="C126" s="52" t="str">
        <f>VLOOKUP($A126,SalesData[#This Row],COLUMN(C125), FALSE)</f>
        <v>05/21/2015</v>
      </c>
      <c r="D126" t="str">
        <f>VLOOKUP($A126,SalesData[#This Row],COLUMN(D125), FALSE)</f>
        <v>Nat Carroll</v>
      </c>
      <c r="E126" t="str">
        <f>VLOOKUP($A126,SalesData[#This Row],COLUMN(E125), FALSE)</f>
        <v>Liberia</v>
      </c>
      <c r="F126" t="str">
        <f>VLOOKUP($A126,SalesData[#This Row],COLUMN(F125), FALSE)</f>
        <v>Western Africa</v>
      </c>
      <c r="G126" t="str">
        <f>VLOOKUP($A126,SalesData[#This Row],COLUMN(G125), FALSE)</f>
        <v>Technology</v>
      </c>
      <c r="H126" t="str">
        <f>VLOOKUP($A126,SalesData[#This Row],COLUMN(H125), FALSE)</f>
        <v>Accessories</v>
      </c>
      <c r="I126">
        <f>VLOOKUP($A126,SalesData[#This Row],COLUMN(I125), FALSE)</f>
        <v>1429.4399999999901</v>
      </c>
      <c r="J126">
        <f>VLOOKUP($A126,SalesData[#This Row],COLUMN(J125), FALSE)</f>
        <v>4</v>
      </c>
      <c r="K126">
        <f>VLOOKUP($A126,SalesData[#This Row],COLUMN(K125), FALSE)</f>
        <v>0</v>
      </c>
      <c r="L126">
        <f>VLOOKUP($A126,SalesData[#This Row],COLUMN(L125), FALSE)</f>
        <v>471.599999999999</v>
      </c>
      <c r="M126" t="str">
        <f>VLOOKUP($A126,SalesData[#This Row],COLUMN(M125), FALSE)</f>
        <v>Critical</v>
      </c>
      <c r="N126" t="str">
        <f>VLOOKUP($A126,SalesData[#This Row],COLUMN(N125), FALSE)</f>
        <v>Normal Order</v>
      </c>
      <c r="O126" t="str">
        <f>VLOOKUP($A126,SalesData[#This Row],COLUMN(O125), FALSE)</f>
        <v>Nat Carroll</v>
      </c>
      <c r="P126" t="str">
        <f>VLOOKUP($A126,SalesData[#This Row],COLUMN(P125), FALSE)</f>
        <v>LI</v>
      </c>
      <c r="Q126" t="str">
        <f>VLOOKUP($A126,SalesData[#This Row],COLUMN(Q125), FALSE)</f>
        <v>2015</v>
      </c>
      <c r="R126" t="str">
        <f>VLOOKUP($A126,SalesData[#This Row],COLUMN(R125), FALSE)</f>
        <v>CRITICAL</v>
      </c>
      <c r="S126" t="str">
        <f>VLOOKUP($A126,SalesData[#This Row],COLUMN(S125), FALSE)</f>
        <v>technology</v>
      </c>
      <c r="T126" t="str">
        <f>VLOOKUP($A126,SalesData[#This Row],COLUMN(T125), FALSE)</f>
        <v>42143</v>
      </c>
      <c r="U126" t="str">
        <f>VLOOKUP($A126,SalesData[#This Row],COLUMN(U125), FALSE)</f>
        <v>NC834073</v>
      </c>
      <c r="V126" t="str">
        <f>VLOOKUP($A126,SalesData[#This Row],COLUMN(V125), FALSE)</f>
        <v>LI</v>
      </c>
      <c r="W126">
        <f>VLOOKUP($A126,SalesData[#This Row],COLUMN(W125), FALSE)</f>
        <v>2015</v>
      </c>
      <c r="X126" t="str">
        <f>VLOOKUP($A126,SalesData[#This Row],COLUMN(X125), FALSE)</f>
        <v>NC834073</v>
      </c>
      <c r="Y126">
        <f>VLOOKUP($A126,SalesData[#This Row],COLUMN(Y125), FALSE)</f>
        <v>42143</v>
      </c>
      <c r="Z126" t="str">
        <f>VLOOKUP($A126,SalesData[#This Row],COLUMN(Z125), FALSE)</f>
        <v>LI-2015-NC834073-42143</v>
      </c>
      <c r="AA126">
        <f>VLOOKUP($A126,SalesData[#This Row],COLUMN(AA125), FALSE)</f>
        <v>2015</v>
      </c>
      <c r="AB126">
        <f>VLOOKUP($A126,SalesData[#This Row],COLUMN(AB125), FALSE)</f>
        <v>5</v>
      </c>
      <c r="AC126">
        <f>VLOOKUP($A126,SalesData[#This Row],COLUMN(AC125), FALSE)</f>
        <v>3</v>
      </c>
      <c r="AD126">
        <f>VLOOKUP($A126,SalesData[#This Row],COLUMN(AD125), FALSE)</f>
        <v>2</v>
      </c>
    </row>
    <row r="127" spans="1:30" ht="15.75">
      <c r="A127" s="54" t="s">
        <v>880</v>
      </c>
      <c r="B127" s="52">
        <f>VLOOKUP($A127,SalesData[#This Row],COLUMN(B126), FALSE)</f>
        <v>42109</v>
      </c>
      <c r="C127" s="52">
        <f>VLOOKUP($A127,SalesData[#This Row],COLUMN(C126), FALSE)</f>
        <v>42111</v>
      </c>
      <c r="D127" t="str">
        <f>VLOOKUP($A127,SalesData[#This Row],COLUMN(D126), FALSE)</f>
        <v>Paul Stevenson</v>
      </c>
      <c r="E127" t="str">
        <f>VLOOKUP($A127,SalesData[#This Row],COLUMN(E126), FALSE)</f>
        <v>Colombia</v>
      </c>
      <c r="F127" t="str">
        <f>VLOOKUP($A127,SalesData[#This Row],COLUMN(F126), FALSE)</f>
        <v>South America</v>
      </c>
      <c r="G127" t="str">
        <f>VLOOKUP($A127,SalesData[#This Row],COLUMN(G126), FALSE)</f>
        <v>Office Supplies</v>
      </c>
      <c r="H127" t="str">
        <f>VLOOKUP($A127,SalesData[#This Row],COLUMN(H126), FALSE)</f>
        <v>Bookcases</v>
      </c>
      <c r="I127">
        <f>VLOOKUP($A127,SalesData[#This Row],COLUMN(I126), FALSE)</f>
        <v>1792.4</v>
      </c>
      <c r="J127">
        <f>VLOOKUP($A127,SalesData[#This Row],COLUMN(J126), FALSE)</f>
        <v>5</v>
      </c>
      <c r="K127">
        <f>VLOOKUP($A127,SalesData[#This Row],COLUMN(K126), FALSE)</f>
        <v>0</v>
      </c>
      <c r="L127">
        <f>VLOOKUP($A127,SalesData[#This Row],COLUMN(L126), FALSE)</f>
        <v>304.7</v>
      </c>
      <c r="M127" t="str">
        <f>VLOOKUP($A127,SalesData[#This Row],COLUMN(M126), FALSE)</f>
        <v>Critical</v>
      </c>
      <c r="N127" t="str">
        <f>VLOOKUP($A127,SalesData[#This Row],COLUMN(N126), FALSE)</f>
        <v>Normal Order</v>
      </c>
      <c r="O127" t="str">
        <f>VLOOKUP($A127,SalesData[#This Row],COLUMN(O126), FALSE)</f>
        <v>Paul Stevenson</v>
      </c>
      <c r="P127" t="str">
        <f>VLOOKUP($A127,SalesData[#This Row],COLUMN(P126), FALSE)</f>
        <v>MX</v>
      </c>
      <c r="Q127" t="str">
        <f>VLOOKUP($A127,SalesData[#This Row],COLUMN(Q126), FALSE)</f>
        <v>2015</v>
      </c>
      <c r="R127" t="str">
        <f>VLOOKUP($A127,SalesData[#This Row],COLUMN(R126), FALSE)</f>
        <v>CRITICAL</v>
      </c>
      <c r="S127" t="str">
        <f>VLOOKUP($A127,SalesData[#This Row],COLUMN(S126), FALSE)</f>
        <v>office supplies</v>
      </c>
      <c r="T127" t="str">
        <f>VLOOKUP($A127,SalesData[#This Row],COLUMN(T126), FALSE)</f>
        <v>42109</v>
      </c>
      <c r="U127" t="str">
        <f>VLOOKUP($A127,SalesData[#This Row],COLUMN(U126), FALSE)</f>
        <v>PS1897028</v>
      </c>
      <c r="V127" t="str">
        <f>VLOOKUP($A127,SalesData[#This Row],COLUMN(V126), FALSE)</f>
        <v>MX</v>
      </c>
      <c r="W127">
        <f>VLOOKUP($A127,SalesData[#This Row],COLUMN(W126), FALSE)</f>
        <v>2015</v>
      </c>
      <c r="X127" t="str">
        <f>VLOOKUP($A127,SalesData[#This Row],COLUMN(X126), FALSE)</f>
        <v>PS1897028</v>
      </c>
      <c r="Y127">
        <f>VLOOKUP($A127,SalesData[#This Row],COLUMN(Y126), FALSE)</f>
        <v>42109</v>
      </c>
      <c r="Z127" t="str">
        <f>VLOOKUP($A127,SalesData[#This Row],COLUMN(Z126), FALSE)</f>
        <v>MX-2015-PS1897028-42109</v>
      </c>
      <c r="AA127">
        <f>VLOOKUP($A127,SalesData[#This Row],COLUMN(AA126), FALSE)</f>
        <v>2015</v>
      </c>
      <c r="AB127">
        <f>VLOOKUP($A127,SalesData[#This Row],COLUMN(AB126), FALSE)</f>
        <v>4</v>
      </c>
      <c r="AC127">
        <f>VLOOKUP($A127,SalesData[#This Row],COLUMN(AC126), FALSE)</f>
        <v>4</v>
      </c>
      <c r="AD127">
        <f>VLOOKUP($A127,SalesData[#This Row],COLUMN(AD126), FALSE)</f>
        <v>2</v>
      </c>
    </row>
    <row r="128" spans="1:30" ht="15.75">
      <c r="A128" s="53" t="s">
        <v>897</v>
      </c>
      <c r="B128" s="52">
        <f>VLOOKUP($A128,SalesData[#This Row],COLUMN(B127), FALSE)</f>
        <v>42347</v>
      </c>
      <c r="C128" s="52">
        <f>VLOOKUP($A128,SalesData[#This Row],COLUMN(C127), FALSE)</f>
        <v>42350</v>
      </c>
      <c r="D128" t="str">
        <f>VLOOKUP($A128,SalesData[#This Row],COLUMN(D127), FALSE)</f>
        <v>Cassandra Brandow</v>
      </c>
      <c r="E128" t="str">
        <f>VLOOKUP($A128,SalesData[#This Row],COLUMN(E127), FALSE)</f>
        <v>Poland#</v>
      </c>
      <c r="F128" t="str">
        <f>VLOOKUP($A128,SalesData[#This Row],COLUMN(F127), FALSE)</f>
        <v>Eastern Europe</v>
      </c>
      <c r="G128" t="str">
        <f>VLOOKUP($A128,SalesData[#This Row],COLUMN(G127), FALSE)</f>
        <v>Technology</v>
      </c>
      <c r="H128" t="str">
        <f>VLOOKUP($A128,SalesData[#This Row],COLUMN(H127), FALSE)</f>
        <v>Bookcases</v>
      </c>
      <c r="I128">
        <f>VLOOKUP($A128,SalesData[#This Row],COLUMN(I127), FALSE)</f>
        <v>1188.3599999999999</v>
      </c>
      <c r="J128">
        <f>VLOOKUP($A128,SalesData[#This Row],COLUMN(J127), FALSE)</f>
        <v>4</v>
      </c>
      <c r="K128">
        <f>VLOOKUP($A128,SalesData[#This Row],COLUMN(K127), FALSE)</f>
        <v>0</v>
      </c>
      <c r="L128">
        <f>VLOOKUP($A128,SalesData[#This Row],COLUMN(L127), FALSE)</f>
        <v>95.039999999999907</v>
      </c>
      <c r="M128" t="str">
        <f>VLOOKUP($A128,SalesData[#This Row],COLUMN(M127), FALSE)</f>
        <v>High</v>
      </c>
      <c r="N128" t="str">
        <f>VLOOKUP($A128,SalesData[#This Row],COLUMN(N127), FALSE)</f>
        <v>Normal Order</v>
      </c>
      <c r="O128" t="str">
        <f>VLOOKUP($A128,SalesData[#This Row],COLUMN(O127), FALSE)</f>
        <v>Cassandra Brandow</v>
      </c>
      <c r="P128" t="str">
        <f>VLOOKUP($A128,SalesData[#This Row],COLUMN(P127), FALSE)</f>
        <v>PL</v>
      </c>
      <c r="Q128" t="str">
        <f>VLOOKUP($A128,SalesData[#This Row],COLUMN(Q127), FALSE)</f>
        <v>2015</v>
      </c>
      <c r="R128" t="str">
        <f>VLOOKUP($A128,SalesData[#This Row],COLUMN(R127), FALSE)</f>
        <v>HIGH</v>
      </c>
      <c r="S128" t="str">
        <f>VLOOKUP($A128,SalesData[#This Row],COLUMN(S127), FALSE)</f>
        <v>technology</v>
      </c>
      <c r="T128" t="str">
        <f>VLOOKUP($A128,SalesData[#This Row],COLUMN(T127), FALSE)</f>
        <v>42347</v>
      </c>
      <c r="U128" t="str">
        <f>VLOOKUP($A128,SalesData[#This Row],COLUMN(U127), FALSE)</f>
        <v>CB2025103</v>
      </c>
      <c r="V128" t="str">
        <f>VLOOKUP($A128,SalesData[#This Row],COLUMN(V127), FALSE)</f>
        <v>PL</v>
      </c>
      <c r="W128">
        <f>VLOOKUP($A128,SalesData[#This Row],COLUMN(W127), FALSE)</f>
        <v>2015</v>
      </c>
      <c r="X128" t="str">
        <f>VLOOKUP($A128,SalesData[#This Row],COLUMN(X127), FALSE)</f>
        <v>CB2025103</v>
      </c>
      <c r="Y128">
        <f>VLOOKUP($A128,SalesData[#This Row],COLUMN(Y127), FALSE)</f>
        <v>42347</v>
      </c>
      <c r="Z128" t="str">
        <f>VLOOKUP($A128,SalesData[#This Row],COLUMN(Z127), FALSE)</f>
        <v>PL-2015-CB2025103-42347</v>
      </c>
      <c r="AA128">
        <f>VLOOKUP($A128,SalesData[#This Row],COLUMN(AA127), FALSE)</f>
        <v>2015</v>
      </c>
      <c r="AB128">
        <f>VLOOKUP($A128,SalesData[#This Row],COLUMN(AB127), FALSE)</f>
        <v>12</v>
      </c>
      <c r="AC128">
        <f>VLOOKUP($A128,SalesData[#This Row],COLUMN(AC127), FALSE)</f>
        <v>4</v>
      </c>
      <c r="AD128">
        <f>VLOOKUP($A128,SalesData[#This Row],COLUMN(AD127), FALSE)</f>
        <v>3</v>
      </c>
    </row>
    <row r="129" spans="1:30" ht="15.75">
      <c r="A129" s="54" t="s">
        <v>900</v>
      </c>
      <c r="B129" s="52">
        <f>VLOOKUP($A129,SalesData[#This Row],COLUMN(B128), FALSE)</f>
        <v>41249</v>
      </c>
      <c r="C129" s="52">
        <f>VLOOKUP($A129,SalesData[#This Row],COLUMN(C128), FALSE)</f>
        <v>41253</v>
      </c>
      <c r="D129" t="str">
        <f>VLOOKUP($A129,SalesData[#This Row],COLUMN(D128), FALSE)</f>
        <v>Sample Company A</v>
      </c>
      <c r="E129" t="str">
        <f>VLOOKUP($A129,SalesData[#This Row],COLUMN(E128), FALSE)</f>
        <v>Australia</v>
      </c>
      <c r="F129" t="str">
        <f>VLOOKUP($A129,SalesData[#This Row],COLUMN(F128), FALSE)</f>
        <v>Oceania</v>
      </c>
      <c r="G129" t="str">
        <f>VLOOKUP($A129,SalesData[#This Row],COLUMN(G128), FALSE)</f>
        <v>Technology</v>
      </c>
      <c r="H129" t="str">
        <f>VLOOKUP($A129,SalesData[#This Row],COLUMN(H128), FALSE)</f>
        <v>Appliances</v>
      </c>
      <c r="I129">
        <f>VLOOKUP($A129,SalesData[#This Row],COLUMN(I128), FALSE)</f>
        <v>2875.0949999999998</v>
      </c>
      <c r="J129">
        <f>VLOOKUP($A129,SalesData[#This Row],COLUMN(J128), FALSE)</f>
        <v>5</v>
      </c>
      <c r="K129">
        <f>VLOOKUP($A129,SalesData[#This Row],COLUMN(K128), FALSE)</f>
        <v>0.1</v>
      </c>
      <c r="L129">
        <f>VLOOKUP($A129,SalesData[#This Row],COLUMN(L128), FALSE)</f>
        <v>511.094999999999</v>
      </c>
      <c r="M129" t="str">
        <f>VLOOKUP($A129,SalesData[#This Row],COLUMN(M128), FALSE)</f>
        <v>High</v>
      </c>
      <c r="N129" t="str">
        <f>VLOOKUP($A129,SalesData[#This Row],COLUMN(N128), FALSE)</f>
        <v>Normal Order</v>
      </c>
      <c r="O129" t="str">
        <f>VLOOKUP($A129,SalesData[#This Row],COLUMN(O128), FALSE)</f>
        <v>Sample Company A</v>
      </c>
      <c r="P129" t="str">
        <f>VLOOKUP($A129,SalesData[#This Row],COLUMN(P128), FALSE)</f>
        <v>IN</v>
      </c>
      <c r="Q129" t="str">
        <f>VLOOKUP($A129,SalesData[#This Row],COLUMN(Q128), FALSE)</f>
        <v>2012</v>
      </c>
      <c r="R129" t="str">
        <f>VLOOKUP($A129,SalesData[#This Row],COLUMN(R128), FALSE)</f>
        <v>HIGH</v>
      </c>
      <c r="S129" t="str">
        <f>VLOOKUP($A129,SalesData[#This Row],COLUMN(S128), FALSE)</f>
        <v>technology</v>
      </c>
      <c r="T129" t="str">
        <f>VLOOKUP($A129,SalesData[#This Row],COLUMN(T128), FALSE)</f>
        <v>41249</v>
      </c>
      <c r="U129" t="str">
        <f>VLOOKUP($A129,SalesData[#This Row],COLUMN(U128), FALSE)</f>
        <v>SC200507</v>
      </c>
      <c r="V129" t="str">
        <f>VLOOKUP($A129,SalesData[#This Row],COLUMN(V128), FALSE)</f>
        <v>IN</v>
      </c>
      <c r="W129">
        <f>VLOOKUP($A129,SalesData[#This Row],COLUMN(W128), FALSE)</f>
        <v>2012</v>
      </c>
      <c r="X129" t="str">
        <f>VLOOKUP($A129,SalesData[#This Row],COLUMN(X128), FALSE)</f>
        <v>SC200507</v>
      </c>
      <c r="Y129">
        <f>VLOOKUP($A129,SalesData[#This Row],COLUMN(Y128), FALSE)</f>
        <v>41249</v>
      </c>
      <c r="Z129" t="str">
        <f>VLOOKUP($A129,SalesData[#This Row],COLUMN(Z128), FALSE)</f>
        <v>IN-2012-SC200507-41249</v>
      </c>
      <c r="AA129">
        <f>VLOOKUP($A129,SalesData[#This Row],COLUMN(AA128), FALSE)</f>
        <v>2012</v>
      </c>
      <c r="AB129">
        <f>VLOOKUP($A129,SalesData[#This Row],COLUMN(AB128), FALSE)</f>
        <v>12</v>
      </c>
      <c r="AC129">
        <f>VLOOKUP($A129,SalesData[#This Row],COLUMN(AC128), FALSE)</f>
        <v>5</v>
      </c>
      <c r="AD129">
        <f>VLOOKUP($A129,SalesData[#This Row],COLUMN(AD128), FALSE)</f>
        <v>4</v>
      </c>
    </row>
    <row r="130" spans="1:30" ht="15.75">
      <c r="A130" s="53" t="s">
        <v>902</v>
      </c>
      <c r="B130" s="52">
        <f>VLOOKUP($A130,SalesData[#This Row],COLUMN(B129), FALSE)</f>
        <v>41892</v>
      </c>
      <c r="C130" s="52">
        <f>VLOOKUP($A130,SalesData[#This Row],COLUMN(C129), FALSE)</f>
        <v>41897</v>
      </c>
      <c r="D130" t="str">
        <f>VLOOKUP($A130,SalesData[#This Row],COLUMN(D129), FALSE)</f>
        <v>Anne McFarland</v>
      </c>
      <c r="E130" t="str">
        <f>VLOOKUP($A130,SalesData[#This Row],COLUMN(E129), FALSE)</f>
        <v>Switzerland</v>
      </c>
      <c r="F130" t="str">
        <f>VLOOKUP($A130,SalesData[#This Row],COLUMN(F129), FALSE)</f>
        <v>WESTERN EUROPE</v>
      </c>
      <c r="G130" t="str">
        <f>VLOOKUP($A130,SalesData[#This Row],COLUMN(G129), FALSE)</f>
        <v>Furniture</v>
      </c>
      <c r="H130" t="str">
        <f>VLOOKUP($A130,SalesData[#This Row],COLUMN(H129), FALSE)</f>
        <v>Copiers</v>
      </c>
      <c r="I130" t="str">
        <f>VLOOKUP($A130,SalesData[#This Row],COLUMN(I129), FALSE)</f>
        <v>missing</v>
      </c>
      <c r="J130">
        <f>VLOOKUP($A130,SalesData[#This Row],COLUMN(J129), FALSE)</f>
        <v>5</v>
      </c>
      <c r="K130">
        <f>VLOOKUP($A130,SalesData[#This Row],COLUMN(K129), FALSE)</f>
        <v>0</v>
      </c>
      <c r="L130">
        <f>VLOOKUP($A130,SalesData[#This Row],COLUMN(L129), FALSE)</f>
        <v>952.2</v>
      </c>
      <c r="M130" t="str">
        <f>VLOOKUP($A130,SalesData[#This Row],COLUMN(M129), FALSE)</f>
        <v>Medium</v>
      </c>
      <c r="N130" t="str">
        <f>VLOOKUP($A130,SalesData[#This Row],COLUMN(N129), FALSE)</f>
        <v>Normal Order</v>
      </c>
      <c r="O130" t="str">
        <f>VLOOKUP($A130,SalesData[#This Row],COLUMN(O129), FALSE)</f>
        <v>Anne Mcfarland</v>
      </c>
      <c r="P130" t="str">
        <f>VLOOKUP($A130,SalesData[#This Row],COLUMN(P129), FALSE)</f>
        <v>IT</v>
      </c>
      <c r="Q130" t="str">
        <f>VLOOKUP($A130,SalesData[#This Row],COLUMN(Q129), FALSE)</f>
        <v>2014</v>
      </c>
      <c r="R130" t="str">
        <f>VLOOKUP($A130,SalesData[#This Row],COLUMN(R129), FALSE)</f>
        <v>MEDIUM</v>
      </c>
      <c r="S130" t="str">
        <f>VLOOKUP($A130,SalesData[#This Row],COLUMN(S129), FALSE)</f>
        <v>furniture</v>
      </c>
      <c r="T130" t="str">
        <f>VLOOKUP($A130,SalesData[#This Row],COLUMN(T129), FALSE)</f>
        <v>41892</v>
      </c>
      <c r="U130" t="str">
        <f>VLOOKUP($A130,SalesData[#This Row],COLUMN(U129), FALSE)</f>
        <v>AM10705125</v>
      </c>
      <c r="V130" t="str">
        <f>VLOOKUP($A130,SalesData[#This Row],COLUMN(V129), FALSE)</f>
        <v>IT</v>
      </c>
      <c r="W130">
        <f>VLOOKUP($A130,SalesData[#This Row],COLUMN(W129), FALSE)</f>
        <v>2014</v>
      </c>
      <c r="X130" t="str">
        <f>VLOOKUP($A130,SalesData[#This Row],COLUMN(X129), FALSE)</f>
        <v>AM10705125</v>
      </c>
      <c r="Y130">
        <f>VLOOKUP($A130,SalesData[#This Row],COLUMN(Y129), FALSE)</f>
        <v>41892</v>
      </c>
      <c r="Z130" t="str">
        <f>VLOOKUP($A130,SalesData[#This Row],COLUMN(Z129), FALSE)</f>
        <v>IT-2014-AM10705125-41892</v>
      </c>
      <c r="AA130">
        <f>VLOOKUP($A130,SalesData[#This Row],COLUMN(AA129), FALSE)</f>
        <v>2014</v>
      </c>
      <c r="AB130">
        <f>VLOOKUP($A130,SalesData[#This Row],COLUMN(AB129), FALSE)</f>
        <v>9</v>
      </c>
      <c r="AC130">
        <f>VLOOKUP($A130,SalesData[#This Row],COLUMN(AC129), FALSE)</f>
        <v>4</v>
      </c>
      <c r="AD130">
        <f>VLOOKUP($A130,SalesData[#This Row],COLUMN(AD129), FALSE)</f>
        <v>5</v>
      </c>
    </row>
    <row r="131" spans="1:30" ht="15.75">
      <c r="A131" s="54" t="s">
        <v>909</v>
      </c>
      <c r="B131" s="52">
        <f>VLOOKUP($A131,SalesData[#This Row],COLUMN(B130), FALSE)</f>
        <v>41962</v>
      </c>
      <c r="C131" s="52">
        <f>VLOOKUP($A131,SalesData[#This Row],COLUMN(C130), FALSE)</f>
        <v>41962</v>
      </c>
      <c r="D131" t="str">
        <f>VLOOKUP($A131,SalesData[#This Row],COLUMN(D130), FALSE)</f>
        <v>Toby Carlisle</v>
      </c>
      <c r="E131" t="str">
        <f>VLOOKUP($A131,SalesData[#This Row],COLUMN(E130), FALSE)</f>
        <v>thailand</v>
      </c>
      <c r="F131" t="str">
        <f>VLOOKUP($A131,SalesData[#This Row],COLUMN(F130), FALSE)</f>
        <v>Southeastern Asia</v>
      </c>
      <c r="G131" t="str">
        <f>VLOOKUP($A131,SalesData[#This Row],COLUMN(G130), FALSE)</f>
        <v>Office Supplies</v>
      </c>
      <c r="H131" t="str">
        <f>VLOOKUP($A131,SalesData[#This Row],COLUMN(H130), FALSE)</f>
        <v>Appliances</v>
      </c>
      <c r="I131">
        <f>VLOOKUP($A131,SalesData[#This Row],COLUMN(I130), FALSE)</f>
        <v>1798.6763999999901</v>
      </c>
      <c r="J131">
        <f>VLOOKUP($A131,SalesData[#This Row],COLUMN(J130), FALSE)</f>
        <v>4</v>
      </c>
      <c r="K131">
        <f>VLOOKUP($A131,SalesData[#This Row],COLUMN(K130), FALSE)</f>
        <v>0.17</v>
      </c>
      <c r="L131">
        <f>VLOOKUP($A131,SalesData[#This Row],COLUMN(L130), FALSE)</f>
        <v>86.636399999999895</v>
      </c>
      <c r="M131" t="str">
        <f>VLOOKUP($A131,SalesData[#This Row],COLUMN(M130), FALSE)</f>
        <v>High</v>
      </c>
      <c r="N131" t="str">
        <f>VLOOKUP($A131,SalesData[#This Row],COLUMN(N130), FALSE)</f>
        <v>Normal Order</v>
      </c>
      <c r="O131" t="str">
        <f>VLOOKUP($A131,SalesData[#This Row],COLUMN(O130), FALSE)</f>
        <v>Toby Carlisle</v>
      </c>
      <c r="P131" t="str">
        <f>VLOOKUP($A131,SalesData[#This Row],COLUMN(P130), FALSE)</f>
        <v>IN</v>
      </c>
      <c r="Q131" t="str">
        <f>VLOOKUP($A131,SalesData[#This Row],COLUMN(Q130), FALSE)</f>
        <v>2014</v>
      </c>
      <c r="R131" t="str">
        <f>VLOOKUP($A131,SalesData[#This Row],COLUMN(R130), FALSE)</f>
        <v>HIGH</v>
      </c>
      <c r="S131" t="str">
        <f>VLOOKUP($A131,SalesData[#This Row],COLUMN(S130), FALSE)</f>
        <v>office supplies</v>
      </c>
      <c r="T131" t="str">
        <f>VLOOKUP($A131,SalesData[#This Row],COLUMN(T130), FALSE)</f>
        <v>41962</v>
      </c>
      <c r="U131" t="str">
        <f>VLOOKUP($A131,SalesData[#This Row],COLUMN(U130), FALSE)</f>
        <v>TC21295130</v>
      </c>
      <c r="V131" t="str">
        <f>VLOOKUP($A131,SalesData[#This Row],COLUMN(V130), FALSE)</f>
        <v>IN</v>
      </c>
      <c r="W131">
        <f>VLOOKUP($A131,SalesData[#This Row],COLUMN(W130), FALSE)</f>
        <v>2014</v>
      </c>
      <c r="X131" t="str">
        <f>VLOOKUP($A131,SalesData[#This Row],COLUMN(X130), FALSE)</f>
        <v>TC21295130</v>
      </c>
      <c r="Y131">
        <f>VLOOKUP($A131,SalesData[#This Row],COLUMN(Y130), FALSE)</f>
        <v>41962</v>
      </c>
      <c r="Z131" t="str">
        <f>VLOOKUP($A131,SalesData[#This Row],COLUMN(Z130), FALSE)</f>
        <v>IN-2014-TC21295130-41962</v>
      </c>
      <c r="AA131">
        <f>VLOOKUP($A131,SalesData[#This Row],COLUMN(AA130), FALSE)</f>
        <v>2014</v>
      </c>
      <c r="AB131">
        <f>VLOOKUP($A131,SalesData[#This Row],COLUMN(AB130), FALSE)</f>
        <v>11</v>
      </c>
      <c r="AC131">
        <f>VLOOKUP($A131,SalesData[#This Row],COLUMN(AC130), FALSE)</f>
        <v>4</v>
      </c>
      <c r="AD131">
        <f>VLOOKUP($A131,SalesData[#This Row],COLUMN(AD130), FALSE)</f>
        <v>0</v>
      </c>
    </row>
    <row r="132" spans="1:30" ht="15.75">
      <c r="A132" s="53" t="s">
        <v>913</v>
      </c>
      <c r="B132" s="52">
        <f>VLOOKUP($A132,SalesData[#This Row],COLUMN(B131), FALSE)</f>
        <v>42279</v>
      </c>
      <c r="C132" s="52">
        <f>VLOOKUP($A132,SalesData[#This Row],COLUMN(C131), FALSE)</f>
        <v>42283</v>
      </c>
      <c r="D132" t="str">
        <f>VLOOKUP($A132,SalesData[#This Row],COLUMN(D131), FALSE)</f>
        <v>Natalie Fritzler</v>
      </c>
      <c r="E132" t="str">
        <f>VLOOKUP($A132,SalesData[#This Row],COLUMN(E131), FALSE)</f>
        <v>Bangladesh</v>
      </c>
      <c r="F132" t="str">
        <f>VLOOKUP($A132,SalesData[#This Row],COLUMN(F131), FALSE)</f>
        <v>Southern Asia</v>
      </c>
      <c r="G132" t="str">
        <f>VLOOKUP($A132,SalesData[#This Row],COLUMN(G131), FALSE)</f>
        <v>Technology</v>
      </c>
      <c r="H132" t="str">
        <f>VLOOKUP($A132,SalesData[#This Row],COLUMN(H131), FALSE)</f>
        <v>Phones</v>
      </c>
      <c r="I132">
        <f>VLOOKUP($A132,SalesData[#This Row],COLUMN(I131), FALSE)</f>
        <v>2575.92</v>
      </c>
      <c r="J132">
        <f>VLOOKUP($A132,SalesData[#This Row],COLUMN(J131), FALSE)</f>
        <v>4</v>
      </c>
      <c r="K132">
        <f>VLOOKUP($A132,SalesData[#This Row],COLUMN(K131), FALSE)</f>
        <v>0</v>
      </c>
      <c r="L132">
        <f>VLOOKUP($A132,SalesData[#This Row],COLUMN(L131), FALSE)</f>
        <v>978.83999999999901</v>
      </c>
      <c r="M132" t="str">
        <f>VLOOKUP($A132,SalesData[#This Row],COLUMN(M131), FALSE)</f>
        <v>High</v>
      </c>
      <c r="N132" t="str">
        <f>VLOOKUP($A132,SalesData[#This Row],COLUMN(N131), FALSE)</f>
        <v>Normal Order</v>
      </c>
      <c r="O132" t="str">
        <f>VLOOKUP($A132,SalesData[#This Row],COLUMN(O131), FALSE)</f>
        <v>Natalie Fritzler</v>
      </c>
      <c r="P132" t="str">
        <f>VLOOKUP($A132,SalesData[#This Row],COLUMN(P131), FALSE)</f>
        <v>IN</v>
      </c>
      <c r="Q132" t="str">
        <f>VLOOKUP($A132,SalesData[#This Row],COLUMN(Q131), FALSE)</f>
        <v>2015</v>
      </c>
      <c r="R132" t="str">
        <f>VLOOKUP($A132,SalesData[#This Row],COLUMN(R131), FALSE)</f>
        <v>HIGH</v>
      </c>
      <c r="S132" t="str">
        <f>VLOOKUP($A132,SalesData[#This Row],COLUMN(S131), FALSE)</f>
        <v>technology</v>
      </c>
      <c r="T132" t="str">
        <f>VLOOKUP($A132,SalesData[#This Row],COLUMN(T131), FALSE)</f>
        <v>42279</v>
      </c>
      <c r="U132" t="str">
        <f>VLOOKUP($A132,SalesData[#This Row],COLUMN(U131), FALSE)</f>
        <v>NF1838511</v>
      </c>
      <c r="V132" t="str">
        <f>VLOOKUP($A132,SalesData[#This Row],COLUMN(V131), FALSE)</f>
        <v>IN</v>
      </c>
      <c r="W132">
        <f>VLOOKUP($A132,SalesData[#This Row],COLUMN(W131), FALSE)</f>
        <v>2015</v>
      </c>
      <c r="X132" t="str">
        <f>VLOOKUP($A132,SalesData[#This Row],COLUMN(X131), FALSE)</f>
        <v>NF1838511</v>
      </c>
      <c r="Y132">
        <f>VLOOKUP($A132,SalesData[#This Row],COLUMN(Y131), FALSE)</f>
        <v>42279</v>
      </c>
      <c r="Z132" t="str">
        <f>VLOOKUP($A132,SalesData[#This Row],COLUMN(Z131), FALSE)</f>
        <v>IN-2015-NF1838511-42279</v>
      </c>
      <c r="AA132">
        <f>VLOOKUP($A132,SalesData[#This Row],COLUMN(AA131), FALSE)</f>
        <v>2015</v>
      </c>
      <c r="AB132">
        <f>VLOOKUP($A132,SalesData[#This Row],COLUMN(AB131), FALSE)</f>
        <v>10</v>
      </c>
      <c r="AC132">
        <f>VLOOKUP($A132,SalesData[#This Row],COLUMN(AC131), FALSE)</f>
        <v>6</v>
      </c>
      <c r="AD132">
        <f>VLOOKUP($A132,SalesData[#This Row],COLUMN(AD131), FALSE)</f>
        <v>4</v>
      </c>
    </row>
    <row r="133" spans="1:30" ht="15.75">
      <c r="A133" s="54" t="s">
        <v>914</v>
      </c>
      <c r="B133" s="52">
        <f>VLOOKUP($A133,SalesData[#This Row],COLUMN(B132), FALSE)</f>
        <v>42062</v>
      </c>
      <c r="C133" s="52">
        <f>VLOOKUP($A133,SalesData[#This Row],COLUMN(C132), FALSE)</f>
        <v>42066</v>
      </c>
      <c r="D133" t="str">
        <f>VLOOKUP($A133,SalesData[#This Row],COLUMN(D132), FALSE)</f>
        <v>Adam Shillingsburg</v>
      </c>
      <c r="E133" t="str">
        <f>VLOOKUP($A133,SalesData[#This Row],COLUMN(E132), FALSE)</f>
        <v>United Kingdom</v>
      </c>
      <c r="F133" t="str">
        <f>VLOOKUP($A133,SalesData[#This Row],COLUMN(F132), FALSE)</f>
        <v>Northern Europe</v>
      </c>
      <c r="G133" t="str">
        <f>VLOOKUP($A133,SalesData[#This Row],COLUMN(G132), FALSE)</f>
        <v>Office Supplies</v>
      </c>
      <c r="H133" t="str">
        <f>VLOOKUP($A133,SalesData[#This Row],COLUMN(H132), FALSE)</f>
        <v>Chairs</v>
      </c>
      <c r="I133">
        <f>VLOOKUP($A133,SalesData[#This Row],COLUMN(I132), FALSE)</f>
        <v>1699.83</v>
      </c>
      <c r="J133">
        <f>VLOOKUP($A133,SalesData[#This Row],COLUMN(J132), FALSE)</f>
        <v>3</v>
      </c>
      <c r="K133">
        <f>VLOOKUP($A133,SalesData[#This Row],COLUMN(K132), FALSE)</f>
        <v>0</v>
      </c>
      <c r="L133">
        <f>VLOOKUP($A133,SalesData[#This Row],COLUMN(L132), FALSE)</f>
        <v>84.96</v>
      </c>
      <c r="M133" t="str">
        <f>VLOOKUP($A133,SalesData[#This Row],COLUMN(M132), FALSE)</f>
        <v>High</v>
      </c>
      <c r="N133" t="str">
        <f>VLOOKUP($A133,SalesData[#This Row],COLUMN(N132), FALSE)</f>
        <v>Normal Order</v>
      </c>
      <c r="O133" t="str">
        <f>VLOOKUP($A133,SalesData[#This Row],COLUMN(O132), FALSE)</f>
        <v>Adam Shillingsburg</v>
      </c>
      <c r="P133" t="str">
        <f>VLOOKUP($A133,SalesData[#This Row],COLUMN(P132), FALSE)</f>
        <v>ES</v>
      </c>
      <c r="Q133" t="str">
        <f>VLOOKUP($A133,SalesData[#This Row],COLUMN(Q132), FALSE)</f>
        <v>2015</v>
      </c>
      <c r="R133" t="str">
        <f>VLOOKUP($A133,SalesData[#This Row],COLUMN(R132), FALSE)</f>
        <v>HIGH</v>
      </c>
      <c r="S133" t="str">
        <f>VLOOKUP($A133,SalesData[#This Row],COLUMN(S132), FALSE)</f>
        <v>office supplies</v>
      </c>
      <c r="T133" t="str">
        <f>VLOOKUP($A133,SalesData[#This Row],COLUMN(T132), FALSE)</f>
        <v>42062</v>
      </c>
      <c r="U133" t="str">
        <f>VLOOKUP($A133,SalesData[#This Row],COLUMN(U132), FALSE)</f>
        <v>AS10090139</v>
      </c>
      <c r="V133" t="str">
        <f>VLOOKUP($A133,SalesData[#This Row],COLUMN(V132), FALSE)</f>
        <v>ES</v>
      </c>
      <c r="W133">
        <f>VLOOKUP($A133,SalesData[#This Row],COLUMN(W132), FALSE)</f>
        <v>2015</v>
      </c>
      <c r="X133" t="str">
        <f>VLOOKUP($A133,SalesData[#This Row],COLUMN(X132), FALSE)</f>
        <v>AS10090139</v>
      </c>
      <c r="Y133">
        <f>VLOOKUP($A133,SalesData[#This Row],COLUMN(Y132), FALSE)</f>
        <v>42062</v>
      </c>
      <c r="Z133" t="str">
        <f>VLOOKUP($A133,SalesData[#This Row],COLUMN(Z132), FALSE)</f>
        <v>ES-2015-AS10090139-42062</v>
      </c>
      <c r="AA133">
        <f>VLOOKUP($A133,SalesData[#This Row],COLUMN(AA132), FALSE)</f>
        <v>2015</v>
      </c>
      <c r="AB133">
        <f>VLOOKUP($A133,SalesData[#This Row],COLUMN(AB132), FALSE)</f>
        <v>2</v>
      </c>
      <c r="AC133">
        <f>VLOOKUP($A133,SalesData[#This Row],COLUMN(AC132), FALSE)</f>
        <v>6</v>
      </c>
      <c r="AD133">
        <f>VLOOKUP($A133,SalesData[#This Row],COLUMN(AD132), FALSE)</f>
        <v>4</v>
      </c>
    </row>
    <row r="134" spans="1:30" ht="15.75">
      <c r="A134" s="53" t="s">
        <v>920</v>
      </c>
      <c r="B134" s="52">
        <f>VLOOKUP($A134,SalesData[#This Row],COLUMN(B133), FALSE)</f>
        <v>42133</v>
      </c>
      <c r="C134" s="52">
        <f>VLOOKUP($A134,SalesData[#This Row],COLUMN(C133), FALSE)</f>
        <v>42139</v>
      </c>
      <c r="D134" t="str">
        <f>VLOOKUP($A134,SalesData[#This Row],COLUMN(D133), FALSE)</f>
        <v>Larry Tron</v>
      </c>
      <c r="E134" t="str">
        <f>VLOOKUP($A134,SalesData[#This Row],COLUMN(E133), FALSE)</f>
        <v>India</v>
      </c>
      <c r="F134" t="str">
        <f>VLOOKUP($A134,SalesData[#This Row],COLUMN(F133), FALSE)</f>
        <v>SOUTHERN ASIA</v>
      </c>
      <c r="G134" t="str">
        <f>VLOOKUP($A134,SalesData[#This Row],COLUMN(G133), FALSE)</f>
        <v>Furniture</v>
      </c>
      <c r="H134" t="str">
        <f>VLOOKUP($A134,SalesData[#This Row],COLUMN(H133), FALSE)</f>
        <v>Bookcases</v>
      </c>
      <c r="I134">
        <f>VLOOKUP($A134,SalesData[#This Row],COLUMN(I133), FALSE)</f>
        <v>4298.8500000000004</v>
      </c>
      <c r="J134">
        <f>VLOOKUP($A134,SalesData[#This Row],COLUMN(J133), FALSE)</f>
        <v>5</v>
      </c>
      <c r="K134">
        <f>VLOOKUP($A134,SalesData[#This Row],COLUMN(K133), FALSE)</f>
        <v>0</v>
      </c>
      <c r="L134">
        <f>VLOOKUP($A134,SalesData[#This Row],COLUMN(L133), FALSE)</f>
        <v>300.89999999999998</v>
      </c>
      <c r="M134" t="str">
        <f>VLOOKUP($A134,SalesData[#This Row],COLUMN(M133), FALSE)</f>
        <v>Low</v>
      </c>
      <c r="N134" t="str">
        <f>VLOOKUP($A134,SalesData[#This Row],COLUMN(N133), FALSE)</f>
        <v>Normal Order</v>
      </c>
      <c r="O134" t="str">
        <f>VLOOKUP($A134,SalesData[#This Row],COLUMN(O133), FALSE)</f>
        <v>Larry Tron</v>
      </c>
      <c r="P134" t="str">
        <f>VLOOKUP($A134,SalesData[#This Row],COLUMN(P133), FALSE)</f>
        <v>IN</v>
      </c>
      <c r="Q134" t="str">
        <f>VLOOKUP($A134,SalesData[#This Row],COLUMN(Q133), FALSE)</f>
        <v>2015</v>
      </c>
      <c r="R134" t="str">
        <f>VLOOKUP($A134,SalesData[#This Row],COLUMN(R133), FALSE)</f>
        <v>LOW</v>
      </c>
      <c r="S134" t="str">
        <f>VLOOKUP($A134,SalesData[#This Row],COLUMN(S133), FALSE)</f>
        <v>furniture</v>
      </c>
      <c r="T134" t="str">
        <f>VLOOKUP($A134,SalesData[#This Row],COLUMN(T133), FALSE)</f>
        <v>42133</v>
      </c>
      <c r="U134" t="str">
        <f>VLOOKUP($A134,SalesData[#This Row],COLUMN(U133), FALSE)</f>
        <v>LT1676558</v>
      </c>
      <c r="V134" t="str">
        <f>VLOOKUP($A134,SalesData[#This Row],COLUMN(V133), FALSE)</f>
        <v>IN</v>
      </c>
      <c r="W134">
        <f>VLOOKUP($A134,SalesData[#This Row],COLUMN(W133), FALSE)</f>
        <v>2015</v>
      </c>
      <c r="X134" t="str">
        <f>VLOOKUP($A134,SalesData[#This Row],COLUMN(X133), FALSE)</f>
        <v>LT1676558</v>
      </c>
      <c r="Y134">
        <f>VLOOKUP($A134,SalesData[#This Row],COLUMN(Y133), FALSE)</f>
        <v>42133</v>
      </c>
      <c r="Z134" t="str">
        <f>VLOOKUP($A134,SalesData[#This Row],COLUMN(Z133), FALSE)</f>
        <v>IN-2015-LT1676558-42133</v>
      </c>
      <c r="AA134">
        <f>VLOOKUP($A134,SalesData[#This Row],COLUMN(AA133), FALSE)</f>
        <v>2015</v>
      </c>
      <c r="AB134">
        <f>VLOOKUP($A134,SalesData[#This Row],COLUMN(AB133), FALSE)</f>
        <v>5</v>
      </c>
      <c r="AC134">
        <f>VLOOKUP($A134,SalesData[#This Row],COLUMN(AC133), FALSE)</f>
        <v>7</v>
      </c>
      <c r="AD134">
        <f>VLOOKUP($A134,SalesData[#This Row],COLUMN(AD133), FALSE)</f>
        <v>6</v>
      </c>
    </row>
    <row r="135" spans="1:30" ht="15.75">
      <c r="A135" s="54" t="s">
        <v>921</v>
      </c>
      <c r="B135" s="52">
        <f>VLOOKUP($A135,SalesData[#This Row],COLUMN(B134), FALSE)</f>
        <v>41411</v>
      </c>
      <c r="C135" s="52">
        <f>VLOOKUP($A135,SalesData[#This Row],COLUMN(C134), FALSE)</f>
        <v>41415</v>
      </c>
      <c r="D135" t="str">
        <f>VLOOKUP($A135,SalesData[#This Row],COLUMN(D134), FALSE)</f>
        <v>Benjamin Patterson</v>
      </c>
      <c r="E135" t="str">
        <f>VLOOKUP($A135,SalesData[#This Row],COLUMN(E134), FALSE)</f>
        <v>Spain</v>
      </c>
      <c r="F135" t="str">
        <f>VLOOKUP($A135,SalesData[#This Row],COLUMN(F134), FALSE)</f>
        <v>Southern Europe</v>
      </c>
      <c r="G135" t="str">
        <f>VLOOKUP($A135,SalesData[#This Row],COLUMN(G134), FALSE)</f>
        <v>Office Supplies</v>
      </c>
      <c r="H135" t="str">
        <f>VLOOKUP($A135,SalesData[#This Row],COLUMN(H134), FALSE)</f>
        <v>Tables</v>
      </c>
      <c r="I135">
        <f>VLOOKUP($A135,SalesData[#This Row],COLUMN(I134), FALSE)</f>
        <v>2080.3199999999902</v>
      </c>
      <c r="J135">
        <f>VLOOKUP($A135,SalesData[#This Row],COLUMN(J134), FALSE)</f>
        <v>4</v>
      </c>
      <c r="K135">
        <f>VLOOKUP($A135,SalesData[#This Row],COLUMN(K134), FALSE)</f>
        <v>0</v>
      </c>
      <c r="L135">
        <f>VLOOKUP($A135,SalesData[#This Row],COLUMN(L134), FALSE)</f>
        <v>561.599999999999</v>
      </c>
      <c r="M135" t="str">
        <f>VLOOKUP($A135,SalesData[#This Row],COLUMN(M134), FALSE)</f>
        <v>High</v>
      </c>
      <c r="N135" t="str">
        <f>VLOOKUP($A135,SalesData[#This Row],COLUMN(N134), FALSE)</f>
        <v>Normal Order</v>
      </c>
      <c r="O135" t="str">
        <f>VLOOKUP($A135,SalesData[#This Row],COLUMN(O134), FALSE)</f>
        <v>Benjamin Patterson</v>
      </c>
      <c r="P135" t="str">
        <f>VLOOKUP($A135,SalesData[#This Row],COLUMN(P134), FALSE)</f>
        <v>ES</v>
      </c>
      <c r="Q135" t="str">
        <f>VLOOKUP($A135,SalesData[#This Row],COLUMN(Q134), FALSE)</f>
        <v>2013</v>
      </c>
      <c r="R135" t="str">
        <f>VLOOKUP($A135,SalesData[#This Row],COLUMN(R134), FALSE)</f>
        <v>HIGH</v>
      </c>
      <c r="S135" t="str">
        <f>VLOOKUP($A135,SalesData[#This Row],COLUMN(S134), FALSE)</f>
        <v>office supplies</v>
      </c>
      <c r="T135" t="str">
        <f>VLOOKUP($A135,SalesData[#This Row],COLUMN(T134), FALSE)</f>
        <v>41411</v>
      </c>
      <c r="U135" t="str">
        <f>VLOOKUP($A135,SalesData[#This Row],COLUMN(U134), FALSE)</f>
        <v>BP11230120</v>
      </c>
      <c r="V135" t="str">
        <f>VLOOKUP($A135,SalesData[#This Row],COLUMN(V134), FALSE)</f>
        <v>ES</v>
      </c>
      <c r="W135">
        <f>VLOOKUP($A135,SalesData[#This Row],COLUMN(W134), FALSE)</f>
        <v>2013</v>
      </c>
      <c r="X135" t="str">
        <f>VLOOKUP($A135,SalesData[#This Row],COLUMN(X134), FALSE)</f>
        <v>BP11230120</v>
      </c>
      <c r="Y135">
        <f>VLOOKUP($A135,SalesData[#This Row],COLUMN(Y134), FALSE)</f>
        <v>41411</v>
      </c>
      <c r="Z135" t="str">
        <f>VLOOKUP($A135,SalesData[#This Row],COLUMN(Z134), FALSE)</f>
        <v>ES-2013-BP11230120-41411</v>
      </c>
      <c r="AA135">
        <f>VLOOKUP($A135,SalesData[#This Row],COLUMN(AA134), FALSE)</f>
        <v>2013</v>
      </c>
      <c r="AB135">
        <f>VLOOKUP($A135,SalesData[#This Row],COLUMN(AB134), FALSE)</f>
        <v>5</v>
      </c>
      <c r="AC135">
        <f>VLOOKUP($A135,SalesData[#This Row],COLUMN(AC134), FALSE)</f>
        <v>6</v>
      </c>
      <c r="AD135">
        <f>VLOOKUP($A135,SalesData[#This Row],COLUMN(AD134), FALSE)</f>
        <v>4</v>
      </c>
    </row>
    <row r="136" spans="1:30" ht="15.75">
      <c r="A136" s="53" t="s">
        <v>922</v>
      </c>
      <c r="B136" s="52">
        <f>VLOOKUP($A136,SalesData[#This Row],COLUMN(B135), FALSE)</f>
        <v>41123</v>
      </c>
      <c r="C136" s="52">
        <f>VLOOKUP($A136,SalesData[#This Row],COLUMN(C135), FALSE)</f>
        <v>41126</v>
      </c>
      <c r="D136" t="str">
        <f>VLOOKUP($A136,SalesData[#This Row],COLUMN(D135), FALSE)</f>
        <v>Don Miller</v>
      </c>
      <c r="E136" t="str">
        <f>VLOOKUP($A136,SalesData[#This Row],COLUMN(E135), FALSE)</f>
        <v>India</v>
      </c>
      <c r="F136" t="str">
        <f>VLOOKUP($A136,SalesData[#This Row],COLUMN(F135), FALSE)</f>
        <v>Southern Asia</v>
      </c>
      <c r="G136" t="str">
        <f>VLOOKUP($A136,SalesData[#This Row],COLUMN(G135), FALSE)</f>
        <v>Technology</v>
      </c>
      <c r="H136" t="str">
        <f>VLOOKUP($A136,SalesData[#This Row],COLUMN(H135), FALSE)</f>
        <v>Appliances</v>
      </c>
      <c r="I136">
        <f>VLOOKUP($A136,SalesData[#This Row],COLUMN(I135), FALSE)</f>
        <v>840.6</v>
      </c>
      <c r="J136">
        <f>VLOOKUP($A136,SalesData[#This Row],COLUMN(J135), FALSE)</f>
        <v>5</v>
      </c>
      <c r="K136">
        <f>VLOOKUP($A136,SalesData[#This Row],COLUMN(K135), FALSE)</f>
        <v>0</v>
      </c>
      <c r="L136">
        <f>VLOOKUP($A136,SalesData[#This Row],COLUMN(L135), FALSE)</f>
        <v>319.349999999999</v>
      </c>
      <c r="M136" t="str">
        <f>VLOOKUP($A136,SalesData[#This Row],COLUMN(M135), FALSE)</f>
        <v>Critical</v>
      </c>
      <c r="N136" t="str">
        <f>VLOOKUP($A136,SalesData[#This Row],COLUMN(N135), FALSE)</f>
        <v>Normal Order</v>
      </c>
      <c r="O136" t="str">
        <f>VLOOKUP($A136,SalesData[#This Row],COLUMN(O135), FALSE)</f>
        <v>Don Miller</v>
      </c>
      <c r="P136" t="str">
        <f>VLOOKUP($A136,SalesData[#This Row],COLUMN(P135), FALSE)</f>
        <v>IN</v>
      </c>
      <c r="Q136" t="str">
        <f>VLOOKUP($A136,SalesData[#This Row],COLUMN(Q135), FALSE)</f>
        <v>2012</v>
      </c>
      <c r="R136" t="str">
        <f>VLOOKUP($A136,SalesData[#This Row],COLUMN(R135), FALSE)</f>
        <v>CRITICAL</v>
      </c>
      <c r="S136" t="str">
        <f>VLOOKUP($A136,SalesData[#This Row],COLUMN(S135), FALSE)</f>
        <v>technology</v>
      </c>
      <c r="T136" t="str">
        <f>VLOOKUP($A136,SalesData[#This Row],COLUMN(T135), FALSE)</f>
        <v>41123</v>
      </c>
      <c r="U136" t="str">
        <f>VLOOKUP($A136,SalesData[#This Row],COLUMN(U135), FALSE)</f>
        <v>DM1352558</v>
      </c>
      <c r="V136" t="str">
        <f>VLOOKUP($A136,SalesData[#This Row],COLUMN(V135), FALSE)</f>
        <v>IN</v>
      </c>
      <c r="W136">
        <f>VLOOKUP($A136,SalesData[#This Row],COLUMN(W135), FALSE)</f>
        <v>2012</v>
      </c>
      <c r="X136" t="str">
        <f>VLOOKUP($A136,SalesData[#This Row],COLUMN(X135), FALSE)</f>
        <v>DM1352558</v>
      </c>
      <c r="Y136">
        <f>VLOOKUP($A136,SalesData[#This Row],COLUMN(Y135), FALSE)</f>
        <v>41123</v>
      </c>
      <c r="Z136" t="str">
        <f>VLOOKUP($A136,SalesData[#This Row],COLUMN(Z135), FALSE)</f>
        <v>IN-2012-DM1352558-41123</v>
      </c>
      <c r="AA136">
        <f>VLOOKUP($A136,SalesData[#This Row],COLUMN(AA135), FALSE)</f>
        <v>2012</v>
      </c>
      <c r="AB136">
        <f>VLOOKUP($A136,SalesData[#This Row],COLUMN(AB135), FALSE)</f>
        <v>8</v>
      </c>
      <c r="AC136">
        <f>VLOOKUP($A136,SalesData[#This Row],COLUMN(AC135), FALSE)</f>
        <v>5</v>
      </c>
      <c r="AD136">
        <f>VLOOKUP($A136,SalesData[#This Row],COLUMN(AD135), FALSE)</f>
        <v>3</v>
      </c>
    </row>
    <row r="137" spans="1:30" ht="15.75">
      <c r="A137" s="54" t="s">
        <v>933</v>
      </c>
      <c r="B137" s="52">
        <f>VLOOKUP($A137,SalesData[#This Row],COLUMN(B136), FALSE)</f>
        <v>41956</v>
      </c>
      <c r="C137" s="52">
        <f>VLOOKUP($A137,SalesData[#This Row],COLUMN(C136), FALSE)</f>
        <v>41961</v>
      </c>
      <c r="D137" t="str">
        <f>VLOOKUP($A137,SalesData[#This Row],COLUMN(D136), FALSE)</f>
        <v>Toby Swindell</v>
      </c>
      <c r="E137" t="str">
        <f>VLOOKUP($A137,SalesData[#This Row],COLUMN(E136), FALSE)</f>
        <v>brazil</v>
      </c>
      <c r="F137" t="str">
        <f>VLOOKUP($A137,SalesData[#This Row],COLUMN(F136), FALSE)</f>
        <v>South America</v>
      </c>
      <c r="G137" t="str">
        <f>VLOOKUP($A137,SalesData[#This Row],COLUMN(G136), FALSE)</f>
        <v>Technology</v>
      </c>
      <c r="H137" t="str">
        <f>VLOOKUP($A137,SalesData[#This Row],COLUMN(H136), FALSE)</f>
        <v>Bookcases</v>
      </c>
      <c r="I137">
        <f>VLOOKUP($A137,SalesData[#This Row],COLUMN(I136), FALSE)</f>
        <v>2171.3000000000002</v>
      </c>
      <c r="J137">
        <f>VLOOKUP($A137,SalesData[#This Row],COLUMN(J136), FALSE)</f>
        <v>5</v>
      </c>
      <c r="K137">
        <f>VLOOKUP($A137,SalesData[#This Row],COLUMN(K136), FALSE)</f>
        <v>0</v>
      </c>
      <c r="L137">
        <f>VLOOKUP($A137,SalesData[#This Row],COLUMN(L136), FALSE)</f>
        <v>390.79999999999899</v>
      </c>
      <c r="M137" t="str">
        <f>VLOOKUP($A137,SalesData[#This Row],COLUMN(M136), FALSE)</f>
        <v>High</v>
      </c>
      <c r="N137" t="str">
        <f>VLOOKUP($A137,SalesData[#This Row],COLUMN(N136), FALSE)</f>
        <v>Normal Order</v>
      </c>
      <c r="O137" t="str">
        <f>VLOOKUP($A137,SalesData[#This Row],COLUMN(O136), FALSE)</f>
        <v>Toby Swindell</v>
      </c>
      <c r="P137" t="str">
        <f>VLOOKUP($A137,SalesData[#This Row],COLUMN(P136), FALSE)</f>
        <v>MX</v>
      </c>
      <c r="Q137" t="str">
        <f>VLOOKUP($A137,SalesData[#This Row],COLUMN(Q136), FALSE)</f>
        <v>2014</v>
      </c>
      <c r="R137" t="str">
        <f>VLOOKUP($A137,SalesData[#This Row],COLUMN(R136), FALSE)</f>
        <v>HIGH</v>
      </c>
      <c r="S137" t="str">
        <f>VLOOKUP($A137,SalesData[#This Row],COLUMN(S136), FALSE)</f>
        <v>technology</v>
      </c>
      <c r="T137" t="str">
        <f>VLOOKUP($A137,SalesData[#This Row],COLUMN(T136), FALSE)</f>
        <v>41956</v>
      </c>
      <c r="U137" t="str">
        <f>VLOOKUP($A137,SalesData[#This Row],COLUMN(U136), FALSE)</f>
        <v>TS2134018</v>
      </c>
      <c r="V137" t="str">
        <f>VLOOKUP($A137,SalesData[#This Row],COLUMN(V136), FALSE)</f>
        <v>MX</v>
      </c>
      <c r="W137">
        <f>VLOOKUP($A137,SalesData[#This Row],COLUMN(W136), FALSE)</f>
        <v>2014</v>
      </c>
      <c r="X137" t="str">
        <f>VLOOKUP($A137,SalesData[#This Row],COLUMN(X136), FALSE)</f>
        <v>TS2134018</v>
      </c>
      <c r="Y137">
        <f>VLOOKUP($A137,SalesData[#This Row],COLUMN(Y136), FALSE)</f>
        <v>41956</v>
      </c>
      <c r="Z137" t="str">
        <f>VLOOKUP($A137,SalesData[#This Row],COLUMN(Z136), FALSE)</f>
        <v>MX-2014-TS2134018-41956</v>
      </c>
      <c r="AA137">
        <f>VLOOKUP($A137,SalesData[#This Row],COLUMN(AA136), FALSE)</f>
        <v>2014</v>
      </c>
      <c r="AB137">
        <f>VLOOKUP($A137,SalesData[#This Row],COLUMN(AB136), FALSE)</f>
        <v>11</v>
      </c>
      <c r="AC137">
        <f>VLOOKUP($A137,SalesData[#This Row],COLUMN(AC136), FALSE)</f>
        <v>5</v>
      </c>
      <c r="AD137">
        <f>VLOOKUP($A137,SalesData[#This Row],COLUMN(AD136), FALSE)</f>
        <v>5</v>
      </c>
    </row>
    <row r="138" spans="1:30" ht="15.75">
      <c r="A138" s="53" t="s">
        <v>857</v>
      </c>
      <c r="B138" s="52">
        <f>VLOOKUP($A138,SalesData[#This Row],COLUMN(B137), FALSE)</f>
        <v>41585</v>
      </c>
      <c r="C138" s="52">
        <f>VLOOKUP($A138,SalesData[#This Row],COLUMN(C137), FALSE)</f>
        <v>41590</v>
      </c>
      <c r="D138" t="str">
        <f>VLOOKUP($A138,SalesData[#This Row],COLUMN(D137), FALSE)</f>
        <v>Adrian Barton</v>
      </c>
      <c r="E138" t="str">
        <f>VLOOKUP($A138,SalesData[#This Row],COLUMN(E137), FALSE)</f>
        <v>United States</v>
      </c>
      <c r="F138" t="str">
        <f>VLOOKUP($A138,SalesData[#This Row],COLUMN(F137), FALSE)</f>
        <v>Central US</v>
      </c>
      <c r="G138" t="str">
        <f>VLOOKUP($A138,SalesData[#This Row],COLUMN(G137), FALSE)</f>
        <v>Office Supplies</v>
      </c>
      <c r="H138" t="str">
        <f>VLOOKUP($A138,SalesData[#This Row],COLUMN(H137), FALSE)</f>
        <v>Phones</v>
      </c>
      <c r="I138">
        <f>VLOOKUP($A138,SalesData[#This Row],COLUMN(I137), FALSE)</f>
        <v>177.648</v>
      </c>
      <c r="J138">
        <f>VLOOKUP($A138,SalesData[#This Row],COLUMN(J137), FALSE)</f>
        <v>2</v>
      </c>
      <c r="K138">
        <f>VLOOKUP($A138,SalesData[#This Row],COLUMN(K137), FALSE)</f>
        <v>0.2</v>
      </c>
      <c r="L138">
        <f>VLOOKUP($A138,SalesData[#This Row],COLUMN(L137), FALSE)</f>
        <v>-28.867799999999999</v>
      </c>
      <c r="M138" t="str">
        <f>VLOOKUP($A138,SalesData[#This Row],COLUMN(M137), FALSE)</f>
        <v>Medium</v>
      </c>
      <c r="N138" t="str">
        <f>VLOOKUP($A138,SalesData[#This Row],COLUMN(N137), FALSE)</f>
        <v>Normal Order</v>
      </c>
      <c r="O138" t="str">
        <f>VLOOKUP($A138,SalesData[#This Row],COLUMN(O137), FALSE)</f>
        <v>Adrian Barton</v>
      </c>
      <c r="P138" t="str">
        <f>VLOOKUP($A138,SalesData[#This Row],COLUMN(P137), FALSE)</f>
        <v>CA</v>
      </c>
      <c r="Q138" t="str">
        <f>VLOOKUP($A138,SalesData[#This Row],COLUMN(Q137), FALSE)</f>
        <v>2013</v>
      </c>
      <c r="R138" t="str">
        <f>VLOOKUP($A138,SalesData[#This Row],COLUMN(R137), FALSE)</f>
        <v>MEDIUM</v>
      </c>
      <c r="S138" t="str">
        <f>VLOOKUP($A138,SalesData[#This Row],COLUMN(S137), FALSE)</f>
        <v>office supplies</v>
      </c>
      <c r="T138" t="str">
        <f>VLOOKUP($A138,SalesData[#This Row],COLUMN(T137), FALSE)</f>
        <v>41585</v>
      </c>
      <c r="U138" t="str">
        <f>VLOOKUP($A138,SalesData[#This Row],COLUMN(U137), FALSE)</f>
        <v>AB10105140</v>
      </c>
      <c r="V138" t="str">
        <f>VLOOKUP($A138,SalesData[#This Row],COLUMN(V137), FALSE)</f>
        <v>CA</v>
      </c>
      <c r="W138">
        <f>VLOOKUP($A138,SalesData[#This Row],COLUMN(W137), FALSE)</f>
        <v>2013</v>
      </c>
      <c r="X138" t="str">
        <f>VLOOKUP($A138,SalesData[#This Row],COLUMN(X137), FALSE)</f>
        <v>AB10105140</v>
      </c>
      <c r="Y138">
        <f>VLOOKUP($A138,SalesData[#This Row],COLUMN(Y137), FALSE)</f>
        <v>41585</v>
      </c>
      <c r="Z138" t="str">
        <f>VLOOKUP($A138,SalesData[#This Row],COLUMN(Z137), FALSE)</f>
        <v>CA-2013-AB10105140-41585</v>
      </c>
      <c r="AA138">
        <f>VLOOKUP($A138,SalesData[#This Row],COLUMN(AA137), FALSE)</f>
        <v>2013</v>
      </c>
      <c r="AB138">
        <f>VLOOKUP($A138,SalesData[#This Row],COLUMN(AB137), FALSE)</f>
        <v>11</v>
      </c>
      <c r="AC138">
        <f>VLOOKUP($A138,SalesData[#This Row],COLUMN(AC137), FALSE)</f>
        <v>5</v>
      </c>
      <c r="AD138">
        <f>VLOOKUP($A138,SalesData[#This Row],COLUMN(AD137), FALSE)</f>
        <v>5</v>
      </c>
    </row>
    <row r="139" spans="1:30" ht="15.75">
      <c r="A139" s="54" t="s">
        <v>924</v>
      </c>
      <c r="B139" s="52">
        <f>VLOOKUP($A139,SalesData[#This Row],COLUMN(B138), FALSE)</f>
        <v>42267</v>
      </c>
      <c r="C139" s="52">
        <f>VLOOKUP($A139,SalesData[#This Row],COLUMN(C138), FALSE)</f>
        <v>42273</v>
      </c>
      <c r="D139" t="str">
        <f>VLOOKUP($A139,SalesData[#This Row],COLUMN(D138), FALSE)</f>
        <v>Adrian Barton</v>
      </c>
      <c r="E139" t="str">
        <f>VLOOKUP($A139,SalesData[#This Row],COLUMN(E138), FALSE)</f>
        <v>United States</v>
      </c>
      <c r="F139" t="str">
        <f>VLOOKUP($A139,SalesData[#This Row],COLUMN(F138), FALSE)</f>
        <v>Western US</v>
      </c>
      <c r="G139" t="str">
        <f>VLOOKUP($A139,SalesData[#This Row],COLUMN(G138), FALSE)</f>
        <v>Technology</v>
      </c>
      <c r="H139" t="str">
        <f>VLOOKUP($A139,SalesData[#This Row],COLUMN(H138), FALSE)</f>
        <v>Bookcases</v>
      </c>
      <c r="I139">
        <f>VLOOKUP($A139,SalesData[#This Row],COLUMN(I138), FALSE)</f>
        <v>89.584000000000003</v>
      </c>
      <c r="J139">
        <f>VLOOKUP($A139,SalesData[#This Row],COLUMN(J138), FALSE)</f>
        <v>2</v>
      </c>
      <c r="K139">
        <f>VLOOKUP($A139,SalesData[#This Row],COLUMN(K138), FALSE)</f>
        <v>0.2</v>
      </c>
      <c r="L139">
        <f>VLOOKUP($A139,SalesData[#This Row],COLUMN(L138), FALSE)</f>
        <v>4.4791999999999996</v>
      </c>
      <c r="M139" t="str">
        <f>VLOOKUP($A139,SalesData[#This Row],COLUMN(M138), FALSE)</f>
        <v>Low</v>
      </c>
      <c r="N139" t="str">
        <f>VLOOKUP($A139,SalesData[#This Row],COLUMN(N138), FALSE)</f>
        <v>Normal Order</v>
      </c>
      <c r="O139" t="str">
        <f>VLOOKUP($A139,SalesData[#This Row],COLUMN(O138), FALSE)</f>
        <v>Adrian Barton</v>
      </c>
      <c r="P139" t="str">
        <f>VLOOKUP($A139,SalesData[#This Row],COLUMN(P138), FALSE)</f>
        <v>CA</v>
      </c>
      <c r="Q139" t="str">
        <f>VLOOKUP($A139,SalesData[#This Row],COLUMN(Q138), FALSE)</f>
        <v>2015</v>
      </c>
      <c r="R139" t="str">
        <f>VLOOKUP($A139,SalesData[#This Row],COLUMN(R138), FALSE)</f>
        <v>LOW</v>
      </c>
      <c r="S139" t="str">
        <f>VLOOKUP($A139,SalesData[#This Row],COLUMN(S138), FALSE)</f>
        <v>technology</v>
      </c>
      <c r="T139" t="str">
        <f>VLOOKUP($A139,SalesData[#This Row],COLUMN(T138), FALSE)</f>
        <v>42267</v>
      </c>
      <c r="U139" t="str">
        <f>VLOOKUP($A139,SalesData[#This Row],COLUMN(U138), FALSE)</f>
        <v>AB10105140</v>
      </c>
      <c r="V139" t="str">
        <f>VLOOKUP($A139,SalesData[#This Row],COLUMN(V138), FALSE)</f>
        <v>CA</v>
      </c>
      <c r="W139">
        <f>VLOOKUP($A139,SalesData[#This Row],COLUMN(W138), FALSE)</f>
        <v>2015</v>
      </c>
      <c r="X139" t="str">
        <f>VLOOKUP($A139,SalesData[#This Row],COLUMN(X138), FALSE)</f>
        <v>AB10105140</v>
      </c>
      <c r="Y139">
        <f>VLOOKUP($A139,SalesData[#This Row],COLUMN(Y138), FALSE)</f>
        <v>42267</v>
      </c>
      <c r="Z139" t="str">
        <f>VLOOKUP($A139,SalesData[#This Row],COLUMN(Z138), FALSE)</f>
        <v>CA-2015-AB10105140-42267</v>
      </c>
      <c r="AA139">
        <f>VLOOKUP($A139,SalesData[#This Row],COLUMN(AA138), FALSE)</f>
        <v>2015</v>
      </c>
      <c r="AB139">
        <f>VLOOKUP($A139,SalesData[#This Row],COLUMN(AB138), FALSE)</f>
        <v>9</v>
      </c>
      <c r="AC139">
        <f>VLOOKUP($A139,SalesData[#This Row],COLUMN(AC138), FALSE)</f>
        <v>1</v>
      </c>
      <c r="AD139">
        <f>VLOOKUP($A139,SalesData[#This Row],COLUMN(AD138), FALSE)</f>
        <v>6</v>
      </c>
    </row>
    <row r="140" spans="1:30" ht="15.75">
      <c r="A140" s="53" t="s">
        <v>948</v>
      </c>
      <c r="B140" s="52">
        <f>VLOOKUP($A140,SalesData[#This Row],COLUMN(B139), FALSE)</f>
        <v>42263</v>
      </c>
      <c r="C140" s="52">
        <f>VLOOKUP($A140,SalesData[#This Row],COLUMN(C139), FALSE)</f>
        <v>42265</v>
      </c>
      <c r="D140" t="str">
        <f>VLOOKUP($A140,SalesData[#This Row],COLUMN(D139), FALSE)</f>
        <v>Jennifer Braxton</v>
      </c>
      <c r="E140" t="str">
        <f>VLOOKUP($A140,SalesData[#This Row],COLUMN(E139), FALSE)</f>
        <v>Guatemala</v>
      </c>
      <c r="F140" t="str">
        <f>VLOOKUP($A140,SalesData[#This Row],COLUMN(F139), FALSE)</f>
        <v>Central America</v>
      </c>
      <c r="G140" t="str">
        <f>VLOOKUP($A140,SalesData[#This Row],COLUMN(G139), FALSE)</f>
        <v>Technology</v>
      </c>
      <c r="H140" t="str">
        <f>VLOOKUP($A140,SalesData[#This Row],COLUMN(H139), FALSE)</f>
        <v>Bookcases</v>
      </c>
      <c r="I140">
        <f>VLOOKUP($A140,SalesData[#This Row],COLUMN(I139), FALSE)</f>
        <v>1258.7773999999999</v>
      </c>
      <c r="J140">
        <f>VLOOKUP($A140,SalesData[#This Row],COLUMN(J139), FALSE)</f>
        <v>5</v>
      </c>
      <c r="K140">
        <f>VLOOKUP($A140,SalesData[#This Row],COLUMN(K139), FALSE)</f>
        <v>2E-3</v>
      </c>
      <c r="L140">
        <f>VLOOKUP($A140,SalesData[#This Row],COLUMN(L139), FALSE)</f>
        <v>375.77739999999898</v>
      </c>
      <c r="M140" t="str">
        <f>VLOOKUP($A140,SalesData[#This Row],COLUMN(M139), FALSE)</f>
        <v>High</v>
      </c>
      <c r="N140" t="str">
        <f>VLOOKUP($A140,SalesData[#This Row],COLUMN(N139), FALSE)</f>
        <v>Normal Order</v>
      </c>
      <c r="O140" t="str">
        <f>VLOOKUP($A140,SalesData[#This Row],COLUMN(O139), FALSE)</f>
        <v>Jennifer Braxton</v>
      </c>
      <c r="P140" t="str">
        <f>VLOOKUP($A140,SalesData[#This Row],COLUMN(P139), FALSE)</f>
        <v>MX</v>
      </c>
      <c r="Q140" t="str">
        <f>VLOOKUP($A140,SalesData[#This Row],COLUMN(Q139), FALSE)</f>
        <v>2015</v>
      </c>
      <c r="R140" t="str">
        <f>VLOOKUP($A140,SalesData[#This Row],COLUMN(R139), FALSE)</f>
        <v>HIGH</v>
      </c>
      <c r="S140" t="str">
        <f>VLOOKUP($A140,SalesData[#This Row],COLUMN(S139), FALSE)</f>
        <v>technology</v>
      </c>
      <c r="T140" t="str">
        <f>VLOOKUP($A140,SalesData[#This Row],COLUMN(T139), FALSE)</f>
        <v>42263</v>
      </c>
      <c r="U140" t="str">
        <f>VLOOKUP($A140,SalesData[#This Row],COLUMN(U139), FALSE)</f>
        <v>JB1540051</v>
      </c>
      <c r="V140" t="str">
        <f>VLOOKUP($A140,SalesData[#This Row],COLUMN(V139), FALSE)</f>
        <v>MX</v>
      </c>
      <c r="W140">
        <f>VLOOKUP($A140,SalesData[#This Row],COLUMN(W139), FALSE)</f>
        <v>2015</v>
      </c>
      <c r="X140" t="str">
        <f>VLOOKUP($A140,SalesData[#This Row],COLUMN(X139), FALSE)</f>
        <v>JB1540051</v>
      </c>
      <c r="Y140">
        <f>VLOOKUP($A140,SalesData[#This Row],COLUMN(Y139), FALSE)</f>
        <v>42263</v>
      </c>
      <c r="Z140" t="str">
        <f>VLOOKUP($A140,SalesData[#This Row],COLUMN(Z139), FALSE)</f>
        <v>MX-2015-JB1540051-42263</v>
      </c>
      <c r="AA140">
        <f>VLOOKUP($A140,SalesData[#This Row],COLUMN(AA139), FALSE)</f>
        <v>2015</v>
      </c>
      <c r="AB140">
        <f>VLOOKUP($A140,SalesData[#This Row],COLUMN(AB139), FALSE)</f>
        <v>9</v>
      </c>
      <c r="AC140">
        <f>VLOOKUP($A140,SalesData[#This Row],COLUMN(AC139), FALSE)</f>
        <v>4</v>
      </c>
      <c r="AD140">
        <f>VLOOKUP($A140,SalesData[#This Row],COLUMN(AD139), FALSE)</f>
        <v>2</v>
      </c>
    </row>
    <row r="141" spans="1:30" ht="15.75">
      <c r="A141" s="54" t="s">
        <v>952</v>
      </c>
      <c r="B141" s="52">
        <f>VLOOKUP($A141,SalesData[#This Row],COLUMN(B140), FALSE)</f>
        <v>42255</v>
      </c>
      <c r="C141" s="52">
        <f>VLOOKUP($A141,SalesData[#This Row],COLUMN(C140), FALSE)</f>
        <v>42258</v>
      </c>
      <c r="D141" t="str">
        <f>VLOOKUP($A141,SalesData[#This Row],COLUMN(D140), FALSE)</f>
        <v>Sarah Foster</v>
      </c>
      <c r="E141" t="str">
        <f>VLOOKUP($A141,SalesData[#This Row],COLUMN(E140), FALSE)</f>
        <v>El Salvador</v>
      </c>
      <c r="F141" t="str">
        <f>VLOOKUP($A141,SalesData[#This Row],COLUMN(F140), FALSE)</f>
        <v>Central America</v>
      </c>
      <c r="G141" t="str">
        <f>VLOOKUP($A141,SalesData[#This Row],COLUMN(G140), FALSE)</f>
        <v>Technology</v>
      </c>
      <c r="H141" t="str">
        <f>VLOOKUP($A141,SalesData[#This Row],COLUMN(H140), FALSE)</f>
        <v>Chairs</v>
      </c>
      <c r="I141">
        <f>VLOOKUP($A141,SalesData[#This Row],COLUMN(I140), FALSE)</f>
        <v>1274.7</v>
      </c>
      <c r="J141">
        <f>VLOOKUP($A141,SalesData[#This Row],COLUMN(J140), FALSE)</f>
        <v>3</v>
      </c>
      <c r="K141">
        <f>VLOOKUP($A141,SalesData[#This Row],COLUMN(K140), FALSE)</f>
        <v>0</v>
      </c>
      <c r="L141">
        <f>VLOOKUP($A141,SalesData[#This Row],COLUMN(L140), FALSE)</f>
        <v>293.16000000000003</v>
      </c>
      <c r="M141" t="str">
        <f>VLOOKUP($A141,SalesData[#This Row],COLUMN(M140), FALSE)</f>
        <v>Critical#</v>
      </c>
      <c r="N141" t="str">
        <f>VLOOKUP($A141,SalesData[#This Row],COLUMN(N140), FALSE)</f>
        <v>Normal Order</v>
      </c>
      <c r="O141" t="str">
        <f>VLOOKUP($A141,SalesData[#This Row],COLUMN(O140), FALSE)</f>
        <v>Sarah Foster</v>
      </c>
      <c r="P141" t="str">
        <f>VLOOKUP($A141,SalesData[#This Row],COLUMN(P140), FALSE)</f>
        <v>MX</v>
      </c>
      <c r="Q141" t="str">
        <f>VLOOKUP($A141,SalesData[#This Row],COLUMN(Q140), FALSE)</f>
        <v>2015</v>
      </c>
      <c r="R141" t="str">
        <f>VLOOKUP($A141,SalesData[#This Row],COLUMN(R140), FALSE)</f>
        <v>CRITICAL#</v>
      </c>
      <c r="S141" t="str">
        <f>VLOOKUP($A141,SalesData[#This Row],COLUMN(S140), FALSE)</f>
        <v>technology</v>
      </c>
      <c r="T141" t="str">
        <f>VLOOKUP($A141,SalesData[#This Row],COLUMN(T140), FALSE)</f>
        <v>42255</v>
      </c>
      <c r="U141" t="str">
        <f>VLOOKUP($A141,SalesData[#This Row],COLUMN(U140), FALSE)</f>
        <v>SF2020039</v>
      </c>
      <c r="V141" t="str">
        <f>VLOOKUP($A141,SalesData[#This Row],COLUMN(V140), FALSE)</f>
        <v>MX</v>
      </c>
      <c r="W141">
        <f>VLOOKUP($A141,SalesData[#This Row],COLUMN(W140), FALSE)</f>
        <v>2015</v>
      </c>
      <c r="X141" t="str">
        <f>VLOOKUP($A141,SalesData[#This Row],COLUMN(X140), FALSE)</f>
        <v>SF2020039</v>
      </c>
      <c r="Y141">
        <f>VLOOKUP($A141,SalesData[#This Row],COLUMN(Y140), FALSE)</f>
        <v>42255</v>
      </c>
      <c r="Z141" t="str">
        <f>VLOOKUP($A141,SalesData[#This Row],COLUMN(Z140), FALSE)</f>
        <v>MX-2015-SF2020039-42255</v>
      </c>
      <c r="AA141">
        <f>VLOOKUP($A141,SalesData[#This Row],COLUMN(AA140), FALSE)</f>
        <v>2015</v>
      </c>
      <c r="AB141">
        <f>VLOOKUP($A141,SalesData[#This Row],COLUMN(AB140), FALSE)</f>
        <v>9</v>
      </c>
      <c r="AC141">
        <f>VLOOKUP($A141,SalesData[#This Row],COLUMN(AC140), FALSE)</f>
        <v>3</v>
      </c>
      <c r="AD141">
        <f>VLOOKUP($A141,SalesData[#This Row],COLUMN(AD140), FALSE)</f>
        <v>3</v>
      </c>
    </row>
    <row r="142" spans="1:30" ht="15.75">
      <c r="A142" s="53" t="s">
        <v>956</v>
      </c>
      <c r="B142" s="52">
        <f>VLOOKUP($A142,SalesData[#This Row],COLUMN(B141), FALSE)</f>
        <v>42052</v>
      </c>
      <c r="C142" s="52">
        <f>VLOOKUP($A142,SalesData[#This Row],COLUMN(C141), FALSE)</f>
        <v>42053</v>
      </c>
      <c r="D142" t="str">
        <f>VLOOKUP($A142,SalesData[#This Row],COLUMN(D141), FALSE)</f>
        <v>Keith Herrera</v>
      </c>
      <c r="E142" t="str">
        <f>VLOOKUP($A142,SalesData[#This Row],COLUMN(E141), FALSE)</f>
        <v>Philippines</v>
      </c>
      <c r="F142" t="str">
        <f>VLOOKUP($A142,SalesData[#This Row],COLUMN(F141), FALSE)</f>
        <v>Southeastern Asia</v>
      </c>
      <c r="G142" t="str">
        <f>VLOOKUP($A142,SalesData[#This Row],COLUMN(G141), FALSE)</f>
        <v>Furniture</v>
      </c>
      <c r="H142" t="str">
        <f>VLOOKUP($A142,SalesData[#This Row],COLUMN(H141), FALSE)</f>
        <v>Chairs</v>
      </c>
      <c r="I142">
        <f>VLOOKUP($A142,SalesData[#This Row],COLUMN(I141), FALSE)</f>
        <v>1046.24999999999</v>
      </c>
      <c r="J142">
        <f>VLOOKUP($A142,SalesData[#This Row],COLUMN(J141), FALSE)</f>
        <v>3</v>
      </c>
      <c r="K142">
        <f>VLOOKUP($A142,SalesData[#This Row],COLUMN(K141), FALSE)</f>
        <v>0.25</v>
      </c>
      <c r="L142">
        <f>VLOOKUP($A142,SalesData[#This Row],COLUMN(L141), FALSE)</f>
        <v>-111.599999999999</v>
      </c>
      <c r="M142" t="str">
        <f>VLOOKUP($A142,SalesData[#This Row],COLUMN(M141), FALSE)</f>
        <v>High</v>
      </c>
      <c r="N142" t="str">
        <f>VLOOKUP($A142,SalesData[#This Row],COLUMN(N141), FALSE)</f>
        <v>Normal Order</v>
      </c>
      <c r="O142" t="str">
        <f>VLOOKUP($A142,SalesData[#This Row],COLUMN(O141), FALSE)</f>
        <v>Keith Herrera</v>
      </c>
      <c r="P142" t="str">
        <f>VLOOKUP($A142,SalesData[#This Row],COLUMN(P141), FALSE)</f>
        <v>ID</v>
      </c>
      <c r="Q142" t="str">
        <f>VLOOKUP($A142,SalesData[#This Row],COLUMN(Q141), FALSE)</f>
        <v>2015</v>
      </c>
      <c r="R142" t="str">
        <f>VLOOKUP($A142,SalesData[#This Row],COLUMN(R141), FALSE)</f>
        <v>HIGH</v>
      </c>
      <c r="S142" t="str">
        <f>VLOOKUP($A142,SalesData[#This Row],COLUMN(S141), FALSE)</f>
        <v>furniture</v>
      </c>
      <c r="T142" t="str">
        <f>VLOOKUP($A142,SalesData[#This Row],COLUMN(T141), FALSE)</f>
        <v>2052#</v>
      </c>
      <c r="U142" t="str">
        <f>VLOOKUP($A142,SalesData[#This Row],COLUMN(U141), FALSE)</f>
        <v>KH16510102</v>
      </c>
      <c r="V142" t="str">
        <f>VLOOKUP($A142,SalesData[#This Row],COLUMN(V141), FALSE)</f>
        <v>ID</v>
      </c>
      <c r="W142">
        <f>VLOOKUP($A142,SalesData[#This Row],COLUMN(W141), FALSE)</f>
        <v>2015</v>
      </c>
      <c r="X142" t="str">
        <f>VLOOKUP($A142,SalesData[#This Row],COLUMN(X141), FALSE)</f>
        <v>KH16510102</v>
      </c>
      <c r="Y142" t="str">
        <f>VLOOKUP($A142,SalesData[#This Row],COLUMN(Y141), FALSE)</f>
        <v>42052#</v>
      </c>
      <c r="Z142" t="str">
        <f>VLOOKUP($A142,SalesData[#This Row],COLUMN(Z141), FALSE)</f>
        <v>ID-2015-KH16510102-42052#</v>
      </c>
      <c r="AA142">
        <f>VLOOKUP($A142,SalesData[#This Row],COLUMN(AA141), FALSE)</f>
        <v>2015</v>
      </c>
      <c r="AB142">
        <f>VLOOKUP($A142,SalesData[#This Row],COLUMN(AB141), FALSE)</f>
        <v>2</v>
      </c>
      <c r="AC142">
        <f>VLOOKUP($A142,SalesData[#This Row],COLUMN(AC141), FALSE)</f>
        <v>3</v>
      </c>
      <c r="AD142">
        <f>VLOOKUP($A142,SalesData[#This Row],COLUMN(AD141), FALSE)</f>
        <v>1</v>
      </c>
    </row>
    <row r="143" spans="1:30" ht="15.75">
      <c r="A143" s="54" t="s">
        <v>958</v>
      </c>
      <c r="B143" s="52">
        <f>VLOOKUP($A143,SalesData[#This Row],COLUMN(B142), FALSE)</f>
        <v>41328</v>
      </c>
      <c r="C143" s="52">
        <f>VLOOKUP($A143,SalesData[#This Row],COLUMN(C142), FALSE)</f>
        <v>41333</v>
      </c>
      <c r="D143" t="str">
        <f>VLOOKUP($A143,SalesData[#This Row],COLUMN(D142), FALSE)</f>
        <v>Denise Leinenbach</v>
      </c>
      <c r="E143" t="str">
        <f>VLOOKUP($A143,SalesData[#This Row],COLUMN(E142), FALSE)</f>
        <v>India</v>
      </c>
      <c r="F143" t="str">
        <f>VLOOKUP($A143,SalesData[#This Row],COLUMN(F142), FALSE)</f>
        <v>Southern Asia</v>
      </c>
      <c r="G143" t="str">
        <f>VLOOKUP($A143,SalesData[#This Row],COLUMN(G142), FALSE)</f>
        <v>Technology</v>
      </c>
      <c r="H143" t="str">
        <f>VLOOKUP($A143,SalesData[#This Row],COLUMN(H142), FALSE)</f>
        <v>Chairs</v>
      </c>
      <c r="I143">
        <f>VLOOKUP($A143,SalesData[#This Row],COLUMN(I142), FALSE)</f>
        <v>3187.2</v>
      </c>
      <c r="J143">
        <f>VLOOKUP($A143,SalesData[#This Row],COLUMN(J142), FALSE)</f>
        <v>5</v>
      </c>
      <c r="K143">
        <f>VLOOKUP($A143,SalesData[#This Row],COLUMN(K142), FALSE)</f>
        <v>0</v>
      </c>
      <c r="L143">
        <f>VLOOKUP($A143,SalesData[#This Row],COLUMN(L142), FALSE)</f>
        <v>541.79999999999995</v>
      </c>
      <c r="M143" t="str">
        <f>VLOOKUP($A143,SalesData[#This Row],COLUMN(M142), FALSE)</f>
        <v>Medium</v>
      </c>
      <c r="N143" t="str">
        <f>VLOOKUP($A143,SalesData[#This Row],COLUMN(N142), FALSE)</f>
        <v>Normal Order</v>
      </c>
      <c r="O143" t="str">
        <f>VLOOKUP($A143,SalesData[#This Row],COLUMN(O142), FALSE)</f>
        <v>Denise Leinenbach</v>
      </c>
      <c r="P143" t="str">
        <f>VLOOKUP($A143,SalesData[#This Row],COLUMN(P142), FALSE)</f>
        <v>IN</v>
      </c>
      <c r="Q143" t="str">
        <f>VLOOKUP($A143,SalesData[#This Row],COLUMN(Q142), FALSE)</f>
        <v>2013</v>
      </c>
      <c r="R143" t="str">
        <f>VLOOKUP($A143,SalesData[#This Row],COLUMN(R142), FALSE)</f>
        <v>MEDIUM</v>
      </c>
      <c r="S143" t="str">
        <f>VLOOKUP($A143,SalesData[#This Row],COLUMN(S142), FALSE)</f>
        <v>technology</v>
      </c>
      <c r="T143" t="str">
        <f>VLOOKUP($A143,SalesData[#This Row],COLUMN(T142), FALSE)</f>
        <v>41328</v>
      </c>
      <c r="U143" t="str">
        <f>VLOOKUP($A143,SalesData[#This Row],COLUMN(U142), FALSE)</f>
        <v>DL1333058</v>
      </c>
      <c r="V143" t="str">
        <f>VLOOKUP($A143,SalesData[#This Row],COLUMN(V142), FALSE)</f>
        <v>IN</v>
      </c>
      <c r="W143">
        <f>VLOOKUP($A143,SalesData[#This Row],COLUMN(W142), FALSE)</f>
        <v>2013</v>
      </c>
      <c r="X143" t="str">
        <f>VLOOKUP($A143,SalesData[#This Row],COLUMN(X142), FALSE)</f>
        <v>DL1333058</v>
      </c>
      <c r="Y143">
        <f>VLOOKUP($A143,SalesData[#This Row],COLUMN(Y142), FALSE)</f>
        <v>41328</v>
      </c>
      <c r="Z143" t="str">
        <f>VLOOKUP($A143,SalesData[#This Row],COLUMN(Z142), FALSE)</f>
        <v>IN-2013-DL1333058-41328</v>
      </c>
      <c r="AA143">
        <f>VLOOKUP($A143,SalesData[#This Row],COLUMN(AA142), FALSE)</f>
        <v>2013</v>
      </c>
      <c r="AB143">
        <f>VLOOKUP($A143,SalesData[#This Row],COLUMN(AB142), FALSE)</f>
        <v>2</v>
      </c>
      <c r="AC143">
        <f>VLOOKUP($A143,SalesData[#This Row],COLUMN(AC142), FALSE)</f>
        <v>7</v>
      </c>
      <c r="AD143">
        <f>VLOOKUP($A143,SalesData[#This Row],COLUMN(AD142), FALSE)</f>
        <v>5</v>
      </c>
    </row>
    <row r="144" spans="1:30" ht="15.75">
      <c r="A144" s="53" t="s">
        <v>963</v>
      </c>
      <c r="B144" s="52">
        <f>VLOOKUP($A144,SalesData[#This Row],COLUMN(B143), FALSE)</f>
        <v>41620</v>
      </c>
      <c r="C144" s="52">
        <f>VLOOKUP($A144,SalesData[#This Row],COLUMN(C143), FALSE)</f>
        <v>41622</v>
      </c>
      <c r="D144" t="str">
        <f>VLOOKUP($A144,SalesData[#This Row],COLUMN(D143), FALSE)</f>
        <v>Susan Vittorini</v>
      </c>
      <c r="E144" t="str">
        <f>VLOOKUP($A144,SalesData[#This Row],COLUMN(E143), FALSE)</f>
        <v>China</v>
      </c>
      <c r="F144" t="str">
        <f>VLOOKUP($A144,SalesData[#This Row],COLUMN(F143), FALSE)</f>
        <v>Eastern Asia</v>
      </c>
      <c r="G144" t="str">
        <f>VLOOKUP($A144,SalesData[#This Row],COLUMN(G143), FALSE)</f>
        <v>Office Supplies</v>
      </c>
      <c r="H144" t="str">
        <f>VLOOKUP($A144,SalesData[#This Row],COLUMN(H143), FALSE)</f>
        <v>Phones</v>
      </c>
      <c r="I144">
        <f>VLOOKUP($A144,SalesData[#This Row],COLUMN(I143), FALSE)</f>
        <v>703.35</v>
      </c>
      <c r="J144">
        <f>VLOOKUP($A144,SalesData[#This Row],COLUMN(J143), FALSE)</f>
        <v>5</v>
      </c>
      <c r="K144">
        <f>VLOOKUP($A144,SalesData[#This Row],COLUMN(K143), FALSE)</f>
        <v>0</v>
      </c>
      <c r="L144">
        <f>VLOOKUP($A144,SalesData[#This Row],COLUMN(L143), FALSE)</f>
        <v>260.099999999999</v>
      </c>
      <c r="M144" t="str">
        <f>VLOOKUP($A144,SalesData[#This Row],COLUMN(M143), FALSE)</f>
        <v>Critical</v>
      </c>
      <c r="N144" t="str">
        <f>VLOOKUP($A144,SalesData[#This Row],COLUMN(N143), FALSE)</f>
        <v>Normal Order</v>
      </c>
      <c r="O144" t="str">
        <f>VLOOKUP($A144,SalesData[#This Row],COLUMN(O143), FALSE)</f>
        <v>Susan Vittorini</v>
      </c>
      <c r="P144" t="str">
        <f>VLOOKUP($A144,SalesData[#This Row],COLUMN(P143), FALSE)</f>
        <v>IN</v>
      </c>
      <c r="Q144" t="str">
        <f>VLOOKUP($A144,SalesData[#This Row],COLUMN(Q143), FALSE)</f>
        <v>2013</v>
      </c>
      <c r="R144" t="str">
        <f>VLOOKUP($A144,SalesData[#This Row],COLUMN(R143), FALSE)</f>
        <v>CRITICAL</v>
      </c>
      <c r="S144" t="str">
        <f>VLOOKUP($A144,SalesData[#This Row],COLUMN(S143), FALSE)</f>
        <v>office supplies</v>
      </c>
      <c r="T144" t="str">
        <f>VLOOKUP($A144,SalesData[#This Row],COLUMN(T143), FALSE)</f>
        <v>41620</v>
      </c>
      <c r="U144" t="str">
        <f>VLOOKUP($A144,SalesData[#This Row],COLUMN(U143), FALSE)</f>
        <v>SV2093527</v>
      </c>
      <c r="V144" t="str">
        <f>VLOOKUP($A144,SalesData[#This Row],COLUMN(V143), FALSE)</f>
        <v>IN</v>
      </c>
      <c r="W144">
        <f>VLOOKUP($A144,SalesData[#This Row],COLUMN(W143), FALSE)</f>
        <v>2013</v>
      </c>
      <c r="X144" t="str">
        <f>VLOOKUP($A144,SalesData[#This Row],COLUMN(X143), FALSE)</f>
        <v>SV2093527</v>
      </c>
      <c r="Y144">
        <f>VLOOKUP($A144,SalesData[#This Row],COLUMN(Y143), FALSE)</f>
        <v>41620</v>
      </c>
      <c r="Z144" t="str">
        <f>VLOOKUP($A144,SalesData[#This Row],COLUMN(Z143), FALSE)</f>
        <v>IN-2013-SV2093527-41620</v>
      </c>
      <c r="AA144">
        <f>VLOOKUP($A144,SalesData[#This Row],COLUMN(AA143), FALSE)</f>
        <v>2013</v>
      </c>
      <c r="AB144">
        <f>VLOOKUP($A144,SalesData[#This Row],COLUMN(AB143), FALSE)</f>
        <v>12</v>
      </c>
      <c r="AC144">
        <f>VLOOKUP($A144,SalesData[#This Row],COLUMN(AC143), FALSE)</f>
        <v>5</v>
      </c>
      <c r="AD144">
        <f>VLOOKUP($A144,SalesData[#This Row],COLUMN(AD143), FALSE)</f>
        <v>2</v>
      </c>
    </row>
    <row r="145" spans="1:30" ht="15.75">
      <c r="A145" s="54" t="s">
        <v>976</v>
      </c>
      <c r="B145" s="52">
        <f>VLOOKUP($A145,SalesData[#This Row],COLUMN(B144), FALSE)</f>
        <v>41895</v>
      </c>
      <c r="C145" s="52">
        <f>VLOOKUP($A145,SalesData[#This Row],COLUMN(C144), FALSE)</f>
        <v>41895</v>
      </c>
      <c r="D145" t="str">
        <f>VLOOKUP($A145,SalesData[#This Row],COLUMN(D144), FALSE)</f>
        <v>Jim Epp</v>
      </c>
      <c r="E145" t="str">
        <f>VLOOKUP($A145,SalesData[#This Row],COLUMN(E144), FALSE)</f>
        <v>India</v>
      </c>
      <c r="F145" t="str">
        <f>VLOOKUP($A145,SalesData[#This Row],COLUMN(F144), FALSE)</f>
        <v>Southern Asia</v>
      </c>
      <c r="G145" t="str">
        <f>VLOOKUP($A145,SalesData[#This Row],COLUMN(G144), FALSE)</f>
        <v>Technology</v>
      </c>
      <c r="H145" t="str">
        <f>VLOOKUP($A145,SalesData[#This Row],COLUMN(H144), FALSE)</f>
        <v>Appliances</v>
      </c>
      <c r="I145">
        <f>VLOOKUP($A145,SalesData[#This Row],COLUMN(I144), FALSE)</f>
        <v>840.15</v>
      </c>
      <c r="J145">
        <f>VLOOKUP($A145,SalesData[#This Row],COLUMN(J144), FALSE)</f>
        <v>5</v>
      </c>
      <c r="K145">
        <f>VLOOKUP($A145,SalesData[#This Row],COLUMN(K144), FALSE)</f>
        <v>0</v>
      </c>
      <c r="L145">
        <f>VLOOKUP($A145,SalesData[#This Row],COLUMN(L144), FALSE)</f>
        <v>260.39999999999998</v>
      </c>
      <c r="M145" t="str">
        <f>VLOOKUP($A145,SalesData[#This Row],COLUMN(M144), FALSE)</f>
        <v>Critical</v>
      </c>
      <c r="N145" t="str">
        <f>VLOOKUP($A145,SalesData[#This Row],COLUMN(N144), FALSE)</f>
        <v>Normal Order</v>
      </c>
      <c r="O145" t="str">
        <f>VLOOKUP($A145,SalesData[#This Row],COLUMN(O144), FALSE)</f>
        <v>Jim Epp</v>
      </c>
      <c r="P145" t="str">
        <f>VLOOKUP($A145,SalesData[#This Row],COLUMN(P144), FALSE)</f>
        <v>IN</v>
      </c>
      <c r="Q145" t="str">
        <f>VLOOKUP($A145,SalesData[#This Row],COLUMN(Q144), FALSE)</f>
        <v>2014</v>
      </c>
      <c r="R145" t="str">
        <f>VLOOKUP($A145,SalesData[#This Row],COLUMN(R144), FALSE)</f>
        <v>CRITICAL</v>
      </c>
      <c r="S145" t="str">
        <f>VLOOKUP($A145,SalesData[#This Row],COLUMN(S144), FALSE)</f>
        <v>technology</v>
      </c>
      <c r="T145" t="str">
        <f>VLOOKUP($A145,SalesData[#This Row],COLUMN(T144), FALSE)</f>
        <v>41895</v>
      </c>
      <c r="U145" t="str">
        <f>VLOOKUP($A145,SalesData[#This Row],COLUMN(U144), FALSE)</f>
        <v>JE1561058</v>
      </c>
      <c r="V145" t="str">
        <f>VLOOKUP($A145,SalesData[#This Row],COLUMN(V144), FALSE)</f>
        <v>IN</v>
      </c>
      <c r="W145">
        <f>VLOOKUP($A145,SalesData[#This Row],COLUMN(W144), FALSE)</f>
        <v>2014</v>
      </c>
      <c r="X145" t="str">
        <f>VLOOKUP($A145,SalesData[#This Row],COLUMN(X144), FALSE)</f>
        <v>JE1561058</v>
      </c>
      <c r="Y145">
        <f>VLOOKUP($A145,SalesData[#This Row],COLUMN(Y144), FALSE)</f>
        <v>41895</v>
      </c>
      <c r="Z145" t="str">
        <f>VLOOKUP($A145,SalesData[#This Row],COLUMN(Z144), FALSE)</f>
        <v>IN-2014-JE1561058-41895</v>
      </c>
      <c r="AA145">
        <f>VLOOKUP($A145,SalesData[#This Row],COLUMN(AA144), FALSE)</f>
        <v>2014</v>
      </c>
      <c r="AB145">
        <f>VLOOKUP($A145,SalesData[#This Row],COLUMN(AB144), FALSE)</f>
        <v>9</v>
      </c>
      <c r="AC145">
        <f>VLOOKUP($A145,SalesData[#This Row],COLUMN(AC144), FALSE)</f>
        <v>7</v>
      </c>
      <c r="AD145">
        <f>VLOOKUP($A145,SalesData[#This Row],COLUMN(AD144), FALSE)</f>
        <v>0</v>
      </c>
    </row>
    <row r="146" spans="1:30" ht="15.75">
      <c r="A146" s="53" t="s">
        <v>978</v>
      </c>
      <c r="B146" s="52">
        <f>VLOOKUP($A146,SalesData[#This Row],COLUMN(B145), FALSE)</f>
        <v>41845</v>
      </c>
      <c r="C146" s="52">
        <f>VLOOKUP($A146,SalesData[#This Row],COLUMN(C145), FALSE)</f>
        <v>41848</v>
      </c>
      <c r="D146" t="str">
        <f>VLOOKUP($A146,SalesData[#This Row],COLUMN(D145), FALSE)</f>
        <v>Gary Hwang</v>
      </c>
      <c r="E146" t="str">
        <f>VLOOKUP($A146,SalesData[#This Row],COLUMN(E145), FALSE)</f>
        <v>China</v>
      </c>
      <c r="F146" t="str">
        <f>VLOOKUP($A146,SalesData[#This Row],COLUMN(F145), FALSE)</f>
        <v>Eastern Asia</v>
      </c>
      <c r="G146" t="str">
        <f>VLOOKUP($A146,SalesData[#This Row],COLUMN(G145), FALSE)</f>
        <v>Furniture</v>
      </c>
      <c r="H146" t="str">
        <f>VLOOKUP($A146,SalesData[#This Row],COLUMN(H145), FALSE)</f>
        <v>Machines</v>
      </c>
      <c r="I146">
        <f>VLOOKUP($A146,SalesData[#This Row],COLUMN(I145), FALSE)</f>
        <v>1236.33</v>
      </c>
      <c r="J146">
        <f>VLOOKUP($A146,SalesData[#This Row],COLUMN(J145), FALSE)</f>
        <v>3</v>
      </c>
      <c r="K146">
        <f>VLOOKUP($A146,SalesData[#This Row],COLUMN(K145), FALSE)</f>
        <v>0</v>
      </c>
      <c r="L146">
        <f>VLOOKUP($A146,SalesData[#This Row],COLUMN(L145), FALSE)</f>
        <v>519.21</v>
      </c>
      <c r="M146" t="str">
        <f>VLOOKUP($A146,SalesData[#This Row],COLUMN(M145), FALSE)</f>
        <v>Medium</v>
      </c>
      <c r="N146" t="str">
        <f>VLOOKUP($A146,SalesData[#This Row],COLUMN(N145), FALSE)</f>
        <v>Normal Order</v>
      </c>
      <c r="O146" t="str">
        <f>VLOOKUP($A146,SalesData[#This Row],COLUMN(O145), FALSE)</f>
        <v>Gary Hwang</v>
      </c>
      <c r="P146" t="str">
        <f>VLOOKUP($A146,SalesData[#This Row],COLUMN(P145), FALSE)</f>
        <v>IN</v>
      </c>
      <c r="Q146" t="str">
        <f>VLOOKUP($A146,SalesData[#This Row],COLUMN(Q145), FALSE)</f>
        <v>2014</v>
      </c>
      <c r="R146" t="str">
        <f>VLOOKUP($A146,SalesData[#This Row],COLUMN(R145), FALSE)</f>
        <v>MEDIUM</v>
      </c>
      <c r="S146" t="str">
        <f>VLOOKUP($A146,SalesData[#This Row],COLUMN(S145), FALSE)</f>
        <v>furniture</v>
      </c>
      <c r="T146" t="str">
        <f>VLOOKUP($A146,SalesData[#This Row],COLUMN(T145), FALSE)</f>
        <v>41845</v>
      </c>
      <c r="U146" t="str">
        <f>VLOOKUP($A146,SalesData[#This Row],COLUMN(U145), FALSE)</f>
        <v>GH1442527</v>
      </c>
      <c r="V146" t="str">
        <f>VLOOKUP($A146,SalesData[#This Row],COLUMN(V145), FALSE)</f>
        <v>IN</v>
      </c>
      <c r="W146">
        <f>VLOOKUP($A146,SalesData[#This Row],COLUMN(W145), FALSE)</f>
        <v>2014</v>
      </c>
      <c r="X146" t="str">
        <f>VLOOKUP($A146,SalesData[#This Row],COLUMN(X145), FALSE)</f>
        <v>GH1442527</v>
      </c>
      <c r="Y146">
        <f>VLOOKUP($A146,SalesData[#This Row],COLUMN(Y145), FALSE)</f>
        <v>41845</v>
      </c>
      <c r="Z146" t="str">
        <f>VLOOKUP($A146,SalesData[#This Row],COLUMN(Z145), FALSE)</f>
        <v>IN-2014-GH1442527-41845</v>
      </c>
      <c r="AA146">
        <f>VLOOKUP($A146,SalesData[#This Row],COLUMN(AA145), FALSE)</f>
        <v>2014</v>
      </c>
      <c r="AB146">
        <f>VLOOKUP($A146,SalesData[#This Row],COLUMN(AB145), FALSE)</f>
        <v>7</v>
      </c>
      <c r="AC146">
        <f>VLOOKUP($A146,SalesData[#This Row],COLUMN(AC145), FALSE)</f>
        <v>6</v>
      </c>
      <c r="AD146">
        <f>VLOOKUP($A146,SalesData[#This Row],COLUMN(AD145), FALSE)</f>
        <v>3</v>
      </c>
    </row>
    <row r="147" spans="1:30" ht="15.75">
      <c r="A147" s="54" t="s">
        <v>857</v>
      </c>
      <c r="B147" s="52">
        <f>VLOOKUP($A147,SalesData[#This Row],COLUMN(B146), FALSE)</f>
        <v>41585</v>
      </c>
      <c r="C147" s="52">
        <f>VLOOKUP($A147,SalesData[#This Row],COLUMN(C146), FALSE)</f>
        <v>41590</v>
      </c>
      <c r="D147" t="str">
        <f>VLOOKUP($A147,SalesData[#This Row],COLUMN(D146), FALSE)</f>
        <v>Adrian Barton</v>
      </c>
      <c r="E147" t="str">
        <f>VLOOKUP($A147,SalesData[#This Row],COLUMN(E146), FALSE)</f>
        <v>United States</v>
      </c>
      <c r="F147" t="str">
        <f>VLOOKUP($A147,SalesData[#This Row],COLUMN(F146), FALSE)</f>
        <v>Central US</v>
      </c>
      <c r="G147" t="str">
        <f>VLOOKUP($A147,SalesData[#This Row],COLUMN(G146), FALSE)</f>
        <v>Furniture</v>
      </c>
      <c r="H147" t="str">
        <f>VLOOKUP($A147,SalesData[#This Row],COLUMN(H146), FALSE)</f>
        <v>Appliances</v>
      </c>
      <c r="I147">
        <f>VLOOKUP($A147,SalesData[#This Row],COLUMN(I146), FALSE)</f>
        <v>64.959999999999994</v>
      </c>
      <c r="J147">
        <f>VLOOKUP($A147,SalesData[#This Row],COLUMN(J146), FALSE)</f>
        <v>5</v>
      </c>
      <c r="K147">
        <f>VLOOKUP($A147,SalesData[#This Row],COLUMN(K146), FALSE)</f>
        <v>0.6</v>
      </c>
      <c r="L147">
        <f>VLOOKUP($A147,SalesData[#This Row],COLUMN(L146), FALSE)</f>
        <v>-84.447999999999993</v>
      </c>
      <c r="M147" t="str">
        <f>VLOOKUP($A147,SalesData[#This Row],COLUMN(M146), FALSE)</f>
        <v>Medium</v>
      </c>
      <c r="N147" t="str">
        <f>VLOOKUP($A147,SalesData[#This Row],COLUMN(N146), FALSE)</f>
        <v>Normal Order</v>
      </c>
      <c r="O147" t="str">
        <f>VLOOKUP($A147,SalesData[#This Row],COLUMN(O146), FALSE)</f>
        <v>Adrian Barton</v>
      </c>
      <c r="P147" t="str">
        <f>VLOOKUP($A147,SalesData[#This Row],COLUMN(P146), FALSE)</f>
        <v>CA</v>
      </c>
      <c r="Q147" t="str">
        <f>VLOOKUP($A147,SalesData[#This Row],COLUMN(Q146), FALSE)</f>
        <v>2013</v>
      </c>
      <c r="R147" t="str">
        <f>VLOOKUP($A147,SalesData[#This Row],COLUMN(R146), FALSE)</f>
        <v>MEDIUM</v>
      </c>
      <c r="S147" t="str">
        <f>VLOOKUP($A147,SalesData[#This Row],COLUMN(S146), FALSE)</f>
        <v>furniture</v>
      </c>
      <c r="T147" t="str">
        <f>VLOOKUP($A147,SalesData[#This Row],COLUMN(T146), FALSE)</f>
        <v>41585</v>
      </c>
      <c r="U147" t="str">
        <f>VLOOKUP($A147,SalesData[#This Row],COLUMN(U146), FALSE)</f>
        <v>AB10105140</v>
      </c>
      <c r="V147" t="str">
        <f>VLOOKUP($A147,SalesData[#This Row],COLUMN(V146), FALSE)</f>
        <v>CA</v>
      </c>
      <c r="W147">
        <f>VLOOKUP($A147,SalesData[#This Row],COLUMN(W146), FALSE)</f>
        <v>2013</v>
      </c>
      <c r="X147" t="str">
        <f>VLOOKUP($A147,SalesData[#This Row],COLUMN(X146), FALSE)</f>
        <v>AB10105140</v>
      </c>
      <c r="Y147">
        <f>VLOOKUP($A147,SalesData[#This Row],COLUMN(Y146), FALSE)</f>
        <v>41585</v>
      </c>
      <c r="Z147" t="str">
        <f>VLOOKUP($A147,SalesData[#This Row],COLUMN(Z146), FALSE)</f>
        <v>CA-2013-AB10105140-41585</v>
      </c>
      <c r="AA147">
        <f>VLOOKUP($A147,SalesData[#This Row],COLUMN(AA146), FALSE)</f>
        <v>2013</v>
      </c>
      <c r="AB147">
        <f>VLOOKUP($A147,SalesData[#This Row],COLUMN(AB146), FALSE)</f>
        <v>11</v>
      </c>
      <c r="AC147">
        <f>VLOOKUP($A147,SalesData[#This Row],COLUMN(AC146), FALSE)</f>
        <v>5</v>
      </c>
      <c r="AD147">
        <f>VLOOKUP($A147,SalesData[#This Row],COLUMN(AD146), FALSE)</f>
        <v>5</v>
      </c>
    </row>
    <row r="148" spans="1:30" ht="15.75">
      <c r="A148" s="53" t="s">
        <v>985</v>
      </c>
      <c r="B148" s="52">
        <f>VLOOKUP($A148,SalesData[#This Row],COLUMN(B147), FALSE)</f>
        <v>41672</v>
      </c>
      <c r="C148" s="52">
        <f>VLOOKUP($A148,SalesData[#This Row],COLUMN(C147), FALSE)</f>
        <v>41677</v>
      </c>
      <c r="D148" t="str">
        <f>VLOOKUP($A148,SalesData[#This Row],COLUMN(D147), FALSE)</f>
        <v>Adrian Barton#</v>
      </c>
      <c r="E148" t="str">
        <f>VLOOKUP($A148,SalesData[#This Row],COLUMN(E147), FALSE)</f>
        <v>United States</v>
      </c>
      <c r="F148" t="str">
        <f>VLOOKUP($A148,SalesData[#This Row],COLUMN(F147), FALSE)</f>
        <v>Eastern US</v>
      </c>
      <c r="G148" t="str">
        <f>VLOOKUP($A148,SalesData[#This Row],COLUMN(G147), FALSE)</f>
        <v>Office Supplies</v>
      </c>
      <c r="H148" t="str">
        <f>VLOOKUP($A148,SalesData[#This Row],COLUMN(H147), FALSE)</f>
        <v>Machines</v>
      </c>
      <c r="I148">
        <f>VLOOKUP($A148,SalesData[#This Row],COLUMN(I147), FALSE)</f>
        <v>117.96</v>
      </c>
      <c r="J148">
        <f>VLOOKUP($A148,SalesData[#This Row],COLUMN(J147), FALSE)</f>
        <v>2</v>
      </c>
      <c r="K148">
        <f>VLOOKUP($A148,SalesData[#This Row],COLUMN(K147), FALSE)</f>
        <v>0</v>
      </c>
      <c r="L148">
        <f>VLOOKUP($A148,SalesData[#This Row],COLUMN(L147), FALSE)</f>
        <v>5.8979999999999899</v>
      </c>
      <c r="M148" t="str">
        <f>VLOOKUP($A148,SalesData[#This Row],COLUMN(M147), FALSE)</f>
        <v>Medium</v>
      </c>
      <c r="N148" t="str">
        <f>VLOOKUP($A148,SalesData[#This Row],COLUMN(N147), FALSE)</f>
        <v>Normal Order</v>
      </c>
      <c r="O148" t="str">
        <f>VLOOKUP($A148,SalesData[#This Row],COLUMN(O147), FALSE)</f>
        <v>Adrian Barton#</v>
      </c>
      <c r="P148" t="str">
        <f>VLOOKUP($A148,SalesData[#This Row],COLUMN(P147), FALSE)</f>
        <v>CA</v>
      </c>
      <c r="Q148" t="str">
        <f>VLOOKUP($A148,SalesData[#This Row],COLUMN(Q147), FALSE)</f>
        <v>2014</v>
      </c>
      <c r="R148" t="str">
        <f>VLOOKUP($A148,SalesData[#This Row],COLUMN(R147), FALSE)</f>
        <v>MEDIUM</v>
      </c>
      <c r="S148" t="str">
        <f>VLOOKUP($A148,SalesData[#This Row],COLUMN(S147), FALSE)</f>
        <v>office supplies</v>
      </c>
      <c r="T148" t="str">
        <f>VLOOKUP($A148,SalesData[#This Row],COLUMN(T147), FALSE)</f>
        <v>41672</v>
      </c>
      <c r="U148" t="str">
        <f>VLOOKUP($A148,SalesData[#This Row],COLUMN(U147), FALSE)</f>
        <v>AB10105140</v>
      </c>
      <c r="V148" t="str">
        <f>VLOOKUP($A148,SalesData[#This Row],COLUMN(V147), FALSE)</f>
        <v>CA</v>
      </c>
      <c r="W148">
        <f>VLOOKUP($A148,SalesData[#This Row],COLUMN(W147), FALSE)</f>
        <v>2014</v>
      </c>
      <c r="X148" t="str">
        <f>VLOOKUP($A148,SalesData[#This Row],COLUMN(X147), FALSE)</f>
        <v>AB10105140</v>
      </c>
      <c r="Y148">
        <f>VLOOKUP($A148,SalesData[#This Row],COLUMN(Y147), FALSE)</f>
        <v>41672</v>
      </c>
      <c r="Z148" t="str">
        <f>VLOOKUP($A148,SalesData[#This Row],COLUMN(Z147), FALSE)</f>
        <v>CA-2014-AB10105140-41672</v>
      </c>
      <c r="AA148">
        <f>VLOOKUP($A148,SalesData[#This Row],COLUMN(AA147), FALSE)</f>
        <v>2014</v>
      </c>
      <c r="AB148">
        <f>VLOOKUP($A148,SalesData[#This Row],COLUMN(AB147), FALSE)</f>
        <v>2</v>
      </c>
      <c r="AC148">
        <f>VLOOKUP($A148,SalesData[#This Row],COLUMN(AC147), FALSE)</f>
        <v>1</v>
      </c>
      <c r="AD148">
        <f>VLOOKUP($A148,SalesData[#This Row],COLUMN(AD147), FALSE)</f>
        <v>5</v>
      </c>
    </row>
    <row r="149" spans="1:30" ht="15.75">
      <c r="A149" s="54" t="s">
        <v>158</v>
      </c>
      <c r="B149" s="52">
        <f>VLOOKUP($A149,SalesData[#This Row],COLUMN(B148), FALSE)</f>
        <v>42125</v>
      </c>
      <c r="C149" s="52">
        <f>VLOOKUP($A149,SalesData[#This Row],COLUMN(C148), FALSE)</f>
        <v>42125</v>
      </c>
      <c r="D149" t="str">
        <f>VLOOKUP($A149,SalesData[#This Row],COLUMN(D148), FALSE)</f>
        <v>Scott Williamson</v>
      </c>
      <c r="E149" t="str">
        <f>VLOOKUP($A149,SalesData[#This Row],COLUMN(E148), FALSE)</f>
        <v>India</v>
      </c>
      <c r="F149" t="str">
        <f>VLOOKUP($A149,SalesData[#This Row],COLUMN(F148), FALSE)</f>
        <v>Southern Asia</v>
      </c>
      <c r="G149" t="str">
        <f>VLOOKUP($A149,SalesData[#This Row],COLUMN(G148), FALSE)</f>
        <v>Furniture</v>
      </c>
      <c r="H149" t="str">
        <f>VLOOKUP($A149,SalesData[#This Row],COLUMN(H148), FALSE)</f>
        <v>Machines</v>
      </c>
      <c r="I149">
        <f>VLOOKUP($A149,SalesData[#This Row],COLUMN(I148), FALSE)</f>
        <v>723.3</v>
      </c>
      <c r="J149">
        <f>VLOOKUP($A149,SalesData[#This Row],COLUMN(J148), FALSE)</f>
        <v>5</v>
      </c>
      <c r="K149">
        <f>VLOOKUP($A149,SalesData[#This Row],COLUMN(K148), FALSE)</f>
        <v>0</v>
      </c>
      <c r="L149">
        <f>VLOOKUP($A149,SalesData[#This Row],COLUMN(L148), FALSE)</f>
        <v>122.85</v>
      </c>
      <c r="M149" t="str">
        <f>VLOOKUP($A149,SalesData[#This Row],COLUMN(M148), FALSE)</f>
        <v>Critical</v>
      </c>
      <c r="N149" t="str">
        <f>VLOOKUP($A149,SalesData[#This Row],COLUMN(N148), FALSE)</f>
        <v>Normal Order</v>
      </c>
      <c r="O149" t="str">
        <f>VLOOKUP($A149,SalesData[#This Row],COLUMN(O148), FALSE)</f>
        <v>Scott Williamson</v>
      </c>
      <c r="P149" t="str">
        <f>VLOOKUP($A149,SalesData[#This Row],COLUMN(P148), FALSE)</f>
        <v>IN</v>
      </c>
      <c r="Q149" t="str">
        <f>VLOOKUP($A149,SalesData[#This Row],COLUMN(Q148), FALSE)</f>
        <v>2015</v>
      </c>
      <c r="R149" t="str">
        <f>VLOOKUP($A149,SalesData[#This Row],COLUMN(R148), FALSE)</f>
        <v>CRITICAL</v>
      </c>
      <c r="S149" t="str">
        <f>VLOOKUP($A149,SalesData[#This Row],COLUMN(S148), FALSE)</f>
        <v>furniture</v>
      </c>
      <c r="T149" t="str">
        <f>VLOOKUP($A149,SalesData[#This Row],COLUMN(T148), FALSE)</f>
        <v>42125</v>
      </c>
      <c r="U149" t="str">
        <f>VLOOKUP($A149,SalesData[#This Row],COLUMN(U148), FALSE)</f>
        <v>SW2027558</v>
      </c>
      <c r="V149" t="str">
        <f>VLOOKUP($A149,SalesData[#This Row],COLUMN(V148), FALSE)</f>
        <v>IN</v>
      </c>
      <c r="W149">
        <f>VLOOKUP($A149,SalesData[#This Row],COLUMN(W148), FALSE)</f>
        <v>2015</v>
      </c>
      <c r="X149" t="str">
        <f>VLOOKUP($A149,SalesData[#This Row],COLUMN(X148), FALSE)</f>
        <v>SW2027558</v>
      </c>
      <c r="Y149">
        <f>VLOOKUP($A149,SalesData[#This Row],COLUMN(Y148), FALSE)</f>
        <v>42125</v>
      </c>
      <c r="Z149" t="str">
        <f>VLOOKUP($A149,SalesData[#This Row],COLUMN(Z148), FALSE)</f>
        <v>IN-2015-SW2027558-42125</v>
      </c>
      <c r="AA149">
        <f>VLOOKUP($A149,SalesData[#This Row],COLUMN(AA148), FALSE)</f>
        <v>2015</v>
      </c>
      <c r="AB149">
        <f>VLOOKUP($A149,SalesData[#This Row],COLUMN(AB148), FALSE)</f>
        <v>5</v>
      </c>
      <c r="AC149">
        <f>VLOOKUP($A149,SalesData[#This Row],COLUMN(AC148), FALSE)</f>
        <v>6</v>
      </c>
      <c r="AD149">
        <f>VLOOKUP($A149,SalesData[#This Row],COLUMN(AD148), FALSE)</f>
        <v>0</v>
      </c>
    </row>
    <row r="150" spans="1:30" ht="15.75">
      <c r="A150" s="53" t="s">
        <v>993</v>
      </c>
      <c r="B150" s="52">
        <f>VLOOKUP($A150,SalesData[#This Row],COLUMN(B149), FALSE)</f>
        <v>40978</v>
      </c>
      <c r="C150" s="52">
        <f>VLOOKUP($A150,SalesData[#This Row],COLUMN(C149), FALSE)</f>
        <v>40980</v>
      </c>
      <c r="D150" t="str">
        <f>VLOOKUP($A150,SalesData[#This Row],COLUMN(D149), FALSE)</f>
        <v>Peter MceVe</v>
      </c>
      <c r="E150" t="str">
        <f>VLOOKUP($A150,SalesData[#This Row],COLUMN(E149), FALSE)</f>
        <v>Iran</v>
      </c>
      <c r="F150" t="str">
        <f>VLOOKUP($A150,SalesData[#This Row],COLUMN(F149), FALSE)</f>
        <v>Southern Asia</v>
      </c>
      <c r="G150" t="str">
        <f>VLOOKUP($A150,SalesData[#This Row],COLUMN(G149), FALSE)</f>
        <v>Technology</v>
      </c>
      <c r="H150" t="str">
        <f>VLOOKUP($A150,SalesData[#This Row],COLUMN(H149), FALSE)</f>
        <v>Copiers</v>
      </c>
      <c r="I150">
        <f>VLOOKUP($A150,SalesData[#This Row],COLUMN(I149), FALSE)</f>
        <v>642.68999999999903</v>
      </c>
      <c r="J150">
        <f>VLOOKUP($A150,SalesData[#This Row],COLUMN(J149), FALSE)</f>
        <v>1</v>
      </c>
      <c r="K150">
        <f>VLOOKUP($A150,SalesData[#This Row],COLUMN(K149), FALSE)</f>
        <v>0</v>
      </c>
      <c r="L150">
        <f>VLOOKUP($A150,SalesData[#This Row],COLUMN(L149), FALSE)</f>
        <v>244.2</v>
      </c>
      <c r="M150" t="str">
        <f>VLOOKUP($A150,SalesData[#This Row],COLUMN(M149), FALSE)</f>
        <v>Critical</v>
      </c>
      <c r="N150" t="str">
        <f>VLOOKUP($A150,SalesData[#This Row],COLUMN(N149), FALSE)</f>
        <v>Normal Order</v>
      </c>
      <c r="O150" t="str">
        <f>VLOOKUP($A150,SalesData[#This Row],COLUMN(O149), FALSE)</f>
        <v>Peter Mceve</v>
      </c>
      <c r="P150" t="str">
        <f>VLOOKUP($A150,SalesData[#This Row],COLUMN(P149), FALSE)</f>
        <v>IR</v>
      </c>
      <c r="Q150" t="str">
        <f>VLOOKUP($A150,SalesData[#This Row],COLUMN(Q149), FALSE)</f>
        <v>2012</v>
      </c>
      <c r="R150" t="str">
        <f>VLOOKUP($A150,SalesData[#This Row],COLUMN(R149), FALSE)</f>
        <v>CRITICAL</v>
      </c>
      <c r="S150" t="str">
        <f>VLOOKUP($A150,SalesData[#This Row],COLUMN(S149), FALSE)</f>
        <v>technology</v>
      </c>
      <c r="T150" t="str">
        <f>VLOOKUP($A150,SalesData[#This Row],COLUMN(T149), FALSE)</f>
        <v>40978</v>
      </c>
      <c r="U150" t="str">
        <f>VLOOKUP($A150,SalesData[#This Row],COLUMN(U149), FALSE)</f>
        <v>PM913560</v>
      </c>
      <c r="V150" t="str">
        <f>VLOOKUP($A150,SalesData[#This Row],COLUMN(V149), FALSE)</f>
        <v>IR</v>
      </c>
      <c r="W150">
        <f>VLOOKUP($A150,SalesData[#This Row],COLUMN(W149), FALSE)</f>
        <v>2012</v>
      </c>
      <c r="X150" t="str">
        <f>VLOOKUP($A150,SalesData[#This Row],COLUMN(X149), FALSE)</f>
        <v>PM913560</v>
      </c>
      <c r="Y150">
        <f>VLOOKUP($A150,SalesData[#This Row],COLUMN(Y149), FALSE)</f>
        <v>40978</v>
      </c>
      <c r="Z150" t="str">
        <f>VLOOKUP($A150,SalesData[#This Row],COLUMN(Z149), FALSE)</f>
        <v>IR-2012-PM913560-40978</v>
      </c>
      <c r="AA150">
        <f>VLOOKUP($A150,SalesData[#This Row],COLUMN(AA149), FALSE)</f>
        <v>2012</v>
      </c>
      <c r="AB150">
        <f>VLOOKUP($A150,SalesData[#This Row],COLUMN(AB149), FALSE)</f>
        <v>3</v>
      </c>
      <c r="AC150">
        <f>VLOOKUP($A150,SalesData[#This Row],COLUMN(AC149), FALSE)</f>
        <v>7</v>
      </c>
      <c r="AD150">
        <f>VLOOKUP($A150,SalesData[#This Row],COLUMN(AD149), FALSE)</f>
        <v>2</v>
      </c>
    </row>
    <row r="151" spans="1:30" ht="15.75">
      <c r="A151" s="54" t="s">
        <v>998</v>
      </c>
      <c r="B151" s="52">
        <f>VLOOKUP($A151,SalesData[#This Row],COLUMN(B150), FALSE)</f>
        <v>41445</v>
      </c>
      <c r="C151" s="52">
        <f>VLOOKUP($A151,SalesData[#This Row],COLUMN(C150), FALSE)</f>
        <v>41447</v>
      </c>
      <c r="D151" t="str">
        <f>VLOOKUP($A151,SalesData[#This Row],COLUMN(D150), FALSE)</f>
        <v>Sung Chung</v>
      </c>
      <c r="E151" t="str">
        <f>VLOOKUP($A151,SalesData[#This Row],COLUMN(E150), FALSE)</f>
        <v>China</v>
      </c>
      <c r="F151" t="str">
        <f>VLOOKUP($A151,SalesData[#This Row],COLUMN(F150), FALSE)</f>
        <v>Eastern Asia</v>
      </c>
      <c r="G151" t="str">
        <f>VLOOKUP($A151,SalesData[#This Row],COLUMN(G150), FALSE)</f>
        <v>Technology</v>
      </c>
      <c r="H151" t="str">
        <f>VLOOKUP($A151,SalesData[#This Row],COLUMN(H150), FALSE)</f>
        <v>Appliances</v>
      </c>
      <c r="I151" t="str">
        <f>VLOOKUP($A151,SalesData[#This Row],COLUMN(I150), FALSE)</f>
        <v xml:space="preserve"> missing </v>
      </c>
      <c r="J151">
        <f>VLOOKUP($A151,SalesData[#This Row],COLUMN(J150), FALSE)</f>
        <v>2</v>
      </c>
      <c r="K151">
        <f>VLOOKUP($A151,SalesData[#This Row],COLUMN(K150), FALSE)</f>
        <v>0</v>
      </c>
      <c r="L151">
        <f>VLOOKUP($A151,SalesData[#This Row],COLUMN(L150), FALSE)</f>
        <v>460.08</v>
      </c>
      <c r="M151" t="str">
        <f>VLOOKUP($A151,SalesData[#This Row],COLUMN(M150), FALSE)</f>
        <v>High</v>
      </c>
      <c r="N151" t="str">
        <f>VLOOKUP($A151,SalesData[#This Row],COLUMN(N150), FALSE)</f>
        <v>Normal Order</v>
      </c>
      <c r="O151" t="str">
        <f>VLOOKUP($A151,SalesData[#This Row],COLUMN(O150), FALSE)</f>
        <v>Sung Chung</v>
      </c>
      <c r="P151" t="str">
        <f>VLOOKUP($A151,SalesData[#This Row],COLUMN(P150), FALSE)</f>
        <v>IN</v>
      </c>
      <c r="Q151" t="str">
        <f>VLOOKUP($A151,SalesData[#This Row],COLUMN(Q150), FALSE)</f>
        <v>2013</v>
      </c>
      <c r="R151" t="str">
        <f>VLOOKUP($A151,SalesData[#This Row],COLUMN(R150), FALSE)</f>
        <v>HIGH</v>
      </c>
      <c r="S151" t="str">
        <f>VLOOKUP($A151,SalesData[#This Row],COLUMN(S150), FALSE)</f>
        <v>technology</v>
      </c>
      <c r="T151" t="str">
        <f>VLOOKUP($A151,SalesData[#This Row],COLUMN(T150), FALSE)</f>
        <v>41445</v>
      </c>
      <c r="U151" t="str">
        <f>VLOOKUP($A151,SalesData[#This Row],COLUMN(U150), FALSE)</f>
        <v>SC2084527</v>
      </c>
      <c r="V151" t="str">
        <f>VLOOKUP($A151,SalesData[#This Row],COLUMN(V150), FALSE)</f>
        <v>IN</v>
      </c>
      <c r="W151">
        <f>VLOOKUP($A151,SalesData[#This Row],COLUMN(W150), FALSE)</f>
        <v>2013</v>
      </c>
      <c r="X151" t="str">
        <f>VLOOKUP($A151,SalesData[#This Row],COLUMN(X150), FALSE)</f>
        <v>SC2084527</v>
      </c>
      <c r="Y151">
        <f>VLOOKUP($A151,SalesData[#This Row],COLUMN(Y150), FALSE)</f>
        <v>41445</v>
      </c>
      <c r="Z151" t="str">
        <f>VLOOKUP($A151,SalesData[#This Row],COLUMN(Z150), FALSE)</f>
        <v>IN-2013-SC2084527-41445</v>
      </c>
      <c r="AA151">
        <f>VLOOKUP($A151,SalesData[#This Row],COLUMN(AA150), FALSE)</f>
        <v>2013</v>
      </c>
      <c r="AB151">
        <f>VLOOKUP($A151,SalesData[#This Row],COLUMN(AB150), FALSE)</f>
        <v>6</v>
      </c>
      <c r="AC151">
        <f>VLOOKUP($A151,SalesData[#This Row],COLUMN(AC150), FALSE)</f>
        <v>5</v>
      </c>
      <c r="AD151">
        <f>VLOOKUP($A151,SalesData[#This Row],COLUMN(AD150), FALSE)</f>
        <v>2</v>
      </c>
    </row>
    <row r="152" spans="1:30" ht="15.75">
      <c r="A152" s="53" t="s">
        <v>1005</v>
      </c>
      <c r="B152" s="52">
        <f>VLOOKUP($A152,SalesData[#This Row],COLUMN(B151), FALSE)</f>
        <v>41993</v>
      </c>
      <c r="C152" s="52">
        <f>VLOOKUP($A152,SalesData[#This Row],COLUMN(C151), FALSE)</f>
        <v>41995</v>
      </c>
      <c r="D152" t="str">
        <f>VLOOKUP($A152,SalesData[#This Row],COLUMN(D151), FALSE)</f>
        <v>Craig Reiter</v>
      </c>
      <c r="E152" t="str">
        <f>VLOOKUP($A152,SalesData[#This Row],COLUMN(E151), FALSE)</f>
        <v>Colombia</v>
      </c>
      <c r="F152" t="str">
        <f>VLOOKUP($A152,SalesData[#This Row],COLUMN(F151), FALSE)</f>
        <v>South America</v>
      </c>
      <c r="G152" t="str">
        <f>VLOOKUP($A152,SalesData[#This Row],COLUMN(G151), FALSE)</f>
        <v>Furniture</v>
      </c>
      <c r="H152" t="str">
        <f>VLOOKUP($A152,SalesData[#This Row],COLUMN(H151), FALSE)</f>
        <v>Appliances</v>
      </c>
      <c r="I152">
        <f>VLOOKUP($A152,SalesData[#This Row],COLUMN(I151), FALSE)</f>
        <v>1480.3679999999999</v>
      </c>
      <c r="J152">
        <f>VLOOKUP($A152,SalesData[#This Row],COLUMN(J151), FALSE)</f>
        <v>3</v>
      </c>
      <c r="K152">
        <f>VLOOKUP($A152,SalesData[#This Row],COLUMN(K151), FALSE)</f>
        <v>0.2</v>
      </c>
      <c r="L152">
        <f>VLOOKUP($A152,SalesData[#This Row],COLUMN(L151), FALSE)</f>
        <v>333.048</v>
      </c>
      <c r="M152" t="str">
        <f>VLOOKUP($A152,SalesData[#This Row],COLUMN(M151), FALSE)</f>
        <v>Medium</v>
      </c>
      <c r="N152" t="str">
        <f>VLOOKUP($A152,SalesData[#This Row],COLUMN(N151), FALSE)</f>
        <v>Normal Order</v>
      </c>
      <c r="O152" t="str">
        <f>VLOOKUP($A152,SalesData[#This Row],COLUMN(O151), FALSE)</f>
        <v>Craig Reiter</v>
      </c>
      <c r="P152" t="str">
        <f>VLOOKUP($A152,SalesData[#This Row],COLUMN(P151), FALSE)</f>
        <v>MX</v>
      </c>
      <c r="Q152" t="str">
        <f>VLOOKUP($A152,SalesData[#This Row],COLUMN(Q151), FALSE)</f>
        <v>2014</v>
      </c>
      <c r="R152" t="str">
        <f>VLOOKUP($A152,SalesData[#This Row],COLUMN(R151), FALSE)</f>
        <v>MEDIUM</v>
      </c>
      <c r="S152" t="str">
        <f>VLOOKUP($A152,SalesData[#This Row],COLUMN(S151), FALSE)</f>
        <v>furniture</v>
      </c>
      <c r="T152" t="str">
        <f>VLOOKUP($A152,SalesData[#This Row],COLUMN(T151), FALSE)</f>
        <v>41993</v>
      </c>
      <c r="U152" t="str">
        <f>VLOOKUP($A152,SalesData[#This Row],COLUMN(U151), FALSE)</f>
        <v>CR1273028</v>
      </c>
      <c r="V152" t="str">
        <f>VLOOKUP($A152,SalesData[#This Row],COLUMN(V151), FALSE)</f>
        <v>MX</v>
      </c>
      <c r="W152">
        <f>VLOOKUP($A152,SalesData[#This Row],COLUMN(W151), FALSE)</f>
        <v>2014</v>
      </c>
      <c r="X152" t="str">
        <f>VLOOKUP($A152,SalesData[#This Row],COLUMN(X151), FALSE)</f>
        <v>CR1273028</v>
      </c>
      <c r="Y152">
        <f>VLOOKUP($A152,SalesData[#This Row],COLUMN(Y151), FALSE)</f>
        <v>41993</v>
      </c>
      <c r="Z152" t="str">
        <f>VLOOKUP($A152,SalesData[#This Row],COLUMN(Z151), FALSE)</f>
        <v>MX-2014-CR1273028-41993</v>
      </c>
      <c r="AA152">
        <f>VLOOKUP($A152,SalesData[#This Row],COLUMN(AA151), FALSE)</f>
        <v>2014</v>
      </c>
      <c r="AB152">
        <f>VLOOKUP($A152,SalesData[#This Row],COLUMN(AB151), FALSE)</f>
        <v>12</v>
      </c>
      <c r="AC152">
        <f>VLOOKUP($A152,SalesData[#This Row],COLUMN(AC151), FALSE)</f>
        <v>7</v>
      </c>
      <c r="AD152">
        <f>VLOOKUP($A152,SalesData[#This Row],COLUMN(AD151), FALSE)</f>
        <v>2</v>
      </c>
    </row>
    <row r="153" spans="1:30" ht="15.75">
      <c r="A153" s="54" t="s">
        <v>1008</v>
      </c>
      <c r="B153" s="52">
        <f>VLOOKUP($A153,SalesData[#This Row],COLUMN(B152), FALSE)</f>
        <v>42203</v>
      </c>
      <c r="C153" s="52">
        <f>VLOOKUP($A153,SalesData[#This Row],COLUMN(C152), FALSE)</f>
        <v>42203</v>
      </c>
      <c r="D153" t="str">
        <f>VLOOKUP($A153,SalesData[#This Row],COLUMN(D152), FALSE)</f>
        <v>Aaron Hawkins#</v>
      </c>
      <c r="E153" t="str">
        <f>VLOOKUP($A153,SalesData[#This Row],COLUMN(E152), FALSE)</f>
        <v>Austria</v>
      </c>
      <c r="F153" t="str">
        <f>VLOOKUP($A153,SalesData[#This Row],COLUMN(F152), FALSE)</f>
        <v>Western Europe</v>
      </c>
      <c r="G153" t="str">
        <f>VLOOKUP($A153,SalesData[#This Row],COLUMN(G152), FALSE)</f>
        <v>Furniture</v>
      </c>
      <c r="H153" t="str">
        <f>VLOOKUP($A153,SalesData[#This Row],COLUMN(H152), FALSE)</f>
        <v>Phones</v>
      </c>
      <c r="I153">
        <f>VLOOKUP($A153,SalesData[#This Row],COLUMN(I152), FALSE)</f>
        <v>1100.52</v>
      </c>
      <c r="J153">
        <f>VLOOKUP($A153,SalesData[#This Row],COLUMN(J152), FALSE)</f>
        <v>3</v>
      </c>
      <c r="K153">
        <f>VLOOKUP($A153,SalesData[#This Row],COLUMN(K152), FALSE)</f>
        <v>0</v>
      </c>
      <c r="L153">
        <f>VLOOKUP($A153,SalesData[#This Row],COLUMN(L152), FALSE)</f>
        <v>352.07999999999902</v>
      </c>
      <c r="M153" t="str">
        <f>VLOOKUP($A153,SalesData[#This Row],COLUMN(M152), FALSE)</f>
        <v>Critical</v>
      </c>
      <c r="N153" t="str">
        <f>VLOOKUP($A153,SalesData[#This Row],COLUMN(N152), FALSE)</f>
        <v>Normal Order</v>
      </c>
      <c r="O153" t="str">
        <f>VLOOKUP($A153,SalesData[#This Row],COLUMN(O152), FALSE)</f>
        <v>Aaron Hawkins#</v>
      </c>
      <c r="P153" t="str">
        <f>VLOOKUP($A153,SalesData[#This Row],COLUMN(P152), FALSE)</f>
        <v>ES</v>
      </c>
      <c r="Q153" t="str">
        <f>VLOOKUP($A153,SalesData[#This Row],COLUMN(Q152), FALSE)</f>
        <v>2015</v>
      </c>
      <c r="R153" t="str">
        <f>VLOOKUP($A153,SalesData[#This Row],COLUMN(R152), FALSE)</f>
        <v>CRITICAL</v>
      </c>
      <c r="S153" t="str">
        <f>VLOOKUP($A153,SalesData[#This Row],COLUMN(S152), FALSE)</f>
        <v>furniture</v>
      </c>
      <c r="T153" t="str">
        <f>VLOOKUP($A153,SalesData[#This Row],COLUMN(T152), FALSE)</f>
        <v>42203</v>
      </c>
      <c r="U153" t="str">
        <f>VLOOKUP($A153,SalesData[#This Row],COLUMN(U152), FALSE)</f>
        <v>AH100308</v>
      </c>
      <c r="V153" t="str">
        <f>VLOOKUP($A153,SalesData[#This Row],COLUMN(V152), FALSE)</f>
        <v>ES</v>
      </c>
      <c r="W153">
        <f>VLOOKUP($A153,SalesData[#This Row],COLUMN(W152), FALSE)</f>
        <v>2015</v>
      </c>
      <c r="X153" t="str">
        <f>VLOOKUP($A153,SalesData[#This Row],COLUMN(X152), FALSE)</f>
        <v>AH100308</v>
      </c>
      <c r="Y153">
        <f>VLOOKUP($A153,SalesData[#This Row],COLUMN(Y152), FALSE)</f>
        <v>42203</v>
      </c>
      <c r="Z153" t="str">
        <f>VLOOKUP($A153,SalesData[#This Row],COLUMN(Z152), FALSE)</f>
        <v>ES-2015-AH100308-42203</v>
      </c>
      <c r="AA153">
        <f>VLOOKUP($A153,SalesData[#This Row],COLUMN(AA152), FALSE)</f>
        <v>2015</v>
      </c>
      <c r="AB153">
        <f>VLOOKUP($A153,SalesData[#This Row],COLUMN(AB152), FALSE)</f>
        <v>7</v>
      </c>
      <c r="AC153">
        <f>VLOOKUP($A153,SalesData[#This Row],COLUMN(AC152), FALSE)</f>
        <v>7</v>
      </c>
      <c r="AD153">
        <f>VLOOKUP($A153,SalesData[#This Row],COLUMN(AD152), FALSE)</f>
        <v>0</v>
      </c>
    </row>
    <row r="154" spans="1:30" ht="15.75">
      <c r="A154" s="53" t="s">
        <v>1013</v>
      </c>
      <c r="B154" s="52">
        <f>VLOOKUP($A154,SalesData[#This Row],COLUMN(B153), FALSE)</f>
        <v>41153</v>
      </c>
      <c r="C154" s="52" t="str">
        <f>VLOOKUP($A154,SalesData[#This Row],COLUMN(C153), FALSE)</f>
        <v xml:space="preserve"> 2012-09-01 </v>
      </c>
      <c r="D154" t="str">
        <f>VLOOKUP($A154,SalesData[#This Row],COLUMN(D153), FALSE)</f>
        <v>Anna Gayman</v>
      </c>
      <c r="E154" t="str">
        <f>VLOOKUP($A154,SalesData[#This Row],COLUMN(E153), FALSE)</f>
        <v>Austria</v>
      </c>
      <c r="F154" t="str">
        <f>VLOOKUP($A154,SalesData[#This Row],COLUMN(F153), FALSE)</f>
        <v>Western Europe</v>
      </c>
      <c r="G154" t="str">
        <f>VLOOKUP($A154,SalesData[#This Row],COLUMN(G153), FALSE)</f>
        <v>Furniture</v>
      </c>
      <c r="H154" t="str">
        <f>VLOOKUP($A154,SalesData[#This Row],COLUMN(H153), FALSE)</f>
        <v>Bookcases</v>
      </c>
      <c r="I154">
        <f>VLOOKUP($A154,SalesData[#This Row],COLUMN(I153), FALSE)</f>
        <v>922.94999999999902</v>
      </c>
      <c r="J154">
        <f>VLOOKUP($A154,SalesData[#This Row],COLUMN(J153), FALSE)</f>
        <v>1</v>
      </c>
      <c r="K154">
        <f>VLOOKUP($A154,SalesData[#This Row],COLUMN(K153), FALSE)</f>
        <v>0</v>
      </c>
      <c r="L154">
        <f>VLOOKUP($A154,SalesData[#This Row],COLUMN(L153), FALSE)</f>
        <v>341.49</v>
      </c>
      <c r="M154" t="str">
        <f>VLOOKUP($A154,SalesData[#This Row],COLUMN(M153), FALSE)</f>
        <v>Critical</v>
      </c>
      <c r="N154" t="str">
        <f>VLOOKUP($A154,SalesData[#This Row],COLUMN(N153), FALSE)</f>
        <v>Normal Order</v>
      </c>
      <c r="O154" t="str">
        <f>VLOOKUP($A154,SalesData[#This Row],COLUMN(O153), FALSE)</f>
        <v>Anna Gayman</v>
      </c>
      <c r="P154" t="str">
        <f>VLOOKUP($A154,SalesData[#This Row],COLUMN(P153), FALSE)</f>
        <v>AU</v>
      </c>
      <c r="Q154" t="str">
        <f>VLOOKUP($A154,SalesData[#This Row],COLUMN(Q153), FALSE)</f>
        <v>2012</v>
      </c>
      <c r="R154" t="str">
        <f>VLOOKUP($A154,SalesData[#This Row],COLUMN(R153), FALSE)</f>
        <v>CRITICAL</v>
      </c>
      <c r="S154" t="str">
        <f>VLOOKUP($A154,SalesData[#This Row],COLUMN(S153), FALSE)</f>
        <v>furniture</v>
      </c>
      <c r="T154" t="str">
        <f>VLOOKUP($A154,SalesData[#This Row],COLUMN(T153), FALSE)</f>
        <v>41153</v>
      </c>
      <c r="U154" t="str">
        <f>VLOOKUP($A154,SalesData[#This Row],COLUMN(U153), FALSE)</f>
        <v>AG6758</v>
      </c>
      <c r="V154" t="str">
        <f>VLOOKUP($A154,SalesData[#This Row],COLUMN(V153), FALSE)</f>
        <v>AU</v>
      </c>
      <c r="W154">
        <f>VLOOKUP($A154,SalesData[#This Row],COLUMN(W153), FALSE)</f>
        <v>2012</v>
      </c>
      <c r="X154" t="str">
        <f>VLOOKUP($A154,SalesData[#This Row],COLUMN(X153), FALSE)</f>
        <v>AG6758</v>
      </c>
      <c r="Y154">
        <f>VLOOKUP($A154,SalesData[#This Row],COLUMN(Y153), FALSE)</f>
        <v>41153</v>
      </c>
      <c r="Z154" t="str">
        <f>VLOOKUP($A154,SalesData[#This Row],COLUMN(Z153), FALSE)</f>
        <v>AU-2012-AG6758-41153</v>
      </c>
      <c r="AA154">
        <f>VLOOKUP($A154,SalesData[#This Row],COLUMN(AA153), FALSE)</f>
        <v>2012</v>
      </c>
      <c r="AB154">
        <f>VLOOKUP($A154,SalesData[#This Row],COLUMN(AB153), FALSE)</f>
        <v>9</v>
      </c>
      <c r="AC154">
        <f>VLOOKUP($A154,SalesData[#This Row],COLUMN(AC153), FALSE)</f>
        <v>7</v>
      </c>
      <c r="AD154">
        <f>VLOOKUP($A154,SalesData[#This Row],COLUMN(AD153), FALSE)</f>
        <v>0</v>
      </c>
    </row>
    <row r="155" spans="1:30" ht="15.75">
      <c r="A155" s="54" t="s">
        <v>1016</v>
      </c>
      <c r="B155" s="52">
        <f>VLOOKUP($A155,SalesData[#This Row],COLUMN(B154), FALSE)</f>
        <v>41852</v>
      </c>
      <c r="C155" s="52">
        <f>VLOOKUP($A155,SalesData[#This Row],COLUMN(C154), FALSE)</f>
        <v>41853</v>
      </c>
      <c r="D155" t="str">
        <f>VLOOKUP($A155,SalesData[#This Row],COLUMN(D154), FALSE)</f>
        <v>Steven Ward</v>
      </c>
      <c r="E155" t="str">
        <f>VLOOKUP($A155,SalesData[#This Row],COLUMN(E154), FALSE)</f>
        <v>France</v>
      </c>
      <c r="F155" t="str">
        <f>VLOOKUP($A155,SalesData[#This Row],COLUMN(F154), FALSE)</f>
        <v>Western Europe</v>
      </c>
      <c r="G155" t="str">
        <f>VLOOKUP($A155,SalesData[#This Row],COLUMN(G154), FALSE)</f>
        <v>Furniture</v>
      </c>
      <c r="H155" t="str">
        <f>VLOOKUP($A155,SalesData[#This Row],COLUMN(H154), FALSE)</f>
        <v>Machines</v>
      </c>
      <c r="I155">
        <f>VLOOKUP($A155,SalesData[#This Row],COLUMN(I154), FALSE)</f>
        <v>1850.4449999999999</v>
      </c>
      <c r="J155">
        <f>VLOOKUP($A155,SalesData[#This Row],COLUMN(J154), FALSE)</f>
        <v>5</v>
      </c>
      <c r="K155">
        <f>VLOOKUP($A155,SalesData[#This Row],COLUMN(K154), FALSE)</f>
        <v>0.1</v>
      </c>
      <c r="L155">
        <f>VLOOKUP($A155,SalesData[#This Row],COLUMN(L154), FALSE)</f>
        <v>184.995</v>
      </c>
      <c r="M155" t="str">
        <f>VLOOKUP($A155,SalesData[#This Row],COLUMN(M154), FALSE)</f>
        <v>High</v>
      </c>
      <c r="N155" t="str">
        <f>VLOOKUP($A155,SalesData[#This Row],COLUMN(N154), FALSE)</f>
        <v>Normal Order</v>
      </c>
      <c r="O155" t="str">
        <f>VLOOKUP($A155,SalesData[#This Row],COLUMN(O154), FALSE)</f>
        <v>Steven Ward</v>
      </c>
      <c r="P155" t="str">
        <f>VLOOKUP($A155,SalesData[#This Row],COLUMN(P154), FALSE)</f>
        <v>ES</v>
      </c>
      <c r="Q155" t="str">
        <f>VLOOKUP($A155,SalesData[#This Row],COLUMN(Q154), FALSE)</f>
        <v>2014</v>
      </c>
      <c r="R155" t="str">
        <f>VLOOKUP($A155,SalesData[#This Row],COLUMN(R154), FALSE)</f>
        <v>HIGH</v>
      </c>
      <c r="S155" t="str">
        <f>VLOOKUP($A155,SalesData[#This Row],COLUMN(S154), FALSE)</f>
        <v>furniture</v>
      </c>
      <c r="T155" t="str">
        <f>VLOOKUP($A155,SalesData[#This Row],COLUMN(T154), FALSE)</f>
        <v>41852</v>
      </c>
      <c r="U155" t="str">
        <f>VLOOKUP($A155,SalesData[#This Row],COLUMN(U154), FALSE)</f>
        <v>SW2075545</v>
      </c>
      <c r="V155" t="str">
        <f>VLOOKUP($A155,SalesData[#This Row],COLUMN(V154), FALSE)</f>
        <v>ES</v>
      </c>
      <c r="W155">
        <f>VLOOKUP($A155,SalesData[#This Row],COLUMN(W154), FALSE)</f>
        <v>2014</v>
      </c>
      <c r="X155" t="str">
        <f>VLOOKUP($A155,SalesData[#This Row],COLUMN(X154), FALSE)</f>
        <v>SW2075545</v>
      </c>
      <c r="Y155">
        <f>VLOOKUP($A155,SalesData[#This Row],COLUMN(Y154), FALSE)</f>
        <v>41852</v>
      </c>
      <c r="Z155" t="str">
        <f>VLOOKUP($A155,SalesData[#This Row],COLUMN(Z154), FALSE)</f>
        <v>ES-2014-SW2075545-41852</v>
      </c>
      <c r="AA155">
        <f>VLOOKUP($A155,SalesData[#This Row],COLUMN(AA154), FALSE)</f>
        <v>2014</v>
      </c>
      <c r="AB155">
        <f>VLOOKUP($A155,SalesData[#This Row],COLUMN(AB154), FALSE)</f>
        <v>8</v>
      </c>
      <c r="AC155">
        <f>VLOOKUP($A155,SalesData[#This Row],COLUMN(AC154), FALSE)</f>
        <v>6</v>
      </c>
      <c r="AD155">
        <f>VLOOKUP($A155,SalesData[#This Row],COLUMN(AD154), FALSE)</f>
        <v>1</v>
      </c>
    </row>
    <row r="156" spans="1:30" ht="15.75">
      <c r="A156" s="53" t="s">
        <v>1021</v>
      </c>
      <c r="B156" s="52">
        <f>VLOOKUP($A156,SalesData[#This Row],COLUMN(B155), FALSE)</f>
        <v>42328</v>
      </c>
      <c r="C156" s="52">
        <f>VLOOKUP($A156,SalesData[#This Row],COLUMN(C155), FALSE)</f>
        <v>42331</v>
      </c>
      <c r="D156" t="str">
        <f>VLOOKUP($A156,SalesData[#This Row],COLUMN(D155), FALSE)</f>
        <v>Mike Pelletier</v>
      </c>
      <c r="E156" t="str">
        <f>VLOOKUP($A156,SalesData[#This Row],COLUMN(E155), FALSE)</f>
        <v>Vietnam</v>
      </c>
      <c r="F156" t="str">
        <f>VLOOKUP($A156,SalesData[#This Row],COLUMN(F155), FALSE)</f>
        <v>Southeastern Asia</v>
      </c>
      <c r="G156" t="str">
        <f>VLOOKUP($A156,SalesData[#This Row],COLUMN(G155), FALSE)</f>
        <v>Office Supplies</v>
      </c>
      <c r="H156" t="str">
        <f>VLOOKUP($A156,SalesData[#This Row],COLUMN(H155), FALSE)</f>
        <v>Bookcases</v>
      </c>
      <c r="I156">
        <f>VLOOKUP($A156,SalesData[#This Row],COLUMN(I155), FALSE)</f>
        <v>2190.95099999999</v>
      </c>
      <c r="J156">
        <f>VLOOKUP($A156,SalesData[#This Row],COLUMN(J155), FALSE)</f>
        <v>5</v>
      </c>
      <c r="K156">
        <f>VLOOKUP($A156,SalesData[#This Row],COLUMN(K155), FALSE)</f>
        <v>0.17</v>
      </c>
      <c r="L156">
        <f>VLOOKUP($A156,SalesData[#This Row],COLUMN(L155), FALSE)</f>
        <v>316.70100000000002</v>
      </c>
      <c r="M156" t="str">
        <f>VLOOKUP($A156,SalesData[#This Row],COLUMN(M155), FALSE)</f>
        <v>Medium</v>
      </c>
      <c r="N156" t="str">
        <f>VLOOKUP($A156,SalesData[#This Row],COLUMN(N155), FALSE)</f>
        <v>Normal Order</v>
      </c>
      <c r="O156" t="str">
        <f>VLOOKUP($A156,SalesData[#This Row],COLUMN(O155), FALSE)</f>
        <v>Mike Pelletier</v>
      </c>
      <c r="P156" t="str">
        <f>VLOOKUP($A156,SalesData[#This Row],COLUMN(P155), FALSE)</f>
        <v>IN</v>
      </c>
      <c r="Q156" t="str">
        <f>VLOOKUP($A156,SalesData[#This Row],COLUMN(Q155), FALSE)</f>
        <v>2015</v>
      </c>
      <c r="R156" t="str">
        <f>VLOOKUP($A156,SalesData[#This Row],COLUMN(R155), FALSE)</f>
        <v>MEDIUM</v>
      </c>
      <c r="S156" t="str">
        <f>VLOOKUP($A156,SalesData[#This Row],COLUMN(S155), FALSE)</f>
        <v>office supplies</v>
      </c>
      <c r="T156" t="str">
        <f>VLOOKUP($A156,SalesData[#This Row],COLUMN(T155), FALSE)</f>
        <v>42328</v>
      </c>
      <c r="U156" t="str">
        <f>VLOOKUP($A156,SalesData[#This Row],COLUMN(U155), FALSE)</f>
        <v>MP18175144</v>
      </c>
      <c r="V156" t="str">
        <f>VLOOKUP($A156,SalesData[#This Row],COLUMN(V155), FALSE)</f>
        <v>IN</v>
      </c>
      <c r="W156">
        <f>VLOOKUP($A156,SalesData[#This Row],COLUMN(W155), FALSE)</f>
        <v>2015</v>
      </c>
      <c r="X156" t="str">
        <f>VLOOKUP($A156,SalesData[#This Row],COLUMN(X155), FALSE)</f>
        <v>MP18175144</v>
      </c>
      <c r="Y156">
        <f>VLOOKUP($A156,SalesData[#This Row],COLUMN(Y155), FALSE)</f>
        <v>42328</v>
      </c>
      <c r="Z156" t="str">
        <f>VLOOKUP($A156,SalesData[#This Row],COLUMN(Z155), FALSE)</f>
        <v>IN-2015-MP18175144-42328</v>
      </c>
      <c r="AA156">
        <f>VLOOKUP($A156,SalesData[#This Row],COLUMN(AA155), FALSE)</f>
        <v>2015</v>
      </c>
      <c r="AB156">
        <f>VLOOKUP($A156,SalesData[#This Row],COLUMN(AB155), FALSE)</f>
        <v>11</v>
      </c>
      <c r="AC156">
        <f>VLOOKUP($A156,SalesData[#This Row],COLUMN(AC155), FALSE)</f>
        <v>6</v>
      </c>
      <c r="AD156">
        <f>VLOOKUP($A156,SalesData[#This Row],COLUMN(AD155), FALSE)</f>
        <v>3</v>
      </c>
    </row>
    <row r="157" spans="1:30" ht="15.75">
      <c r="A157" s="54" t="s">
        <v>1025</v>
      </c>
      <c r="B157" s="52">
        <f>VLOOKUP($A157,SalesData[#This Row],COLUMN(B156), FALSE)</f>
        <v>41997</v>
      </c>
      <c r="C157" s="52">
        <f>VLOOKUP($A157,SalesData[#This Row],COLUMN(C156), FALSE)</f>
        <v>42002</v>
      </c>
      <c r="D157" t="str">
        <f>VLOOKUP($A157,SalesData[#This Row],COLUMN(D156), FALSE)</f>
        <v>Marc Crier</v>
      </c>
      <c r="E157" t="str">
        <f>VLOOKUP($A157,SalesData[#This Row],COLUMN(E156), FALSE)</f>
        <v>Ukraine</v>
      </c>
      <c r="F157" t="str">
        <f>VLOOKUP($A157,SalesData[#This Row],COLUMN(F156), FALSE)</f>
        <v>Eastern Europe</v>
      </c>
      <c r="G157" t="str">
        <f>VLOOKUP($A157,SalesData[#This Row],COLUMN(G156), FALSE)</f>
        <v>Technology</v>
      </c>
      <c r="H157" t="str">
        <f>VLOOKUP($A157,SalesData[#This Row],COLUMN(H156), FALSE)</f>
        <v>Appliances</v>
      </c>
      <c r="I157">
        <f>VLOOKUP($A157,SalesData[#This Row],COLUMN(I156), FALSE)</f>
        <v>2605.56</v>
      </c>
      <c r="J157">
        <f>VLOOKUP($A157,SalesData[#This Row],COLUMN(J156), FALSE)</f>
        <v>4</v>
      </c>
      <c r="K157">
        <f>VLOOKUP($A157,SalesData[#This Row],COLUMN(K156), FALSE)</f>
        <v>0</v>
      </c>
      <c r="L157">
        <f>VLOOKUP($A157,SalesData[#This Row],COLUMN(L156), FALSE)</f>
        <v>573.12</v>
      </c>
      <c r="M157" t="str">
        <f>VLOOKUP($A157,SalesData[#This Row],COLUMN(M156), FALSE)</f>
        <v>Medium</v>
      </c>
      <c r="N157" t="str">
        <f>VLOOKUP($A157,SalesData[#This Row],COLUMN(N156), FALSE)</f>
        <v>Normal Order</v>
      </c>
      <c r="O157" t="str">
        <f>VLOOKUP($A157,SalesData[#This Row],COLUMN(O156), FALSE)</f>
        <v>Marc Crier</v>
      </c>
      <c r="P157" t="str">
        <f>VLOOKUP($A157,SalesData[#This Row],COLUMN(P156), FALSE)</f>
        <v>UP</v>
      </c>
      <c r="Q157" t="str">
        <f>VLOOKUP($A157,SalesData[#This Row],COLUMN(Q156), FALSE)</f>
        <v>2014</v>
      </c>
      <c r="R157" t="str">
        <f>VLOOKUP($A157,SalesData[#This Row],COLUMN(R156), FALSE)</f>
        <v>MEDIUM</v>
      </c>
      <c r="S157" t="str">
        <f>VLOOKUP($A157,SalesData[#This Row],COLUMN(S156), FALSE)</f>
        <v>technology</v>
      </c>
      <c r="T157" t="str">
        <f>VLOOKUP($A157,SalesData[#This Row],COLUMN(T156), FALSE)</f>
        <v>41997</v>
      </c>
      <c r="U157" t="str">
        <f>VLOOKUP($A157,SalesData[#This Row],COLUMN(U156), FALSE)</f>
        <v>MC7275137</v>
      </c>
      <c r="V157" t="str">
        <f>VLOOKUP($A157,SalesData[#This Row],COLUMN(V156), FALSE)</f>
        <v>UP</v>
      </c>
      <c r="W157">
        <f>VLOOKUP($A157,SalesData[#This Row],COLUMN(W156), FALSE)</f>
        <v>2014</v>
      </c>
      <c r="X157" t="str">
        <f>VLOOKUP($A157,SalesData[#This Row],COLUMN(X156), FALSE)</f>
        <v>MC7275137</v>
      </c>
      <c r="Y157">
        <f>VLOOKUP($A157,SalesData[#This Row],COLUMN(Y156), FALSE)</f>
        <v>41997</v>
      </c>
      <c r="Z157" t="str">
        <f>VLOOKUP($A157,SalesData[#This Row],COLUMN(Z156), FALSE)</f>
        <v>UP-2014-MC7275137-41997</v>
      </c>
      <c r="AA157">
        <f>VLOOKUP($A157,SalesData[#This Row],COLUMN(AA156), FALSE)</f>
        <v>2014</v>
      </c>
      <c r="AB157">
        <f>VLOOKUP($A157,SalesData[#This Row],COLUMN(AB156), FALSE)</f>
        <v>12</v>
      </c>
      <c r="AC157">
        <f>VLOOKUP($A157,SalesData[#This Row],COLUMN(AC156), FALSE)</f>
        <v>4</v>
      </c>
      <c r="AD157">
        <f>VLOOKUP($A157,SalesData[#This Row],COLUMN(AD156), FALSE)</f>
        <v>5</v>
      </c>
    </row>
    <row r="158" spans="1:30" ht="15.75">
      <c r="A158" s="53" t="s">
        <v>947</v>
      </c>
      <c r="B158" s="52">
        <f>VLOOKUP($A158,SalesData[#This Row],COLUMN(B157), FALSE)</f>
        <v>42139</v>
      </c>
      <c r="C158" s="52">
        <f>VLOOKUP($A158,SalesData[#This Row],COLUMN(C157), FALSE)</f>
        <v>42139</v>
      </c>
      <c r="D158" t="str">
        <f>VLOOKUP($A158,SalesData[#This Row],COLUMN(D157), FALSE)</f>
        <v>Adrian Barton</v>
      </c>
      <c r="E158" t="str">
        <f>VLOOKUP($A158,SalesData[#This Row],COLUMN(E157), FALSE)</f>
        <v>canada</v>
      </c>
      <c r="F158" t="str">
        <f>VLOOKUP($A158,SalesData[#This Row],COLUMN(F157), FALSE)</f>
        <v>Canada</v>
      </c>
      <c r="G158" t="str">
        <f>VLOOKUP($A158,SalesData[#This Row],COLUMN(G157), FALSE)</f>
        <v>Office Supplies</v>
      </c>
      <c r="H158" t="str">
        <f>VLOOKUP($A158,SalesData[#This Row],COLUMN(H157), FALSE)</f>
        <v>Phones</v>
      </c>
      <c r="I158">
        <f>VLOOKUP($A158,SalesData[#This Row],COLUMN(I157), FALSE)</f>
        <v>34.019999999999897</v>
      </c>
      <c r="J158">
        <f>VLOOKUP($A158,SalesData[#This Row],COLUMN(J157), FALSE)</f>
        <v>2</v>
      </c>
      <c r="K158">
        <f>VLOOKUP($A158,SalesData[#This Row],COLUMN(K157), FALSE)</f>
        <v>0</v>
      </c>
      <c r="L158">
        <f>VLOOKUP($A158,SalesData[#This Row],COLUMN(L157), FALSE)</f>
        <v>14.28</v>
      </c>
      <c r="M158" t="str">
        <f>VLOOKUP($A158,SalesData[#This Row],COLUMN(M157), FALSE)</f>
        <v xml:space="preserve"> High </v>
      </c>
      <c r="N158" t="str">
        <f>VLOOKUP($A158,SalesData[#This Row],COLUMN(N157), FALSE)</f>
        <v>Normal Order</v>
      </c>
      <c r="O158" t="str">
        <f>VLOOKUP($A158,SalesData[#This Row],COLUMN(O157), FALSE)</f>
        <v>Adrian Barton</v>
      </c>
      <c r="P158" t="str">
        <f>VLOOKUP($A158,SalesData[#This Row],COLUMN(P157), FALSE)</f>
        <v>CA</v>
      </c>
      <c r="Q158" t="str">
        <f>VLOOKUP($A158,SalesData[#This Row],COLUMN(Q157), FALSE)</f>
        <v>2015</v>
      </c>
      <c r="R158" t="str">
        <f>VLOOKUP($A158,SalesData[#This Row],COLUMN(R157), FALSE)</f>
        <v xml:space="preserve"> HIGH </v>
      </c>
      <c r="S158" t="str">
        <f>VLOOKUP($A158,SalesData[#This Row],COLUMN(S157), FALSE)</f>
        <v>office supplies</v>
      </c>
      <c r="T158" t="str">
        <f>VLOOKUP($A158,SalesData[#This Row],COLUMN(T157), FALSE)</f>
        <v>42139</v>
      </c>
      <c r="U158" t="str">
        <f>VLOOKUP($A158,SalesData[#This Row],COLUMN(U157), FALSE)</f>
        <v>AB10523</v>
      </c>
      <c r="V158" t="str">
        <f>VLOOKUP($A158,SalesData[#This Row],COLUMN(V157), FALSE)</f>
        <v>CA</v>
      </c>
      <c r="W158">
        <f>VLOOKUP($A158,SalesData[#This Row],COLUMN(W157), FALSE)</f>
        <v>2015</v>
      </c>
      <c r="X158" t="str">
        <f>VLOOKUP($A158,SalesData[#This Row],COLUMN(X157), FALSE)</f>
        <v>AB10523</v>
      </c>
      <c r="Y158">
        <f>VLOOKUP($A158,SalesData[#This Row],COLUMN(Y157), FALSE)</f>
        <v>42139</v>
      </c>
      <c r="Z158" t="str">
        <f>VLOOKUP($A158,SalesData[#This Row],COLUMN(Z157), FALSE)</f>
        <v>CA-2015-AB10523-42139</v>
      </c>
      <c r="AA158">
        <f>VLOOKUP($A158,SalesData[#This Row],COLUMN(AA157), FALSE)</f>
        <v>2015</v>
      </c>
      <c r="AB158">
        <f>VLOOKUP($A158,SalesData[#This Row],COLUMN(AB157), FALSE)</f>
        <v>5</v>
      </c>
      <c r="AC158">
        <f>VLOOKUP($A158,SalesData[#This Row],COLUMN(AC157), FALSE)</f>
        <v>6</v>
      </c>
      <c r="AD158">
        <f>VLOOKUP($A158,SalesData[#This Row],COLUMN(AD157), FALSE)</f>
        <v>0</v>
      </c>
    </row>
    <row r="159" spans="1:30" ht="15.75">
      <c r="A159" s="54" t="s">
        <v>1030</v>
      </c>
      <c r="B159" s="52">
        <f>VLOOKUP($A159,SalesData[#This Row],COLUMN(B158), FALSE)</f>
        <v>41608</v>
      </c>
      <c r="C159" s="52">
        <f>VLOOKUP($A159,SalesData[#This Row],COLUMN(C158), FALSE)</f>
        <v>41612</v>
      </c>
      <c r="D159" t="str">
        <f>VLOOKUP($A159,SalesData[#This Row],COLUMN(D158), FALSE)</f>
        <v>Ed Jacobs</v>
      </c>
      <c r="E159" t="str">
        <f>VLOOKUP($A159,SalesData[#This Row],COLUMN(E158), FALSE)</f>
        <v>Singapore</v>
      </c>
      <c r="F159" t="str">
        <f>VLOOKUP($A159,SalesData[#This Row],COLUMN(F158), FALSE)</f>
        <v>Southeastern Asia</v>
      </c>
      <c r="G159" t="str">
        <f>VLOOKUP($A159,SalesData[#This Row],COLUMN(G158), FALSE)</f>
        <v>Furniture</v>
      </c>
      <c r="H159" t="str">
        <f>VLOOKUP($A159,SalesData[#This Row],COLUMN(H158), FALSE)</f>
        <v>Tables</v>
      </c>
      <c r="I159">
        <f>VLOOKUP($A159,SalesData[#This Row],COLUMN(I158), FALSE)</f>
        <v>2051.1</v>
      </c>
      <c r="J159">
        <f>VLOOKUP($A159,SalesData[#This Row],COLUMN(J158), FALSE)</f>
        <v>5</v>
      </c>
      <c r="K159">
        <f>VLOOKUP($A159,SalesData[#This Row],COLUMN(K158), FALSE)</f>
        <v>0</v>
      </c>
      <c r="L159">
        <f>VLOOKUP($A159,SalesData[#This Row],COLUMN(L158), FALSE)</f>
        <v>40.949999999999903</v>
      </c>
      <c r="M159" t="str">
        <f>VLOOKUP($A159,SalesData[#This Row],COLUMN(M158), FALSE)</f>
        <v>High</v>
      </c>
      <c r="N159" t="str">
        <f>VLOOKUP($A159,SalesData[#This Row],COLUMN(N158), FALSE)</f>
        <v>Normal Order</v>
      </c>
      <c r="O159" t="str">
        <f>VLOOKUP($A159,SalesData[#This Row],COLUMN(O158), FALSE)</f>
        <v>Ed Jacobs</v>
      </c>
      <c r="P159" t="str">
        <f>VLOOKUP($A159,SalesData[#This Row],COLUMN(P158), FALSE)</f>
        <v>IN</v>
      </c>
      <c r="Q159" t="str">
        <f>VLOOKUP($A159,SalesData[#This Row],COLUMN(Q158), FALSE)</f>
        <v>2013</v>
      </c>
      <c r="R159" t="str">
        <f>VLOOKUP($A159,SalesData[#This Row],COLUMN(R158), FALSE)</f>
        <v>HIGH</v>
      </c>
      <c r="S159" t="str">
        <f>VLOOKUP($A159,SalesData[#This Row],COLUMN(S158), FALSE)</f>
        <v>furniture</v>
      </c>
      <c r="T159" t="str">
        <f>VLOOKUP($A159,SalesData[#This Row],COLUMN(T158), FALSE)</f>
        <v>41608</v>
      </c>
      <c r="U159" t="str">
        <f>VLOOKUP($A159,SalesData[#This Row],COLUMN(U158), FALSE)</f>
        <v>EJ13720113</v>
      </c>
      <c r="V159" t="str">
        <f>VLOOKUP($A159,SalesData[#This Row],COLUMN(V158), FALSE)</f>
        <v>IN</v>
      </c>
      <c r="W159">
        <f>VLOOKUP($A159,SalesData[#This Row],COLUMN(W158), FALSE)</f>
        <v>2013</v>
      </c>
      <c r="X159" t="str">
        <f>VLOOKUP($A159,SalesData[#This Row],COLUMN(X158), FALSE)</f>
        <v>EJ13720113</v>
      </c>
      <c r="Y159">
        <f>VLOOKUP($A159,SalesData[#This Row],COLUMN(Y158), FALSE)</f>
        <v>41608</v>
      </c>
      <c r="Z159" t="str">
        <f>VLOOKUP($A159,SalesData[#This Row],COLUMN(Z158), FALSE)</f>
        <v>IN-2013-EJ13720113-41608</v>
      </c>
      <c r="AA159">
        <f>VLOOKUP($A159,SalesData[#This Row],COLUMN(AA158), FALSE)</f>
        <v>2013</v>
      </c>
      <c r="AB159">
        <f>VLOOKUP($A159,SalesData[#This Row],COLUMN(AB158), FALSE)</f>
        <v>11</v>
      </c>
      <c r="AC159">
        <f>VLOOKUP($A159,SalesData[#This Row],COLUMN(AC158), FALSE)</f>
        <v>7</v>
      </c>
      <c r="AD159">
        <f>VLOOKUP($A159,SalesData[#This Row],COLUMN(AD158), FALSE)</f>
        <v>4</v>
      </c>
    </row>
    <row r="160" spans="1:30" ht="15.75">
      <c r="A160" s="53" t="s">
        <v>857</v>
      </c>
      <c r="B160" s="52">
        <f>VLOOKUP($A160,SalesData[#This Row],COLUMN(B159), FALSE)</f>
        <v>41585</v>
      </c>
      <c r="C160" s="52">
        <f>VLOOKUP($A160,SalesData[#This Row],COLUMN(C159), FALSE)</f>
        <v>41590</v>
      </c>
      <c r="D160" t="str">
        <f>VLOOKUP($A160,SalesData[#This Row],COLUMN(D159), FALSE)</f>
        <v>Adrian Barton</v>
      </c>
      <c r="E160" t="str">
        <f>VLOOKUP($A160,SalesData[#This Row],COLUMN(E159), FALSE)</f>
        <v>United States</v>
      </c>
      <c r="F160" t="str">
        <f>VLOOKUP($A160,SalesData[#This Row],COLUMN(F159), FALSE)</f>
        <v>Central US</v>
      </c>
      <c r="G160" t="str">
        <f>VLOOKUP($A160,SalesData[#This Row],COLUMN(G159), FALSE)</f>
        <v>Office_Supplies</v>
      </c>
      <c r="H160" t="str">
        <f>VLOOKUP($A160,SalesData[#This Row],COLUMN(H159), FALSE)</f>
        <v>Bookcases</v>
      </c>
      <c r="I160">
        <f>VLOOKUP($A160,SalesData[#This Row],COLUMN(I159), FALSE)</f>
        <v>23.64</v>
      </c>
      <c r="J160">
        <f>VLOOKUP($A160,SalesData[#This Row],COLUMN(J159), FALSE)</f>
        <v>3</v>
      </c>
      <c r="K160">
        <f>VLOOKUP($A160,SalesData[#This Row],COLUMN(K159), FALSE)</f>
        <v>0.2</v>
      </c>
      <c r="L160">
        <f>VLOOKUP($A160,SalesData[#This Row],COLUMN(L159), FALSE)</f>
        <v>5.319</v>
      </c>
      <c r="M160" t="str">
        <f>VLOOKUP($A160,SalesData[#This Row],COLUMN(M159), FALSE)</f>
        <v>Mdeium</v>
      </c>
      <c r="N160" t="str">
        <f>VLOOKUP($A160,SalesData[#This Row],COLUMN(N159), FALSE)</f>
        <v>Normal Order</v>
      </c>
      <c r="O160" t="str">
        <f>VLOOKUP($A160,SalesData[#This Row],COLUMN(O159), FALSE)</f>
        <v>Adrian Barton</v>
      </c>
      <c r="P160" t="str">
        <f>VLOOKUP($A160,SalesData[#This Row],COLUMN(P159), FALSE)</f>
        <v>CA</v>
      </c>
      <c r="Q160" t="str">
        <f>VLOOKUP($A160,SalesData[#This Row],COLUMN(Q159), FALSE)</f>
        <v>2013</v>
      </c>
      <c r="R160" t="str">
        <f>VLOOKUP($A160,SalesData[#This Row],COLUMN(R159), FALSE)</f>
        <v>MDEIUM</v>
      </c>
      <c r="S160" t="str">
        <f>VLOOKUP($A160,SalesData[#This Row],COLUMN(S159), FALSE)</f>
        <v>office_supplies</v>
      </c>
      <c r="T160" t="str">
        <f>VLOOKUP($A160,SalesData[#This Row],COLUMN(T159), FALSE)</f>
        <v>41585</v>
      </c>
      <c r="U160" t="str">
        <f>VLOOKUP($A160,SalesData[#This Row],COLUMN(U159), FALSE)</f>
        <v>AB10105140</v>
      </c>
      <c r="V160" t="str">
        <f>VLOOKUP($A160,SalesData[#This Row],COLUMN(V159), FALSE)</f>
        <v>CA</v>
      </c>
      <c r="W160">
        <f>VLOOKUP($A160,SalesData[#This Row],COLUMN(W159), FALSE)</f>
        <v>2013</v>
      </c>
      <c r="X160" t="str">
        <f>VLOOKUP($A160,SalesData[#This Row],COLUMN(X159), FALSE)</f>
        <v>AB10105140</v>
      </c>
      <c r="Y160">
        <f>VLOOKUP($A160,SalesData[#This Row],COLUMN(Y159), FALSE)</f>
        <v>41585</v>
      </c>
      <c r="Z160" t="str">
        <f>VLOOKUP($A160,SalesData[#This Row],COLUMN(Z159), FALSE)</f>
        <v>CA-2013-AB10105140-41585</v>
      </c>
      <c r="AA160">
        <f>VLOOKUP($A160,SalesData[#This Row],COLUMN(AA159), FALSE)</f>
        <v>2013</v>
      </c>
      <c r="AB160">
        <f>VLOOKUP($A160,SalesData[#This Row],COLUMN(AB159), FALSE)</f>
        <v>11</v>
      </c>
      <c r="AC160">
        <f>VLOOKUP($A160,SalesData[#This Row],COLUMN(AC159), FALSE)</f>
        <v>5</v>
      </c>
      <c r="AD160">
        <f>VLOOKUP($A160,SalesData[#This Row],COLUMN(AD159), FALSE)</f>
        <v>5</v>
      </c>
    </row>
    <row r="161" spans="1:30" ht="15.75">
      <c r="A161" s="54" t="s">
        <v>833</v>
      </c>
      <c r="B161" s="52">
        <f>VLOOKUP($A161,SalesData[#This Row],COLUMN(B160), FALSE)</f>
        <v>42328</v>
      </c>
      <c r="C161" s="52">
        <f>VLOOKUP($A161,SalesData[#This Row],COLUMN(C160), FALSE)</f>
        <v>42332</v>
      </c>
      <c r="D161" t="str">
        <f>VLOOKUP($A161,SalesData[#This Row],COLUMN(D160), FALSE)</f>
        <v>Adrian Barton</v>
      </c>
      <c r="E161" t="str">
        <f>VLOOKUP($A161,SalesData[#This Row],COLUMN(E160), FALSE)</f>
        <v>United States</v>
      </c>
      <c r="F161" t="str">
        <f>VLOOKUP($A161,SalesData[#This Row],COLUMN(F160), FALSE)</f>
        <v>Southern US</v>
      </c>
      <c r="G161" t="str">
        <f>VLOOKUP($A161,SalesData[#This Row],COLUMN(G160), FALSE)</f>
        <v>Office Supplies</v>
      </c>
      <c r="H161" t="str">
        <f>VLOOKUP($A161,SalesData[#This Row],COLUMN(H160), FALSE)</f>
        <v>Machines</v>
      </c>
      <c r="I161">
        <f>VLOOKUP($A161,SalesData[#This Row],COLUMN(I160), FALSE)</f>
        <v>21.96</v>
      </c>
      <c r="J161">
        <f>VLOOKUP($A161,SalesData[#This Row],COLUMN(J160), FALSE)</f>
        <v>2</v>
      </c>
      <c r="K161">
        <f>VLOOKUP($A161,SalesData[#This Row],COLUMN(K160), FALSE)</f>
        <v>0</v>
      </c>
      <c r="L161">
        <f>VLOOKUP($A161,SalesData[#This Row],COLUMN(L160), FALSE)</f>
        <v>10.760400000000001</v>
      </c>
      <c r="M161" t="str">
        <f>VLOOKUP($A161,SalesData[#This Row],COLUMN(M160), FALSE)</f>
        <v>Medium</v>
      </c>
      <c r="N161" t="str">
        <f>VLOOKUP($A161,SalesData[#This Row],COLUMN(N160), FALSE)</f>
        <v>Normal Order</v>
      </c>
      <c r="O161" t="str">
        <f>VLOOKUP($A161,SalesData[#This Row],COLUMN(O160), FALSE)</f>
        <v>Adrian Barton</v>
      </c>
      <c r="P161" t="str">
        <f>VLOOKUP($A161,SalesData[#This Row],COLUMN(P160), FALSE)</f>
        <v>CA</v>
      </c>
      <c r="Q161" t="str">
        <f>VLOOKUP($A161,SalesData[#This Row],COLUMN(Q160), FALSE)</f>
        <v>2015</v>
      </c>
      <c r="R161" t="str">
        <f>VLOOKUP($A161,SalesData[#This Row],COLUMN(R160), FALSE)</f>
        <v>MEDIUM</v>
      </c>
      <c r="S161" t="str">
        <f>VLOOKUP($A161,SalesData[#This Row],COLUMN(S160), FALSE)</f>
        <v>office supplies</v>
      </c>
      <c r="T161" t="str">
        <f>VLOOKUP($A161,SalesData[#This Row],COLUMN(T160), FALSE)</f>
        <v>42328</v>
      </c>
      <c r="U161" t="str">
        <f>VLOOKUP($A161,SalesData[#This Row],COLUMN(U160), FALSE)</f>
        <v>AB10105140</v>
      </c>
      <c r="V161" t="str">
        <f>VLOOKUP($A161,SalesData[#This Row],COLUMN(V160), FALSE)</f>
        <v>CA</v>
      </c>
      <c r="W161">
        <f>VLOOKUP($A161,SalesData[#This Row],COLUMN(W160), FALSE)</f>
        <v>2015</v>
      </c>
      <c r="X161" t="str">
        <f>VLOOKUP($A161,SalesData[#This Row],COLUMN(X160), FALSE)</f>
        <v>AB10105140</v>
      </c>
      <c r="Y161">
        <f>VLOOKUP($A161,SalesData[#This Row],COLUMN(Y160), FALSE)</f>
        <v>42328</v>
      </c>
      <c r="Z161" t="str">
        <f>VLOOKUP($A161,SalesData[#This Row],COLUMN(Z160), FALSE)</f>
        <v>CA-2015-AB10105140-42328</v>
      </c>
      <c r="AA161">
        <f>VLOOKUP($A161,SalesData[#This Row],COLUMN(AA160), FALSE)</f>
        <v>2015</v>
      </c>
      <c r="AB161">
        <f>VLOOKUP($A161,SalesData[#This Row],COLUMN(AB160), FALSE)</f>
        <v>11</v>
      </c>
      <c r="AC161">
        <f>VLOOKUP($A161,SalesData[#This Row],COLUMN(AC160), FALSE)</f>
        <v>6</v>
      </c>
      <c r="AD161">
        <f>VLOOKUP($A161,SalesData[#This Row],COLUMN(AD160), FALSE)</f>
        <v>4</v>
      </c>
    </row>
    <row r="162" spans="1:30" ht="15.75">
      <c r="A162" s="53" t="s">
        <v>841</v>
      </c>
      <c r="B162" s="52">
        <f>VLOOKUP($A162,SalesData[#This Row],COLUMN(B161), FALSE)</f>
        <v>41262</v>
      </c>
      <c r="C162" s="52">
        <f>VLOOKUP($A162,SalesData[#This Row],COLUMN(C161), FALSE)</f>
        <v>41265</v>
      </c>
      <c r="D162" t="str">
        <f>VLOOKUP($A162,SalesData[#This Row],COLUMN(D161), FALSE)</f>
        <v>Adrian Barton</v>
      </c>
      <c r="E162" t="str">
        <f>VLOOKUP($A162,SalesData[#This Row],COLUMN(E161), FALSE)</f>
        <v>United States</v>
      </c>
      <c r="F162" t="str">
        <f>VLOOKUP($A162,SalesData[#This Row],COLUMN(F161), FALSE)</f>
        <v>CENTRAL US</v>
      </c>
      <c r="G162" t="str">
        <f>VLOOKUP($A162,SalesData[#This Row],COLUMN(G161), FALSE)</f>
        <v>Office Supplies</v>
      </c>
      <c r="H162" t="str">
        <f>VLOOKUP($A162,SalesData[#This Row],COLUMN(H161), FALSE)</f>
        <v>Copiers</v>
      </c>
      <c r="I162">
        <f>VLOOKUP($A162,SalesData[#This Row],COLUMN(I161), FALSE)</f>
        <v>3.69</v>
      </c>
      <c r="J162">
        <f>VLOOKUP($A162,SalesData[#This Row],COLUMN(J161), FALSE)</f>
        <v>1</v>
      </c>
      <c r="K162">
        <f>VLOOKUP($A162,SalesData[#This Row],COLUMN(K161), FALSE)</f>
        <v>0</v>
      </c>
      <c r="L162">
        <f>VLOOKUP($A162,SalesData[#This Row],COLUMN(L161), FALSE)</f>
        <v>1.7343</v>
      </c>
      <c r="M162" t="str">
        <f>VLOOKUP($A162,SalesData[#This Row],COLUMN(M161), FALSE)</f>
        <v>Medium</v>
      </c>
      <c r="N162" t="str">
        <f>VLOOKUP($A162,SalesData[#This Row],COLUMN(N161), FALSE)</f>
        <v>Normal Order</v>
      </c>
      <c r="O162" t="str">
        <f>VLOOKUP($A162,SalesData[#This Row],COLUMN(O161), FALSE)</f>
        <v>Adrian Barton</v>
      </c>
      <c r="P162" t="str">
        <f>VLOOKUP($A162,SalesData[#This Row],COLUMN(P161), FALSE)</f>
        <v>CA</v>
      </c>
      <c r="Q162" t="str">
        <f>VLOOKUP($A162,SalesData[#This Row],COLUMN(Q161), FALSE)</f>
        <v>2012</v>
      </c>
      <c r="R162" t="str">
        <f>VLOOKUP($A162,SalesData[#This Row],COLUMN(R161), FALSE)</f>
        <v>MEDIUM</v>
      </c>
      <c r="S162" t="str">
        <f>VLOOKUP($A162,SalesData[#This Row],COLUMN(S161), FALSE)</f>
        <v>office supplies</v>
      </c>
      <c r="T162" t="str">
        <f>VLOOKUP($A162,SalesData[#This Row],COLUMN(T161), FALSE)</f>
        <v>41262</v>
      </c>
      <c r="U162" t="str">
        <f>VLOOKUP($A162,SalesData[#This Row],COLUMN(U161), FALSE)</f>
        <v>AB10105140</v>
      </c>
      <c r="V162" t="str">
        <f>VLOOKUP($A162,SalesData[#This Row],COLUMN(V161), FALSE)</f>
        <v>CA</v>
      </c>
      <c r="W162">
        <f>VLOOKUP($A162,SalesData[#This Row],COLUMN(W161), FALSE)</f>
        <v>2012</v>
      </c>
      <c r="X162" t="str">
        <f>VLOOKUP($A162,SalesData[#This Row],COLUMN(X161), FALSE)</f>
        <v>AB10105140</v>
      </c>
      <c r="Y162">
        <f>VLOOKUP($A162,SalesData[#This Row],COLUMN(Y161), FALSE)</f>
        <v>41262</v>
      </c>
      <c r="Z162" t="str">
        <f>VLOOKUP($A162,SalesData[#This Row],COLUMN(Z161), FALSE)</f>
        <v>CA-2012-AB10105140-41262</v>
      </c>
      <c r="AA162">
        <f>VLOOKUP($A162,SalesData[#This Row],COLUMN(AA161), FALSE)</f>
        <v>2012</v>
      </c>
      <c r="AB162">
        <f>VLOOKUP($A162,SalesData[#This Row],COLUMN(AB161), FALSE)</f>
        <v>12</v>
      </c>
      <c r="AC162">
        <f>VLOOKUP($A162,SalesData[#This Row],COLUMN(AC161), FALSE)</f>
        <v>4</v>
      </c>
      <c r="AD162">
        <f>VLOOKUP($A162,SalesData[#This Row],COLUMN(AD161), FALSE)</f>
        <v>3</v>
      </c>
    </row>
    <row r="163" spans="1:30" ht="15.75">
      <c r="A163" s="54" t="s">
        <v>1050</v>
      </c>
      <c r="B163" s="52">
        <f>VLOOKUP($A163,SalesData[#This Row],COLUMN(B162), FALSE)</f>
        <v>42103</v>
      </c>
      <c r="C163" s="52">
        <f>VLOOKUP($A163,SalesData[#This Row],COLUMN(C162), FALSE)</f>
        <v>42107</v>
      </c>
      <c r="D163" t="str">
        <f>VLOOKUP($A163,SalesData[#This Row],COLUMN(D162), FALSE)</f>
        <v>Adrian Hane</v>
      </c>
      <c r="E163" t="str">
        <f>VLOOKUP($A163,SalesData[#This Row],COLUMN(E162), FALSE)</f>
        <v>United States</v>
      </c>
      <c r="F163" t="str">
        <f>VLOOKUP($A163,SalesData[#This Row],COLUMN(F162), FALSE)</f>
        <v>Western US</v>
      </c>
      <c r="G163" t="str">
        <f>VLOOKUP($A163,SalesData[#This Row],COLUMN(G162), FALSE)</f>
        <v>Office Supplies</v>
      </c>
      <c r="H163" t="str">
        <f>VLOOKUP($A163,SalesData[#This Row],COLUMN(H162), FALSE)</f>
        <v>Machines</v>
      </c>
      <c r="I163">
        <f>VLOOKUP($A163,SalesData[#This Row],COLUMN(I162), FALSE)</f>
        <v>195.76</v>
      </c>
      <c r="J163">
        <f>VLOOKUP($A163,SalesData[#This Row],COLUMN(J162), FALSE)</f>
        <v>4</v>
      </c>
      <c r="K163">
        <f>VLOOKUP($A163,SalesData[#This Row],COLUMN(K162), FALSE)</f>
        <v>0</v>
      </c>
      <c r="L163">
        <f>VLOOKUP($A163,SalesData[#This Row],COLUMN(L162), FALSE)</f>
        <v>97.88</v>
      </c>
      <c r="M163" t="str">
        <f>VLOOKUP($A163,SalesData[#This Row],COLUMN(M162), FALSE)</f>
        <v>High</v>
      </c>
      <c r="N163" t="str">
        <f>VLOOKUP($A163,SalesData[#This Row],COLUMN(N162), FALSE)</f>
        <v>Normal Order</v>
      </c>
      <c r="O163" t="str">
        <f>VLOOKUP($A163,SalesData[#This Row],COLUMN(O162), FALSE)</f>
        <v>Adrian Hane</v>
      </c>
      <c r="P163" t="str">
        <f>VLOOKUP($A163,SalesData[#This Row],COLUMN(P162), FALSE)</f>
        <v>CA</v>
      </c>
      <c r="Q163" t="str">
        <f>VLOOKUP($A163,SalesData[#This Row],COLUMN(Q162), FALSE)</f>
        <v>2015</v>
      </c>
      <c r="R163" t="str">
        <f>VLOOKUP($A163,SalesData[#This Row],COLUMN(R162), FALSE)</f>
        <v>HIGH</v>
      </c>
      <c r="S163" t="str">
        <f>VLOOKUP($A163,SalesData[#This Row],COLUMN(S162), FALSE)</f>
        <v>office supplies</v>
      </c>
      <c r="T163" t="str">
        <f>VLOOKUP($A163,SalesData[#This Row],COLUMN(T162), FALSE)</f>
        <v>42103</v>
      </c>
      <c r="U163" t="str">
        <f>VLOOKUP($A163,SalesData[#This Row],COLUMN(U162), FALSE)</f>
        <v>AH10120140</v>
      </c>
      <c r="V163" t="str">
        <f>VLOOKUP($A163,SalesData[#This Row],COLUMN(V162), FALSE)</f>
        <v>CA</v>
      </c>
      <c r="W163">
        <f>VLOOKUP($A163,SalesData[#This Row],COLUMN(W162), FALSE)</f>
        <v>2015</v>
      </c>
      <c r="X163" t="str">
        <f>VLOOKUP($A163,SalesData[#This Row],COLUMN(X162), FALSE)</f>
        <v>AH10120140</v>
      </c>
      <c r="Y163">
        <f>VLOOKUP($A163,SalesData[#This Row],COLUMN(Y162), FALSE)</f>
        <v>42103</v>
      </c>
      <c r="Z163" t="str">
        <f>VLOOKUP($A163,SalesData[#This Row],COLUMN(Z162), FALSE)</f>
        <v>CA-2015-AH10120140-42103</v>
      </c>
      <c r="AA163">
        <f>VLOOKUP($A163,SalesData[#This Row],COLUMN(AA162), FALSE)</f>
        <v>2015</v>
      </c>
      <c r="AB163">
        <f>VLOOKUP($A163,SalesData[#This Row],COLUMN(AB162), FALSE)</f>
        <v>4</v>
      </c>
      <c r="AC163">
        <f>VLOOKUP($A163,SalesData[#This Row],COLUMN(AC162), FALSE)</f>
        <v>5</v>
      </c>
      <c r="AD163">
        <f>VLOOKUP($A163,SalesData[#This Row],COLUMN(AD162), FALSE)</f>
        <v>4</v>
      </c>
    </row>
    <row r="164" spans="1:30" ht="15.75">
      <c r="A164" s="53" t="s">
        <v>1051</v>
      </c>
      <c r="B164" s="52">
        <f>VLOOKUP($A164,SalesData[#This Row],COLUMN(B163), FALSE)</f>
        <v>41077</v>
      </c>
      <c r="C164" s="52">
        <f>VLOOKUP($A164,SalesData[#This Row],COLUMN(C163), FALSE)</f>
        <v>41079</v>
      </c>
      <c r="D164" t="str">
        <f>VLOOKUP($A164,SalesData[#This Row],COLUMN(D163), FALSE)</f>
        <v>Randy Bradley</v>
      </c>
      <c r="E164" t="str">
        <f>VLOOKUP($A164,SalesData[#This Row],COLUMN(E163), FALSE)</f>
        <v>Spain</v>
      </c>
      <c r="F164" t="str">
        <f>VLOOKUP($A164,SalesData[#This Row],COLUMN(F163), FALSE)</f>
        <v>Southern Europe</v>
      </c>
      <c r="G164" t="str">
        <f>VLOOKUP($A164,SalesData[#This Row],COLUMN(G163), FALSE)</f>
        <v>Furniture</v>
      </c>
      <c r="H164" t="str">
        <f>VLOOKUP($A164,SalesData[#This Row],COLUMN(H163), FALSE)</f>
        <v>Appliances</v>
      </c>
      <c r="I164">
        <f>VLOOKUP($A164,SalesData[#This Row],COLUMN(I163), FALSE)</f>
        <v>1814.25</v>
      </c>
      <c r="J164">
        <f>VLOOKUP($A164,SalesData[#This Row],COLUMN(J163), FALSE)</f>
        <v>5</v>
      </c>
      <c r="K164">
        <f>VLOOKUP($A164,SalesData[#This Row],COLUMN(K163), FALSE)</f>
        <v>0</v>
      </c>
      <c r="L164">
        <f>VLOOKUP($A164,SalesData[#This Row],COLUMN(L163), FALSE)</f>
        <v>653.1</v>
      </c>
      <c r="M164" t="str">
        <f>VLOOKUP($A164,SalesData[#This Row],COLUMN(M163), FALSE)</f>
        <v>High</v>
      </c>
      <c r="N164" t="str">
        <f>VLOOKUP($A164,SalesData[#This Row],COLUMN(N163), FALSE)</f>
        <v>Normal Order</v>
      </c>
      <c r="O164" t="str">
        <f>VLOOKUP($A164,SalesData[#This Row],COLUMN(O163), FALSE)</f>
        <v>Randy Bradley</v>
      </c>
      <c r="P164" t="str">
        <f>VLOOKUP($A164,SalesData[#This Row],COLUMN(P163), FALSE)</f>
        <v>IT</v>
      </c>
      <c r="Q164" t="str">
        <f>VLOOKUP($A164,SalesData[#This Row],COLUMN(Q163), FALSE)</f>
        <v>2012</v>
      </c>
      <c r="R164" t="str">
        <f>VLOOKUP($A164,SalesData[#This Row],COLUMN(R163), FALSE)</f>
        <v>HIGH</v>
      </c>
      <c r="S164" t="str">
        <f>VLOOKUP($A164,SalesData[#This Row],COLUMN(S163), FALSE)</f>
        <v>furniture</v>
      </c>
      <c r="T164" t="str">
        <f>VLOOKUP($A164,SalesData[#This Row],COLUMN(T163), FALSE)</f>
        <v>41077</v>
      </c>
      <c r="U164" t="str">
        <f>VLOOKUP($A164,SalesData[#This Row],COLUMN(U163), FALSE)</f>
        <v>RB19330120</v>
      </c>
      <c r="V164" t="str">
        <f>VLOOKUP($A164,SalesData[#This Row],COLUMN(V163), FALSE)</f>
        <v>IT</v>
      </c>
      <c r="W164">
        <f>VLOOKUP($A164,SalesData[#This Row],COLUMN(W163), FALSE)</f>
        <v>2012</v>
      </c>
      <c r="X164" t="str">
        <f>VLOOKUP($A164,SalesData[#This Row],COLUMN(X163), FALSE)</f>
        <v>RB19330120</v>
      </c>
      <c r="Y164">
        <f>VLOOKUP($A164,SalesData[#This Row],COLUMN(Y163), FALSE)</f>
        <v>41077</v>
      </c>
      <c r="Z164" t="str">
        <f>VLOOKUP($A164,SalesData[#This Row],COLUMN(Z163), FALSE)</f>
        <v>IT-2012-RB19330120-41077</v>
      </c>
      <c r="AA164">
        <f>VLOOKUP($A164,SalesData[#This Row],COLUMN(AA163), FALSE)</f>
        <v>2012</v>
      </c>
      <c r="AB164">
        <f>VLOOKUP($A164,SalesData[#This Row],COLUMN(AB163), FALSE)</f>
        <v>6</v>
      </c>
      <c r="AC164">
        <f>VLOOKUP($A164,SalesData[#This Row],COLUMN(AC163), FALSE)</f>
        <v>1</v>
      </c>
      <c r="AD164">
        <f>VLOOKUP($A164,SalesData[#This Row],COLUMN(AD163), FALSE)</f>
        <v>2</v>
      </c>
    </row>
    <row r="165" spans="1:30" ht="15.75">
      <c r="A165" s="54" t="s">
        <v>1057</v>
      </c>
      <c r="B165" s="52">
        <f>VLOOKUP($A165,SalesData[#This Row],COLUMN(B164), FALSE)</f>
        <v>41376</v>
      </c>
      <c r="C165" s="52">
        <f>VLOOKUP($A165,SalesData[#This Row],COLUMN(C164), FALSE)</f>
        <v>41378</v>
      </c>
      <c r="D165" t="str">
        <f>VLOOKUP($A165,SalesData[#This Row],COLUMN(D164), FALSE)</f>
        <v>Laurel Workman</v>
      </c>
      <c r="E165" t="str">
        <f>VLOOKUP($A165,SalesData[#This Row],COLUMN(E164), FALSE)</f>
        <v>India</v>
      </c>
      <c r="F165" t="str">
        <f>VLOOKUP($A165,SalesData[#This Row],COLUMN(F164), FALSE)</f>
        <v>Southern Asia</v>
      </c>
      <c r="G165" t="str">
        <f>VLOOKUP($A165,SalesData[#This Row],COLUMN(G164), FALSE)</f>
        <v>Technology</v>
      </c>
      <c r="H165" t="str">
        <f>VLOOKUP($A165,SalesData[#This Row],COLUMN(H164), FALSE)</f>
        <v>Appliances</v>
      </c>
      <c r="I165">
        <f>VLOOKUP($A165,SalesData[#This Row],COLUMN(I164), FALSE)</f>
        <v>723.3</v>
      </c>
      <c r="J165">
        <f>VLOOKUP($A165,SalesData[#This Row],COLUMN(J164), FALSE)</f>
        <v>2</v>
      </c>
      <c r="K165">
        <f>VLOOKUP($A165,SalesData[#This Row],COLUMN(K164), FALSE)</f>
        <v>0</v>
      </c>
      <c r="L165">
        <f>VLOOKUP($A165,SalesData[#This Row],COLUMN(L164), FALSE)</f>
        <v>332.7</v>
      </c>
      <c r="M165" t="str">
        <f>VLOOKUP($A165,SalesData[#This Row],COLUMN(M164), FALSE)</f>
        <v>Critical</v>
      </c>
      <c r="N165" t="str">
        <f>VLOOKUP($A165,SalesData[#This Row],COLUMN(N164), FALSE)</f>
        <v>Normal Order</v>
      </c>
      <c r="O165" t="str">
        <f>VLOOKUP($A165,SalesData[#This Row],COLUMN(O164), FALSE)</f>
        <v>Laurel Workman</v>
      </c>
      <c r="P165" t="str">
        <f>VLOOKUP($A165,SalesData[#This Row],COLUMN(P164), FALSE)</f>
        <v>IN</v>
      </c>
      <c r="Q165" t="str">
        <f>VLOOKUP($A165,SalesData[#This Row],COLUMN(Q164), FALSE)</f>
        <v>2013</v>
      </c>
      <c r="R165" t="str">
        <f>VLOOKUP($A165,SalesData[#This Row],COLUMN(R164), FALSE)</f>
        <v>CRITICAL</v>
      </c>
      <c r="S165" t="str">
        <f>VLOOKUP($A165,SalesData[#This Row],COLUMN(S164), FALSE)</f>
        <v>technology</v>
      </c>
      <c r="T165" t="str">
        <f>VLOOKUP($A165,SalesData[#This Row],COLUMN(T164), FALSE)</f>
        <v>41376</v>
      </c>
      <c r="U165" t="str">
        <f>VLOOKUP($A165,SalesData[#This Row],COLUMN(U164), FALSE)</f>
        <v>LW1682558</v>
      </c>
      <c r="V165" t="str">
        <f>VLOOKUP($A165,SalesData[#This Row],COLUMN(V164), FALSE)</f>
        <v>IN</v>
      </c>
      <c r="W165">
        <f>VLOOKUP($A165,SalesData[#This Row],COLUMN(W164), FALSE)</f>
        <v>2013</v>
      </c>
      <c r="X165" t="str">
        <f>VLOOKUP($A165,SalesData[#This Row],COLUMN(X164), FALSE)</f>
        <v>LW1682558</v>
      </c>
      <c r="Y165">
        <f>VLOOKUP($A165,SalesData[#This Row],COLUMN(Y164), FALSE)</f>
        <v>41376</v>
      </c>
      <c r="Z165" t="str">
        <f>VLOOKUP($A165,SalesData[#This Row],COLUMN(Z164), FALSE)</f>
        <v>IN-2013-LW1682558-41376</v>
      </c>
      <c r="AA165">
        <f>VLOOKUP($A165,SalesData[#This Row],COLUMN(AA164), FALSE)</f>
        <v>2013</v>
      </c>
      <c r="AB165">
        <f>VLOOKUP($A165,SalesData[#This Row],COLUMN(AB164), FALSE)</f>
        <v>4</v>
      </c>
      <c r="AC165">
        <f>VLOOKUP($A165,SalesData[#This Row],COLUMN(AC164), FALSE)</f>
        <v>6</v>
      </c>
      <c r="AD165">
        <f>VLOOKUP($A165,SalesData[#This Row],COLUMN(AD164), FALSE)</f>
        <v>2</v>
      </c>
    </row>
    <row r="166" spans="1:30" ht="15.75">
      <c r="A166" s="53" t="s">
        <v>526</v>
      </c>
      <c r="B166" s="52">
        <f>VLOOKUP($A166,SalesData[#This Row],COLUMN(B165), FALSE)</f>
        <v>42355</v>
      </c>
      <c r="C166" s="52">
        <f>VLOOKUP($A166,SalesData[#This Row],COLUMN(C165), FALSE)</f>
        <v>42357</v>
      </c>
      <c r="D166" t="str">
        <f>VLOOKUP($A166,SalesData[#This Row],COLUMN(D165), FALSE)</f>
        <v>Muhammed Yedwab</v>
      </c>
      <c r="E166" t="str">
        <f>VLOOKUP($A166,SalesData[#This Row],COLUMN(E165), FALSE)</f>
        <v>Nicaragua</v>
      </c>
      <c r="F166" t="str">
        <f>VLOOKUP($A166,SalesData[#This Row],COLUMN(F165), FALSE)</f>
        <v>Central America</v>
      </c>
      <c r="G166" t="str">
        <f>VLOOKUP($A166,SalesData[#This Row],COLUMN(G165), FALSE)</f>
        <v>Furniture</v>
      </c>
      <c r="H166" t="str">
        <f>VLOOKUP($A166,SalesData[#This Row],COLUMN(H165), FALSE)</f>
        <v>Appliances</v>
      </c>
      <c r="I166">
        <f>VLOOKUP($A166,SalesData[#This Row],COLUMN(I165), FALSE)</f>
        <v>1212.5</v>
      </c>
      <c r="J166">
        <f>VLOOKUP($A166,SalesData[#This Row],COLUMN(J165), FALSE)</f>
        <v>5</v>
      </c>
      <c r="K166">
        <f>VLOOKUP($A166,SalesData[#This Row],COLUMN(K165), FALSE)</f>
        <v>0</v>
      </c>
      <c r="L166">
        <f>VLOOKUP($A166,SalesData[#This Row],COLUMN(L165), FALSE)</f>
        <v>606.20000000000005</v>
      </c>
      <c r="M166" t="str">
        <f>VLOOKUP($A166,SalesData[#This Row],COLUMN(M165), FALSE)</f>
        <v>Critical</v>
      </c>
      <c r="N166" t="str">
        <f>VLOOKUP($A166,SalesData[#This Row],COLUMN(N165), FALSE)</f>
        <v>Normal Order</v>
      </c>
      <c r="O166" t="str">
        <f>VLOOKUP($A166,SalesData[#This Row],COLUMN(O165), FALSE)</f>
        <v>Muhammed Yedwab</v>
      </c>
      <c r="P166" t="str">
        <f>VLOOKUP($A166,SalesData[#This Row],COLUMN(P165), FALSE)</f>
        <v>MX</v>
      </c>
      <c r="Q166" t="str">
        <f>VLOOKUP($A166,SalesData[#This Row],COLUMN(Q165), FALSE)</f>
        <v>2015</v>
      </c>
      <c r="R166" t="str">
        <f>VLOOKUP($A166,SalesData[#This Row],COLUMN(R165), FALSE)</f>
        <v>CRITICAL</v>
      </c>
      <c r="S166" t="str">
        <f>VLOOKUP($A166,SalesData[#This Row],COLUMN(S165), FALSE)</f>
        <v>furniture</v>
      </c>
      <c r="T166" t="str">
        <f>VLOOKUP($A166,SalesData[#This Row],COLUMN(T165), FALSE)</f>
        <v>42355</v>
      </c>
      <c r="U166" t="str">
        <f>VLOOKUP($A166,SalesData[#This Row],COLUMN(U165), FALSE)</f>
        <v>MY1829593</v>
      </c>
      <c r="V166" t="str">
        <f>VLOOKUP($A166,SalesData[#This Row],COLUMN(V165), FALSE)</f>
        <v>MX</v>
      </c>
      <c r="W166">
        <f>VLOOKUP($A166,SalesData[#This Row],COLUMN(W165), FALSE)</f>
        <v>2015</v>
      </c>
      <c r="X166" t="str">
        <f>VLOOKUP($A166,SalesData[#This Row],COLUMN(X165), FALSE)</f>
        <v>MY1829593</v>
      </c>
      <c r="Y166">
        <f>VLOOKUP($A166,SalesData[#This Row],COLUMN(Y165), FALSE)</f>
        <v>42355</v>
      </c>
      <c r="Z166" t="str">
        <f>VLOOKUP($A166,SalesData[#This Row],COLUMN(Z165), FALSE)</f>
        <v>MX-2015-MY1829593-42355</v>
      </c>
      <c r="AA166">
        <f>VLOOKUP($A166,SalesData[#This Row],COLUMN(AA165), FALSE)</f>
        <v>2015</v>
      </c>
      <c r="AB166">
        <f>VLOOKUP($A166,SalesData[#This Row],COLUMN(AB165), FALSE)</f>
        <v>12</v>
      </c>
      <c r="AC166">
        <f>VLOOKUP($A166,SalesData[#This Row],COLUMN(AC165), FALSE)</f>
        <v>5</v>
      </c>
      <c r="AD166">
        <f>VLOOKUP($A166,SalesData[#This Row],COLUMN(AD165), FALSE)</f>
        <v>2</v>
      </c>
    </row>
    <row r="167" spans="1:30" ht="15.75">
      <c r="A167" s="54" t="s">
        <v>1080</v>
      </c>
      <c r="B167" s="52">
        <f>VLOOKUP($A167,SalesData[#This Row],COLUMN(B166), FALSE)</f>
        <v>41734</v>
      </c>
      <c r="C167" s="52">
        <f>VLOOKUP($A167,SalesData[#This Row],COLUMN(C166), FALSE)</f>
        <v>41737</v>
      </c>
      <c r="D167" t="str">
        <f>VLOOKUP($A167,SalesData[#This Row],COLUMN(D166), FALSE)</f>
        <v>Brian Stugart</v>
      </c>
      <c r="E167" t="str">
        <f>VLOOKUP($A167,SalesData[#This Row],COLUMN(E166), FALSE)</f>
        <v>France</v>
      </c>
      <c r="F167" t="str">
        <f>VLOOKUP($A167,SalesData[#This Row],COLUMN(F166), FALSE)</f>
        <v>Western Europe</v>
      </c>
      <c r="G167" t="str">
        <f>VLOOKUP($A167,SalesData[#This Row],COLUMN(G166), FALSE)</f>
        <v>Technology</v>
      </c>
      <c r="H167" t="str">
        <f>VLOOKUP($A167,SalesData[#This Row],COLUMN(H166), FALSE)</f>
        <v>Bookcases</v>
      </c>
      <c r="I167">
        <f>VLOOKUP($A167,SalesData[#This Row],COLUMN(I166), FALSE)</f>
        <v>1622.5649999999901</v>
      </c>
      <c r="J167">
        <f>VLOOKUP($A167,SalesData[#This Row],COLUMN(J166), FALSE)</f>
        <v>3</v>
      </c>
      <c r="K167">
        <f>VLOOKUP($A167,SalesData[#This Row],COLUMN(K166), FALSE)</f>
        <v>0.15</v>
      </c>
      <c r="L167">
        <f>VLOOKUP($A167,SalesData[#This Row],COLUMN(L166), FALSE)</f>
        <v>133.604999999999</v>
      </c>
      <c r="M167" t="str">
        <f>VLOOKUP($A167,SalesData[#This Row],COLUMN(M166), FALSE)</f>
        <v>Medium</v>
      </c>
      <c r="N167" t="str">
        <f>VLOOKUP($A167,SalesData[#This Row],COLUMN(N166), FALSE)</f>
        <v>Normal Order</v>
      </c>
      <c r="O167" t="str">
        <f>VLOOKUP($A167,SalesData[#This Row],COLUMN(O166), FALSE)</f>
        <v>Brian Stugart</v>
      </c>
      <c r="P167" t="str">
        <f>VLOOKUP($A167,SalesData[#This Row],COLUMN(P166), FALSE)</f>
        <v>ES</v>
      </c>
      <c r="Q167" t="str">
        <f>VLOOKUP($A167,SalesData[#This Row],COLUMN(Q166), FALSE)</f>
        <v>2014</v>
      </c>
      <c r="R167" t="str">
        <f>VLOOKUP($A167,SalesData[#This Row],COLUMN(R166), FALSE)</f>
        <v>MEDIUM</v>
      </c>
      <c r="S167" t="str">
        <f>VLOOKUP($A167,SalesData[#This Row],COLUMN(S166), FALSE)</f>
        <v>technology</v>
      </c>
      <c r="T167" t="str">
        <f>VLOOKUP($A167,SalesData[#This Row],COLUMN(T166), FALSE)</f>
        <v>41734</v>
      </c>
      <c r="U167" t="str">
        <f>VLOOKUP($A167,SalesData[#This Row],COLUMN(U166), FALSE)</f>
        <v>BS1166545</v>
      </c>
      <c r="V167" t="str">
        <f>VLOOKUP($A167,SalesData[#This Row],COLUMN(V166), FALSE)</f>
        <v>ES</v>
      </c>
      <c r="W167">
        <f>VLOOKUP($A167,SalesData[#This Row],COLUMN(W166), FALSE)</f>
        <v>2014</v>
      </c>
      <c r="X167" t="str">
        <f>VLOOKUP($A167,SalesData[#This Row],COLUMN(X166), FALSE)</f>
        <v>BS1166545</v>
      </c>
      <c r="Y167">
        <f>VLOOKUP($A167,SalesData[#This Row],COLUMN(Y166), FALSE)</f>
        <v>41734</v>
      </c>
      <c r="Z167" t="str">
        <f>VLOOKUP($A167,SalesData[#This Row],COLUMN(Z166), FALSE)</f>
        <v>ES-2014-BS1166545-41734</v>
      </c>
      <c r="AA167">
        <f>VLOOKUP($A167,SalesData[#This Row],COLUMN(AA166), FALSE)</f>
        <v>2014</v>
      </c>
      <c r="AB167">
        <f>VLOOKUP($A167,SalesData[#This Row],COLUMN(AB166), FALSE)</f>
        <v>4</v>
      </c>
      <c r="AC167">
        <f>VLOOKUP($A167,SalesData[#This Row],COLUMN(AC166), FALSE)</f>
        <v>7</v>
      </c>
      <c r="AD167">
        <f>VLOOKUP($A167,SalesData[#This Row],COLUMN(AD166), FALSE)</f>
        <v>3</v>
      </c>
    </row>
    <row r="168" spans="1:30" ht="15.75">
      <c r="A168" s="53" t="s">
        <v>1088</v>
      </c>
      <c r="B168" s="52">
        <f>VLOOKUP($A168,SalesData[#This Row],COLUMN(B167), FALSE)</f>
        <v>41150</v>
      </c>
      <c r="C168" s="52">
        <f>VLOOKUP($A168,SalesData[#This Row],COLUMN(C167), FALSE)</f>
        <v>41150</v>
      </c>
      <c r="D168" t="str">
        <f>VLOOKUP($A168,SalesData[#This Row],COLUMN(D167), FALSE)</f>
        <v>Joe Kamberova</v>
      </c>
      <c r="E168" t="str">
        <f>VLOOKUP($A168,SalesData[#This Row],COLUMN(E167), FALSE)</f>
        <v>Russia</v>
      </c>
      <c r="F168" t="str">
        <f>VLOOKUP($A168,SalesData[#This Row],COLUMN(F167), FALSE)</f>
        <v>Eastern Europe</v>
      </c>
      <c r="G168" t="str">
        <f>VLOOKUP($A168,SalesData[#This Row],COLUMN(G167), FALSE)</f>
        <v>Furniture</v>
      </c>
      <c r="H168" t="str">
        <f>VLOOKUP($A168,SalesData[#This Row],COLUMN(H167), FALSE)</f>
        <v>Phones</v>
      </c>
      <c r="I168">
        <f>VLOOKUP($A168,SalesData[#This Row],COLUMN(I167), FALSE)</f>
        <v>1782.48</v>
      </c>
      <c r="J168">
        <f>VLOOKUP($A168,SalesData[#This Row],COLUMN(J167), FALSE)</f>
        <v>4</v>
      </c>
      <c r="K168">
        <f>VLOOKUP($A168,SalesData[#This Row],COLUMN(K167), FALSE)</f>
        <v>0</v>
      </c>
      <c r="L168">
        <f>VLOOKUP($A168,SalesData[#This Row],COLUMN(L167), FALSE)</f>
        <v>873.36</v>
      </c>
      <c r="M168" t="str">
        <f>VLOOKUP($A168,SalesData[#This Row],COLUMN(M167), FALSE)</f>
        <v>High</v>
      </c>
      <c r="N168" t="str">
        <f>VLOOKUP($A168,SalesData[#This Row],COLUMN(N167), FALSE)</f>
        <v>Normal Order</v>
      </c>
      <c r="O168" t="str">
        <f>VLOOKUP($A168,SalesData[#This Row],COLUMN(O167), FALSE)</f>
        <v>Joe Kamberova</v>
      </c>
      <c r="P168" t="str">
        <f>VLOOKUP($A168,SalesData[#This Row],COLUMN(P167), FALSE)</f>
        <v>RS</v>
      </c>
      <c r="Q168" t="str">
        <f>VLOOKUP($A168,SalesData[#This Row],COLUMN(Q167), FALSE)</f>
        <v>2012</v>
      </c>
      <c r="R168" t="str">
        <f>VLOOKUP($A168,SalesData[#This Row],COLUMN(R167), FALSE)</f>
        <v>HIGH</v>
      </c>
      <c r="S168" t="str">
        <f>VLOOKUP($A168,SalesData[#This Row],COLUMN(S167), FALSE)</f>
        <v>furniture</v>
      </c>
      <c r="T168" t="str">
        <f>VLOOKUP($A168,SalesData[#This Row],COLUMN(T167), FALSE)</f>
        <v>41150</v>
      </c>
      <c r="U168" t="str">
        <f>VLOOKUP($A168,SalesData[#This Row],COLUMN(U167), FALSE)</f>
        <v>JK5730108</v>
      </c>
      <c r="V168" t="str">
        <f>VLOOKUP($A168,SalesData[#This Row],COLUMN(V167), FALSE)</f>
        <v>RS</v>
      </c>
      <c r="W168">
        <f>VLOOKUP($A168,SalesData[#This Row],COLUMN(W167), FALSE)</f>
        <v>2012</v>
      </c>
      <c r="X168" t="str">
        <f>VLOOKUP($A168,SalesData[#This Row],COLUMN(X167), FALSE)</f>
        <v>JK5730108</v>
      </c>
      <c r="Y168">
        <f>VLOOKUP($A168,SalesData[#This Row],COLUMN(Y167), FALSE)</f>
        <v>41150</v>
      </c>
      <c r="Z168" t="str">
        <f>VLOOKUP($A168,SalesData[#This Row],COLUMN(Z167), FALSE)</f>
        <v>RS-2012-JK5730108-41150</v>
      </c>
      <c r="AA168">
        <f>VLOOKUP($A168,SalesData[#This Row],COLUMN(AA167), FALSE)</f>
        <v>2012</v>
      </c>
      <c r="AB168">
        <f>VLOOKUP($A168,SalesData[#This Row],COLUMN(AB167), FALSE)</f>
        <v>8</v>
      </c>
      <c r="AC168">
        <f>VLOOKUP($A168,SalesData[#This Row],COLUMN(AC167), FALSE)</f>
        <v>4</v>
      </c>
      <c r="AD168">
        <f>VLOOKUP($A168,SalesData[#This Row],COLUMN(AD167), FALSE)</f>
        <v>0</v>
      </c>
    </row>
    <row r="169" spans="1:30" ht="15.75">
      <c r="A169" s="54" t="s">
        <v>1090</v>
      </c>
      <c r="B169" s="52">
        <f>VLOOKUP($A169,SalesData[#This Row],COLUMN(B168), FALSE)</f>
        <v>41612</v>
      </c>
      <c r="C169" s="52">
        <f>VLOOKUP($A169,SalesData[#This Row],COLUMN(C168), FALSE)</f>
        <v>41613</v>
      </c>
      <c r="D169" t="str">
        <f>VLOOKUP($A169,SalesData[#This Row],COLUMN(D168), FALSE)</f>
        <v>Henia Zydlo</v>
      </c>
      <c r="E169" t="str">
        <f>VLOOKUP($A169,SalesData[#This Row],COLUMN(E168), FALSE)</f>
        <v>France</v>
      </c>
      <c r="F169" t="str">
        <f>VLOOKUP($A169,SalesData[#This Row],COLUMN(F168), FALSE)</f>
        <v>Western Europe</v>
      </c>
      <c r="G169" t="str">
        <f>VLOOKUP($A169,SalesData[#This Row],COLUMN(G168), FALSE)</f>
        <v>Technology</v>
      </c>
      <c r="H169" t="str">
        <f>VLOOKUP($A169,SalesData[#This Row],COLUMN(H168), FALSE)</f>
        <v>Bookcases</v>
      </c>
      <c r="I169">
        <f>VLOOKUP($A169,SalesData[#This Row],COLUMN(I168), FALSE)</f>
        <v>667.76849999999899</v>
      </c>
      <c r="J169">
        <f>VLOOKUP($A169,SalesData[#This Row],COLUMN(J168), FALSE)</f>
        <v>3</v>
      </c>
      <c r="K169">
        <f>VLOOKUP($A169,SalesData[#This Row],COLUMN(K168), FALSE)</f>
        <v>0.15</v>
      </c>
      <c r="L169">
        <f>VLOOKUP($A169,SalesData[#This Row],COLUMN(L168), FALSE)</f>
        <v>274.91849999999999</v>
      </c>
      <c r="M169" t="str">
        <f>VLOOKUP($A169,SalesData[#This Row],COLUMN(M168), FALSE)</f>
        <v>Critical</v>
      </c>
      <c r="N169" t="str">
        <f>VLOOKUP($A169,SalesData[#This Row],COLUMN(N168), FALSE)</f>
        <v>Normal Order</v>
      </c>
      <c r="O169" t="str">
        <f>VLOOKUP($A169,SalesData[#This Row],COLUMN(O168), FALSE)</f>
        <v>Henia Zydlo</v>
      </c>
      <c r="P169" t="str">
        <f>VLOOKUP($A169,SalesData[#This Row],COLUMN(P168), FALSE)</f>
        <v>ES</v>
      </c>
      <c r="Q169" t="str">
        <f>VLOOKUP($A169,SalesData[#This Row],COLUMN(Q168), FALSE)</f>
        <v>2013</v>
      </c>
      <c r="R169" t="str">
        <f>VLOOKUP($A169,SalesData[#This Row],COLUMN(R168), FALSE)</f>
        <v>CRITICAL</v>
      </c>
      <c r="S169" t="str">
        <f>VLOOKUP($A169,SalesData[#This Row],COLUMN(S168), FALSE)</f>
        <v>technology</v>
      </c>
      <c r="T169" t="str">
        <f>VLOOKUP($A169,SalesData[#This Row],COLUMN(T168), FALSE)</f>
        <v>41612</v>
      </c>
      <c r="U169" t="str">
        <f>VLOOKUP($A169,SalesData[#This Row],COLUMN(U168), FALSE)</f>
        <v>HZ1495045</v>
      </c>
      <c r="V169" t="str">
        <f>VLOOKUP($A169,SalesData[#This Row],COLUMN(V168), FALSE)</f>
        <v>ES</v>
      </c>
      <c r="W169">
        <f>VLOOKUP($A169,SalesData[#This Row],COLUMN(W168), FALSE)</f>
        <v>2013</v>
      </c>
      <c r="X169" t="str">
        <f>VLOOKUP($A169,SalesData[#This Row],COLUMN(X168), FALSE)</f>
        <v>HZ1495045</v>
      </c>
      <c r="Y169">
        <f>VLOOKUP($A169,SalesData[#This Row],COLUMN(Y168), FALSE)</f>
        <v>41612</v>
      </c>
      <c r="Z169" t="str">
        <f>VLOOKUP($A169,SalesData[#This Row],COLUMN(Z168), FALSE)</f>
        <v>ES-2013-HZ1495045-41612</v>
      </c>
      <c r="AA169">
        <f>VLOOKUP($A169,SalesData[#This Row],COLUMN(AA168), FALSE)</f>
        <v>2013</v>
      </c>
      <c r="AB169">
        <f>VLOOKUP($A169,SalesData[#This Row],COLUMN(AB168), FALSE)</f>
        <v>12</v>
      </c>
      <c r="AC169">
        <f>VLOOKUP($A169,SalesData[#This Row],COLUMN(AC168), FALSE)</f>
        <v>4</v>
      </c>
      <c r="AD169">
        <f>VLOOKUP($A169,SalesData[#This Row],COLUMN(AD168), FALSE)</f>
        <v>1</v>
      </c>
    </row>
    <row r="170" spans="1:30" ht="15.75">
      <c r="A170" s="53" t="s">
        <v>1100</v>
      </c>
      <c r="B170" s="52">
        <f>VLOOKUP($A170,SalesData[#This Row],COLUMN(B169), FALSE)</f>
        <v>41446</v>
      </c>
      <c r="C170" s="52" t="str">
        <f>VLOOKUP($A170,SalesData[#This Row],COLUMN(C169), FALSE)</f>
        <v>32/13/2020</v>
      </c>
      <c r="D170" t="str">
        <f>VLOOKUP($A170,SalesData[#This Row],COLUMN(D169), FALSE)</f>
        <v>Theresa Coyne</v>
      </c>
      <c r="E170" t="str">
        <f>VLOOKUP($A170,SalesData[#This Row],COLUMN(E169), FALSE)</f>
        <v>Mexico</v>
      </c>
      <c r="F170" t="str">
        <f>VLOOKUP($A170,SalesData[#This Row],COLUMN(F169), FALSE)</f>
        <v>Central America</v>
      </c>
      <c r="G170" t="str">
        <f>VLOOKUP($A170,SalesData[#This Row],COLUMN(G169), FALSE)</f>
        <v>Technology</v>
      </c>
      <c r="H170" t="str">
        <f>VLOOKUP($A170,SalesData[#This Row],COLUMN(H169), FALSE)</f>
        <v>Appliances</v>
      </c>
      <c r="I170">
        <f>VLOOKUP($A170,SalesData[#This Row],COLUMN(I169), FALSE)</f>
        <v>1696.4</v>
      </c>
      <c r="J170">
        <f>VLOOKUP($A170,SalesData[#This Row],COLUMN(J169), FALSE)</f>
        <v>4</v>
      </c>
      <c r="K170">
        <f>VLOOKUP($A170,SalesData[#This Row],COLUMN(K169), FALSE)</f>
        <v>0</v>
      </c>
      <c r="L170">
        <f>VLOOKUP($A170,SalesData[#This Row],COLUMN(L169), FALSE)</f>
        <v>67.84</v>
      </c>
      <c r="M170" t="str">
        <f>VLOOKUP($A170,SalesData[#This Row],COLUMN(M169), FALSE)</f>
        <v>High</v>
      </c>
      <c r="N170" t="str">
        <f>VLOOKUP($A170,SalesData[#This Row],COLUMN(N169), FALSE)</f>
        <v>Normal Order</v>
      </c>
      <c r="O170" t="str">
        <f>VLOOKUP($A170,SalesData[#This Row],COLUMN(O169), FALSE)</f>
        <v>Theresa Coyne</v>
      </c>
      <c r="P170" t="str">
        <f>VLOOKUP($A170,SalesData[#This Row],COLUMN(P169), FALSE)</f>
        <v>MX</v>
      </c>
      <c r="Q170" t="str">
        <f>VLOOKUP($A170,SalesData[#This Row],COLUMN(Q169), FALSE)</f>
        <v>2013</v>
      </c>
      <c r="R170" t="str">
        <f>VLOOKUP($A170,SalesData[#This Row],COLUMN(R169), FALSE)</f>
        <v>HIGH</v>
      </c>
      <c r="S170" t="str">
        <f>VLOOKUP($A170,SalesData[#This Row],COLUMN(S169), FALSE)</f>
        <v>technology</v>
      </c>
      <c r="T170" t="str">
        <f>VLOOKUP($A170,SalesData[#This Row],COLUMN(T169), FALSE)</f>
        <v>41446</v>
      </c>
      <c r="U170" t="str">
        <f>VLOOKUP($A170,SalesData[#This Row],COLUMN(U169), FALSE)</f>
        <v>TC2114582</v>
      </c>
      <c r="V170" t="str">
        <f>VLOOKUP($A170,SalesData[#This Row],COLUMN(V169), FALSE)</f>
        <v>MX</v>
      </c>
      <c r="W170">
        <f>VLOOKUP($A170,SalesData[#This Row],COLUMN(W169), FALSE)</f>
        <v>2013</v>
      </c>
      <c r="X170" t="str">
        <f>VLOOKUP($A170,SalesData[#This Row],COLUMN(X169), FALSE)</f>
        <v>TC2114582</v>
      </c>
      <c r="Y170">
        <f>VLOOKUP($A170,SalesData[#This Row],COLUMN(Y169), FALSE)</f>
        <v>41446</v>
      </c>
      <c r="Z170" t="str">
        <f>VLOOKUP($A170,SalesData[#This Row],COLUMN(Z169), FALSE)</f>
        <v>MX-2013-TC2114582-41446</v>
      </c>
      <c r="AA170">
        <f>VLOOKUP($A170,SalesData[#This Row],COLUMN(AA169), FALSE)</f>
        <v>2013</v>
      </c>
      <c r="AB170">
        <f>VLOOKUP($A170,SalesData[#This Row],COLUMN(AB169), FALSE)</f>
        <v>6</v>
      </c>
      <c r="AC170">
        <f>VLOOKUP($A170,SalesData[#This Row],COLUMN(AC169), FALSE)</f>
        <v>6</v>
      </c>
      <c r="AD170">
        <f>VLOOKUP($A170,SalesData[#This Row],COLUMN(AD169), FALSE)</f>
        <v>0</v>
      </c>
    </row>
    <row r="171" spans="1:30" ht="15.75">
      <c r="A171" s="54" t="s">
        <v>1102</v>
      </c>
      <c r="B171" s="52">
        <f>VLOOKUP($A171,SalesData[#This Row],COLUMN(B170), FALSE)</f>
        <v>41417</v>
      </c>
      <c r="C171" s="52">
        <f>VLOOKUP($A171,SalesData[#This Row],COLUMN(C170), FALSE)</f>
        <v>41419</v>
      </c>
      <c r="D171" t="str">
        <f>VLOOKUP($A171,SalesData[#This Row],COLUMN(D170), FALSE)</f>
        <v>Deirdre Greer</v>
      </c>
      <c r="E171" t="str">
        <f>VLOOKUP($A171,SalesData[#This Row],COLUMN(E170), FALSE)</f>
        <v>Mexico</v>
      </c>
      <c r="F171" t="str">
        <f>VLOOKUP($A171,SalesData[#This Row],COLUMN(F170), FALSE)</f>
        <v>Central America</v>
      </c>
      <c r="G171" t="str">
        <f>VLOOKUP($A171,SalesData[#This Row],COLUMN(G170), FALSE)</f>
        <v>Office Supplies</v>
      </c>
      <c r="H171" t="str">
        <f>VLOOKUP($A171,SalesData[#This Row],COLUMN(H170), FALSE)</f>
        <v>Appliances</v>
      </c>
      <c r="I171">
        <f>VLOOKUP($A171,SalesData[#This Row],COLUMN(I170), FALSE)</f>
        <v>935.5</v>
      </c>
      <c r="J171">
        <f>VLOOKUP($A171,SalesData[#This Row],COLUMN(J170), FALSE)</f>
        <v>5</v>
      </c>
      <c r="K171">
        <f>VLOOKUP($A171,SalesData[#This Row],COLUMN(K170), FALSE)</f>
        <v>0</v>
      </c>
      <c r="L171">
        <f>VLOOKUP($A171,SalesData[#This Row],COLUMN(L170), FALSE)</f>
        <v>168.3</v>
      </c>
      <c r="M171" t="str">
        <f>VLOOKUP($A171,SalesData[#This Row],COLUMN(M170), FALSE)</f>
        <v>Medium</v>
      </c>
      <c r="N171" t="str">
        <f>VLOOKUP($A171,SalesData[#This Row],COLUMN(N170), FALSE)</f>
        <v>Normal Order</v>
      </c>
      <c r="O171" t="str">
        <f>VLOOKUP($A171,SalesData[#This Row],COLUMN(O170), FALSE)</f>
        <v>Deirdre Greer</v>
      </c>
      <c r="P171" t="str">
        <f>VLOOKUP($A171,SalesData[#This Row],COLUMN(P170), FALSE)</f>
        <v>MX</v>
      </c>
      <c r="Q171" t="str">
        <f>VLOOKUP($A171,SalesData[#This Row],COLUMN(Q170), FALSE)</f>
        <v>2013</v>
      </c>
      <c r="R171" t="str">
        <f>VLOOKUP($A171,SalesData[#This Row],COLUMN(R170), FALSE)</f>
        <v>MEDIUM</v>
      </c>
      <c r="S171" t="str">
        <f>VLOOKUP($A171,SalesData[#This Row],COLUMN(S170), FALSE)</f>
        <v>office supplies</v>
      </c>
      <c r="T171" t="str">
        <f>VLOOKUP($A171,SalesData[#This Row],COLUMN(T170), FALSE)</f>
        <v>41417</v>
      </c>
      <c r="U171" t="str">
        <f>VLOOKUP($A171,SalesData[#This Row],COLUMN(U170), FALSE)</f>
        <v>DG1330082</v>
      </c>
      <c r="V171" t="str">
        <f>VLOOKUP($A171,SalesData[#This Row],COLUMN(V170), FALSE)</f>
        <v>MX</v>
      </c>
      <c r="W171">
        <f>VLOOKUP($A171,SalesData[#This Row],COLUMN(W170), FALSE)</f>
        <v>2013</v>
      </c>
      <c r="X171" t="str">
        <f>VLOOKUP($A171,SalesData[#This Row],COLUMN(X170), FALSE)</f>
        <v>DG1330082</v>
      </c>
      <c r="Y171">
        <f>VLOOKUP($A171,SalesData[#This Row],COLUMN(Y170), FALSE)</f>
        <v>41417</v>
      </c>
      <c r="Z171" t="str">
        <f>VLOOKUP($A171,SalesData[#This Row],COLUMN(Z170), FALSE)</f>
        <v>MX-2013-DG1330082-41417</v>
      </c>
      <c r="AA171">
        <f>VLOOKUP($A171,SalesData[#This Row],COLUMN(AA170), FALSE)</f>
        <v>2013</v>
      </c>
      <c r="AB171">
        <f>VLOOKUP($A171,SalesData[#This Row],COLUMN(AB170), FALSE)</f>
        <v>5</v>
      </c>
      <c r="AC171">
        <f>VLOOKUP($A171,SalesData[#This Row],COLUMN(AC170), FALSE)</f>
        <v>5</v>
      </c>
      <c r="AD171">
        <f>VLOOKUP($A171,SalesData[#This Row],COLUMN(AD170), FALSE)</f>
        <v>2</v>
      </c>
    </row>
    <row r="172" spans="1:30" ht="15.75">
      <c r="A172" s="53" t="s">
        <v>1105</v>
      </c>
      <c r="B172" s="52">
        <f>VLOOKUP($A172,SalesData[#This Row],COLUMN(B171), FALSE)</f>
        <v>41440</v>
      </c>
      <c r="C172" s="52">
        <f>VLOOKUP($A172,SalesData[#This Row],COLUMN(C171), FALSE)</f>
        <v>41440</v>
      </c>
      <c r="D172" t="str">
        <f>VLOOKUP($A172,SalesData[#This Row],COLUMN(D171), FALSE)</f>
        <v>Dorris liebe</v>
      </c>
      <c r="E172" t="str">
        <f>VLOOKUP($A172,SalesData[#This Row],COLUMN(E171), FALSE)</f>
        <v>France</v>
      </c>
      <c r="F172" t="str">
        <f>VLOOKUP($A172,SalesData[#This Row],COLUMN(F171), FALSE)</f>
        <v>Western Europe</v>
      </c>
      <c r="G172" t="str">
        <f>VLOOKUP($A172,SalesData[#This Row],COLUMN(G171), FALSE)</f>
        <v>Technology</v>
      </c>
      <c r="H172" t="str">
        <f>VLOOKUP($A172,SalesData[#This Row],COLUMN(H171), FALSE)</f>
        <v>Appliances</v>
      </c>
      <c r="I172">
        <f>VLOOKUP($A172,SalesData[#This Row],COLUMN(I171), FALSE)</f>
        <v>980.52</v>
      </c>
      <c r="J172">
        <f>VLOOKUP($A172,SalesData[#This Row],COLUMN(J171), FALSE)</f>
        <v>4</v>
      </c>
      <c r="K172">
        <f>VLOOKUP($A172,SalesData[#This Row],COLUMN(K171), FALSE)</f>
        <v>0</v>
      </c>
      <c r="L172">
        <f>VLOOKUP($A172,SalesData[#This Row],COLUMN(L171), FALSE)</f>
        <v>176.39999999999901</v>
      </c>
      <c r="M172" t="str">
        <f>VLOOKUP($A172,SalesData[#This Row],COLUMN(M171), FALSE)</f>
        <v>High</v>
      </c>
      <c r="N172" t="str">
        <f>VLOOKUP($A172,SalesData[#This Row],COLUMN(N171), FALSE)</f>
        <v>Normal Order</v>
      </c>
      <c r="O172" t="str">
        <f>VLOOKUP($A172,SalesData[#This Row],COLUMN(O171), FALSE)</f>
        <v>Dorris Liebe</v>
      </c>
      <c r="P172" t="str">
        <f>VLOOKUP($A172,SalesData[#This Row],COLUMN(P171), FALSE)</f>
        <v>ES</v>
      </c>
      <c r="Q172" t="str">
        <f>VLOOKUP($A172,SalesData[#This Row],COLUMN(Q171), FALSE)</f>
        <v>2013</v>
      </c>
      <c r="R172" t="str">
        <f>VLOOKUP($A172,SalesData[#This Row],COLUMN(R171), FALSE)</f>
        <v>HIGH</v>
      </c>
      <c r="S172" t="str">
        <f>VLOOKUP($A172,SalesData[#This Row],COLUMN(S171), FALSE)</f>
        <v>technology</v>
      </c>
      <c r="T172" t="str">
        <f>VLOOKUP($A172,SalesData[#This Row],COLUMN(T171), FALSE)</f>
        <v>41440</v>
      </c>
      <c r="U172" t="str">
        <f>VLOOKUP($A172,SalesData[#This Row],COLUMN(U171), FALSE)</f>
        <v>Dl1360045</v>
      </c>
      <c r="V172" t="str">
        <f>VLOOKUP($A172,SalesData[#This Row],COLUMN(V171), FALSE)</f>
        <v>ES</v>
      </c>
      <c r="W172">
        <f>VLOOKUP($A172,SalesData[#This Row],COLUMN(W171), FALSE)</f>
        <v>2013</v>
      </c>
      <c r="X172" t="str">
        <f>VLOOKUP($A172,SalesData[#This Row],COLUMN(X171), FALSE)</f>
        <v>Dl1360045</v>
      </c>
      <c r="Y172">
        <f>VLOOKUP($A172,SalesData[#This Row],COLUMN(Y171), FALSE)</f>
        <v>41440</v>
      </c>
      <c r="Z172" t="str">
        <f>VLOOKUP($A172,SalesData[#This Row],COLUMN(Z171), FALSE)</f>
        <v>ES-2013-Dl1360045-41440</v>
      </c>
      <c r="AA172">
        <f>VLOOKUP($A172,SalesData[#This Row],COLUMN(AA171), FALSE)</f>
        <v>2013</v>
      </c>
      <c r="AB172">
        <f>VLOOKUP($A172,SalesData[#This Row],COLUMN(AB171), FALSE)</f>
        <v>6</v>
      </c>
      <c r="AC172">
        <f>VLOOKUP($A172,SalesData[#This Row],COLUMN(AC171), FALSE)</f>
        <v>7</v>
      </c>
      <c r="AD172">
        <f>VLOOKUP($A172,SalesData[#This Row],COLUMN(AD171), FALSE)</f>
        <v>0</v>
      </c>
    </row>
    <row r="173" spans="1:30" ht="15.75">
      <c r="A173" s="54" t="s">
        <v>1116</v>
      </c>
      <c r="B173" s="52">
        <f>VLOOKUP($A173,SalesData[#This Row],COLUMN(B172), FALSE)</f>
        <v>41992</v>
      </c>
      <c r="C173" s="52">
        <f>VLOOKUP($A173,SalesData[#This Row],COLUMN(C172), FALSE)</f>
        <v>41995</v>
      </c>
      <c r="D173" t="str">
        <f>VLOOKUP($A173,SalesData[#This Row],COLUMN(D172), FALSE)</f>
        <v>Adrian Hane</v>
      </c>
      <c r="E173" t="str">
        <f>VLOOKUP($A173,SalesData[#This Row],COLUMN(E172), FALSE)</f>
        <v>United States</v>
      </c>
      <c r="F173" t="str">
        <f>VLOOKUP($A173,SalesData[#This Row],COLUMN(F172), FALSE)</f>
        <v>Western US</v>
      </c>
      <c r="G173" t="str">
        <f>VLOOKUP($A173,SalesData[#This Row],COLUMN(G172), FALSE)</f>
        <v>Technology</v>
      </c>
      <c r="H173" t="str">
        <f>VLOOKUP($A173,SalesData[#This Row],COLUMN(H172), FALSE)</f>
        <v>Phones</v>
      </c>
      <c r="I173">
        <f>VLOOKUP($A173,SalesData[#This Row],COLUMN(I172), FALSE)</f>
        <v>28.68</v>
      </c>
      <c r="J173">
        <f>VLOOKUP($A173,SalesData[#This Row],COLUMN(J172), FALSE)</f>
        <v>3</v>
      </c>
      <c r="K173">
        <f>VLOOKUP($A173,SalesData[#This Row],COLUMN(K172), FALSE)</f>
        <v>0.2</v>
      </c>
      <c r="L173">
        <f>VLOOKUP($A173,SalesData[#This Row],COLUMN(L172), FALSE)</f>
        <v>-7.17</v>
      </c>
      <c r="M173" t="str">
        <f>VLOOKUP($A173,SalesData[#This Row],COLUMN(M172), FALSE)</f>
        <v>Medium</v>
      </c>
      <c r="N173" t="str">
        <f>VLOOKUP($A173,SalesData[#This Row],COLUMN(N172), FALSE)</f>
        <v>Normal Order</v>
      </c>
      <c r="O173" t="str">
        <f>VLOOKUP($A173,SalesData[#This Row],COLUMN(O172), FALSE)</f>
        <v>Adrian Hane</v>
      </c>
      <c r="P173" t="str">
        <f>VLOOKUP($A173,SalesData[#This Row],COLUMN(P172), FALSE)</f>
        <v>CA</v>
      </c>
      <c r="Q173" t="str">
        <f>VLOOKUP($A173,SalesData[#This Row],COLUMN(Q172), FALSE)</f>
        <v>2014</v>
      </c>
      <c r="R173" t="str">
        <f>VLOOKUP($A173,SalesData[#This Row],COLUMN(R172), FALSE)</f>
        <v>MEDIUM</v>
      </c>
      <c r="S173" t="str">
        <f>VLOOKUP($A173,SalesData[#This Row],COLUMN(S172), FALSE)</f>
        <v>technology</v>
      </c>
      <c r="T173" t="str">
        <f>VLOOKUP($A173,SalesData[#This Row],COLUMN(T172), FALSE)</f>
        <v>41929</v>
      </c>
      <c r="U173" t="str">
        <f>VLOOKUP($A173,SalesData[#This Row],COLUMN(U172), FALSE)</f>
        <v>AH10120140</v>
      </c>
      <c r="V173" t="str">
        <f>VLOOKUP($A173,SalesData[#This Row],COLUMN(V172), FALSE)</f>
        <v>CA</v>
      </c>
      <c r="W173">
        <f>VLOOKUP($A173,SalesData[#This Row],COLUMN(W172), FALSE)</f>
        <v>2014</v>
      </c>
      <c r="X173" t="str">
        <f>VLOOKUP($A173,SalesData[#This Row],COLUMN(X172), FALSE)</f>
        <v>AH10120140</v>
      </c>
      <c r="Y173">
        <f>VLOOKUP($A173,SalesData[#This Row],COLUMN(Y172), FALSE)</f>
        <v>41929</v>
      </c>
      <c r="Z173" t="str">
        <f>VLOOKUP($A173,SalesData[#This Row],COLUMN(Z172), FALSE)</f>
        <v>CA-2014-AH10120140-41929</v>
      </c>
      <c r="AA173">
        <f>VLOOKUP($A173,SalesData[#This Row],COLUMN(AA172), FALSE)</f>
        <v>2014</v>
      </c>
      <c r="AB173">
        <f>VLOOKUP($A173,SalesData[#This Row],COLUMN(AB172), FALSE)</f>
        <v>12</v>
      </c>
      <c r="AC173">
        <f>VLOOKUP($A173,SalesData[#This Row],COLUMN(AC172), FALSE)</f>
        <v>6</v>
      </c>
      <c r="AD173">
        <f>VLOOKUP($A173,SalesData[#This Row],COLUMN(AD172), FALSE)</f>
        <v>3</v>
      </c>
    </row>
    <row r="174" spans="1:30" ht="15.75">
      <c r="A174" s="53" t="s">
        <v>1119</v>
      </c>
      <c r="B174" s="52">
        <f>VLOOKUP($A174,SalesData[#This Row],COLUMN(B173), FALSE)</f>
        <v>41238</v>
      </c>
      <c r="C174" s="52">
        <f>VLOOKUP($A174,SalesData[#This Row],COLUMN(C173), FALSE)</f>
        <v>41242</v>
      </c>
      <c r="D174" t="str">
        <f>VLOOKUP($A174,SalesData[#This Row],COLUMN(D173), FALSE)</f>
        <v>Jim Radford</v>
      </c>
      <c r="E174" t="str">
        <f>VLOOKUP($A174,SalesData[#This Row],COLUMN(E173), FALSE)</f>
        <v>Germany</v>
      </c>
      <c r="F174" t="str">
        <f>VLOOKUP($A174,SalesData[#This Row],COLUMN(F173), FALSE)</f>
        <v>Western Europe</v>
      </c>
      <c r="G174" t="str">
        <f>VLOOKUP($A174,SalesData[#This Row],COLUMN(G173), FALSE)</f>
        <v>Office Supplies</v>
      </c>
      <c r="H174" t="str">
        <f>VLOOKUP($A174,SalesData[#This Row],COLUMN(H173), FALSE)</f>
        <v>Supplies</v>
      </c>
      <c r="I174">
        <f>VLOOKUP($A174,SalesData[#This Row],COLUMN(I173), FALSE)</f>
        <v>2039.796</v>
      </c>
      <c r="J174">
        <f>VLOOKUP($A174,SalesData[#This Row],COLUMN(J173), FALSE)</f>
        <v>4</v>
      </c>
      <c r="K174">
        <f>VLOOKUP($A174,SalesData[#This Row],COLUMN(K173), FALSE)</f>
        <v>0.1</v>
      </c>
      <c r="L174">
        <f>VLOOKUP($A174,SalesData[#This Row],COLUMN(L173), FALSE)</f>
        <v>-113.364</v>
      </c>
      <c r="M174" t="str">
        <f>VLOOKUP($A174,SalesData[#This Row],COLUMN(M173), FALSE)</f>
        <v>High</v>
      </c>
      <c r="N174" t="str">
        <f>VLOOKUP($A174,SalesData[#This Row],COLUMN(N173), FALSE)</f>
        <v>Normal Order</v>
      </c>
      <c r="O174" t="str">
        <f>VLOOKUP($A174,SalesData[#This Row],COLUMN(O173), FALSE)</f>
        <v>Jim Radford</v>
      </c>
      <c r="P174" t="str">
        <f>VLOOKUP($A174,SalesData[#This Row],COLUMN(P173), FALSE)</f>
        <v>IT</v>
      </c>
      <c r="Q174" t="str">
        <f>VLOOKUP($A174,SalesData[#This Row],COLUMN(Q173), FALSE)</f>
        <v>2012</v>
      </c>
      <c r="R174" t="str">
        <f>VLOOKUP($A174,SalesData[#This Row],COLUMN(R173), FALSE)</f>
        <v>HIGH</v>
      </c>
      <c r="S174" t="str">
        <f>VLOOKUP($A174,SalesData[#This Row],COLUMN(S173), FALSE)</f>
        <v>office supplies</v>
      </c>
      <c r="T174" t="str">
        <f>VLOOKUP($A174,SalesData[#This Row],COLUMN(T173), FALSE)</f>
        <v>41238</v>
      </c>
      <c r="U174" t="str">
        <f>VLOOKUP($A174,SalesData[#This Row],COLUMN(U173), FALSE)</f>
        <v>JR1567048</v>
      </c>
      <c r="V174" t="str">
        <f>VLOOKUP($A174,SalesData[#This Row],COLUMN(V173), FALSE)</f>
        <v>IT</v>
      </c>
      <c r="W174">
        <f>VLOOKUP($A174,SalesData[#This Row],COLUMN(W173), FALSE)</f>
        <v>2012</v>
      </c>
      <c r="X174" t="str">
        <f>VLOOKUP($A174,SalesData[#This Row],COLUMN(X173), FALSE)</f>
        <v>JR1567048</v>
      </c>
      <c r="Y174">
        <f>VLOOKUP($A174,SalesData[#This Row],COLUMN(Y173), FALSE)</f>
        <v>41238</v>
      </c>
      <c r="Z174" t="str">
        <f>VLOOKUP($A174,SalesData[#This Row],COLUMN(Z173), FALSE)</f>
        <v>IT-2012-JR1567048-41238</v>
      </c>
      <c r="AA174">
        <f>VLOOKUP($A174,SalesData[#This Row],COLUMN(AA173), FALSE)</f>
        <v>2012</v>
      </c>
      <c r="AB174">
        <f>VLOOKUP($A174,SalesData[#This Row],COLUMN(AB173), FALSE)</f>
        <v>11</v>
      </c>
      <c r="AC174">
        <f>VLOOKUP($A174,SalesData[#This Row],COLUMN(AC173), FALSE)</f>
        <v>1</v>
      </c>
      <c r="AD174">
        <f>VLOOKUP($A174,SalesData[#This Row],COLUMN(AD173), FALSE)</f>
        <v>4</v>
      </c>
    </row>
    <row r="175" spans="1:30" ht="15.75">
      <c r="A175" s="54" t="s">
        <v>1125</v>
      </c>
      <c r="B175" s="52">
        <f>VLOOKUP($A175,SalesData[#This Row],COLUMN(B174), FALSE)</f>
        <v>41216</v>
      </c>
      <c r="C175" s="52">
        <f>VLOOKUP($A175,SalesData[#This Row],COLUMN(C174), FALSE)</f>
        <v>41220</v>
      </c>
      <c r="D175" t="str">
        <f>VLOOKUP($A175,SalesData[#This Row],COLUMN(D174), FALSE)</f>
        <v>Frank Merwin</v>
      </c>
      <c r="E175" t="str">
        <f>VLOOKUP($A175,SalesData[#This Row],COLUMN(E174), FALSE)</f>
        <v>Jamaica</v>
      </c>
      <c r="F175" t="str">
        <f>VLOOKUP($A175,SalesData[#This Row],COLUMN(F174), FALSE)</f>
        <v>Caribbean</v>
      </c>
      <c r="G175" t="str">
        <f>VLOOKUP($A175,SalesData[#This Row],COLUMN(G174), FALSE)</f>
        <v>Furniture</v>
      </c>
      <c r="H175" t="str">
        <f>VLOOKUP($A175,SalesData[#This Row],COLUMN(H174), FALSE)</f>
        <v>Phones</v>
      </c>
      <c r="I175">
        <f>VLOOKUP($A175,SalesData[#This Row],COLUMN(I174), FALSE)</f>
        <v>1380.8999999999901</v>
      </c>
      <c r="J175">
        <f>VLOOKUP($A175,SalesData[#This Row],COLUMN(J174), FALSE)</f>
        <v>5</v>
      </c>
      <c r="K175">
        <f>VLOOKUP($A175,SalesData[#This Row],COLUMN(K174), FALSE)</f>
        <v>0</v>
      </c>
      <c r="L175">
        <f>VLOOKUP($A175,SalesData[#This Row],COLUMN(L174), FALSE)</f>
        <v>303.7</v>
      </c>
      <c r="M175" t="str">
        <f>VLOOKUP($A175,SalesData[#This Row],COLUMN(M174), FALSE)</f>
        <v>High</v>
      </c>
      <c r="N175" t="str">
        <f>VLOOKUP($A175,SalesData[#This Row],COLUMN(N174), FALSE)</f>
        <v>Normal Order</v>
      </c>
      <c r="O175" t="str">
        <f>VLOOKUP($A175,SalesData[#This Row],COLUMN(O174), FALSE)</f>
        <v>Frank Merwin</v>
      </c>
      <c r="P175" t="str">
        <f>VLOOKUP($A175,SalesData[#This Row],COLUMN(P174), FALSE)</f>
        <v>MX</v>
      </c>
      <c r="Q175" t="str">
        <f>VLOOKUP($A175,SalesData[#This Row],COLUMN(Q174), FALSE)</f>
        <v>2012</v>
      </c>
      <c r="R175" t="str">
        <f>VLOOKUP($A175,SalesData[#This Row],COLUMN(R174), FALSE)</f>
        <v>HIGH</v>
      </c>
      <c r="S175" t="str">
        <f>VLOOKUP($A175,SalesData[#This Row],COLUMN(S174), FALSE)</f>
        <v>furniture</v>
      </c>
      <c r="T175" t="str">
        <f>VLOOKUP($A175,SalesData[#This Row],COLUMN(T174), FALSE)</f>
        <v>41216</v>
      </c>
      <c r="U175" t="str">
        <f>VLOOKUP($A175,SalesData[#This Row],COLUMN(U174), FALSE)</f>
        <v>FM1429065</v>
      </c>
      <c r="V175" t="str">
        <f>VLOOKUP($A175,SalesData[#This Row],COLUMN(V174), FALSE)</f>
        <v>MX</v>
      </c>
      <c r="W175">
        <f>VLOOKUP($A175,SalesData[#This Row],COLUMN(W174), FALSE)</f>
        <v>2012</v>
      </c>
      <c r="X175" t="str">
        <f>VLOOKUP($A175,SalesData[#This Row],COLUMN(X174), FALSE)</f>
        <v>FM1429065</v>
      </c>
      <c r="Y175">
        <f>VLOOKUP($A175,SalesData[#This Row],COLUMN(Y174), FALSE)</f>
        <v>41216</v>
      </c>
      <c r="Z175" t="str">
        <f>VLOOKUP($A175,SalesData[#This Row],COLUMN(Z174), FALSE)</f>
        <v>MX-2012-FM1429065-41216</v>
      </c>
      <c r="AA175">
        <f>VLOOKUP($A175,SalesData[#This Row],COLUMN(AA174), FALSE)</f>
        <v>2012</v>
      </c>
      <c r="AB175">
        <f>VLOOKUP($A175,SalesData[#This Row],COLUMN(AB174), FALSE)</f>
        <v>11</v>
      </c>
      <c r="AC175">
        <f>VLOOKUP($A175,SalesData[#This Row],COLUMN(AC174), FALSE)</f>
        <v>7</v>
      </c>
      <c r="AD175">
        <f>VLOOKUP($A175,SalesData[#This Row],COLUMN(AD174), FALSE)</f>
        <v>4</v>
      </c>
    </row>
    <row r="176" spans="1:30" ht="15.75">
      <c r="A176" s="53" t="s">
        <v>1130</v>
      </c>
      <c r="B176" s="52">
        <f>VLOOKUP($A176,SalesData[#This Row],COLUMN(B175), FALSE)</f>
        <v>41929</v>
      </c>
      <c r="C176" s="52">
        <f>VLOOKUP($A176,SalesData[#This Row],COLUMN(C175), FALSE)</f>
        <v>41931</v>
      </c>
      <c r="D176" t="str">
        <f>VLOOKUP($A176,SalesData[#This Row],COLUMN(D175), FALSE)</f>
        <v>Clytie Kelty</v>
      </c>
      <c r="E176" t="str">
        <f>VLOOKUP($A176,SalesData[#This Row],COLUMN(E175), FALSE)</f>
        <v>New Zealand</v>
      </c>
      <c r="F176" t="str">
        <f>VLOOKUP($A176,SalesData[#This Row],COLUMN(F175), FALSE)</f>
        <v>Oceania</v>
      </c>
      <c r="G176" t="str">
        <f>VLOOKUP($A176,SalesData[#This Row],COLUMN(G175), FALSE)</f>
        <v>Furniture</v>
      </c>
      <c r="H176" t="str">
        <f>VLOOKUP($A176,SalesData[#This Row],COLUMN(H175), FALSE)</f>
        <v>Bookcases</v>
      </c>
      <c r="I176">
        <f>VLOOKUP($A176,SalesData[#This Row],COLUMN(I175), FALSE)</f>
        <v>823.5</v>
      </c>
      <c r="J176">
        <f>VLOOKUP($A176,SalesData[#This Row],COLUMN(J175), FALSE)</f>
        <v>2</v>
      </c>
      <c r="K176">
        <f>VLOOKUP($A176,SalesData[#This Row],COLUMN(K175), FALSE)</f>
        <v>0</v>
      </c>
      <c r="L176">
        <f>VLOOKUP($A176,SalesData[#This Row],COLUMN(L175), FALSE)</f>
        <v>172.92</v>
      </c>
      <c r="M176" t="str">
        <f>VLOOKUP($A176,SalesData[#This Row],COLUMN(M175), FALSE)</f>
        <v>Critical</v>
      </c>
      <c r="N176" t="str">
        <f>VLOOKUP($A176,SalesData[#This Row],COLUMN(N175), FALSE)</f>
        <v>Normal Order</v>
      </c>
      <c r="O176" t="str">
        <f>VLOOKUP($A176,SalesData[#This Row],COLUMN(O175), FALSE)</f>
        <v>Clytie Kelty</v>
      </c>
      <c r="P176" t="str">
        <f>VLOOKUP($A176,SalesData[#This Row],COLUMN(P175), FALSE)</f>
        <v>IN</v>
      </c>
      <c r="Q176" t="str">
        <f>VLOOKUP($A176,SalesData[#This Row],COLUMN(Q175), FALSE)</f>
        <v>2014</v>
      </c>
      <c r="R176" t="str">
        <f>VLOOKUP($A176,SalesData[#This Row],COLUMN(R175), FALSE)</f>
        <v>CRITICAL</v>
      </c>
      <c r="S176" t="str">
        <f>VLOOKUP($A176,SalesData[#This Row],COLUMN(S175), FALSE)</f>
        <v>furniture</v>
      </c>
      <c r="T176" t="str">
        <f>VLOOKUP($A176,SalesData[#This Row],COLUMN(T175), FALSE)</f>
        <v>41929</v>
      </c>
      <c r="U176" t="str">
        <f>VLOOKUP($A176,SalesData[#This Row],COLUMN(U175), FALSE)</f>
        <v>CK1259592</v>
      </c>
      <c r="V176" t="str">
        <f>VLOOKUP($A176,SalesData[#This Row],COLUMN(V175), FALSE)</f>
        <v>IN</v>
      </c>
      <c r="W176">
        <f>VLOOKUP($A176,SalesData[#This Row],COLUMN(W175), FALSE)</f>
        <v>2014</v>
      </c>
      <c r="X176" t="str">
        <f>VLOOKUP($A176,SalesData[#This Row],COLUMN(X175), FALSE)</f>
        <v>CK1259592</v>
      </c>
      <c r="Y176">
        <f>VLOOKUP($A176,SalesData[#This Row],COLUMN(Y175), FALSE)</f>
        <v>41929</v>
      </c>
      <c r="Z176" t="str">
        <f>VLOOKUP($A176,SalesData[#This Row],COLUMN(Z175), FALSE)</f>
        <v>IN-2014-CK1259592-41929</v>
      </c>
      <c r="AA176">
        <f>VLOOKUP($A176,SalesData[#This Row],COLUMN(AA175), FALSE)</f>
        <v>2014</v>
      </c>
      <c r="AB176">
        <f>VLOOKUP($A176,SalesData[#This Row],COLUMN(AB175), FALSE)</f>
        <v>10</v>
      </c>
      <c r="AC176">
        <f>VLOOKUP($A176,SalesData[#This Row],COLUMN(AC175), FALSE)</f>
        <v>6</v>
      </c>
      <c r="AD176">
        <f>VLOOKUP($A176,SalesData[#This Row],COLUMN(AD175), FALSE)</f>
        <v>2</v>
      </c>
    </row>
    <row r="177" spans="1:30" ht="15.75">
      <c r="A177" s="54" t="s">
        <v>1133</v>
      </c>
      <c r="B177" s="52">
        <f>VLOOKUP($A177,SalesData[#This Row],COLUMN(B176), FALSE)</f>
        <v>41795</v>
      </c>
      <c r="C177" s="52">
        <f>VLOOKUP($A177,SalesData[#This Row],COLUMN(C176), FALSE)</f>
        <v>41799</v>
      </c>
      <c r="D177" t="str">
        <f>VLOOKUP($A177,SalesData[#This Row],COLUMN(D176), FALSE)</f>
        <v>Gary McGarr</v>
      </c>
      <c r="E177" t="str">
        <f>VLOOKUP($A177,SalesData[#This Row],COLUMN(E176), FALSE)</f>
        <v>China</v>
      </c>
      <c r="F177" t="str">
        <f>VLOOKUP($A177,SalesData[#This Row],COLUMN(F176), FALSE)</f>
        <v>Eastern Asia</v>
      </c>
      <c r="G177" t="str">
        <f>VLOOKUP($A177,SalesData[#This Row],COLUMN(G176), FALSE)</f>
        <v>Technology</v>
      </c>
      <c r="H177" t="str">
        <f>VLOOKUP($A177,SalesData[#This Row],COLUMN(H176), FALSE)</f>
        <v>Bookcases</v>
      </c>
      <c r="I177">
        <f>VLOOKUP($A177,SalesData[#This Row],COLUMN(I176), FALSE)</f>
        <v>3180.75</v>
      </c>
      <c r="J177">
        <f>VLOOKUP($A177,SalesData[#This Row],COLUMN(J176), FALSE)</f>
        <v>5</v>
      </c>
      <c r="K177">
        <f>VLOOKUP($A177,SalesData[#This Row],COLUMN(K176), FALSE)</f>
        <v>0</v>
      </c>
      <c r="L177">
        <f>VLOOKUP($A177,SalesData[#This Row],COLUMN(L176), FALSE)</f>
        <v>1081.3499999999999</v>
      </c>
      <c r="M177" t="str">
        <f>VLOOKUP($A177,SalesData[#This Row],COLUMN(M176), FALSE)</f>
        <v>Medium</v>
      </c>
      <c r="N177" t="str">
        <f>VLOOKUP($A177,SalesData[#This Row],COLUMN(N176), FALSE)</f>
        <v>Normal Order</v>
      </c>
      <c r="O177" t="str">
        <f>VLOOKUP($A177,SalesData[#This Row],COLUMN(O176), FALSE)</f>
        <v>Gary Mcgarr</v>
      </c>
      <c r="P177" t="str">
        <f>VLOOKUP($A177,SalesData[#This Row],COLUMN(P176), FALSE)</f>
        <v>IN</v>
      </c>
      <c r="Q177" t="str">
        <f>VLOOKUP($A177,SalesData[#This Row],COLUMN(Q176), FALSE)</f>
        <v>2014</v>
      </c>
      <c r="R177" t="str">
        <f>VLOOKUP($A177,SalesData[#This Row],COLUMN(R176), FALSE)</f>
        <v>MEDIUM</v>
      </c>
      <c r="S177" t="str">
        <f>VLOOKUP($A177,SalesData[#This Row],COLUMN(S176), FALSE)</f>
        <v>technology</v>
      </c>
      <c r="T177" t="str">
        <f>VLOOKUP($A177,SalesData[#This Row],COLUMN(T176), FALSE)</f>
        <v>41795</v>
      </c>
      <c r="U177" t="str">
        <f>VLOOKUP($A177,SalesData[#This Row],COLUMN(U176), FALSE)</f>
        <v>GM1444027</v>
      </c>
      <c r="V177" t="str">
        <f>VLOOKUP($A177,SalesData[#This Row],COLUMN(V176), FALSE)</f>
        <v>IN</v>
      </c>
      <c r="W177">
        <f>VLOOKUP($A177,SalesData[#This Row],COLUMN(W176), FALSE)</f>
        <v>2014</v>
      </c>
      <c r="X177" t="str">
        <f>VLOOKUP($A177,SalesData[#This Row],COLUMN(X176), FALSE)</f>
        <v>GM1444027</v>
      </c>
      <c r="Y177">
        <f>VLOOKUP($A177,SalesData[#This Row],COLUMN(Y176), FALSE)</f>
        <v>41795</v>
      </c>
      <c r="Z177" t="str">
        <f>VLOOKUP($A177,SalesData[#This Row],COLUMN(Z176), FALSE)</f>
        <v>IN-2014-GM1444027-41795</v>
      </c>
      <c r="AA177">
        <f>VLOOKUP($A177,SalesData[#This Row],COLUMN(AA176), FALSE)</f>
        <v>2014</v>
      </c>
      <c r="AB177">
        <f>VLOOKUP($A177,SalesData[#This Row],COLUMN(AB176), FALSE)</f>
        <v>6</v>
      </c>
      <c r="AC177">
        <f>VLOOKUP($A177,SalesData[#This Row],COLUMN(AC176), FALSE)</f>
        <v>5</v>
      </c>
      <c r="AD177">
        <f>VLOOKUP($A177,SalesData[#This Row],COLUMN(AD176), FALSE)</f>
        <v>4</v>
      </c>
    </row>
    <row r="178" spans="1:30" ht="15.75">
      <c r="A178" s="53" t="s">
        <v>1048</v>
      </c>
      <c r="B178" s="52">
        <f>VLOOKUP($A178,SalesData[#This Row],COLUMN(B177), FALSE)</f>
        <v>41992</v>
      </c>
      <c r="C178" s="52">
        <f>VLOOKUP($A178,SalesData[#This Row],COLUMN(C177), FALSE)</f>
        <v>41995</v>
      </c>
      <c r="D178" t="str">
        <f>VLOOKUP($A178,SalesData[#This Row],COLUMN(D177), FALSE)</f>
        <v>Adrian Hane</v>
      </c>
      <c r="E178" t="str">
        <f>VLOOKUP($A178,SalesData[#This Row],COLUMN(E177), FALSE)</f>
        <v>United States</v>
      </c>
      <c r="F178" t="str">
        <f>VLOOKUP($A178,SalesData[#This Row],COLUMN(F177), FALSE)</f>
        <v>Western US</v>
      </c>
      <c r="G178" t="str">
        <f>VLOOKUP($A178,SalesData[#This Row],COLUMN(G177), FALSE)</f>
        <v>Office Supplies</v>
      </c>
      <c r="H178" t="str">
        <f>VLOOKUP($A178,SalesData[#This Row],COLUMN(H177), FALSE)</f>
        <v>Phones</v>
      </c>
      <c r="I178">
        <f>VLOOKUP($A178,SalesData[#This Row],COLUMN(I177), FALSE)</f>
        <v>15.936</v>
      </c>
      <c r="J178">
        <f>VLOOKUP($A178,SalesData[#This Row],COLUMN(J177), FALSE)</f>
        <v>4</v>
      </c>
      <c r="K178">
        <f>VLOOKUP($A178,SalesData[#This Row],COLUMN(K177), FALSE)</f>
        <v>0.2</v>
      </c>
      <c r="L178">
        <f>VLOOKUP($A178,SalesData[#This Row],COLUMN(L177), FALSE)</f>
        <v>5.1791999999999998</v>
      </c>
      <c r="M178" t="str">
        <f>VLOOKUP($A178,SalesData[#This Row],COLUMN(M177), FALSE)</f>
        <v>Medium</v>
      </c>
      <c r="N178" t="str">
        <f>VLOOKUP($A178,SalesData[#This Row],COLUMN(N177), FALSE)</f>
        <v>Normal Order</v>
      </c>
      <c r="O178" t="str">
        <f>VLOOKUP($A178,SalesData[#This Row],COLUMN(O177), FALSE)</f>
        <v>Adrian Hane</v>
      </c>
      <c r="P178" t="str">
        <f>VLOOKUP($A178,SalesData[#This Row],COLUMN(P177), FALSE)</f>
        <v>CA</v>
      </c>
      <c r="Q178" t="str">
        <f>VLOOKUP($A178,SalesData[#This Row],COLUMN(Q177), FALSE)</f>
        <v>2014</v>
      </c>
      <c r="R178" t="str">
        <f>VLOOKUP($A178,SalesData[#This Row],COLUMN(R177), FALSE)</f>
        <v>MEDIUM</v>
      </c>
      <c r="S178" t="str">
        <f>VLOOKUP($A178,SalesData[#This Row],COLUMN(S177), FALSE)</f>
        <v>office supplies</v>
      </c>
      <c r="T178" t="str">
        <f>VLOOKUP($A178,SalesData[#This Row],COLUMN(T177), FALSE)</f>
        <v>41992</v>
      </c>
      <c r="U178" t="str">
        <f>VLOOKUP($A178,SalesData[#This Row],COLUMN(U177), FALSE)</f>
        <v>AH10120140</v>
      </c>
      <c r="V178" t="str">
        <f>VLOOKUP($A178,SalesData[#This Row],COLUMN(V177), FALSE)</f>
        <v>CA</v>
      </c>
      <c r="W178">
        <f>VLOOKUP($A178,SalesData[#This Row],COLUMN(W177), FALSE)</f>
        <v>2014</v>
      </c>
      <c r="X178" t="str">
        <f>VLOOKUP($A178,SalesData[#This Row],COLUMN(X177), FALSE)</f>
        <v>AH10120140</v>
      </c>
      <c r="Y178">
        <f>VLOOKUP($A178,SalesData[#This Row],COLUMN(Y177), FALSE)</f>
        <v>41992</v>
      </c>
      <c r="Z178" t="str">
        <f>VLOOKUP($A178,SalesData[#This Row],COLUMN(Z177), FALSE)</f>
        <v>CA-2014-AH10120140-41992</v>
      </c>
      <c r="AA178">
        <f>VLOOKUP($A178,SalesData[#This Row],COLUMN(AA177), FALSE)</f>
        <v>2014</v>
      </c>
      <c r="AB178">
        <f>VLOOKUP($A178,SalesData[#This Row],COLUMN(AB177), FALSE)</f>
        <v>12</v>
      </c>
      <c r="AC178">
        <f>VLOOKUP($A178,SalesData[#This Row],COLUMN(AC177), FALSE)</f>
        <v>6</v>
      </c>
      <c r="AD178">
        <f>VLOOKUP($A178,SalesData[#This Row],COLUMN(AD177), FALSE)</f>
        <v>3</v>
      </c>
    </row>
    <row r="179" spans="1:30" ht="15.75">
      <c r="A179" s="54" t="s">
        <v>1065</v>
      </c>
      <c r="B179" s="52">
        <f>VLOOKUP($A179,SalesData[#This Row],COLUMN(B178), FALSE)</f>
        <v>42188</v>
      </c>
      <c r="C179" s="52">
        <f>VLOOKUP($A179,SalesData[#This Row],COLUMN(C178), FALSE)</f>
        <v>42191</v>
      </c>
      <c r="D179" t="str">
        <f>VLOOKUP($A179,SalesData[#This Row],COLUMN(D178), FALSE)</f>
        <v>Adrian Hane</v>
      </c>
      <c r="E179" t="str">
        <f>VLOOKUP($A179,SalesData[#This Row],COLUMN(E178), FALSE)</f>
        <v>united states</v>
      </c>
      <c r="F179" t="str">
        <f>VLOOKUP($A179,SalesData[#This Row],COLUMN(F178), FALSE)</f>
        <v>Central US</v>
      </c>
      <c r="G179" t="str">
        <f>VLOOKUP($A179,SalesData[#This Row],COLUMN(G178), FALSE)</f>
        <v>Office Supplies</v>
      </c>
      <c r="H179" t="str">
        <f>VLOOKUP($A179,SalesData[#This Row],COLUMN(H178), FALSE)</f>
        <v>Machines</v>
      </c>
      <c r="I179">
        <f>VLOOKUP($A179,SalesData[#This Row],COLUMN(I178), FALSE)</f>
        <v>5.2319999999999904</v>
      </c>
      <c r="J179">
        <f>VLOOKUP($A179,SalesData[#This Row],COLUMN(J178), FALSE)</f>
        <v>4</v>
      </c>
      <c r="K179">
        <f>VLOOKUP($A179,SalesData[#This Row],COLUMN(K178), FALSE)</f>
        <v>0.8</v>
      </c>
      <c r="L179">
        <f>VLOOKUP($A179,SalesData[#This Row],COLUMN(L178), FALSE)</f>
        <v>-8.1096000000000004</v>
      </c>
      <c r="M179" t="str">
        <f>VLOOKUP($A179,SalesData[#This Row],COLUMN(M178), FALSE)</f>
        <v>Medium</v>
      </c>
      <c r="N179" t="str">
        <f>VLOOKUP($A179,SalesData[#This Row],COLUMN(N178), FALSE)</f>
        <v>Normal Order</v>
      </c>
      <c r="O179" t="str">
        <f>VLOOKUP($A179,SalesData[#This Row],COLUMN(O178), FALSE)</f>
        <v>Adrian Hane</v>
      </c>
      <c r="P179" t="str">
        <f>VLOOKUP($A179,SalesData[#This Row],COLUMN(P178), FALSE)</f>
        <v>CA</v>
      </c>
      <c r="Q179" t="str">
        <f>VLOOKUP($A179,SalesData[#This Row],COLUMN(Q178), FALSE)</f>
        <v>2015</v>
      </c>
      <c r="R179" t="str">
        <f>VLOOKUP($A179,SalesData[#This Row],COLUMN(R178), FALSE)</f>
        <v>MEDIUM</v>
      </c>
      <c r="S179" t="str">
        <f>VLOOKUP($A179,SalesData[#This Row],COLUMN(S178), FALSE)</f>
        <v>office supplies</v>
      </c>
      <c r="T179" t="str">
        <f>VLOOKUP($A179,SalesData[#This Row],COLUMN(T178), FALSE)</f>
        <v>42188</v>
      </c>
      <c r="U179" t="str">
        <f>VLOOKUP($A179,SalesData[#This Row],COLUMN(U178), FALSE)</f>
        <v>AH10120140</v>
      </c>
      <c r="V179" t="str">
        <f>VLOOKUP($A179,SalesData[#This Row],COLUMN(V178), FALSE)</f>
        <v>CA</v>
      </c>
      <c r="W179">
        <f>VLOOKUP($A179,SalesData[#This Row],COLUMN(W178), FALSE)</f>
        <v>2015</v>
      </c>
      <c r="X179" t="str">
        <f>VLOOKUP($A179,SalesData[#This Row],COLUMN(X178), FALSE)</f>
        <v>AH10120140</v>
      </c>
      <c r="Y179">
        <f>VLOOKUP($A179,SalesData[#This Row],COLUMN(Y178), FALSE)</f>
        <v>42188</v>
      </c>
      <c r="Z179" t="str">
        <f>VLOOKUP($A179,SalesData[#This Row],COLUMN(Z178), FALSE)</f>
        <v>CA-2015-AH10120140-42188</v>
      </c>
      <c r="AA179">
        <f>VLOOKUP($A179,SalesData[#This Row],COLUMN(AA178), FALSE)</f>
        <v>2015</v>
      </c>
      <c r="AB179">
        <f>VLOOKUP($A179,SalesData[#This Row],COLUMN(AB178), FALSE)</f>
        <v>7</v>
      </c>
      <c r="AC179">
        <f>VLOOKUP($A179,SalesData[#This Row],COLUMN(AC178), FALSE)</f>
        <v>6</v>
      </c>
      <c r="AD179">
        <f>VLOOKUP($A179,SalesData[#This Row],COLUMN(AD178), FALSE)</f>
        <v>3</v>
      </c>
    </row>
    <row r="180" spans="1:30" ht="15.75">
      <c r="A180" s="53" t="s">
        <v>1138</v>
      </c>
      <c r="B180" s="52">
        <f>VLOOKUP($A180,SalesData[#This Row],COLUMN(B179), FALSE)</f>
        <v>41933</v>
      </c>
      <c r="C180" s="52">
        <f>VLOOKUP($A180,SalesData[#This Row],COLUMN(C179), FALSE)</f>
        <v>41936</v>
      </c>
      <c r="D180" t="str">
        <f>VLOOKUP($A180,SalesData[#This Row],COLUMN(D179), FALSE)</f>
        <v>Magdelene Morse</v>
      </c>
      <c r="E180" t="str">
        <f>VLOOKUP($A180,SalesData[#This Row],COLUMN(E179), FALSE)</f>
        <v>China</v>
      </c>
      <c r="F180" t="str">
        <f>VLOOKUP($A180,SalesData[#This Row],COLUMN(F179), FALSE)</f>
        <v>Eastern Asia</v>
      </c>
      <c r="G180" t="str">
        <f>VLOOKUP($A180,SalesData[#This Row],COLUMN(G179), FALSE)</f>
        <v>Technology</v>
      </c>
      <c r="H180" t="str">
        <f>VLOOKUP($A180,SalesData[#This Row],COLUMN(H179), FALSE)</f>
        <v>Tables</v>
      </c>
      <c r="I180">
        <f>VLOOKUP($A180,SalesData[#This Row],COLUMN(I179), FALSE)</f>
        <v>910.349999999999</v>
      </c>
      <c r="J180">
        <f>VLOOKUP($A180,SalesData[#This Row],COLUMN(J179), FALSE)</f>
        <v>5</v>
      </c>
      <c r="K180">
        <f>VLOOKUP($A180,SalesData[#This Row],COLUMN(K179), FALSE)</f>
        <v>0</v>
      </c>
      <c r="L180">
        <f>VLOOKUP($A180,SalesData[#This Row],COLUMN(L179), FALSE)</f>
        <v>391.349999999999</v>
      </c>
      <c r="M180" t="str">
        <f>VLOOKUP($A180,SalesData[#This Row],COLUMN(M179), FALSE)</f>
        <v>Critical</v>
      </c>
      <c r="N180" t="str">
        <f>VLOOKUP($A180,SalesData[#This Row],COLUMN(N179), FALSE)</f>
        <v>Normal Order</v>
      </c>
      <c r="O180" t="str">
        <f>VLOOKUP($A180,SalesData[#This Row],COLUMN(O179), FALSE)</f>
        <v>Magdelene Morse</v>
      </c>
      <c r="P180" t="str">
        <f>VLOOKUP($A180,SalesData[#This Row],COLUMN(P179), FALSE)</f>
        <v>IN</v>
      </c>
      <c r="Q180" t="str">
        <f>VLOOKUP($A180,SalesData[#This Row],COLUMN(Q179), FALSE)</f>
        <v>2014</v>
      </c>
      <c r="R180" t="str">
        <f>VLOOKUP($A180,SalesData[#This Row],COLUMN(R179), FALSE)</f>
        <v>CRITICAL</v>
      </c>
      <c r="S180" t="str">
        <f>VLOOKUP($A180,SalesData[#This Row],COLUMN(S179), FALSE)</f>
        <v>technology</v>
      </c>
      <c r="T180" t="str">
        <f>VLOOKUP($A180,SalesData[#This Row],COLUMN(T179), FALSE)</f>
        <v>41933</v>
      </c>
      <c r="U180" t="str">
        <f>VLOOKUP($A180,SalesData[#This Row],COLUMN(U179), FALSE)</f>
        <v>MM1726027</v>
      </c>
      <c r="V180" t="str">
        <f>VLOOKUP($A180,SalesData[#This Row],COLUMN(V179), FALSE)</f>
        <v>IN</v>
      </c>
      <c r="W180">
        <f>VLOOKUP($A180,SalesData[#This Row],COLUMN(W179), FALSE)</f>
        <v>2014</v>
      </c>
      <c r="X180" t="str">
        <f>VLOOKUP($A180,SalesData[#This Row],COLUMN(X179), FALSE)</f>
        <v>MM1726027</v>
      </c>
      <c r="Y180">
        <f>VLOOKUP($A180,SalesData[#This Row],COLUMN(Y179), FALSE)</f>
        <v>41933</v>
      </c>
      <c r="Z180" t="str">
        <f>VLOOKUP($A180,SalesData[#This Row],COLUMN(Z179), FALSE)</f>
        <v>IN-2014-MM1726027-41933</v>
      </c>
      <c r="AA180">
        <f>VLOOKUP($A180,SalesData[#This Row],COLUMN(AA179), FALSE)</f>
        <v>2014</v>
      </c>
      <c r="AB180">
        <f>VLOOKUP($A180,SalesData[#This Row],COLUMN(AB179), FALSE)</f>
        <v>10</v>
      </c>
      <c r="AC180">
        <f>VLOOKUP($A180,SalesData[#This Row],COLUMN(AC179), FALSE)</f>
        <v>3</v>
      </c>
      <c r="AD180">
        <f>VLOOKUP($A180,SalesData[#This Row],COLUMN(AD179), FALSE)</f>
        <v>3</v>
      </c>
    </row>
    <row r="181" spans="1:30" ht="15.75">
      <c r="A181" s="54" t="s">
        <v>1139</v>
      </c>
      <c r="B181" s="52">
        <f>VLOOKUP($A181,SalesData[#This Row],COLUMN(B180), FALSE)</f>
        <v>42227</v>
      </c>
      <c r="C181" s="52">
        <f>VLOOKUP($A181,SalesData[#This Row],COLUMN(C180), FALSE)</f>
        <v>42230</v>
      </c>
      <c r="D181" t="str">
        <f>VLOOKUP($A181,SalesData[#This Row],COLUMN(D180), FALSE)</f>
        <v>Maria Etezadi</v>
      </c>
      <c r="E181" t="str">
        <f>VLOOKUP($A181,SalesData[#This Row],COLUMN(E180), FALSE)</f>
        <v>United Kingdom</v>
      </c>
      <c r="F181" t="str">
        <f>VLOOKUP($A181,SalesData[#This Row],COLUMN(F180), FALSE)</f>
        <v>Northern Europe</v>
      </c>
      <c r="G181" t="str">
        <f>VLOOKUP($A181,SalesData[#This Row],COLUMN(G180), FALSE)</f>
        <v>Furniture</v>
      </c>
      <c r="H181" t="str">
        <f>VLOOKUP($A181,SalesData[#This Row],COLUMN(H180), FALSE)</f>
        <v>Appliances</v>
      </c>
      <c r="I181" t="str">
        <f>VLOOKUP($A181,SalesData[#This Row],COLUMN(I180), FALSE)</f>
        <v>missing</v>
      </c>
      <c r="J181">
        <f>VLOOKUP($A181,SalesData[#This Row],COLUMN(J180), FALSE)</f>
        <v>2</v>
      </c>
      <c r="K181">
        <f>VLOOKUP($A181,SalesData[#This Row],COLUMN(K180), FALSE)</f>
        <v>0</v>
      </c>
      <c r="L181">
        <f>VLOOKUP($A181,SalesData[#This Row],COLUMN(L180), FALSE)</f>
        <v>274.08</v>
      </c>
      <c r="M181" t="str">
        <f>VLOOKUP($A181,SalesData[#This Row],COLUMN(M180), FALSE)</f>
        <v>Critical</v>
      </c>
      <c r="N181" t="str">
        <f>VLOOKUP($A181,SalesData[#This Row],COLUMN(N180), FALSE)</f>
        <v>Normal Order</v>
      </c>
      <c r="O181" t="str">
        <f>VLOOKUP($A181,SalesData[#This Row],COLUMN(O180), FALSE)</f>
        <v>Maria Etezadi</v>
      </c>
      <c r="P181" t="str">
        <f>VLOOKUP($A181,SalesData[#This Row],COLUMN(P180), FALSE)</f>
        <v>ES</v>
      </c>
      <c r="Q181" t="str">
        <f>VLOOKUP($A181,SalesData[#This Row],COLUMN(Q180), FALSE)</f>
        <v>2015</v>
      </c>
      <c r="R181" t="str">
        <f>VLOOKUP($A181,SalesData[#This Row],COLUMN(R180), FALSE)</f>
        <v>CRITICAL</v>
      </c>
      <c r="S181" t="str">
        <f>VLOOKUP($A181,SalesData[#This Row],COLUMN(S180), FALSE)</f>
        <v>furniture</v>
      </c>
      <c r="T181" t="str">
        <f>VLOOKUP($A181,SalesData[#This Row],COLUMN(T180), FALSE)</f>
        <v>42227</v>
      </c>
      <c r="U181" t="str">
        <f>VLOOKUP($A181,SalesData[#This Row],COLUMN(U180), FALSE)</f>
        <v>ME17320139</v>
      </c>
      <c r="V181" t="str">
        <f>VLOOKUP($A181,SalesData[#This Row],COLUMN(V180), FALSE)</f>
        <v>ES</v>
      </c>
      <c r="W181">
        <f>VLOOKUP($A181,SalesData[#This Row],COLUMN(W180), FALSE)</f>
        <v>2015</v>
      </c>
      <c r="X181" t="str">
        <f>VLOOKUP($A181,SalesData[#This Row],COLUMN(X180), FALSE)</f>
        <v>ME17320139</v>
      </c>
      <c r="Y181">
        <f>VLOOKUP($A181,SalesData[#This Row],COLUMN(Y180), FALSE)</f>
        <v>42227</v>
      </c>
      <c r="Z181" t="str">
        <f>VLOOKUP($A181,SalesData[#This Row],COLUMN(Z180), FALSE)</f>
        <v>ES-2015-ME17320139-42227</v>
      </c>
      <c r="AA181">
        <f>VLOOKUP($A181,SalesData[#This Row],COLUMN(AA180), FALSE)</f>
        <v>2015</v>
      </c>
      <c r="AB181">
        <f>VLOOKUP($A181,SalesData[#This Row],COLUMN(AB180), FALSE)</f>
        <v>8</v>
      </c>
      <c r="AC181">
        <f>VLOOKUP($A181,SalesData[#This Row],COLUMN(AC180), FALSE)</f>
        <v>3</v>
      </c>
      <c r="AD181">
        <f>VLOOKUP($A181,SalesData[#This Row],COLUMN(AD180), FALSE)</f>
        <v>3</v>
      </c>
    </row>
    <row r="182" spans="1:30" ht="15.75">
      <c r="A182" s="53" t="s">
        <v>1162</v>
      </c>
      <c r="B182" s="52">
        <f>VLOOKUP($A182,SalesData[#This Row],COLUMN(B181), FALSE)</f>
        <v>41416</v>
      </c>
      <c r="C182" s="52">
        <f>VLOOKUP($A182,SalesData[#This Row],COLUMN(C181), FALSE)</f>
        <v>41419</v>
      </c>
      <c r="D182" t="str">
        <f>VLOOKUP($A182,SalesData[#This Row],COLUMN(D181), FALSE)</f>
        <v>Pauline Chand</v>
      </c>
      <c r="E182" t="str">
        <f>VLOOKUP($A182,SalesData[#This Row],COLUMN(E181), FALSE)</f>
        <v>Malaysia</v>
      </c>
      <c r="F182" t="str">
        <f>VLOOKUP($A182,SalesData[#This Row],COLUMN(F181), FALSE)</f>
        <v>Southeastern Asia</v>
      </c>
      <c r="G182" t="str">
        <f>VLOOKUP($A182,SalesData[#This Row],COLUMN(G181), FALSE)</f>
        <v>Technology</v>
      </c>
      <c r="H182" t="str">
        <f>VLOOKUP($A182,SalesData[#This Row],COLUMN(H181), FALSE)</f>
        <v>Bookcases</v>
      </c>
      <c r="I182">
        <f>VLOOKUP($A182,SalesData[#This Row],COLUMN(I181), FALSE)</f>
        <v>1031.3999999999901</v>
      </c>
      <c r="J182">
        <f>VLOOKUP($A182,SalesData[#This Row],COLUMN(J181), FALSE)</f>
        <v>4</v>
      </c>
      <c r="K182">
        <f>VLOOKUP($A182,SalesData[#This Row],COLUMN(K181), FALSE)</f>
        <v>0</v>
      </c>
      <c r="L182">
        <f>VLOOKUP($A182,SalesData[#This Row],COLUMN(L181), FALSE)</f>
        <v>1773.8879586580799</v>
      </c>
      <c r="M182" t="str">
        <f>VLOOKUP($A182,SalesData[#This Row],COLUMN(M181), FALSE)</f>
        <v>High</v>
      </c>
      <c r="N182" t="str">
        <f>VLOOKUP($A182,SalesData[#This Row],COLUMN(N181), FALSE)</f>
        <v>Normal Order</v>
      </c>
      <c r="O182" t="str">
        <f>VLOOKUP($A182,SalesData[#This Row],COLUMN(O181), FALSE)</f>
        <v>Pauline Chand</v>
      </c>
      <c r="P182" t="str">
        <f>VLOOKUP($A182,SalesData[#This Row],COLUMN(P181), FALSE)</f>
        <v>IN</v>
      </c>
      <c r="Q182" t="str">
        <f>VLOOKUP($A182,SalesData[#This Row],COLUMN(Q181), FALSE)</f>
        <v>2013</v>
      </c>
      <c r="R182" t="str">
        <f>VLOOKUP($A182,SalesData[#This Row],COLUMN(R181), FALSE)</f>
        <v>HIGH</v>
      </c>
      <c r="S182" t="str">
        <f>VLOOKUP($A182,SalesData[#This Row],COLUMN(S181), FALSE)</f>
        <v>technology</v>
      </c>
      <c r="T182" t="str">
        <f>VLOOKUP($A182,SalesData[#This Row],COLUMN(T181), FALSE)</f>
        <v>41416</v>
      </c>
      <c r="U182" t="str">
        <f>VLOOKUP($A182,SalesData[#This Row],COLUMN(U181), FALSE)</f>
        <v>PC1900078</v>
      </c>
      <c r="V182" t="str">
        <f>VLOOKUP($A182,SalesData[#This Row],COLUMN(V181), FALSE)</f>
        <v>IN</v>
      </c>
      <c r="W182">
        <f>VLOOKUP($A182,SalesData[#This Row],COLUMN(W181), FALSE)</f>
        <v>2013</v>
      </c>
      <c r="X182" t="str">
        <f>VLOOKUP($A182,SalesData[#This Row],COLUMN(X181), FALSE)</f>
        <v>PC1900078</v>
      </c>
      <c r="Y182">
        <f>VLOOKUP($A182,SalesData[#This Row],COLUMN(Y181), FALSE)</f>
        <v>41416</v>
      </c>
      <c r="Z182" t="str">
        <f>VLOOKUP($A182,SalesData[#This Row],COLUMN(Z181), FALSE)</f>
        <v>IN-2013-PC1900078-41416</v>
      </c>
      <c r="AA182">
        <f>VLOOKUP($A182,SalesData[#This Row],COLUMN(AA181), FALSE)</f>
        <v>2013</v>
      </c>
      <c r="AB182">
        <f>VLOOKUP($A182,SalesData[#This Row],COLUMN(AB181), FALSE)</f>
        <v>5</v>
      </c>
      <c r="AC182">
        <f>VLOOKUP($A182,SalesData[#This Row],COLUMN(AC181), FALSE)</f>
        <v>4</v>
      </c>
      <c r="AD182">
        <f>VLOOKUP($A182,SalesData[#This Row],COLUMN(AD181), FALSE)</f>
        <v>3</v>
      </c>
    </row>
    <row r="183" spans="1:30" ht="15.75">
      <c r="A183" s="54" t="s">
        <v>1165</v>
      </c>
      <c r="B183" s="52">
        <f>VLOOKUP($A183,SalesData[#This Row],COLUMN(B182), FALSE)</f>
        <v>42228</v>
      </c>
      <c r="C183" s="52">
        <f>VLOOKUP($A183,SalesData[#This Row],COLUMN(C182), FALSE)</f>
        <v>42231</v>
      </c>
      <c r="D183" t="str">
        <f>VLOOKUP($A183,SalesData[#This Row],COLUMN(D182), FALSE)</f>
        <v>Dennis Kane</v>
      </c>
      <c r="E183" t="str">
        <f>VLOOKUP($A183,SalesData[#This Row],COLUMN(E182), FALSE)</f>
        <v>Democratic Republic of the Congo</v>
      </c>
      <c r="F183" t="str">
        <f>VLOOKUP($A183,SalesData[#This Row],COLUMN(F182), FALSE)</f>
        <v>Central Africa</v>
      </c>
      <c r="G183" t="str">
        <f>VLOOKUP($A183,SalesData[#This Row],COLUMN(G182), FALSE)</f>
        <v>Technology</v>
      </c>
      <c r="H183" t="str">
        <f>VLOOKUP($A183,SalesData[#This Row],COLUMN(H182), FALSE)</f>
        <v>Accessories</v>
      </c>
      <c r="I183">
        <f>VLOOKUP($A183,SalesData[#This Row],COLUMN(I182), FALSE)</f>
        <v>1018.32</v>
      </c>
      <c r="J183">
        <f>VLOOKUP($A183,SalesData[#This Row],COLUMN(J182), FALSE)</f>
        <v>4</v>
      </c>
      <c r="K183">
        <f>VLOOKUP($A183,SalesData[#This Row],COLUMN(K182), FALSE)</f>
        <v>0</v>
      </c>
      <c r="L183">
        <f>VLOOKUP($A183,SalesData[#This Row],COLUMN(L182), FALSE)</f>
        <v>183.24</v>
      </c>
      <c r="M183" t="str">
        <f>VLOOKUP($A183,SalesData[#This Row],COLUMN(M182), FALSE)</f>
        <v>Critical</v>
      </c>
      <c r="N183" t="str">
        <f>VLOOKUP($A183,SalesData[#This Row],COLUMN(N182), FALSE)</f>
        <v>Normal Order</v>
      </c>
      <c r="O183" t="str">
        <f>VLOOKUP($A183,SalesData[#This Row],COLUMN(O182), FALSE)</f>
        <v>Dennis Kane</v>
      </c>
      <c r="P183" t="str">
        <f>VLOOKUP($A183,SalesData[#This Row],COLUMN(P182), FALSE)</f>
        <v>CG</v>
      </c>
      <c r="Q183" t="str">
        <f>VLOOKUP($A183,SalesData[#This Row],COLUMN(Q182), FALSE)</f>
        <v>2015</v>
      </c>
      <c r="R183" t="str">
        <f>VLOOKUP($A183,SalesData[#This Row],COLUMN(R182), FALSE)</f>
        <v>CRITICAL</v>
      </c>
      <c r="S183" t="str">
        <f>VLOOKUP($A183,SalesData[#This Row],COLUMN(S182), FALSE)</f>
        <v>technology</v>
      </c>
      <c r="T183" t="str">
        <f>VLOOKUP($A183,SalesData[#This Row],COLUMN(T182), FALSE)</f>
        <v>42228</v>
      </c>
      <c r="U183" t="str">
        <f>VLOOKUP($A183,SalesData[#This Row],COLUMN(U182), FALSE)</f>
        <v>DK337533</v>
      </c>
      <c r="V183" t="str">
        <f>VLOOKUP($A183,SalesData[#This Row],COLUMN(V182), FALSE)</f>
        <v>CG</v>
      </c>
      <c r="W183">
        <f>VLOOKUP($A183,SalesData[#This Row],COLUMN(W182), FALSE)</f>
        <v>2015</v>
      </c>
      <c r="X183" t="str">
        <f>VLOOKUP($A183,SalesData[#This Row],COLUMN(X182), FALSE)</f>
        <v>DK337533</v>
      </c>
      <c r="Y183">
        <f>VLOOKUP($A183,SalesData[#This Row],COLUMN(Y182), FALSE)</f>
        <v>42228</v>
      </c>
      <c r="Z183" t="str">
        <f>VLOOKUP($A183,SalesData[#This Row],COLUMN(Z182), FALSE)</f>
        <v>CG-2015-DK337533-42228</v>
      </c>
      <c r="AA183">
        <f>VLOOKUP($A183,SalesData[#This Row],COLUMN(AA182), FALSE)</f>
        <v>2015</v>
      </c>
      <c r="AB183">
        <f>VLOOKUP($A183,SalesData[#This Row],COLUMN(AB182), FALSE)</f>
        <v>8</v>
      </c>
      <c r="AC183">
        <f>VLOOKUP($A183,SalesData[#This Row],COLUMN(AC182), FALSE)</f>
        <v>4</v>
      </c>
      <c r="AD183">
        <f>VLOOKUP($A183,SalesData[#This Row],COLUMN(AD182), FALSE)</f>
        <v>3</v>
      </c>
    </row>
    <row r="184" spans="1:30" ht="15.75">
      <c r="A184" s="53" t="s">
        <v>1168</v>
      </c>
      <c r="B184" s="52">
        <f>VLOOKUP($A184,SalesData[#This Row],COLUMN(B183), FALSE)</f>
        <v>42367</v>
      </c>
      <c r="C184" s="52">
        <f>VLOOKUP($A184,SalesData[#This Row],COLUMN(C183), FALSE)</f>
        <v>42369</v>
      </c>
      <c r="D184" t="str">
        <f>VLOOKUP($A184,SalesData[#This Row],COLUMN(D183), FALSE)</f>
        <v>Adam Hart</v>
      </c>
      <c r="E184" t="str">
        <f>VLOOKUP($A184,SalesData[#This Row],COLUMN(E183), FALSE)</f>
        <v>Australia</v>
      </c>
      <c r="F184" t="str">
        <f>VLOOKUP($A184,SalesData[#This Row],COLUMN(F183), FALSE)</f>
        <v>Oceania</v>
      </c>
      <c r="G184" t="str">
        <f>VLOOKUP($A184,SalesData[#This Row],COLUMN(G183), FALSE)</f>
        <v>Office Supplies</v>
      </c>
      <c r="H184" t="str">
        <f>VLOOKUP($A184,SalesData[#This Row],COLUMN(H183), FALSE)</f>
        <v>Supplies</v>
      </c>
      <c r="I184">
        <f>VLOOKUP($A184,SalesData[#This Row],COLUMN(I183), FALSE)</f>
        <v>1534.8689999999999</v>
      </c>
      <c r="J184">
        <f>VLOOKUP($A184,SalesData[#This Row],COLUMN(J183), FALSE)</f>
        <v>3</v>
      </c>
      <c r="K184">
        <f>VLOOKUP($A184,SalesData[#This Row],COLUMN(K183), FALSE)</f>
        <v>0.1</v>
      </c>
      <c r="L184">
        <f>VLOOKUP($A184,SalesData[#This Row],COLUMN(L183), FALSE)</f>
        <v>-102.411</v>
      </c>
      <c r="M184" t="str">
        <f>VLOOKUP($A184,SalesData[#This Row],COLUMN(M183), FALSE)</f>
        <v>Meduim</v>
      </c>
      <c r="N184" t="str">
        <f>VLOOKUP($A184,SalesData[#This Row],COLUMN(N183), FALSE)</f>
        <v>Normal Order</v>
      </c>
      <c r="O184" t="str">
        <f>VLOOKUP($A184,SalesData[#This Row],COLUMN(O183), FALSE)</f>
        <v>Adam Hart</v>
      </c>
      <c r="P184" t="str">
        <f>VLOOKUP($A184,SalesData[#This Row],COLUMN(P183), FALSE)</f>
        <v xml:space="preserve"> I</v>
      </c>
      <c r="Q184" t="str">
        <f>VLOOKUP($A184,SalesData[#This Row],COLUMN(Q183), FALSE)</f>
        <v>-201</v>
      </c>
      <c r="R184" t="str">
        <f>VLOOKUP($A184,SalesData[#This Row],COLUMN(R183), FALSE)</f>
        <v>MEDUIM</v>
      </c>
      <c r="S184" t="str">
        <f>VLOOKUP($A184,SalesData[#This Row],COLUMN(S183), FALSE)</f>
        <v>office supplies</v>
      </c>
      <c r="T184" t="str">
        <f>VLOOKUP($A184,SalesData[#This Row],COLUMN(T183), FALSE)</f>
        <v xml:space="preserve">2367 </v>
      </c>
      <c r="U184" t="str">
        <f>VLOOKUP($A184,SalesData[#This Row],COLUMN(U183), FALSE)</f>
        <v>AH100757</v>
      </c>
      <c r="V184" t="str">
        <f>VLOOKUP($A184,SalesData[#This Row],COLUMN(V183), FALSE)</f>
        <v xml:space="preserve"> ID</v>
      </c>
      <c r="W184">
        <f>VLOOKUP($A184,SalesData[#This Row],COLUMN(W183), FALSE)</f>
        <v>2015</v>
      </c>
      <c r="X184" t="str">
        <f>VLOOKUP($A184,SalesData[#This Row],COLUMN(X183), FALSE)</f>
        <v>AH100757</v>
      </c>
      <c r="Y184">
        <f>VLOOKUP($A184,SalesData[#This Row],COLUMN(Y183), FALSE)</f>
        <v>42367</v>
      </c>
      <c r="Z184" t="str">
        <f>VLOOKUP($A184,SalesData[#This Row],COLUMN(Z183), FALSE)</f>
        <v>ID-2015-AH100757-42367</v>
      </c>
      <c r="AA184">
        <f>VLOOKUP($A184,SalesData[#This Row],COLUMN(AA183), FALSE)</f>
        <v>2015</v>
      </c>
      <c r="AB184">
        <f>VLOOKUP($A184,SalesData[#This Row],COLUMN(AB183), FALSE)</f>
        <v>12</v>
      </c>
      <c r="AC184">
        <f>VLOOKUP($A184,SalesData[#This Row],COLUMN(AC183), FALSE)</f>
        <v>3</v>
      </c>
      <c r="AD184">
        <f>VLOOKUP($A184,SalesData[#This Row],COLUMN(AD183), FALSE)</f>
        <v>2</v>
      </c>
    </row>
    <row r="185" spans="1:30" ht="15.75">
      <c r="A185" s="54" t="s">
        <v>1180</v>
      </c>
      <c r="B185" s="52">
        <f>VLOOKUP($A185,SalesData[#This Row],COLUMN(B184), FALSE)</f>
        <v>41006</v>
      </c>
      <c r="C185" s="52">
        <f>VLOOKUP($A185,SalesData[#This Row],COLUMN(C184), FALSE)</f>
        <v>41011</v>
      </c>
      <c r="D185" t="str">
        <f>VLOOKUP($A185,SalesData[#This Row],COLUMN(D184), FALSE)</f>
        <v>Vivek Sundaresam</v>
      </c>
      <c r="E185" t="str">
        <f>VLOOKUP($A185,SalesData[#This Row],COLUMN(E184), FALSE)</f>
        <v>Australia</v>
      </c>
      <c r="F185" t="str">
        <f>VLOOKUP($A185,SalesData[#This Row],COLUMN(F184), FALSE)</f>
        <v>Oceania</v>
      </c>
      <c r="G185" t="str">
        <f>VLOOKUP($A185,SalesData[#This Row],COLUMN(G184), FALSE)</f>
        <v>Office Supplies</v>
      </c>
      <c r="H185" t="str">
        <f>VLOOKUP($A185,SalesData[#This Row],COLUMN(H184), FALSE)</f>
        <v>Machines</v>
      </c>
      <c r="I185">
        <f>VLOOKUP($A185,SalesData[#This Row],COLUMN(I184), FALSE)</f>
        <v>1894.5360000000001</v>
      </c>
      <c r="J185">
        <f>VLOOKUP($A185,SalesData[#This Row],COLUMN(J184), FALSE)</f>
        <v>4</v>
      </c>
      <c r="K185">
        <f>VLOOKUP($A185,SalesData[#This Row],COLUMN(K184), FALSE)</f>
        <v>0.1</v>
      </c>
      <c r="L185">
        <f>VLOOKUP($A185,SalesData[#This Row],COLUMN(L184), FALSE)</f>
        <v>505.17599999999999</v>
      </c>
      <c r="M185" t="str">
        <f>VLOOKUP($A185,SalesData[#This Row],COLUMN(M184), FALSE)</f>
        <v>High</v>
      </c>
      <c r="N185" t="str">
        <f>VLOOKUP($A185,SalesData[#This Row],COLUMN(N184), FALSE)</f>
        <v>Normal Order</v>
      </c>
      <c r="O185" t="str">
        <f>VLOOKUP($A185,SalesData[#This Row],COLUMN(O184), FALSE)</f>
        <v>Vivek Sundaresam</v>
      </c>
      <c r="P185" t="str">
        <f>VLOOKUP($A185,SalesData[#This Row],COLUMN(P184), FALSE)</f>
        <v>IN</v>
      </c>
      <c r="Q185" t="str">
        <f>VLOOKUP($A185,SalesData[#This Row],COLUMN(Q184), FALSE)</f>
        <v>2012</v>
      </c>
      <c r="R185" t="str">
        <f>VLOOKUP($A185,SalesData[#This Row],COLUMN(R184), FALSE)</f>
        <v>HIGH</v>
      </c>
      <c r="S185" t="str">
        <f>VLOOKUP($A185,SalesData[#This Row],COLUMN(S184), FALSE)</f>
        <v>office supplies</v>
      </c>
      <c r="T185" t="str">
        <f>VLOOKUP($A185,SalesData[#This Row],COLUMN(T184), FALSE)</f>
        <v>41006</v>
      </c>
      <c r="U185" t="str">
        <f>VLOOKUP($A185,SalesData[#This Row],COLUMN(U184), FALSE)</f>
        <v>VS218207</v>
      </c>
      <c r="V185" t="str">
        <f>VLOOKUP($A185,SalesData[#This Row],COLUMN(V184), FALSE)</f>
        <v>IN</v>
      </c>
      <c r="W185">
        <f>VLOOKUP($A185,SalesData[#This Row],COLUMN(W184), FALSE)</f>
        <v>2012</v>
      </c>
      <c r="X185" t="str">
        <f>VLOOKUP($A185,SalesData[#This Row],COLUMN(X184), FALSE)</f>
        <v>VS218207</v>
      </c>
      <c r="Y185">
        <f>VLOOKUP($A185,SalesData[#This Row],COLUMN(Y184), FALSE)</f>
        <v>41006</v>
      </c>
      <c r="Z185" t="str">
        <f>VLOOKUP($A185,SalesData[#This Row],COLUMN(Z184), FALSE)</f>
        <v>IN-2012-VS218207-41006</v>
      </c>
      <c r="AA185">
        <f>VLOOKUP($A185,SalesData[#This Row],COLUMN(AA184), FALSE)</f>
        <v>2012</v>
      </c>
      <c r="AB185">
        <f>VLOOKUP($A185,SalesData[#This Row],COLUMN(AB184), FALSE)</f>
        <v>4</v>
      </c>
      <c r="AC185">
        <f>VLOOKUP($A185,SalesData[#This Row],COLUMN(AC184), FALSE)</f>
        <v>7</v>
      </c>
      <c r="AD185">
        <f>VLOOKUP($A185,SalesData[#This Row],COLUMN(AD184), FALSE)</f>
        <v>5</v>
      </c>
    </row>
    <row r="186" spans="1:30" ht="15.75">
      <c r="A186" s="53" t="s">
        <v>1185</v>
      </c>
      <c r="B186" s="52">
        <f>VLOOKUP($A186,SalesData[#This Row],COLUMN(B185), FALSE)</f>
        <v>41597</v>
      </c>
      <c r="C186" s="52">
        <f>VLOOKUP($A186,SalesData[#This Row],COLUMN(C185), FALSE)</f>
        <v>41601</v>
      </c>
      <c r="D186" t="str">
        <f>VLOOKUP($A186,SalesData[#This Row],COLUMN(D185), FALSE)</f>
        <v>Jim Radford</v>
      </c>
      <c r="E186" t="str">
        <f>VLOOKUP($A186,SalesData[#This Row],COLUMN(E185), FALSE)</f>
        <v>China</v>
      </c>
      <c r="F186" t="str">
        <f>VLOOKUP($A186,SalesData[#This Row],COLUMN(F185), FALSE)</f>
        <v>Eastern Asia</v>
      </c>
      <c r="G186" t="str">
        <f>VLOOKUP($A186,SalesData[#This Row],COLUMN(G185), FALSE)</f>
        <v>Technology</v>
      </c>
      <c r="H186" t="str">
        <f>VLOOKUP($A186,SalesData[#This Row],COLUMN(H185), FALSE)</f>
        <v>Storage</v>
      </c>
      <c r="I186">
        <f>VLOOKUP($A186,SalesData[#This Row],COLUMN(I185), FALSE)</f>
        <v>1317.8999999999901</v>
      </c>
      <c r="J186">
        <f>VLOOKUP($A186,SalesData[#This Row],COLUMN(J185), FALSE)</f>
        <v>5</v>
      </c>
      <c r="K186">
        <f>VLOOKUP($A186,SalesData[#This Row],COLUMN(K185), FALSE)</f>
        <v>0</v>
      </c>
      <c r="L186">
        <f>VLOOKUP($A186,SalesData[#This Row],COLUMN(L185), FALSE)</f>
        <v>0</v>
      </c>
      <c r="M186" t="str">
        <f>VLOOKUP($A186,SalesData[#This Row],COLUMN(M185), FALSE)</f>
        <v>High</v>
      </c>
      <c r="N186" t="str">
        <f>VLOOKUP($A186,SalesData[#This Row],COLUMN(N185), FALSE)</f>
        <v>Normal Order</v>
      </c>
      <c r="O186" t="str">
        <f>VLOOKUP($A186,SalesData[#This Row],COLUMN(O185), FALSE)</f>
        <v>Jim Radford</v>
      </c>
      <c r="P186" t="str">
        <f>VLOOKUP($A186,SalesData[#This Row],COLUMN(P185), FALSE)</f>
        <v>IN</v>
      </c>
      <c r="Q186" t="str">
        <f>VLOOKUP($A186,SalesData[#This Row],COLUMN(Q185), FALSE)</f>
        <v>2013</v>
      </c>
      <c r="R186" t="str">
        <f>VLOOKUP($A186,SalesData[#This Row],COLUMN(R185), FALSE)</f>
        <v>HIGH</v>
      </c>
      <c r="S186" t="str">
        <f>VLOOKUP($A186,SalesData[#This Row],COLUMN(S185), FALSE)</f>
        <v>technology</v>
      </c>
      <c r="T186" t="str">
        <f>VLOOKUP($A186,SalesData[#This Row],COLUMN(T185), FALSE)</f>
        <v>41597</v>
      </c>
      <c r="U186" t="str">
        <f>VLOOKUP($A186,SalesData[#This Row],COLUMN(U185), FALSE)</f>
        <v>JR1567027</v>
      </c>
      <c r="V186" t="str">
        <f>VLOOKUP($A186,SalesData[#This Row],COLUMN(V185), FALSE)</f>
        <v>IN</v>
      </c>
      <c r="W186">
        <f>VLOOKUP($A186,SalesData[#This Row],COLUMN(W185), FALSE)</f>
        <v>2013</v>
      </c>
      <c r="X186" t="str">
        <f>VLOOKUP($A186,SalesData[#This Row],COLUMN(X185), FALSE)</f>
        <v>JR1567027</v>
      </c>
      <c r="Y186">
        <f>VLOOKUP($A186,SalesData[#This Row],COLUMN(Y185), FALSE)</f>
        <v>41597</v>
      </c>
      <c r="Z186" t="str">
        <f>VLOOKUP($A186,SalesData[#This Row],COLUMN(Z185), FALSE)</f>
        <v>IN-2013-JR1567027-41597</v>
      </c>
      <c r="AA186">
        <f>VLOOKUP($A186,SalesData[#This Row],COLUMN(AA185), FALSE)</f>
        <v>2013</v>
      </c>
      <c r="AB186">
        <f>VLOOKUP($A186,SalesData[#This Row],COLUMN(AB185), FALSE)</f>
        <v>11</v>
      </c>
      <c r="AC186">
        <f>VLOOKUP($A186,SalesData[#This Row],COLUMN(AC185), FALSE)</f>
        <v>3</v>
      </c>
      <c r="AD186">
        <f>VLOOKUP($A186,SalesData[#This Row],COLUMN(AD185), FALSE)</f>
        <v>4</v>
      </c>
    </row>
    <row r="187" spans="1:30" ht="15.75">
      <c r="A187" s="54" t="s">
        <v>1181</v>
      </c>
      <c r="B187" s="52">
        <f>VLOOKUP($A187,SalesData[#This Row],COLUMN(B186), FALSE)</f>
        <v>42328</v>
      </c>
      <c r="C187" s="52">
        <f>VLOOKUP($A187,SalesData[#This Row],COLUMN(C186), FALSE)</f>
        <v>42331</v>
      </c>
      <c r="D187" t="str">
        <f>VLOOKUP($A187,SalesData[#This Row],COLUMN(D186), FALSE)</f>
        <v>Adrian Shami</v>
      </c>
      <c r="E187" t="str">
        <f>VLOOKUP($A187,SalesData[#This Row],COLUMN(E186), FALSE)</f>
        <v>United States</v>
      </c>
      <c r="F187" t="str">
        <f>VLOOKUP($A187,SalesData[#This Row],COLUMN(F186), FALSE)</f>
        <v>Eastern US</v>
      </c>
      <c r="G187" t="str">
        <f>VLOOKUP($A187,SalesData[#This Row],COLUMN(G186), FALSE)</f>
        <v>Office Supplies</v>
      </c>
      <c r="H187" t="str">
        <f>VLOOKUP($A187,SalesData[#This Row],COLUMN(H186), FALSE)</f>
        <v>Copiers</v>
      </c>
      <c r="I187">
        <f>VLOOKUP($A187,SalesData[#This Row],COLUMN(I186), FALSE)</f>
        <v>13.36</v>
      </c>
      <c r="J187">
        <f>VLOOKUP($A187,SalesData[#This Row],COLUMN(J186), FALSE)</f>
        <v>2</v>
      </c>
      <c r="K187">
        <f>VLOOKUP($A187,SalesData[#This Row],COLUMN(K186), FALSE)</f>
        <v>0</v>
      </c>
      <c r="L187">
        <f>VLOOKUP($A187,SalesData[#This Row],COLUMN(L186), FALSE)</f>
        <v>6.4127999999999998</v>
      </c>
      <c r="M187" t="str">
        <f>VLOOKUP($A187,SalesData[#This Row],COLUMN(M186), FALSE)</f>
        <v>Medium</v>
      </c>
      <c r="N187" t="str">
        <f>VLOOKUP($A187,SalesData[#This Row],COLUMN(N186), FALSE)</f>
        <v>Normal Order</v>
      </c>
      <c r="O187" t="str">
        <f>VLOOKUP($A187,SalesData[#This Row],COLUMN(O186), FALSE)</f>
        <v>Adrian Shami</v>
      </c>
      <c r="P187" t="str">
        <f>VLOOKUP($A187,SalesData[#This Row],COLUMN(P186), FALSE)</f>
        <v>CA</v>
      </c>
      <c r="Q187" t="str">
        <f>VLOOKUP($A187,SalesData[#This Row],COLUMN(Q186), FALSE)</f>
        <v>2015</v>
      </c>
      <c r="R187" t="str">
        <f>VLOOKUP($A187,SalesData[#This Row],COLUMN(R186), FALSE)</f>
        <v>MEDIUM</v>
      </c>
      <c r="S187" t="str">
        <f>VLOOKUP($A187,SalesData[#This Row],COLUMN(S186), FALSE)</f>
        <v>office supplies</v>
      </c>
      <c r="T187" t="str">
        <f>VLOOKUP($A187,SalesData[#This Row],COLUMN(T186), FALSE)</f>
        <v>42328</v>
      </c>
      <c r="U187" t="str">
        <f>VLOOKUP($A187,SalesData[#This Row],COLUMN(U186), FALSE)</f>
        <v>AS10135140</v>
      </c>
      <c r="V187" t="str">
        <f>VLOOKUP($A187,SalesData[#This Row],COLUMN(V186), FALSE)</f>
        <v>CA</v>
      </c>
      <c r="W187">
        <f>VLOOKUP($A187,SalesData[#This Row],COLUMN(W186), FALSE)</f>
        <v>2015</v>
      </c>
      <c r="X187" t="str">
        <f>VLOOKUP($A187,SalesData[#This Row],COLUMN(X186), FALSE)</f>
        <v>AS10135140</v>
      </c>
      <c r="Y187">
        <f>VLOOKUP($A187,SalesData[#This Row],COLUMN(Y186), FALSE)</f>
        <v>42328</v>
      </c>
      <c r="Z187" t="str">
        <f>VLOOKUP($A187,SalesData[#This Row],COLUMN(Z186), FALSE)</f>
        <v>CA-2015-AS10135140-42328</v>
      </c>
      <c r="AA187">
        <f>VLOOKUP($A187,SalesData[#This Row],COLUMN(AA186), FALSE)</f>
        <v>2015</v>
      </c>
      <c r="AB187">
        <f>VLOOKUP($A187,SalesData[#This Row],COLUMN(AB186), FALSE)</f>
        <v>11</v>
      </c>
      <c r="AC187">
        <f>VLOOKUP($A187,SalesData[#This Row],COLUMN(AC186), FALSE)</f>
        <v>6</v>
      </c>
      <c r="AD187">
        <f>VLOOKUP($A187,SalesData[#This Row],COLUMN(AD186), FALSE)</f>
        <v>3</v>
      </c>
    </row>
    <row r="188" spans="1:30" ht="15.75">
      <c r="A188" s="53" t="s">
        <v>1187</v>
      </c>
      <c r="B188" s="52">
        <f>VLOOKUP($A188,SalesData[#This Row],COLUMN(B187), FALSE)</f>
        <v>41962</v>
      </c>
      <c r="C188" s="52">
        <f>VLOOKUP($A188,SalesData[#This Row],COLUMN(C187), FALSE)</f>
        <v>41967</v>
      </c>
      <c r="D188" t="str">
        <f>VLOOKUP($A188,SalesData[#This Row],COLUMN(D187), FALSE)</f>
        <v>Eric Barreto</v>
      </c>
      <c r="E188" t="str">
        <f>VLOOKUP($A188,SalesData[#This Row],COLUMN(E187), FALSE)</f>
        <v>United Kingdom</v>
      </c>
      <c r="F188" t="str">
        <f>VLOOKUP($A188,SalesData[#This Row],COLUMN(F187), FALSE)</f>
        <v>Northern Europe</v>
      </c>
      <c r="G188" t="str">
        <f>VLOOKUP($A188,SalesData[#This Row],COLUMN(G187), FALSE)</f>
        <v>Technology</v>
      </c>
      <c r="H188" t="str">
        <f>VLOOKUP($A188,SalesData[#This Row],COLUMN(H187), FALSE)</f>
        <v>Machines</v>
      </c>
      <c r="I188">
        <f>VLOOKUP($A188,SalesData[#This Row],COLUMN(I187), FALSE)</f>
        <v>1908.18</v>
      </c>
      <c r="J188">
        <f>VLOOKUP($A188,SalesData[#This Row],COLUMN(J187), FALSE)</f>
        <v>3</v>
      </c>
      <c r="K188">
        <f>VLOOKUP($A188,SalesData[#This Row],COLUMN(K187), FALSE)</f>
        <v>0</v>
      </c>
      <c r="L188">
        <f>VLOOKUP($A188,SalesData[#This Row],COLUMN(L187), FALSE)</f>
        <v>820.44</v>
      </c>
      <c r="M188" t="str">
        <f>VLOOKUP($A188,SalesData[#This Row],COLUMN(M187), FALSE)</f>
        <v>High</v>
      </c>
      <c r="N188" t="str">
        <f>VLOOKUP($A188,SalesData[#This Row],COLUMN(N187), FALSE)</f>
        <v>Normal Order</v>
      </c>
      <c r="O188" t="str">
        <f>VLOOKUP($A188,SalesData[#This Row],COLUMN(O187), FALSE)</f>
        <v>Eric Barreto</v>
      </c>
      <c r="P188" t="str">
        <f>VLOOKUP($A188,SalesData[#This Row],COLUMN(P187), FALSE)</f>
        <v>ES</v>
      </c>
      <c r="Q188" t="str">
        <f>VLOOKUP($A188,SalesData[#This Row],COLUMN(Q187), FALSE)</f>
        <v>2014</v>
      </c>
      <c r="R188" t="str">
        <f>VLOOKUP($A188,SalesData[#This Row],COLUMN(R187), FALSE)</f>
        <v>HIGH</v>
      </c>
      <c r="S188" t="str">
        <f>VLOOKUP($A188,SalesData[#This Row],COLUMN(S187), FALSE)</f>
        <v>technology</v>
      </c>
      <c r="T188" t="str">
        <f>VLOOKUP($A188,SalesData[#This Row],COLUMN(T187), FALSE)</f>
        <v>41962</v>
      </c>
      <c r="U188" t="str">
        <f>VLOOKUP($A188,SalesData[#This Row],COLUMN(U187), FALSE)</f>
        <v>EB13930139</v>
      </c>
      <c r="V188" t="str">
        <f>VLOOKUP($A188,SalesData[#This Row],COLUMN(V187), FALSE)</f>
        <v>ES</v>
      </c>
      <c r="W188">
        <f>VLOOKUP($A188,SalesData[#This Row],COLUMN(W187), FALSE)</f>
        <v>2014</v>
      </c>
      <c r="X188" t="str">
        <f>VLOOKUP($A188,SalesData[#This Row],COLUMN(X187), FALSE)</f>
        <v>EB13930139</v>
      </c>
      <c r="Y188">
        <f>VLOOKUP($A188,SalesData[#This Row],COLUMN(Y187), FALSE)</f>
        <v>41962</v>
      </c>
      <c r="Z188" t="str">
        <f>VLOOKUP($A188,SalesData[#This Row],COLUMN(Z187), FALSE)</f>
        <v>ES-2014-EB13930139-41962</v>
      </c>
      <c r="AA188">
        <f>VLOOKUP($A188,SalesData[#This Row],COLUMN(AA187), FALSE)</f>
        <v>2014</v>
      </c>
      <c r="AB188">
        <f>VLOOKUP($A188,SalesData[#This Row],COLUMN(AB187), FALSE)</f>
        <v>11</v>
      </c>
      <c r="AC188">
        <f>VLOOKUP($A188,SalesData[#This Row],COLUMN(AC187), FALSE)</f>
        <v>4</v>
      </c>
      <c r="AD188">
        <f>VLOOKUP($A188,SalesData[#This Row],COLUMN(AD187), FALSE)</f>
        <v>5</v>
      </c>
    </row>
    <row r="189" spans="1:30" ht="15.75">
      <c r="A189" s="54" t="s">
        <v>1193</v>
      </c>
      <c r="B189" s="52">
        <f>VLOOKUP($A189,SalesData[#This Row],COLUMN(B188), FALSE)</f>
        <v>41717</v>
      </c>
      <c r="C189" s="52">
        <f>VLOOKUP($A189,SalesData[#This Row],COLUMN(C188), FALSE)</f>
        <v>41717</v>
      </c>
      <c r="D189" t="str">
        <f>VLOOKUP($A189,SalesData[#This Row],COLUMN(D188), FALSE)</f>
        <v>Mark Van Huff</v>
      </c>
      <c r="E189" t="str">
        <f>VLOOKUP($A189,SalesData[#This Row],COLUMN(E188), FALSE)</f>
        <v>France</v>
      </c>
      <c r="F189" t="str">
        <f>VLOOKUP($A189,SalesData[#This Row],COLUMN(F188), FALSE)</f>
        <v>Western Europe</v>
      </c>
      <c r="G189" t="str">
        <f>VLOOKUP($A189,SalesData[#This Row],COLUMN(G188), FALSE)</f>
        <v>Office Supplies</v>
      </c>
      <c r="H189" t="str">
        <f>VLOOKUP($A189,SalesData[#This Row],COLUMN(H188), FALSE)</f>
        <v>Supplies</v>
      </c>
      <c r="I189">
        <f>VLOOKUP($A189,SalesData[#This Row],COLUMN(I188), FALSE)</f>
        <v>748.11599999999999</v>
      </c>
      <c r="J189">
        <f>VLOOKUP($A189,SalesData[#This Row],COLUMN(J188), FALSE)</f>
        <v>4</v>
      </c>
      <c r="K189">
        <f>VLOOKUP($A189,SalesData[#This Row],COLUMN(K188), FALSE)</f>
        <v>0.1</v>
      </c>
      <c r="L189">
        <f>VLOOKUP($A189,SalesData[#This Row],COLUMN(L188), FALSE)</f>
        <v>282.515999999999</v>
      </c>
      <c r="M189" t="str">
        <f>VLOOKUP($A189,SalesData[#This Row],COLUMN(M188), FALSE)</f>
        <v>Critical</v>
      </c>
      <c r="N189" t="str">
        <f>VLOOKUP($A189,SalesData[#This Row],COLUMN(N188), FALSE)</f>
        <v>Normal Order</v>
      </c>
      <c r="O189" t="str">
        <f>VLOOKUP($A189,SalesData[#This Row],COLUMN(O188), FALSE)</f>
        <v>Mark Van Huff</v>
      </c>
      <c r="P189" t="str">
        <f>VLOOKUP($A189,SalesData[#This Row],COLUMN(P188), FALSE)</f>
        <v>IT</v>
      </c>
      <c r="Q189" t="str">
        <f>VLOOKUP($A189,SalesData[#This Row],COLUMN(Q188), FALSE)</f>
        <v>2014</v>
      </c>
      <c r="R189" t="str">
        <f>VLOOKUP($A189,SalesData[#This Row],COLUMN(R188), FALSE)</f>
        <v>CRITICAL</v>
      </c>
      <c r="S189" t="str">
        <f>VLOOKUP($A189,SalesData[#This Row],COLUMN(S188), FALSE)</f>
        <v>office supplies</v>
      </c>
      <c r="T189" t="str">
        <f>VLOOKUP($A189,SalesData[#This Row],COLUMN(T188), FALSE)</f>
        <v>41717</v>
      </c>
      <c r="U189" t="str">
        <f>VLOOKUP($A189,SalesData[#This Row],COLUMN(U188), FALSE)</f>
        <v>MV1748545</v>
      </c>
      <c r="V189" t="str">
        <f>VLOOKUP($A189,SalesData[#This Row],COLUMN(V188), FALSE)</f>
        <v>IT</v>
      </c>
      <c r="W189">
        <f>VLOOKUP($A189,SalesData[#This Row],COLUMN(W188), FALSE)</f>
        <v>2014</v>
      </c>
      <c r="X189" t="str">
        <f>VLOOKUP($A189,SalesData[#This Row],COLUMN(X188), FALSE)</f>
        <v>MV1748545</v>
      </c>
      <c r="Y189">
        <f>VLOOKUP($A189,SalesData[#This Row],COLUMN(Y188), FALSE)</f>
        <v>41717</v>
      </c>
      <c r="Z189" t="str">
        <f>VLOOKUP($A189,SalesData[#This Row],COLUMN(Z188), FALSE)</f>
        <v>IT-2014-MV1748545-41717</v>
      </c>
      <c r="AA189">
        <f>VLOOKUP($A189,SalesData[#This Row],COLUMN(AA188), FALSE)</f>
        <v>2014</v>
      </c>
      <c r="AB189">
        <f>VLOOKUP($A189,SalesData[#This Row],COLUMN(AB188), FALSE)</f>
        <v>3</v>
      </c>
      <c r="AC189">
        <f>VLOOKUP($A189,SalesData[#This Row],COLUMN(AC188), FALSE)</f>
        <v>4</v>
      </c>
      <c r="AD189">
        <f>VLOOKUP($A189,SalesData[#This Row],COLUMN(AD188), FALSE)</f>
        <v>0</v>
      </c>
    </row>
    <row r="190" spans="1:30" ht="15.75">
      <c r="A190" s="53" t="s">
        <v>1200</v>
      </c>
      <c r="B190" s="52">
        <f>VLOOKUP($A190,SalesData[#This Row],COLUMN(B189), FALSE)</f>
        <v>40972</v>
      </c>
      <c r="C190" s="52">
        <f>VLOOKUP($A190,SalesData[#This Row],COLUMN(C189), FALSE)</f>
        <v>40975</v>
      </c>
      <c r="D190" t="str">
        <f>VLOOKUP($A190,SalesData[#This Row],COLUMN(D189), FALSE)</f>
        <v>Aimee Bixby</v>
      </c>
      <c r="E190" t="str">
        <f>VLOOKUP($A190,SalesData[#This Row],COLUMN(E189), FALSE)</f>
        <v>United States</v>
      </c>
      <c r="F190" t="str">
        <f>VLOOKUP($A190,SalesData[#This Row],COLUMN(F189), FALSE)</f>
        <v>Eastern US</v>
      </c>
      <c r="G190" t="str">
        <f>VLOOKUP($A190,SalesData[#This Row],COLUMN(G189), FALSE)</f>
        <v>Technology</v>
      </c>
      <c r="H190" t="str">
        <f>VLOOKUP($A190,SalesData[#This Row],COLUMN(H189), FALSE)</f>
        <v>Bookcases</v>
      </c>
      <c r="I190">
        <f>VLOOKUP($A190,SalesData[#This Row],COLUMN(I189), FALSE)</f>
        <v>479.97</v>
      </c>
      <c r="J190">
        <f>VLOOKUP($A190,SalesData[#This Row],COLUMN(J189), FALSE)</f>
        <v>3</v>
      </c>
      <c r="K190">
        <f>VLOOKUP($A190,SalesData[#This Row],COLUMN(K189), FALSE)</f>
        <v>0</v>
      </c>
      <c r="L190">
        <f>VLOOKUP($A190,SalesData[#This Row],COLUMN(L189), FALSE)</f>
        <v>177.5889</v>
      </c>
      <c r="M190" t="str">
        <f>VLOOKUP($A190,SalesData[#This Row],COLUMN(M189), FALSE)</f>
        <v>Medium</v>
      </c>
      <c r="N190" t="str">
        <f>VLOOKUP($A190,SalesData[#This Row],COLUMN(N189), FALSE)</f>
        <v>Normal Order</v>
      </c>
      <c r="O190" t="str">
        <f>VLOOKUP($A190,SalesData[#This Row],COLUMN(O189), FALSE)</f>
        <v>Aimee Bixby</v>
      </c>
      <c r="P190" t="str">
        <f>VLOOKUP($A190,SalesData[#This Row],COLUMN(P189), FALSE)</f>
        <v>CA</v>
      </c>
      <c r="Q190" t="str">
        <f>VLOOKUP($A190,SalesData[#This Row],COLUMN(Q189), FALSE)</f>
        <v>2012</v>
      </c>
      <c r="R190" t="str">
        <f>VLOOKUP($A190,SalesData[#This Row],COLUMN(R189), FALSE)</f>
        <v>MEDIUM</v>
      </c>
      <c r="S190" t="str">
        <f>VLOOKUP($A190,SalesData[#This Row],COLUMN(S189), FALSE)</f>
        <v>technology</v>
      </c>
      <c r="T190" t="str">
        <f>VLOOKUP($A190,SalesData[#This Row],COLUMN(T189), FALSE)</f>
        <v>40972</v>
      </c>
      <c r="U190" t="str">
        <f>VLOOKUP($A190,SalesData[#This Row],COLUMN(U189), FALSE)</f>
        <v>AB10150140</v>
      </c>
      <c r="V190" t="str">
        <f>VLOOKUP($A190,SalesData[#This Row],COLUMN(V189), FALSE)</f>
        <v>CA</v>
      </c>
      <c r="W190">
        <f>VLOOKUP($A190,SalesData[#This Row],COLUMN(W189), FALSE)</f>
        <v>2012</v>
      </c>
      <c r="X190" t="str">
        <f>VLOOKUP($A190,SalesData[#This Row],COLUMN(X189), FALSE)</f>
        <v>AB10150140</v>
      </c>
      <c r="Y190">
        <f>VLOOKUP($A190,SalesData[#This Row],COLUMN(Y189), FALSE)</f>
        <v>40972</v>
      </c>
      <c r="Z190" t="str">
        <f>VLOOKUP($A190,SalesData[#This Row],COLUMN(Z189), FALSE)</f>
        <v>CA-2012-AB10150140-40972</v>
      </c>
      <c r="AA190">
        <f>VLOOKUP($A190,SalesData[#This Row],COLUMN(AA189), FALSE)</f>
        <v>2012</v>
      </c>
      <c r="AB190">
        <f>VLOOKUP($A190,SalesData[#This Row],COLUMN(AB189), FALSE)</f>
        <v>3</v>
      </c>
      <c r="AC190">
        <f>VLOOKUP($A190,SalesData[#This Row],COLUMN(AC189), FALSE)</f>
        <v>1</v>
      </c>
      <c r="AD190">
        <f>VLOOKUP($A190,SalesData[#This Row],COLUMN(AD189), FALSE)</f>
        <v>3</v>
      </c>
    </row>
    <row r="191" spans="1:30" ht="15.75">
      <c r="A191" s="54" t="s">
        <v>1200</v>
      </c>
      <c r="B191" s="52">
        <f>VLOOKUP($A191,SalesData[#This Row],COLUMN(B190), FALSE)</f>
        <v>40972</v>
      </c>
      <c r="C191" s="52">
        <f>VLOOKUP($A191,SalesData[#This Row],COLUMN(C190), FALSE)</f>
        <v>40975</v>
      </c>
      <c r="D191" t="str">
        <f>VLOOKUP($A191,SalesData[#This Row],COLUMN(D190), FALSE)</f>
        <v>Aimee Bixby</v>
      </c>
      <c r="E191" t="str">
        <f>VLOOKUP($A191,SalesData[#This Row],COLUMN(E190), FALSE)</f>
        <v>United States</v>
      </c>
      <c r="F191" t="str">
        <f>VLOOKUP($A191,SalesData[#This Row],COLUMN(F190), FALSE)</f>
        <v>Eastern US</v>
      </c>
      <c r="G191" t="str">
        <f>VLOOKUP($A191,SalesData[#This Row],COLUMN(G190), FALSE)</f>
        <v>Office Supplies</v>
      </c>
      <c r="H191" t="str">
        <f>VLOOKUP($A191,SalesData[#This Row],COLUMN(H190), FALSE)</f>
        <v>Copiers</v>
      </c>
      <c r="I191">
        <f>VLOOKUP($A191,SalesData[#This Row],COLUMN(I190), FALSE)</f>
        <v>59.519999999999897</v>
      </c>
      <c r="J191">
        <f>VLOOKUP($A191,SalesData[#This Row],COLUMN(J190), FALSE)</f>
        <v>3</v>
      </c>
      <c r="K191">
        <f>VLOOKUP($A191,SalesData[#This Row],COLUMN(K190), FALSE)</f>
        <v>0</v>
      </c>
      <c r="L191">
        <f>VLOOKUP($A191,SalesData[#This Row],COLUMN(L190), FALSE)</f>
        <v>15.475199999999999</v>
      </c>
      <c r="M191" t="str">
        <f>VLOOKUP($A191,SalesData[#This Row],COLUMN(M190), FALSE)</f>
        <v>Medium</v>
      </c>
      <c r="N191" t="str">
        <f>VLOOKUP($A191,SalesData[#This Row],COLUMN(N190), FALSE)</f>
        <v>Normal Order</v>
      </c>
      <c r="O191" t="str">
        <f>VLOOKUP($A191,SalesData[#This Row],COLUMN(O190), FALSE)</f>
        <v>Aimee Bixby</v>
      </c>
      <c r="P191" t="str">
        <f>VLOOKUP($A191,SalesData[#This Row],COLUMN(P190), FALSE)</f>
        <v>CA</v>
      </c>
      <c r="Q191" t="str">
        <f>VLOOKUP($A191,SalesData[#This Row],COLUMN(Q190), FALSE)</f>
        <v>2012</v>
      </c>
      <c r="R191" t="str">
        <f>VLOOKUP($A191,SalesData[#This Row],COLUMN(R190), FALSE)</f>
        <v>MEDIUM</v>
      </c>
      <c r="S191" t="str">
        <f>VLOOKUP($A191,SalesData[#This Row],COLUMN(S190), FALSE)</f>
        <v>office supplies</v>
      </c>
      <c r="T191" t="str">
        <f>VLOOKUP($A191,SalesData[#This Row],COLUMN(T190), FALSE)</f>
        <v>40972</v>
      </c>
      <c r="U191" t="str">
        <f>VLOOKUP($A191,SalesData[#This Row],COLUMN(U190), FALSE)</f>
        <v>AB10150140</v>
      </c>
      <c r="V191" t="str">
        <f>VLOOKUP($A191,SalesData[#This Row],COLUMN(V190), FALSE)</f>
        <v>CA</v>
      </c>
      <c r="W191">
        <f>VLOOKUP($A191,SalesData[#This Row],COLUMN(W190), FALSE)</f>
        <v>2012</v>
      </c>
      <c r="X191" t="str">
        <f>VLOOKUP($A191,SalesData[#This Row],COLUMN(X190), FALSE)</f>
        <v>AB10150140</v>
      </c>
      <c r="Y191">
        <f>VLOOKUP($A191,SalesData[#This Row],COLUMN(Y190), FALSE)</f>
        <v>40972</v>
      </c>
      <c r="Z191" t="str">
        <f>VLOOKUP($A191,SalesData[#This Row],COLUMN(Z190), FALSE)</f>
        <v>CA-2012-AB10150140-40972</v>
      </c>
      <c r="AA191">
        <f>VLOOKUP($A191,SalesData[#This Row],COLUMN(AA190), FALSE)</f>
        <v>2012</v>
      </c>
      <c r="AB191">
        <f>VLOOKUP($A191,SalesData[#This Row],COLUMN(AB190), FALSE)</f>
        <v>3</v>
      </c>
      <c r="AC191">
        <f>VLOOKUP($A191,SalesData[#This Row],COLUMN(AC190), FALSE)</f>
        <v>1</v>
      </c>
      <c r="AD191">
        <f>VLOOKUP($A191,SalesData[#This Row],COLUMN(AD190), FALSE)</f>
        <v>3</v>
      </c>
    </row>
    <row r="192" spans="1:30" ht="15.75">
      <c r="A192" s="53" t="s">
        <v>1206</v>
      </c>
      <c r="B192" s="52">
        <f>VLOOKUP($A192,SalesData[#This Row],COLUMN(B191), FALSE)</f>
        <v>41745</v>
      </c>
      <c r="C192" s="52">
        <f>VLOOKUP($A192,SalesData[#This Row],COLUMN(C191), FALSE)</f>
        <v>41748</v>
      </c>
      <c r="D192" t="str">
        <f>VLOOKUP($A192,SalesData[#This Row],COLUMN(D191), FALSE)</f>
        <v>Alan Hwang</v>
      </c>
      <c r="E192" t="str">
        <f>VLOOKUP($A192,SalesData[#This Row],COLUMN(E191), FALSE)</f>
        <v>Brazil</v>
      </c>
      <c r="F192" t="str">
        <f>VLOOKUP($A192,SalesData[#This Row],COLUMN(F191), FALSE)</f>
        <v>South America</v>
      </c>
      <c r="G192" t="str">
        <f>VLOOKUP($A192,SalesData[#This Row],COLUMN(G191), FALSE)</f>
        <v>Office Supplies</v>
      </c>
      <c r="H192" t="str">
        <f>VLOOKUP($A192,SalesData[#This Row],COLUMN(H191), FALSE)</f>
        <v>Phones</v>
      </c>
      <c r="I192">
        <f>VLOOKUP($A192,SalesData[#This Row],COLUMN(I191), FALSE)</f>
        <v>1403.36</v>
      </c>
      <c r="J192">
        <f>VLOOKUP($A192,SalesData[#This Row],COLUMN(J191), FALSE)</f>
        <v>4</v>
      </c>
      <c r="K192">
        <f>VLOOKUP($A192,SalesData[#This Row],COLUMN(K191), FALSE)</f>
        <v>0</v>
      </c>
      <c r="L192">
        <f>VLOOKUP($A192,SalesData[#This Row],COLUMN(L191), FALSE)</f>
        <v>449.039999999999</v>
      </c>
      <c r="M192" t="str">
        <f>VLOOKUP($A192,SalesData[#This Row],COLUMN(M191), FALSE)</f>
        <v xml:space="preserve"> High </v>
      </c>
      <c r="N192" t="str">
        <f>VLOOKUP($A192,SalesData[#This Row],COLUMN(N191), FALSE)</f>
        <v>Normal Order</v>
      </c>
      <c r="O192" t="str">
        <f>VLOOKUP($A192,SalesData[#This Row],COLUMN(O191), FALSE)</f>
        <v>Alan Hwang</v>
      </c>
      <c r="P192" t="str">
        <f>VLOOKUP($A192,SalesData[#This Row],COLUMN(P191), FALSE)</f>
        <v>MX</v>
      </c>
      <c r="Q192" t="str">
        <f>VLOOKUP($A192,SalesData[#This Row],COLUMN(Q191), FALSE)</f>
        <v>2014</v>
      </c>
      <c r="R192" t="str">
        <f>VLOOKUP($A192,SalesData[#This Row],COLUMN(R191), FALSE)</f>
        <v xml:space="preserve"> HIGH </v>
      </c>
      <c r="S192" t="str">
        <f>VLOOKUP($A192,SalesData[#This Row],COLUMN(S191), FALSE)</f>
        <v>office supplies</v>
      </c>
      <c r="T192" t="str">
        <f>VLOOKUP($A192,SalesData[#This Row],COLUMN(T191), FALSE)</f>
        <v>41745</v>
      </c>
      <c r="U192" t="str">
        <f>VLOOKUP($A192,SalesData[#This Row],COLUMN(U191), FALSE)</f>
        <v>AH1021018</v>
      </c>
      <c r="V192" t="str">
        <f>VLOOKUP($A192,SalesData[#This Row],COLUMN(V191), FALSE)</f>
        <v>MX</v>
      </c>
      <c r="W192">
        <f>VLOOKUP($A192,SalesData[#This Row],COLUMN(W191), FALSE)</f>
        <v>2014</v>
      </c>
      <c r="X192" t="str">
        <f>VLOOKUP($A192,SalesData[#This Row],COLUMN(X191), FALSE)</f>
        <v>AH1021018</v>
      </c>
      <c r="Y192">
        <f>VLOOKUP($A192,SalesData[#This Row],COLUMN(Y191), FALSE)</f>
        <v>41745</v>
      </c>
      <c r="Z192" t="str">
        <f>VLOOKUP($A192,SalesData[#This Row],COLUMN(Z191), FALSE)</f>
        <v>MX-2014-AH1021018-41745</v>
      </c>
      <c r="AA192">
        <f>VLOOKUP($A192,SalesData[#This Row],COLUMN(AA191), FALSE)</f>
        <v>2014</v>
      </c>
      <c r="AB192">
        <f>VLOOKUP($A192,SalesData[#This Row],COLUMN(AB191), FALSE)</f>
        <v>4</v>
      </c>
      <c r="AC192">
        <f>VLOOKUP($A192,SalesData[#This Row],COLUMN(AC191), FALSE)</f>
        <v>4</v>
      </c>
      <c r="AD192">
        <f>VLOOKUP($A192,SalesData[#This Row],COLUMN(AD191), FALSE)</f>
        <v>3</v>
      </c>
    </row>
    <row r="193" spans="1:30" ht="15.75">
      <c r="A193" s="54" t="s">
        <v>1212</v>
      </c>
      <c r="B193" s="52">
        <f>VLOOKUP($A193,SalesData[#This Row],COLUMN(B192), FALSE)</f>
        <v>42173</v>
      </c>
      <c r="C193" s="52">
        <f>VLOOKUP($A193,SalesData[#This Row],COLUMN(C192), FALSE)</f>
        <v>42173</v>
      </c>
      <c r="D193" t="str">
        <f>VLOOKUP($A193,SalesData[#This Row],COLUMN(D192), FALSE)</f>
        <v>Troy Staebel</v>
      </c>
      <c r="E193" t="str">
        <f>VLOOKUP($A193,SalesData[#This Row],COLUMN(E192), FALSE)</f>
        <v>United Kingdom</v>
      </c>
      <c r="F193" t="str">
        <f>VLOOKUP($A193,SalesData[#This Row],COLUMN(F192), FALSE)</f>
        <v>Northern Europe</v>
      </c>
      <c r="G193" t="str">
        <f>VLOOKUP($A193,SalesData[#This Row],COLUMN(G192), FALSE)</f>
        <v xml:space="preserve"> Office Supplies </v>
      </c>
      <c r="H193" t="str">
        <f>VLOOKUP($A193,SalesData[#This Row],COLUMN(H192), FALSE)</f>
        <v>Copiers</v>
      </c>
      <c r="I193">
        <f>VLOOKUP($A193,SalesData[#This Row],COLUMN(I192), FALSE)</f>
        <v>1560.23999999999</v>
      </c>
      <c r="J193">
        <f>VLOOKUP($A193,SalesData[#This Row],COLUMN(J192), FALSE)</f>
        <v>3</v>
      </c>
      <c r="K193">
        <f>VLOOKUP($A193,SalesData[#This Row],COLUMN(K192), FALSE)</f>
        <v>0</v>
      </c>
      <c r="L193">
        <f>VLOOKUP($A193,SalesData[#This Row],COLUMN(L192), FALSE)</f>
        <v>421.19999999999902</v>
      </c>
      <c r="M193" t="str">
        <f>VLOOKUP($A193,SalesData[#This Row],COLUMN(M192), FALSE)</f>
        <v>High</v>
      </c>
      <c r="N193" t="str">
        <f>VLOOKUP($A193,SalesData[#This Row],COLUMN(N192), FALSE)</f>
        <v>Normal Order</v>
      </c>
      <c r="O193" t="str">
        <f>VLOOKUP($A193,SalesData[#This Row],COLUMN(O192), FALSE)</f>
        <v>Troy Staebel</v>
      </c>
      <c r="P193" t="str">
        <f>VLOOKUP($A193,SalesData[#This Row],COLUMN(P192), FALSE)</f>
        <v>IT</v>
      </c>
      <c r="Q193" t="str">
        <f>VLOOKUP($A193,SalesData[#This Row],COLUMN(Q192), FALSE)</f>
        <v>2015</v>
      </c>
      <c r="R193" t="str">
        <f>VLOOKUP($A193,SalesData[#This Row],COLUMN(R192), FALSE)</f>
        <v>HIGH</v>
      </c>
      <c r="S193" t="str">
        <f>VLOOKUP($A193,SalesData[#This Row],COLUMN(S192), FALSE)</f>
        <v xml:space="preserve"> office supplies </v>
      </c>
      <c r="T193" t="str">
        <f>VLOOKUP($A193,SalesData[#This Row],COLUMN(T192), FALSE)</f>
        <v>42173</v>
      </c>
      <c r="U193" t="str">
        <f>VLOOKUP($A193,SalesData[#This Row],COLUMN(U192), FALSE)</f>
        <v>TS21610139</v>
      </c>
      <c r="V193" t="str">
        <f>VLOOKUP($A193,SalesData[#This Row],COLUMN(V192), FALSE)</f>
        <v>IT</v>
      </c>
      <c r="W193">
        <f>VLOOKUP($A193,SalesData[#This Row],COLUMN(W192), FALSE)</f>
        <v>2015</v>
      </c>
      <c r="X193" t="str">
        <f>VLOOKUP($A193,SalesData[#This Row],COLUMN(X192), FALSE)</f>
        <v>TS21610139</v>
      </c>
      <c r="Y193">
        <f>VLOOKUP($A193,SalesData[#This Row],COLUMN(Y192), FALSE)</f>
        <v>42173</v>
      </c>
      <c r="Z193" t="str">
        <f>VLOOKUP($A193,SalesData[#This Row],COLUMN(Z192), FALSE)</f>
        <v>IT-2015-TS21610139-42173</v>
      </c>
      <c r="AA193">
        <f>VLOOKUP($A193,SalesData[#This Row],COLUMN(AA192), FALSE)</f>
        <v>2015</v>
      </c>
      <c r="AB193">
        <f>VLOOKUP($A193,SalesData[#This Row],COLUMN(AB192), FALSE)</f>
        <v>6</v>
      </c>
      <c r="AC193">
        <f>VLOOKUP($A193,SalesData[#This Row],COLUMN(AC192), FALSE)</f>
        <v>5</v>
      </c>
      <c r="AD193">
        <f>VLOOKUP($A193,SalesData[#This Row],COLUMN(AD192), FALSE)</f>
        <v>0</v>
      </c>
    </row>
    <row r="194" spans="1:30" ht="15.75">
      <c r="A194" s="53" t="s">
        <v>1218</v>
      </c>
      <c r="B194" s="52">
        <f>VLOOKUP($A194,SalesData[#This Row],COLUMN(B193), FALSE)</f>
        <v>41643</v>
      </c>
      <c r="C194" s="52">
        <f>VLOOKUP($A194,SalesData[#This Row],COLUMN(C193), FALSE)</f>
        <v>41649</v>
      </c>
      <c r="D194" t="str">
        <f>VLOOKUP($A194,SalesData[#This Row],COLUMN(D193), FALSE)</f>
        <v>Liz Carlisle</v>
      </c>
      <c r="E194" t="str">
        <f>VLOOKUP($A194,SalesData[#This Row],COLUMN(E193), FALSE)</f>
        <v>Guatemala</v>
      </c>
      <c r="F194" t="str">
        <f>VLOOKUP($A194,SalesData[#This Row],COLUMN(F193), FALSE)</f>
        <v>Central America</v>
      </c>
      <c r="G194" t="str">
        <f>VLOOKUP($A194,SalesData[#This Row],COLUMN(G193), FALSE)</f>
        <v>Technology</v>
      </c>
      <c r="H194" t="str">
        <f>VLOOKUP($A194,SalesData[#This Row],COLUMN(H193), FALSE)</f>
        <v>Phones</v>
      </c>
      <c r="I194">
        <f>VLOOKUP($A194,SalesData[#This Row],COLUMN(I193), FALSE)</f>
        <v>2120.8000000000002</v>
      </c>
      <c r="J194">
        <f>VLOOKUP($A194,SalesData[#This Row],COLUMN(J193), FALSE)</f>
        <v>5</v>
      </c>
      <c r="K194">
        <f>VLOOKUP($A194,SalesData[#This Row],COLUMN(K193), FALSE)</f>
        <v>0</v>
      </c>
      <c r="L194">
        <f>VLOOKUP($A194,SalesData[#This Row],COLUMN(L193), FALSE)</f>
        <v>275.7</v>
      </c>
      <c r="M194" t="str">
        <f>VLOOKUP($A194,SalesData[#This Row],COLUMN(M193), FALSE)</f>
        <v>Medium</v>
      </c>
      <c r="N194" t="str">
        <f>VLOOKUP($A194,SalesData[#This Row],COLUMN(N193), FALSE)</f>
        <v>Normal Order</v>
      </c>
      <c r="O194" t="str">
        <f>VLOOKUP($A194,SalesData[#This Row],COLUMN(O193), FALSE)</f>
        <v>Liz Carlisle</v>
      </c>
      <c r="P194" t="str">
        <f>VLOOKUP($A194,SalesData[#This Row],COLUMN(P193), FALSE)</f>
        <v>MX</v>
      </c>
      <c r="Q194" t="str">
        <f>VLOOKUP($A194,SalesData[#This Row],COLUMN(Q193), FALSE)</f>
        <v>2014</v>
      </c>
      <c r="R194" t="str">
        <f>VLOOKUP($A194,SalesData[#This Row],COLUMN(R193), FALSE)</f>
        <v>MEDIUM</v>
      </c>
      <c r="S194" t="str">
        <f>VLOOKUP($A194,SalesData[#This Row],COLUMN(S193), FALSE)</f>
        <v>technology</v>
      </c>
      <c r="T194" t="str">
        <f>VLOOKUP($A194,SalesData[#This Row],COLUMN(T193), FALSE)</f>
        <v>41643</v>
      </c>
      <c r="U194" t="str">
        <f>VLOOKUP($A194,SalesData[#This Row],COLUMN(U193), FALSE)</f>
        <v>LC1705051</v>
      </c>
      <c r="V194" t="str">
        <f>VLOOKUP($A194,SalesData[#This Row],COLUMN(V193), FALSE)</f>
        <v>MX</v>
      </c>
      <c r="W194">
        <f>VLOOKUP($A194,SalesData[#This Row],COLUMN(W193), FALSE)</f>
        <v>2014</v>
      </c>
      <c r="X194" t="str">
        <f>VLOOKUP($A194,SalesData[#This Row],COLUMN(X193), FALSE)</f>
        <v>LC1705051</v>
      </c>
      <c r="Y194">
        <f>VLOOKUP($A194,SalesData[#This Row],COLUMN(Y193), FALSE)</f>
        <v>41643</v>
      </c>
      <c r="Z194" t="str">
        <f>VLOOKUP($A194,SalesData[#This Row],COLUMN(Z193), FALSE)</f>
        <v>MX-2014-LC1705051-41643</v>
      </c>
      <c r="AA194">
        <f>VLOOKUP($A194,SalesData[#This Row],COLUMN(AA193), FALSE)</f>
        <v>2014</v>
      </c>
      <c r="AB194">
        <f>VLOOKUP($A194,SalesData[#This Row],COLUMN(AB193), FALSE)</f>
        <v>1</v>
      </c>
      <c r="AC194">
        <f>VLOOKUP($A194,SalesData[#This Row],COLUMN(AC193), FALSE)</f>
        <v>7</v>
      </c>
      <c r="AD194">
        <f>VLOOKUP($A194,SalesData[#This Row],COLUMN(AD193), FALSE)</f>
        <v>6</v>
      </c>
    </row>
    <row r="195" spans="1:30" ht="15.75">
      <c r="A195" s="54" t="s">
        <v>1225</v>
      </c>
      <c r="B195" s="52">
        <f>VLOOKUP($A195,SalesData[#This Row],COLUMN(B194), FALSE)</f>
        <v>41516</v>
      </c>
      <c r="C195" s="52">
        <f>VLOOKUP($A195,SalesData[#This Row],COLUMN(C194), FALSE)</f>
        <v>41519</v>
      </c>
      <c r="D195" t="str">
        <f>VLOOKUP($A195,SalesData[#This Row],COLUMN(D194), FALSE)</f>
        <v>Stefanie Holloman</v>
      </c>
      <c r="E195" t="str">
        <f>VLOOKUP($A195,SalesData[#This Row],COLUMN(E194), FALSE)</f>
        <v>Germany</v>
      </c>
      <c r="F195" t="str">
        <f>VLOOKUP($A195,SalesData[#This Row],COLUMN(F194), FALSE)</f>
        <v>Western Europe</v>
      </c>
      <c r="G195" t="str">
        <f>VLOOKUP($A195,SalesData[#This Row],COLUMN(G194), FALSE)</f>
        <v>Furniture</v>
      </c>
      <c r="H195" t="str">
        <f>VLOOKUP($A195,SalesData[#This Row],COLUMN(H194), FALSE)</f>
        <v>Copiers</v>
      </c>
      <c r="I195">
        <f>VLOOKUP($A195,SalesData[#This Row],COLUMN(I194), FALSE)</f>
        <v>2794.2525000000001</v>
      </c>
      <c r="J195">
        <f>VLOOKUP($A195,SalesData[#This Row],COLUMN(J194), FALSE)</f>
        <v>5</v>
      </c>
      <c r="K195">
        <f>VLOOKUP($A195,SalesData[#This Row],COLUMN(K194), FALSE)</f>
        <v>0.35</v>
      </c>
      <c r="L195">
        <f>VLOOKUP($A195,SalesData[#This Row],COLUMN(L194), FALSE)</f>
        <v>515.75250000000005</v>
      </c>
      <c r="M195" t="str">
        <f>VLOOKUP($A195,SalesData[#This Row],COLUMN(M194), FALSE)</f>
        <v>Medium</v>
      </c>
      <c r="N195" t="str">
        <f>VLOOKUP($A195,SalesData[#This Row],COLUMN(N194), FALSE)</f>
        <v>Normal Order</v>
      </c>
      <c r="O195" t="str">
        <f>VLOOKUP($A195,SalesData[#This Row],COLUMN(O194), FALSE)</f>
        <v>Stefanie Holloman</v>
      </c>
      <c r="P195" t="str">
        <f>VLOOKUP($A195,SalesData[#This Row],COLUMN(P194), FALSE)</f>
        <v>ES</v>
      </c>
      <c r="Q195" t="str">
        <f>VLOOKUP($A195,SalesData[#This Row],COLUMN(Q194), FALSE)</f>
        <v>2013</v>
      </c>
      <c r="R195" t="str">
        <f>VLOOKUP($A195,SalesData[#This Row],COLUMN(R194), FALSE)</f>
        <v>MEDIUM</v>
      </c>
      <c r="S195" t="str">
        <f>VLOOKUP($A195,SalesData[#This Row],COLUMN(S194), FALSE)</f>
        <v>furniture</v>
      </c>
      <c r="T195" t="str">
        <f>VLOOKUP($A195,SalesData[#This Row],COLUMN(T194), FALSE)</f>
        <v>41516</v>
      </c>
      <c r="U195" t="str">
        <f>VLOOKUP($A195,SalesData[#This Row],COLUMN(U194), FALSE)</f>
        <v>SH2063548</v>
      </c>
      <c r="V195" t="str">
        <f>VLOOKUP($A195,SalesData[#This Row],COLUMN(V194), FALSE)</f>
        <v>ES</v>
      </c>
      <c r="W195">
        <f>VLOOKUP($A195,SalesData[#This Row],COLUMN(W194), FALSE)</f>
        <v>2013</v>
      </c>
      <c r="X195" t="str">
        <f>VLOOKUP($A195,SalesData[#This Row],COLUMN(X194), FALSE)</f>
        <v>SH2063548</v>
      </c>
      <c r="Y195">
        <f>VLOOKUP($A195,SalesData[#This Row],COLUMN(Y194), FALSE)</f>
        <v>41516</v>
      </c>
      <c r="Z195" t="str">
        <f>VLOOKUP($A195,SalesData[#This Row],COLUMN(Z194), FALSE)</f>
        <v>ES-2013-SH2063548-41516</v>
      </c>
      <c r="AA195">
        <f>VLOOKUP($A195,SalesData[#This Row],COLUMN(AA194), FALSE)</f>
        <v>2013</v>
      </c>
      <c r="AB195">
        <f>VLOOKUP($A195,SalesData[#This Row],COLUMN(AB194), FALSE)</f>
        <v>8</v>
      </c>
      <c r="AC195">
        <f>VLOOKUP($A195,SalesData[#This Row],COLUMN(AC194), FALSE)</f>
        <v>6</v>
      </c>
      <c r="AD195">
        <f>VLOOKUP($A195,SalesData[#This Row],COLUMN(AD194), FALSE)</f>
        <v>3</v>
      </c>
    </row>
    <row r="196" spans="1:30" ht="15.75">
      <c r="A196" s="53" t="s">
        <v>1236</v>
      </c>
      <c r="B196" s="52">
        <f>VLOOKUP($A196,SalesData[#This Row],COLUMN(B195), FALSE)</f>
        <v>42152</v>
      </c>
      <c r="C196" s="52">
        <f>VLOOKUP($A196,SalesData[#This Row],COLUMN(C195), FALSE)</f>
        <v>42156</v>
      </c>
      <c r="D196" t="str">
        <f>VLOOKUP($A196,SalesData[#This Row],COLUMN(D195), FALSE)</f>
        <v>Daniel Raglin</v>
      </c>
      <c r="E196" t="str">
        <f>VLOOKUP($A196,SalesData[#This Row],COLUMN(E195), FALSE)</f>
        <v>India</v>
      </c>
      <c r="F196" t="str">
        <f>VLOOKUP($A196,SalesData[#This Row],COLUMN(F195), FALSE)</f>
        <v>Southern Asia</v>
      </c>
      <c r="G196" t="str">
        <f>VLOOKUP($A196,SalesData[#This Row],COLUMN(G195), FALSE)</f>
        <v>Furniture</v>
      </c>
      <c r="H196" t="str">
        <f>VLOOKUP($A196,SalesData[#This Row],COLUMN(H195), FALSE)</f>
        <v>Binders</v>
      </c>
      <c r="I196">
        <f>VLOOKUP($A196,SalesData[#This Row],COLUMN(I195), FALSE)</f>
        <v>1394.99999999999</v>
      </c>
      <c r="J196">
        <f>VLOOKUP($A196,SalesData[#This Row],COLUMN(J195), FALSE)</f>
        <v>3</v>
      </c>
      <c r="K196">
        <f>VLOOKUP($A196,SalesData[#This Row],COLUMN(K195), FALSE)</f>
        <v>0</v>
      </c>
      <c r="L196">
        <f>VLOOKUP($A196,SalesData[#This Row],COLUMN(L195), FALSE)</f>
        <v>237.15</v>
      </c>
      <c r="M196" t="str">
        <f>VLOOKUP($A196,SalesData[#This Row],COLUMN(M195), FALSE)</f>
        <v>High</v>
      </c>
      <c r="N196" t="str">
        <f>VLOOKUP($A196,SalesData[#This Row],COLUMN(N195), FALSE)</f>
        <v>Normal Order</v>
      </c>
      <c r="O196" t="str">
        <f>VLOOKUP($A196,SalesData[#This Row],COLUMN(O195), FALSE)</f>
        <v>Daniel Raglin</v>
      </c>
      <c r="P196" t="str">
        <f>VLOOKUP($A196,SalesData[#This Row],COLUMN(P195), FALSE)</f>
        <v>IN</v>
      </c>
      <c r="Q196" t="str">
        <f>VLOOKUP($A196,SalesData[#This Row],COLUMN(Q195), FALSE)</f>
        <v>2015</v>
      </c>
      <c r="R196" t="str">
        <f>VLOOKUP($A196,SalesData[#This Row],COLUMN(R195), FALSE)</f>
        <v>HIGH</v>
      </c>
      <c r="S196" t="str">
        <f>VLOOKUP($A196,SalesData[#This Row],COLUMN(S195), FALSE)</f>
        <v>furniture</v>
      </c>
      <c r="T196" t="str">
        <f>VLOOKUP($A196,SalesData[#This Row],COLUMN(T195), FALSE)</f>
        <v>42152</v>
      </c>
      <c r="U196" t="str">
        <f>VLOOKUP($A196,SalesData[#This Row],COLUMN(U195), FALSE)</f>
        <v>DR1294058</v>
      </c>
      <c r="V196" t="str">
        <f>VLOOKUP($A196,SalesData[#This Row],COLUMN(V195), FALSE)</f>
        <v>IN</v>
      </c>
      <c r="W196">
        <f>VLOOKUP($A196,SalesData[#This Row],COLUMN(W195), FALSE)</f>
        <v>2015</v>
      </c>
      <c r="X196" t="str">
        <f>VLOOKUP($A196,SalesData[#This Row],COLUMN(X195), FALSE)</f>
        <v>DR1294058</v>
      </c>
      <c r="Y196">
        <f>VLOOKUP($A196,SalesData[#This Row],COLUMN(Y195), FALSE)</f>
        <v>42152</v>
      </c>
      <c r="Z196" t="str">
        <f>VLOOKUP($A196,SalesData[#This Row],COLUMN(Z195), FALSE)</f>
        <v>IN-2015-DR1294058-42152</v>
      </c>
      <c r="AA196">
        <f>VLOOKUP($A196,SalesData[#This Row],COLUMN(AA195), FALSE)</f>
        <v>2015</v>
      </c>
      <c r="AB196">
        <f>VLOOKUP($A196,SalesData[#This Row],COLUMN(AB195), FALSE)</f>
        <v>5</v>
      </c>
      <c r="AC196">
        <f>VLOOKUP($A196,SalesData[#This Row],COLUMN(AC195), FALSE)</f>
        <v>5</v>
      </c>
      <c r="AD196">
        <f>VLOOKUP($A196,SalesData[#This Row],COLUMN(AD195), FALSE)</f>
        <v>4</v>
      </c>
    </row>
    <row r="197" spans="1:30" ht="15.75">
      <c r="A197" s="54" t="s">
        <v>1239</v>
      </c>
      <c r="B197" s="52">
        <f>VLOOKUP($A197,SalesData[#This Row],COLUMN(B196), FALSE)</f>
        <v>41224</v>
      </c>
      <c r="C197" s="52">
        <f>VLOOKUP($A197,SalesData[#This Row],COLUMN(C196), FALSE)</f>
        <v>41228</v>
      </c>
      <c r="D197" t="str">
        <f>VLOOKUP($A197,SalesData[#This Row],COLUMN(D196), FALSE)</f>
        <v>Ionia McGrath</v>
      </c>
      <c r="E197" t="str">
        <f>VLOOKUP($A197,SalesData[#This Row],COLUMN(E196), FALSE)</f>
        <v>Republic of the Congo</v>
      </c>
      <c r="F197" t="str">
        <f>VLOOKUP($A197,SalesData[#This Row],COLUMN(F196), FALSE)</f>
        <v>Central Africa</v>
      </c>
      <c r="G197" t="str">
        <f>VLOOKUP($A197,SalesData[#This Row],COLUMN(G196), FALSE)</f>
        <v>Furniture</v>
      </c>
      <c r="H197" t="str">
        <f>VLOOKUP($A197,SalesData[#This Row],COLUMN(H196), FALSE)</f>
        <v>Chairs</v>
      </c>
      <c r="I197">
        <f>VLOOKUP($A197,SalesData[#This Row],COLUMN(I196), FALSE)</f>
        <v>1660.79999999999</v>
      </c>
      <c r="J197">
        <f>VLOOKUP($A197,SalesData[#This Row],COLUMN(J196), FALSE)</f>
        <v>4</v>
      </c>
      <c r="K197">
        <f>VLOOKUP($A197,SalesData[#This Row],COLUMN(K196), FALSE)</f>
        <v>0</v>
      </c>
      <c r="L197">
        <f>VLOOKUP($A197,SalesData[#This Row],COLUMN(L196), FALSE)</f>
        <v>83.039999999999907</v>
      </c>
      <c r="M197" t="str">
        <f>VLOOKUP($A197,SalesData[#This Row],COLUMN(M196), FALSE)</f>
        <v>High</v>
      </c>
      <c r="N197" t="str">
        <f>VLOOKUP($A197,SalesData[#This Row],COLUMN(N196), FALSE)</f>
        <v>Normal Order</v>
      </c>
      <c r="O197" t="str">
        <f>VLOOKUP($A197,SalesData[#This Row],COLUMN(O196), FALSE)</f>
        <v>Ionia Mcgrath</v>
      </c>
      <c r="P197" t="str">
        <f>VLOOKUP($A197,SalesData[#This Row],COLUMN(P196), FALSE)</f>
        <v>CF</v>
      </c>
      <c r="Q197" t="str">
        <f>VLOOKUP($A197,SalesData[#This Row],COLUMN(Q196), FALSE)</f>
        <v>2012</v>
      </c>
      <c r="R197" t="str">
        <f>VLOOKUP($A197,SalesData[#This Row],COLUMN(R196), FALSE)</f>
        <v>HIGH</v>
      </c>
      <c r="S197" t="str">
        <f>VLOOKUP($A197,SalesData[#This Row],COLUMN(S196), FALSE)</f>
        <v>furniture</v>
      </c>
      <c r="T197" t="str">
        <f>VLOOKUP($A197,SalesData[#This Row],COLUMN(T196), FALSE)</f>
        <v>41224</v>
      </c>
      <c r="U197" t="str">
        <f>VLOOKUP($A197,SalesData[#This Row],COLUMN(U196), FALSE)</f>
        <v>IM5055106</v>
      </c>
      <c r="V197" t="str">
        <f>VLOOKUP($A197,SalesData[#This Row],COLUMN(V196), FALSE)</f>
        <v>CF</v>
      </c>
      <c r="W197">
        <f>VLOOKUP($A197,SalesData[#This Row],COLUMN(W196), FALSE)</f>
        <v>2012</v>
      </c>
      <c r="X197" t="str">
        <f>VLOOKUP($A197,SalesData[#This Row],COLUMN(X196), FALSE)</f>
        <v>IM5055106</v>
      </c>
      <c r="Y197">
        <f>VLOOKUP($A197,SalesData[#This Row],COLUMN(Y196), FALSE)</f>
        <v>41224</v>
      </c>
      <c r="Z197" t="str">
        <f>VLOOKUP($A197,SalesData[#This Row],COLUMN(Z196), FALSE)</f>
        <v>CF-2012-IM5055106-41224</v>
      </c>
      <c r="AA197">
        <f>VLOOKUP($A197,SalesData[#This Row],COLUMN(AA196), FALSE)</f>
        <v>2012</v>
      </c>
      <c r="AB197">
        <f>VLOOKUP($A197,SalesData[#This Row],COLUMN(AB196), FALSE)</f>
        <v>11</v>
      </c>
      <c r="AC197">
        <f>VLOOKUP($A197,SalesData[#This Row],COLUMN(AC196), FALSE)</f>
        <v>1</v>
      </c>
      <c r="AD197">
        <f>VLOOKUP($A197,SalesData[#This Row],COLUMN(AD196), FALSE)</f>
        <v>4</v>
      </c>
    </row>
    <row r="198" spans="1:30" ht="15.75">
      <c r="A198" s="53" t="s">
        <v>1242</v>
      </c>
      <c r="B198" s="52">
        <f>VLOOKUP($A198,SalesData[#This Row],COLUMN(B197), FALSE)</f>
        <v>41790</v>
      </c>
      <c r="C198" s="52">
        <f>VLOOKUP($A198,SalesData[#This Row],COLUMN(C197), FALSE)</f>
        <v>41795</v>
      </c>
      <c r="D198" t="str">
        <f>VLOOKUP($A198,SalesData[#This Row],COLUMN(D197), FALSE)</f>
        <v>Vivek Grady</v>
      </c>
      <c r="E198" t="str">
        <f>VLOOKUP($A198,SalesData[#This Row],COLUMN(E197), FALSE)</f>
        <v>China</v>
      </c>
      <c r="F198" t="str">
        <f>VLOOKUP($A198,SalesData[#This Row],COLUMN(F197), FALSE)</f>
        <v>Eastern Asia</v>
      </c>
      <c r="G198" t="str">
        <f>VLOOKUP($A198,SalesData[#This Row],COLUMN(G197), FALSE)</f>
        <v>Furniture</v>
      </c>
      <c r="H198" t="str">
        <f>VLOOKUP($A198,SalesData[#This Row],COLUMN(H197), FALSE)</f>
        <v>Tables</v>
      </c>
      <c r="I198">
        <f>VLOOKUP($A198,SalesData[#This Row],COLUMN(I197), FALSE)</f>
        <v>2436.672</v>
      </c>
      <c r="J198">
        <f>VLOOKUP($A198,SalesData[#This Row],COLUMN(J197), FALSE)</f>
        <v>4</v>
      </c>
      <c r="K198">
        <f>VLOOKUP($A198,SalesData[#This Row],COLUMN(K197), FALSE)</f>
        <v>0.3</v>
      </c>
      <c r="L198">
        <f>VLOOKUP($A198,SalesData[#This Row],COLUMN(L197), FALSE)</f>
        <v>-487.36799999999999</v>
      </c>
      <c r="M198" t="str">
        <f>VLOOKUP($A198,SalesData[#This Row],COLUMN(M197), FALSE)</f>
        <v>High</v>
      </c>
      <c r="N198" t="str">
        <f>VLOOKUP($A198,SalesData[#This Row],COLUMN(N197), FALSE)</f>
        <v>Normal Order</v>
      </c>
      <c r="O198" t="str">
        <f>VLOOKUP($A198,SalesData[#This Row],COLUMN(O197), FALSE)</f>
        <v>Vivek Grady</v>
      </c>
      <c r="P198" t="str">
        <f>VLOOKUP($A198,SalesData[#This Row],COLUMN(P197), FALSE)</f>
        <v>ID</v>
      </c>
      <c r="Q198" t="str">
        <f>VLOOKUP($A198,SalesData[#This Row],COLUMN(Q197), FALSE)</f>
        <v>2014</v>
      </c>
      <c r="R198" t="str">
        <f>VLOOKUP($A198,SalesData[#This Row],COLUMN(R197), FALSE)</f>
        <v>HIGH</v>
      </c>
      <c r="S198" t="str">
        <f>VLOOKUP($A198,SalesData[#This Row],COLUMN(S197), FALSE)</f>
        <v>furniture</v>
      </c>
      <c r="T198" t="str">
        <f>VLOOKUP($A198,SalesData[#This Row],COLUMN(T197), FALSE)</f>
        <v>41790</v>
      </c>
      <c r="U198" t="str">
        <f>VLOOKUP($A198,SalesData[#This Row],COLUMN(U197), FALSE)</f>
        <v>VG2180527</v>
      </c>
      <c r="V198" t="str">
        <f>VLOOKUP($A198,SalesData[#This Row],COLUMN(V197), FALSE)</f>
        <v>ID</v>
      </c>
      <c r="W198">
        <f>VLOOKUP($A198,SalesData[#This Row],COLUMN(W197), FALSE)</f>
        <v>2014</v>
      </c>
      <c r="X198" t="str">
        <f>VLOOKUP($A198,SalesData[#This Row],COLUMN(X197), FALSE)</f>
        <v>VG2180527</v>
      </c>
      <c r="Y198">
        <f>VLOOKUP($A198,SalesData[#This Row],COLUMN(Y197), FALSE)</f>
        <v>41790</v>
      </c>
      <c r="Z198" t="str">
        <f>VLOOKUP($A198,SalesData[#This Row],COLUMN(Z197), FALSE)</f>
        <v>ID-2014-VG2180527-41790</v>
      </c>
      <c r="AA198">
        <f>VLOOKUP($A198,SalesData[#This Row],COLUMN(AA197), FALSE)</f>
        <v>2014</v>
      </c>
      <c r="AB198">
        <f>VLOOKUP($A198,SalesData[#This Row],COLUMN(AB197), FALSE)</f>
        <v>5</v>
      </c>
      <c r="AC198">
        <f>VLOOKUP($A198,SalesData[#This Row],COLUMN(AC197), FALSE)</f>
        <v>7</v>
      </c>
      <c r="AD198">
        <f>VLOOKUP($A198,SalesData[#This Row],COLUMN(AD197), FALSE)</f>
        <v>5</v>
      </c>
    </row>
    <row r="199" spans="1:30" ht="15.75">
      <c r="A199" s="54" t="s">
        <v>1200</v>
      </c>
      <c r="B199" s="52">
        <f>VLOOKUP($A199,SalesData[#This Row],COLUMN(B198), FALSE)</f>
        <v>40972</v>
      </c>
      <c r="C199" s="52">
        <f>VLOOKUP($A199,SalesData[#This Row],COLUMN(C198), FALSE)</f>
        <v>40975</v>
      </c>
      <c r="D199" t="str">
        <f>VLOOKUP($A199,SalesData[#This Row],COLUMN(D198), FALSE)</f>
        <v>Aimee Bixby</v>
      </c>
      <c r="E199" t="str">
        <f>VLOOKUP($A199,SalesData[#This Row],COLUMN(E198), FALSE)</f>
        <v>United States</v>
      </c>
      <c r="F199" t="str">
        <f>VLOOKUP($A199,SalesData[#This Row],COLUMN(F198), FALSE)</f>
        <v>Eastern US</v>
      </c>
      <c r="G199" t="str">
        <f>VLOOKUP($A199,SalesData[#This Row],COLUMN(G198), FALSE)</f>
        <v>Office Supplies</v>
      </c>
      <c r="H199" t="str">
        <f>VLOOKUP($A199,SalesData[#This Row],COLUMN(H198), FALSE)</f>
        <v>Bookcases</v>
      </c>
      <c r="I199">
        <f>VLOOKUP($A199,SalesData[#This Row],COLUMN(I198), FALSE)</f>
        <v>18.62</v>
      </c>
      <c r="J199">
        <f>VLOOKUP($A199,SalesData[#This Row],COLUMN(J198), FALSE)</f>
        <v>2</v>
      </c>
      <c r="K199">
        <f>VLOOKUP($A199,SalesData[#This Row],COLUMN(K198), FALSE)</f>
        <v>0</v>
      </c>
      <c r="L199">
        <f>VLOOKUP($A199,SalesData[#This Row],COLUMN(L198), FALSE)</f>
        <v>5.3997999999999902</v>
      </c>
      <c r="M199" t="str">
        <f>VLOOKUP($A199,SalesData[#This Row],COLUMN(M198), FALSE)</f>
        <v>Medium</v>
      </c>
      <c r="N199" t="str">
        <f>VLOOKUP($A199,SalesData[#This Row],COLUMN(N198), FALSE)</f>
        <v>Normal Order</v>
      </c>
      <c r="O199" t="str">
        <f>VLOOKUP($A199,SalesData[#This Row],COLUMN(O198), FALSE)</f>
        <v>Aimee Bixby</v>
      </c>
      <c r="P199" t="str">
        <f>VLOOKUP($A199,SalesData[#This Row],COLUMN(P198), FALSE)</f>
        <v>CA</v>
      </c>
      <c r="Q199" t="str">
        <f>VLOOKUP($A199,SalesData[#This Row],COLUMN(Q198), FALSE)</f>
        <v>2012</v>
      </c>
      <c r="R199" t="str">
        <f>VLOOKUP($A199,SalesData[#This Row],COLUMN(R198), FALSE)</f>
        <v>MEDIUM</v>
      </c>
      <c r="S199" t="str">
        <f>VLOOKUP($A199,SalesData[#This Row],COLUMN(S198), FALSE)</f>
        <v>office supplies</v>
      </c>
      <c r="T199" t="str">
        <f>VLOOKUP($A199,SalesData[#This Row],COLUMN(T198), FALSE)</f>
        <v>40972</v>
      </c>
      <c r="U199" t="str">
        <f>VLOOKUP($A199,SalesData[#This Row],COLUMN(U198), FALSE)</f>
        <v>AB10150140</v>
      </c>
      <c r="V199" t="str">
        <f>VLOOKUP($A199,SalesData[#This Row],COLUMN(V198), FALSE)</f>
        <v>CA</v>
      </c>
      <c r="W199">
        <f>VLOOKUP($A199,SalesData[#This Row],COLUMN(W198), FALSE)</f>
        <v>2012</v>
      </c>
      <c r="X199" t="str">
        <f>VLOOKUP($A199,SalesData[#This Row],COLUMN(X198), FALSE)</f>
        <v>AB10150140</v>
      </c>
      <c r="Y199">
        <f>VLOOKUP($A199,SalesData[#This Row],COLUMN(Y198), FALSE)</f>
        <v>40972</v>
      </c>
      <c r="Z199" t="str">
        <f>VLOOKUP($A199,SalesData[#This Row],COLUMN(Z198), FALSE)</f>
        <v>CA-2012-AB10150140-40972</v>
      </c>
      <c r="AA199">
        <f>VLOOKUP($A199,SalesData[#This Row],COLUMN(AA198), FALSE)</f>
        <v>2012</v>
      </c>
      <c r="AB199">
        <f>VLOOKUP($A199,SalesData[#This Row],COLUMN(AB198), FALSE)</f>
        <v>3</v>
      </c>
      <c r="AC199">
        <f>VLOOKUP($A199,SalesData[#This Row],COLUMN(AC198), FALSE)</f>
        <v>1</v>
      </c>
      <c r="AD199">
        <f>VLOOKUP($A199,SalesData[#This Row],COLUMN(AD198), FALSE)</f>
        <v>3</v>
      </c>
    </row>
    <row r="200" spans="1:30" ht="15.75">
      <c r="A200" s="53" t="s">
        <v>1245</v>
      </c>
      <c r="B200" s="52">
        <f>VLOOKUP($A200,SalesData[#This Row],COLUMN(B199), FALSE)</f>
        <v>41339</v>
      </c>
      <c r="C200" s="52">
        <f>VLOOKUP($A200,SalesData[#This Row],COLUMN(C199), FALSE)</f>
        <v>41344</v>
      </c>
      <c r="D200" t="str">
        <f>VLOOKUP($A200,SalesData[#This Row],COLUMN(D199), FALSE)</f>
        <v>Darren Koutras</v>
      </c>
      <c r="E200" t="str">
        <f>VLOOKUP($A200,SalesData[#This Row],COLUMN(E199), FALSE)</f>
        <v>El Salvador</v>
      </c>
      <c r="F200" t="str">
        <f>VLOOKUP($A200,SalesData[#This Row],COLUMN(F199), FALSE)</f>
        <v>Central America</v>
      </c>
      <c r="G200" t="str">
        <f>VLOOKUP($A200,SalesData[#This Row],COLUMN(G199), FALSE)</f>
        <v>Office Supplies</v>
      </c>
      <c r="H200" t="str">
        <f>VLOOKUP($A200,SalesData[#This Row],COLUMN(H199), FALSE)</f>
        <v>Chairs</v>
      </c>
      <c r="I200">
        <f>VLOOKUP($A200,SalesData[#This Row],COLUMN(I199), FALSE)</f>
        <v>1903</v>
      </c>
      <c r="J200">
        <f>VLOOKUP($A200,SalesData[#This Row],COLUMN(J199), FALSE)</f>
        <v>5</v>
      </c>
      <c r="K200">
        <f>VLOOKUP($A200,SalesData[#This Row],COLUMN(K199), FALSE)</f>
        <v>0</v>
      </c>
      <c r="L200">
        <f>VLOOKUP($A200,SalesData[#This Row],COLUMN(L199), FALSE)</f>
        <v>57</v>
      </c>
      <c r="M200" t="str">
        <f>VLOOKUP($A200,SalesData[#This Row],COLUMN(M199), FALSE)</f>
        <v>High</v>
      </c>
      <c r="N200" t="str">
        <f>VLOOKUP($A200,SalesData[#This Row],COLUMN(N199), FALSE)</f>
        <v>Normal Order</v>
      </c>
      <c r="O200" t="str">
        <f>VLOOKUP($A200,SalesData[#This Row],COLUMN(O199), FALSE)</f>
        <v>Darren Koutras</v>
      </c>
      <c r="P200" t="str">
        <f>VLOOKUP($A200,SalesData[#This Row],COLUMN(P199), FALSE)</f>
        <v xml:space="preserve"> M</v>
      </c>
      <c r="Q200" t="str">
        <f>VLOOKUP($A200,SalesData[#This Row],COLUMN(Q199), FALSE)</f>
        <v>-201</v>
      </c>
      <c r="R200" t="str">
        <f>VLOOKUP($A200,SalesData[#This Row],COLUMN(R199), FALSE)</f>
        <v>HIGH</v>
      </c>
      <c r="S200" t="str">
        <f>VLOOKUP($A200,SalesData[#This Row],COLUMN(S199), FALSE)</f>
        <v>office supplies</v>
      </c>
      <c r="T200" t="str">
        <f>VLOOKUP($A200,SalesData[#This Row],COLUMN(T199), FALSE)</f>
        <v xml:space="preserve">1339 </v>
      </c>
      <c r="U200" t="str">
        <f>VLOOKUP($A200,SalesData[#This Row],COLUMN(U199), FALSE)</f>
        <v>DK1298539</v>
      </c>
      <c r="V200" t="str">
        <f>VLOOKUP($A200,SalesData[#This Row],COLUMN(V199), FALSE)</f>
        <v xml:space="preserve"> MX</v>
      </c>
      <c r="W200">
        <f>VLOOKUP($A200,SalesData[#This Row],COLUMN(W199), FALSE)</f>
        <v>2013</v>
      </c>
      <c r="X200" t="str">
        <f>VLOOKUP($A200,SalesData[#This Row],COLUMN(X199), FALSE)</f>
        <v>DK1298539</v>
      </c>
      <c r="Y200">
        <f>VLOOKUP($A200,SalesData[#This Row],COLUMN(Y199), FALSE)</f>
        <v>41339</v>
      </c>
      <c r="Z200" t="str">
        <f>VLOOKUP($A200,SalesData[#This Row],COLUMN(Z199), FALSE)</f>
        <v>MX-2013-DK1298539-41339</v>
      </c>
      <c r="AA200">
        <f>VLOOKUP($A200,SalesData[#This Row],COLUMN(AA199), FALSE)</f>
        <v>2013</v>
      </c>
      <c r="AB200">
        <f>VLOOKUP($A200,SalesData[#This Row],COLUMN(AB199), FALSE)</f>
        <v>3</v>
      </c>
      <c r="AC200">
        <f>VLOOKUP($A200,SalesData[#This Row],COLUMN(AC199), FALSE)</f>
        <v>4</v>
      </c>
      <c r="AD200">
        <f>VLOOKUP($A200,SalesData[#This Row],COLUMN(AD199), FALSE)</f>
        <v>5</v>
      </c>
    </row>
    <row r="201" spans="1:30" ht="15.75">
      <c r="A201" s="54" t="s">
        <v>1228</v>
      </c>
      <c r="B201" s="52">
        <f>VLOOKUP($A201,SalesData[#This Row],COLUMN(B200), FALSE)</f>
        <v>42328</v>
      </c>
      <c r="C201" s="52">
        <f>VLOOKUP($A201,SalesData[#This Row],COLUMN(C200), FALSE)</f>
        <v>42330</v>
      </c>
      <c r="D201" t="str">
        <f>VLOOKUP($A201,SalesData[#This Row],COLUMN(D200), FALSE)</f>
        <v>Aimee Bixby</v>
      </c>
      <c r="E201" t="str">
        <f>VLOOKUP($A201,SalesData[#This Row],COLUMN(E200), FALSE)</f>
        <v>United States</v>
      </c>
      <c r="F201" t="str">
        <f>VLOOKUP($A201,SalesData[#This Row],COLUMN(F200), FALSE)</f>
        <v>Central US</v>
      </c>
      <c r="G201" t="str">
        <f>VLOOKUP($A201,SalesData[#This Row],COLUMN(G200), FALSE)</f>
        <v>Office Supplies</v>
      </c>
      <c r="H201" t="str">
        <f>VLOOKUP($A201,SalesData[#This Row],COLUMN(H200), FALSE)</f>
        <v>Chairs</v>
      </c>
      <c r="I201">
        <f>VLOOKUP($A201,SalesData[#This Row],COLUMN(I200), FALSE)</f>
        <v>16.896000000000001</v>
      </c>
      <c r="J201">
        <f>VLOOKUP($A201,SalesData[#This Row],COLUMN(J200), FALSE)</f>
        <v>4</v>
      </c>
      <c r="K201">
        <f>VLOOKUP($A201,SalesData[#This Row],COLUMN(K200), FALSE)</f>
        <v>0.2</v>
      </c>
      <c r="L201">
        <f>VLOOKUP($A201,SalesData[#This Row],COLUMN(L200), FALSE)</f>
        <v>5.2799999999999896</v>
      </c>
      <c r="M201" t="str">
        <f>VLOOKUP($A201,SalesData[#This Row],COLUMN(M200), FALSE)</f>
        <v>Medium</v>
      </c>
      <c r="N201" t="str">
        <f>VLOOKUP($A201,SalesData[#This Row],COLUMN(N200), FALSE)</f>
        <v>Normal Order</v>
      </c>
      <c r="O201" t="str">
        <f>VLOOKUP($A201,SalesData[#This Row],COLUMN(O200), FALSE)</f>
        <v>Aimee Bixby</v>
      </c>
      <c r="P201" t="str">
        <f>VLOOKUP($A201,SalesData[#This Row],COLUMN(P200), FALSE)</f>
        <v>CA</v>
      </c>
      <c r="Q201" t="str">
        <f>VLOOKUP($A201,SalesData[#This Row],COLUMN(Q200), FALSE)</f>
        <v>2015</v>
      </c>
      <c r="R201" t="str">
        <f>VLOOKUP($A201,SalesData[#This Row],COLUMN(R200), FALSE)</f>
        <v>MEDIUM</v>
      </c>
      <c r="S201" t="str">
        <f>VLOOKUP($A201,SalesData[#This Row],COLUMN(S200), FALSE)</f>
        <v>office supplies</v>
      </c>
      <c r="T201" t="str">
        <f>VLOOKUP($A201,SalesData[#This Row],COLUMN(T200), FALSE)</f>
        <v>42328</v>
      </c>
      <c r="U201" t="str">
        <f>VLOOKUP($A201,SalesData[#This Row],COLUMN(U200), FALSE)</f>
        <v>AB10150140</v>
      </c>
      <c r="V201" t="str">
        <f>VLOOKUP($A201,SalesData[#This Row],COLUMN(V200), FALSE)</f>
        <v>CA</v>
      </c>
      <c r="W201">
        <f>VLOOKUP($A201,SalesData[#This Row],COLUMN(W200), FALSE)</f>
        <v>2015</v>
      </c>
      <c r="X201" t="str">
        <f>VLOOKUP($A201,SalesData[#This Row],COLUMN(X200), FALSE)</f>
        <v>AB10150140</v>
      </c>
      <c r="Y201">
        <f>VLOOKUP($A201,SalesData[#This Row],COLUMN(Y200), FALSE)</f>
        <v>42328</v>
      </c>
      <c r="Z201" t="str">
        <f>VLOOKUP($A201,SalesData[#This Row],COLUMN(Z200), FALSE)</f>
        <v>CA-2015-AB10150140-42328</v>
      </c>
      <c r="AA201">
        <f>VLOOKUP($A201,SalesData[#This Row],COLUMN(AA200), FALSE)</f>
        <v>2015</v>
      </c>
      <c r="AB201">
        <f>VLOOKUP($A201,SalesData[#This Row],COLUMN(AB200), FALSE)</f>
        <v>11</v>
      </c>
      <c r="AC201">
        <f>VLOOKUP($A201,SalesData[#This Row],COLUMN(AC200), FALSE)</f>
        <v>6</v>
      </c>
      <c r="AD201">
        <f>VLOOKUP($A201,SalesData[#This Row],COLUMN(AD200), FALSE)</f>
        <v>2</v>
      </c>
    </row>
    <row r="202" spans="1:30" ht="15.75">
      <c r="A202" s="53" t="s">
        <v>1247</v>
      </c>
      <c r="B202" s="52">
        <f>VLOOKUP($A202,SalesData[#This Row],COLUMN(B201), FALSE)</f>
        <v>42222</v>
      </c>
      <c r="C202" s="52">
        <f>VLOOKUP($A202,SalesData[#This Row],COLUMN(C201), FALSE)</f>
        <v>42222</v>
      </c>
      <c r="D202" t="str">
        <f>VLOOKUP($A202,SalesData[#This Row],COLUMN(D201), FALSE)</f>
        <v>Rick Wilson</v>
      </c>
      <c r="E202" t="str">
        <f>VLOOKUP($A202,SalesData[#This Row],COLUMN(E201), FALSE)</f>
        <v>Norway</v>
      </c>
      <c r="F202" t="str">
        <f>VLOOKUP($A202,SalesData[#This Row],COLUMN(F201), FALSE)</f>
        <v>Northern Europe</v>
      </c>
      <c r="G202" t="str">
        <f>VLOOKUP($A202,SalesData[#This Row],COLUMN(G201), FALSE)</f>
        <v>Technology</v>
      </c>
      <c r="H202" t="str">
        <f>VLOOKUP($A202,SalesData[#This Row],COLUMN(H201), FALSE)</f>
        <v>Appliances</v>
      </c>
      <c r="I202">
        <f>VLOOKUP($A202,SalesData[#This Row],COLUMN(I201), FALSE)</f>
        <v>1590.9</v>
      </c>
      <c r="J202">
        <f>VLOOKUP($A202,SalesData[#This Row],COLUMN(J201), FALSE)</f>
        <v>5</v>
      </c>
      <c r="K202">
        <f>VLOOKUP($A202,SalesData[#This Row],COLUMN(K201), FALSE)</f>
        <v>0</v>
      </c>
      <c r="L202">
        <f>VLOOKUP($A202,SalesData[#This Row],COLUMN(L201), FALSE)</f>
        <v>508.94999999999902</v>
      </c>
      <c r="M202" t="str">
        <f>VLOOKUP($A202,SalesData[#This Row],COLUMN(M201), FALSE)</f>
        <v>Medium</v>
      </c>
      <c r="N202" t="str">
        <f>VLOOKUP($A202,SalesData[#This Row],COLUMN(N201), FALSE)</f>
        <v>Normal Order</v>
      </c>
      <c r="O202" t="str">
        <f>VLOOKUP($A202,SalesData[#This Row],COLUMN(O201), FALSE)</f>
        <v>Rick Wilson</v>
      </c>
      <c r="P202" t="str">
        <f>VLOOKUP($A202,SalesData[#This Row],COLUMN(P201), FALSE)</f>
        <v>ES</v>
      </c>
      <c r="Q202" t="str">
        <f>VLOOKUP($A202,SalesData[#This Row],COLUMN(Q201), FALSE)</f>
        <v>2015</v>
      </c>
      <c r="R202" t="str">
        <f>VLOOKUP($A202,SalesData[#This Row],COLUMN(R201), FALSE)</f>
        <v>MEDIUM</v>
      </c>
      <c r="S202" t="str">
        <f>VLOOKUP($A202,SalesData[#This Row],COLUMN(S201), FALSE)</f>
        <v>technology</v>
      </c>
      <c r="T202" t="str">
        <f>VLOOKUP($A202,SalesData[#This Row],COLUMN(T201), FALSE)</f>
        <v>42222</v>
      </c>
      <c r="U202" t="str">
        <f>VLOOKUP($A202,SalesData[#This Row],COLUMN(U201), FALSE)</f>
        <v>RW1954096</v>
      </c>
      <c r="V202" t="str">
        <f>VLOOKUP($A202,SalesData[#This Row],COLUMN(V201), FALSE)</f>
        <v>ES</v>
      </c>
      <c r="W202">
        <f>VLOOKUP($A202,SalesData[#This Row],COLUMN(W201), FALSE)</f>
        <v>2015</v>
      </c>
      <c r="X202" t="str">
        <f>VLOOKUP($A202,SalesData[#This Row],COLUMN(X201), FALSE)</f>
        <v>RW1954096</v>
      </c>
      <c r="Y202">
        <f>VLOOKUP($A202,SalesData[#This Row],COLUMN(Y201), FALSE)</f>
        <v>42222</v>
      </c>
      <c r="Z202" t="str">
        <f>VLOOKUP($A202,SalesData[#This Row],COLUMN(Z201), FALSE)</f>
        <v>ES-2015-RW1954096-42222</v>
      </c>
      <c r="AA202">
        <f>VLOOKUP($A202,SalesData[#This Row],COLUMN(AA201), FALSE)</f>
        <v>2015</v>
      </c>
      <c r="AB202">
        <f>VLOOKUP($A202,SalesData[#This Row],COLUMN(AB201), FALSE)</f>
        <v>8</v>
      </c>
      <c r="AC202">
        <f>VLOOKUP($A202,SalesData[#This Row],COLUMN(AC201), FALSE)</f>
        <v>5</v>
      </c>
      <c r="AD202">
        <f>VLOOKUP($A202,SalesData[#This Row],COLUMN(AD201), FALSE)</f>
        <v>0</v>
      </c>
    </row>
    <row r="203" spans="1:30" ht="15.75">
      <c r="A203" s="54" t="s">
        <v>1249</v>
      </c>
      <c r="B203" s="52">
        <f>VLOOKUP($A203,SalesData[#This Row],COLUMN(B202), FALSE)</f>
        <v>42173</v>
      </c>
      <c r="C203" s="52">
        <f>VLOOKUP($A203,SalesData[#This Row],COLUMN(C202), FALSE)</f>
        <v>42176</v>
      </c>
      <c r="D203" t="str">
        <f>VLOOKUP($A203,SalesData[#This Row],COLUMN(D202), FALSE)</f>
        <v>Evan Henry</v>
      </c>
      <c r="E203" t="str">
        <f>VLOOKUP($A203,SalesData[#This Row],COLUMN(E202), FALSE)</f>
        <v>Iraq</v>
      </c>
      <c r="F203" t="str">
        <f>VLOOKUP($A203,SalesData[#This Row],COLUMN(F202), FALSE)</f>
        <v>Western Asia</v>
      </c>
      <c r="G203" t="str">
        <f>VLOOKUP($A203,SalesData[#This Row],COLUMN(G202), FALSE)</f>
        <v>Furniture</v>
      </c>
      <c r="H203" t="str">
        <f>VLOOKUP($A203,SalesData[#This Row],COLUMN(H202), FALSE)</f>
        <v>Chairs</v>
      </c>
      <c r="I203">
        <f>VLOOKUP($A203,SalesData[#This Row],COLUMN(I202), FALSE)</f>
        <v>1467.36</v>
      </c>
      <c r="J203">
        <f>VLOOKUP($A203,SalesData[#This Row],COLUMN(J202), FALSE)</f>
        <v>4</v>
      </c>
      <c r="K203">
        <f>VLOOKUP($A203,SalesData[#This Row],COLUMN(K202), FALSE)</f>
        <v>0</v>
      </c>
      <c r="L203">
        <f>VLOOKUP($A203,SalesData[#This Row],COLUMN(L202), FALSE)</f>
        <v>469.43999999999897</v>
      </c>
      <c r="M203" t="str">
        <f>VLOOKUP($A203,SalesData[#This Row],COLUMN(M202), FALSE)</f>
        <v>High</v>
      </c>
      <c r="N203" t="str">
        <f>VLOOKUP($A203,SalesData[#This Row],COLUMN(N202), FALSE)</f>
        <v>Normal Order</v>
      </c>
      <c r="O203" t="str">
        <f>VLOOKUP($A203,SalesData[#This Row],COLUMN(O202), FALSE)</f>
        <v>Evan Henry</v>
      </c>
      <c r="P203" t="str">
        <f>VLOOKUP($A203,SalesData[#This Row],COLUMN(P202), FALSE)</f>
        <v>IZ</v>
      </c>
      <c r="Q203" t="str">
        <f>VLOOKUP($A203,SalesData[#This Row],COLUMN(Q202), FALSE)</f>
        <v>2015</v>
      </c>
      <c r="R203" t="str">
        <f>VLOOKUP($A203,SalesData[#This Row],COLUMN(R202), FALSE)</f>
        <v>HIGH</v>
      </c>
      <c r="S203" t="str">
        <f>VLOOKUP($A203,SalesData[#This Row],COLUMN(S202), FALSE)</f>
        <v>furniture</v>
      </c>
      <c r="T203" t="str">
        <f>VLOOKUP($A203,SalesData[#This Row],COLUMN(T202), FALSE)</f>
        <v>42173</v>
      </c>
      <c r="U203" t="str">
        <f>VLOOKUP($A203,SalesData[#This Row],COLUMN(U202), FALSE)</f>
        <v>EH418561</v>
      </c>
      <c r="V203" t="str">
        <f>VLOOKUP($A203,SalesData[#This Row],COLUMN(V202), FALSE)</f>
        <v>IZ</v>
      </c>
      <c r="W203">
        <f>VLOOKUP($A203,SalesData[#This Row],COLUMN(W202), FALSE)</f>
        <v>2015</v>
      </c>
      <c r="X203" t="str">
        <f>VLOOKUP($A203,SalesData[#This Row],COLUMN(X202), FALSE)</f>
        <v>EH418561</v>
      </c>
      <c r="Y203">
        <f>VLOOKUP($A203,SalesData[#This Row],COLUMN(Y202), FALSE)</f>
        <v>42173</v>
      </c>
      <c r="Z203" t="str">
        <f>VLOOKUP($A203,SalesData[#This Row],COLUMN(Z202), FALSE)</f>
        <v>IZ-2015-EH418561-42173</v>
      </c>
      <c r="AA203">
        <f>VLOOKUP($A203,SalesData[#This Row],COLUMN(AA202), FALSE)</f>
        <v>2015</v>
      </c>
      <c r="AB203">
        <f>VLOOKUP($A203,SalesData[#This Row],COLUMN(AB202), FALSE)</f>
        <v>6</v>
      </c>
      <c r="AC203">
        <f>VLOOKUP($A203,SalesData[#This Row],COLUMN(AC202), FALSE)</f>
        <v>5</v>
      </c>
      <c r="AD203">
        <f>VLOOKUP($A203,SalesData[#This Row],COLUMN(AD202), FALSE)</f>
        <v>3</v>
      </c>
    </row>
    <row r="204" spans="1:30" ht="15.75">
      <c r="A204" s="53" t="s">
        <v>1251</v>
      </c>
      <c r="B204" s="52">
        <f>VLOOKUP($A204,SalesData[#This Row],COLUMN(B203), FALSE)</f>
        <v>42369</v>
      </c>
      <c r="C204" s="52">
        <f>VLOOKUP($A204,SalesData[#This Row],COLUMN(C203), FALSE)</f>
        <v>42370</v>
      </c>
      <c r="D204" t="str">
        <f>VLOOKUP($A204,SalesData[#This Row],COLUMN(D203), FALSE)</f>
        <v>Marina Lichtenstein</v>
      </c>
      <c r="E204" t="str">
        <f>VLOOKUP($A204,SalesData[#This Row],COLUMN(E203), FALSE)</f>
        <v>Indonesia</v>
      </c>
      <c r="F204" t="str">
        <f>VLOOKUP($A204,SalesData[#This Row],COLUMN(F203), FALSE)</f>
        <v>Southeastern Asia</v>
      </c>
      <c r="G204" t="str">
        <f>VLOOKUP($A204,SalesData[#This Row],COLUMN(G203), FALSE)</f>
        <v>Furniture</v>
      </c>
      <c r="H204" t="str">
        <f>VLOOKUP($A204,SalesData[#This Row],COLUMN(H203), FALSE)</f>
        <v>Copiers</v>
      </c>
      <c r="I204">
        <f>VLOOKUP($A204,SalesData[#This Row],COLUMN(I203), FALSE)</f>
        <v>1091.28059999999</v>
      </c>
      <c r="J204">
        <f>VLOOKUP($A204,SalesData[#This Row],COLUMN(J203), FALSE)</f>
        <v>3</v>
      </c>
      <c r="K204">
        <f>VLOOKUP($A204,SalesData[#This Row],COLUMN(K203), FALSE)</f>
        <v>7.0000000000000007E-2</v>
      </c>
      <c r="L204">
        <f>VLOOKUP($A204,SalesData[#This Row],COLUMN(L203), FALSE)</f>
        <v>46.920599999999901</v>
      </c>
      <c r="M204" t="str">
        <f>VLOOKUP($A204,SalesData[#This Row],COLUMN(M203), FALSE)</f>
        <v>High</v>
      </c>
      <c r="N204" t="str">
        <f>VLOOKUP($A204,SalesData[#This Row],COLUMN(N203), FALSE)</f>
        <v>Normal Order</v>
      </c>
      <c r="O204" t="str">
        <f>VLOOKUP($A204,SalesData[#This Row],COLUMN(O203), FALSE)</f>
        <v>Marina Lichtenstein</v>
      </c>
      <c r="P204" t="str">
        <f>VLOOKUP($A204,SalesData[#This Row],COLUMN(P203), FALSE)</f>
        <v>IN</v>
      </c>
      <c r="Q204" t="str">
        <f>VLOOKUP($A204,SalesData[#This Row],COLUMN(Q203), FALSE)</f>
        <v>2015</v>
      </c>
      <c r="R204" t="str">
        <f>VLOOKUP($A204,SalesData[#This Row],COLUMN(R203), FALSE)</f>
        <v>HIGH</v>
      </c>
      <c r="S204" t="str">
        <f>VLOOKUP($A204,SalesData[#This Row],COLUMN(S203), FALSE)</f>
        <v>furniture</v>
      </c>
      <c r="T204" t="str">
        <f>VLOOKUP($A204,SalesData[#This Row],COLUMN(T203), FALSE)</f>
        <v>42369</v>
      </c>
      <c r="U204" t="str">
        <f>VLOOKUP($A204,SalesData[#This Row],COLUMN(U203), FALSE)</f>
        <v>ML1739559</v>
      </c>
      <c r="V204" t="str">
        <f>VLOOKUP($A204,SalesData[#This Row],COLUMN(V203), FALSE)</f>
        <v>IN</v>
      </c>
      <c r="W204">
        <f>VLOOKUP($A204,SalesData[#This Row],COLUMN(W203), FALSE)</f>
        <v>2015</v>
      </c>
      <c r="X204" t="str">
        <f>VLOOKUP($A204,SalesData[#This Row],COLUMN(X203), FALSE)</f>
        <v>ML1739559</v>
      </c>
      <c r="Y204">
        <f>VLOOKUP($A204,SalesData[#This Row],COLUMN(Y203), FALSE)</f>
        <v>42369</v>
      </c>
      <c r="Z204" t="str">
        <f>VLOOKUP($A204,SalesData[#This Row],COLUMN(Z203), FALSE)</f>
        <v>IN-2015-ML1739559-42369</v>
      </c>
      <c r="AA204">
        <f>VLOOKUP($A204,SalesData[#This Row],COLUMN(AA203), FALSE)</f>
        <v>2015</v>
      </c>
      <c r="AB204">
        <f>VLOOKUP($A204,SalesData[#This Row],COLUMN(AB203), FALSE)</f>
        <v>12</v>
      </c>
      <c r="AC204">
        <f>VLOOKUP($A204,SalesData[#This Row],COLUMN(AC203), FALSE)</f>
        <v>5</v>
      </c>
      <c r="AD204">
        <f>VLOOKUP($A204,SalesData[#This Row],COLUMN(AD203), FALSE)</f>
        <v>1</v>
      </c>
    </row>
    <row r="205" spans="1:30" ht="15.75">
      <c r="A205" s="54" t="s">
        <v>1256</v>
      </c>
      <c r="B205" s="52">
        <f>VLOOKUP($A205,SalesData[#This Row],COLUMN(B204), FALSE)</f>
        <v>42332</v>
      </c>
      <c r="C205" s="52">
        <f>VLOOKUP($A205,SalesData[#This Row],COLUMN(C204), FALSE)</f>
        <v>42334</v>
      </c>
      <c r="D205" t="str">
        <f>VLOOKUP($A205,SalesData[#This Row],COLUMN(D204), FALSE)</f>
        <v>Kean Nguyen</v>
      </c>
      <c r="E205" t="str">
        <f>VLOOKUP($A205,SalesData[#This Row],COLUMN(E204), FALSE)</f>
        <v>Australia</v>
      </c>
      <c r="F205" t="str">
        <f>VLOOKUP($A205,SalesData[#This Row],COLUMN(F204), FALSE)</f>
        <v>Oceania</v>
      </c>
      <c r="G205" t="str">
        <f>VLOOKUP($A205,SalesData[#This Row],COLUMN(G204), FALSE)</f>
        <v>Technology</v>
      </c>
      <c r="H205" t="str">
        <f>VLOOKUP($A205,SalesData[#This Row],COLUMN(H204), FALSE)</f>
        <v>Tables</v>
      </c>
      <c r="I205">
        <f>VLOOKUP($A205,SalesData[#This Row],COLUMN(I204), FALSE)</f>
        <v>2863.35</v>
      </c>
      <c r="J205">
        <f>VLOOKUP($A205,SalesData[#This Row],COLUMN(J204), FALSE)</f>
        <v>5</v>
      </c>
      <c r="K205">
        <f>VLOOKUP($A205,SalesData[#This Row],COLUMN(K204), FALSE)</f>
        <v>0.1</v>
      </c>
      <c r="L205">
        <f>VLOOKUP($A205,SalesData[#This Row],COLUMN(L204), FALSE)</f>
        <v>858.9</v>
      </c>
      <c r="M205" t="str">
        <f>VLOOKUP($A205,SalesData[#This Row],COLUMN(M204), FALSE)</f>
        <v>Medium</v>
      </c>
      <c r="N205" t="str">
        <f>VLOOKUP($A205,SalesData[#This Row],COLUMN(N204), FALSE)</f>
        <v>Normal Order</v>
      </c>
      <c r="O205" t="str">
        <f>VLOOKUP($A205,SalesData[#This Row],COLUMN(O204), FALSE)</f>
        <v>Kean Nguyen</v>
      </c>
      <c r="P205" t="str">
        <f>VLOOKUP($A205,SalesData[#This Row],COLUMN(P204), FALSE)</f>
        <v>IN</v>
      </c>
      <c r="Q205" t="str">
        <f>VLOOKUP($A205,SalesData[#This Row],COLUMN(Q204), FALSE)</f>
        <v>2015</v>
      </c>
      <c r="R205" t="str">
        <f>VLOOKUP($A205,SalesData[#This Row],COLUMN(R204), FALSE)</f>
        <v>MEDIUM</v>
      </c>
      <c r="S205" t="str">
        <f>VLOOKUP($A205,SalesData[#This Row],COLUMN(S204), FALSE)</f>
        <v>technology</v>
      </c>
      <c r="T205" t="str">
        <f>VLOOKUP($A205,SalesData[#This Row],COLUMN(T204), FALSE)</f>
        <v>42332</v>
      </c>
      <c r="U205" t="str">
        <f>VLOOKUP($A205,SalesData[#This Row],COLUMN(U204), FALSE)</f>
        <v>KN164507</v>
      </c>
      <c r="V205" t="str">
        <f>VLOOKUP($A205,SalesData[#This Row],COLUMN(V204), FALSE)</f>
        <v>IN</v>
      </c>
      <c r="W205">
        <f>VLOOKUP($A205,SalesData[#This Row],COLUMN(W204), FALSE)</f>
        <v>2015</v>
      </c>
      <c r="X205" t="str">
        <f>VLOOKUP($A205,SalesData[#This Row],COLUMN(X204), FALSE)</f>
        <v>KN164507</v>
      </c>
      <c r="Y205">
        <f>VLOOKUP($A205,SalesData[#This Row],COLUMN(Y204), FALSE)</f>
        <v>42332</v>
      </c>
      <c r="Z205" t="str">
        <f>VLOOKUP($A205,SalesData[#This Row],COLUMN(Z204), FALSE)</f>
        <v>IN-2015-KN164507-42332</v>
      </c>
      <c r="AA205">
        <f>VLOOKUP($A205,SalesData[#This Row],COLUMN(AA204), FALSE)</f>
        <v>2015</v>
      </c>
      <c r="AB205">
        <f>VLOOKUP($A205,SalesData[#This Row],COLUMN(AB204), FALSE)</f>
        <v>11</v>
      </c>
      <c r="AC205">
        <f>VLOOKUP($A205,SalesData[#This Row],COLUMN(AC204), FALSE)</f>
        <v>3</v>
      </c>
      <c r="AD205">
        <f>VLOOKUP($A205,SalesData[#This Row],COLUMN(AD204), FALSE)</f>
        <v>2</v>
      </c>
    </row>
    <row r="206" spans="1:30" ht="15.75">
      <c r="A206" s="53" t="s">
        <v>1259</v>
      </c>
      <c r="B206" s="52">
        <f>VLOOKUP($A206,SalesData[#This Row],COLUMN(B205), FALSE)</f>
        <v>42312</v>
      </c>
      <c r="C206" s="52">
        <f>VLOOKUP($A206,SalesData[#This Row],COLUMN(C205), FALSE)</f>
        <v>42315</v>
      </c>
      <c r="D206" t="str">
        <f>VLOOKUP($A206,SalesData[#This Row],COLUMN(D205), FALSE)</f>
        <v>Cyma Kinney</v>
      </c>
      <c r="E206" t="str">
        <f>VLOOKUP($A206,SalesData[#This Row],COLUMN(E205), FALSE)</f>
        <v>France</v>
      </c>
      <c r="F206" t="str">
        <f>VLOOKUP($A206,SalesData[#This Row],COLUMN(F205), FALSE)</f>
        <v>Western Europe</v>
      </c>
      <c r="G206" t="str">
        <f>VLOOKUP($A206,SalesData[#This Row],COLUMN(G205), FALSE)</f>
        <v>Technology</v>
      </c>
      <c r="H206" t="str">
        <f>VLOOKUP($A206,SalesData[#This Row],COLUMN(H205), FALSE)</f>
        <v>Phones</v>
      </c>
      <c r="I206">
        <f>VLOOKUP($A206,SalesData[#This Row],COLUMN(I205), FALSE)</f>
        <v>765.45899999999995</v>
      </c>
      <c r="J206">
        <f>VLOOKUP($A206,SalesData[#This Row],COLUMN(J205), FALSE)</f>
        <v>3</v>
      </c>
      <c r="K206">
        <f>VLOOKUP($A206,SalesData[#This Row],COLUMN(K205), FALSE)</f>
        <v>0.15</v>
      </c>
      <c r="L206">
        <f>VLOOKUP($A206,SalesData[#This Row],COLUMN(L205), FALSE)</f>
        <v>-36.081000000000003</v>
      </c>
      <c r="M206" t="str">
        <f>VLOOKUP($A206,SalesData[#This Row],COLUMN(M205), FALSE)</f>
        <v>Critical</v>
      </c>
      <c r="N206" t="str">
        <f>VLOOKUP($A206,SalesData[#This Row],COLUMN(N205), FALSE)</f>
        <v>Normal Order</v>
      </c>
      <c r="O206" t="str">
        <f>VLOOKUP($A206,SalesData[#This Row],COLUMN(O205), FALSE)</f>
        <v>Cyma Kinney</v>
      </c>
      <c r="P206" t="str">
        <f>VLOOKUP($A206,SalesData[#This Row],COLUMN(P205), FALSE)</f>
        <v>ES</v>
      </c>
      <c r="Q206" t="str">
        <f>VLOOKUP($A206,SalesData[#This Row],COLUMN(Q205), FALSE)</f>
        <v>2015</v>
      </c>
      <c r="R206" t="str">
        <f>VLOOKUP($A206,SalesData[#This Row],COLUMN(R205), FALSE)</f>
        <v>CRITICAL</v>
      </c>
      <c r="S206" t="str">
        <f>VLOOKUP($A206,SalesData[#This Row],COLUMN(S205), FALSE)</f>
        <v>technology</v>
      </c>
      <c r="T206" t="str">
        <f>VLOOKUP($A206,SalesData[#This Row],COLUMN(T205), FALSE)</f>
        <v>42312</v>
      </c>
      <c r="U206" t="str">
        <f>VLOOKUP($A206,SalesData[#This Row],COLUMN(U205), FALSE)</f>
        <v>CK1276045</v>
      </c>
      <c r="V206" t="str">
        <f>VLOOKUP($A206,SalesData[#This Row],COLUMN(V205), FALSE)</f>
        <v>ES</v>
      </c>
      <c r="W206">
        <f>VLOOKUP($A206,SalesData[#This Row],COLUMN(W205), FALSE)</f>
        <v>2015</v>
      </c>
      <c r="X206" t="str">
        <f>VLOOKUP($A206,SalesData[#This Row],COLUMN(X205), FALSE)</f>
        <v>CK1276045</v>
      </c>
      <c r="Y206">
        <f>VLOOKUP($A206,SalesData[#This Row],COLUMN(Y205), FALSE)</f>
        <v>42312</v>
      </c>
      <c r="Z206" t="str">
        <f>VLOOKUP($A206,SalesData[#This Row],COLUMN(Z205), FALSE)</f>
        <v>ES-2015-CK1276045-42312</v>
      </c>
      <c r="AA206">
        <f>VLOOKUP($A206,SalesData[#This Row],COLUMN(AA205), FALSE)</f>
        <v>2015</v>
      </c>
      <c r="AB206">
        <f>VLOOKUP($A206,SalesData[#This Row],COLUMN(AB205), FALSE)</f>
        <v>11</v>
      </c>
      <c r="AC206">
        <f>VLOOKUP($A206,SalesData[#This Row],COLUMN(AC205), FALSE)</f>
        <v>4</v>
      </c>
      <c r="AD206">
        <f>VLOOKUP($A206,SalesData[#This Row],COLUMN(AD205), FALSE)</f>
        <v>3</v>
      </c>
    </row>
    <row r="207" spans="1:30" ht="15.75">
      <c r="A207" s="54" t="s">
        <v>1261</v>
      </c>
      <c r="B207" s="52">
        <f>VLOOKUP($A207,SalesData[#This Row],COLUMN(B206), FALSE)</f>
        <v>42248</v>
      </c>
      <c r="C207" s="52">
        <f>VLOOKUP($A207,SalesData[#This Row],COLUMN(C206), FALSE)</f>
        <v>42251</v>
      </c>
      <c r="D207" t="str">
        <f>VLOOKUP($A207,SalesData[#This Row],COLUMN(D206), FALSE)</f>
        <v>Phillip Breyer</v>
      </c>
      <c r="E207" t="str">
        <f>VLOOKUP($A207,SalesData[#This Row],COLUMN(E206), FALSE)</f>
        <v>Australia</v>
      </c>
      <c r="F207" t="str">
        <f>VLOOKUP($A207,SalesData[#This Row],COLUMN(F206), FALSE)</f>
        <v>Oceania</v>
      </c>
      <c r="G207" t="str">
        <f>VLOOKUP($A207,SalesData[#This Row],COLUMN(G206), FALSE)</f>
        <v>Office Supplies</v>
      </c>
      <c r="H207" t="str">
        <f>VLOOKUP($A207,SalesData[#This Row],COLUMN(H206), FALSE)</f>
        <v>Chairs</v>
      </c>
      <c r="I207">
        <f>VLOOKUP($A207,SalesData[#This Row],COLUMN(I206), FALSE)</f>
        <v>1887.84</v>
      </c>
      <c r="J207">
        <f>VLOOKUP($A207,SalesData[#This Row],COLUMN(J206), FALSE)</f>
        <v>4</v>
      </c>
      <c r="K207">
        <f>VLOOKUP($A207,SalesData[#This Row],COLUMN(K206), FALSE)</f>
        <v>0.1</v>
      </c>
      <c r="L207">
        <f>VLOOKUP($A207,SalesData[#This Row],COLUMN(L206), FALSE)</f>
        <v>0</v>
      </c>
      <c r="M207" t="str">
        <f>VLOOKUP($A207,SalesData[#This Row],COLUMN(M206), FALSE)</f>
        <v>Medium</v>
      </c>
      <c r="N207" t="str">
        <f>VLOOKUP($A207,SalesData[#This Row],COLUMN(N206), FALSE)</f>
        <v>Normal Order</v>
      </c>
      <c r="O207" t="str">
        <f>VLOOKUP($A207,SalesData[#This Row],COLUMN(O206), FALSE)</f>
        <v>Phillip Breyer</v>
      </c>
      <c r="P207" t="str">
        <f>VLOOKUP($A207,SalesData[#This Row],COLUMN(P206), FALSE)</f>
        <v>IN</v>
      </c>
      <c r="Q207" t="str">
        <f>VLOOKUP($A207,SalesData[#This Row],COLUMN(Q206), FALSE)</f>
        <v>2015</v>
      </c>
      <c r="R207" t="str">
        <f>VLOOKUP($A207,SalesData[#This Row],COLUMN(R206), FALSE)</f>
        <v>MEDIUM</v>
      </c>
      <c r="S207" t="str">
        <f>VLOOKUP($A207,SalesData[#This Row],COLUMN(S206), FALSE)</f>
        <v>office supplies</v>
      </c>
      <c r="T207" t="str">
        <f>VLOOKUP($A207,SalesData[#This Row],COLUMN(T206), FALSE)</f>
        <v>42248</v>
      </c>
      <c r="U207" t="str">
        <f>VLOOKUP($A207,SalesData[#This Row],COLUMN(U206), FALSE)</f>
        <v>PB192107</v>
      </c>
      <c r="V207" t="str">
        <f>VLOOKUP($A207,SalesData[#This Row],COLUMN(V206), FALSE)</f>
        <v>IN</v>
      </c>
      <c r="W207">
        <f>VLOOKUP($A207,SalesData[#This Row],COLUMN(W206), FALSE)</f>
        <v>2015</v>
      </c>
      <c r="X207" t="str">
        <f>VLOOKUP($A207,SalesData[#This Row],COLUMN(X206), FALSE)</f>
        <v>PB192107</v>
      </c>
      <c r="Y207">
        <f>VLOOKUP($A207,SalesData[#This Row],COLUMN(Y206), FALSE)</f>
        <v>42248</v>
      </c>
      <c r="Z207" t="str">
        <f>VLOOKUP($A207,SalesData[#This Row],COLUMN(Z206), FALSE)</f>
        <v>IN-2015-PB192107-42248</v>
      </c>
      <c r="AA207">
        <f>VLOOKUP($A207,SalesData[#This Row],COLUMN(AA206), FALSE)</f>
        <v>2015</v>
      </c>
      <c r="AB207">
        <f>VLOOKUP($A207,SalesData[#This Row],COLUMN(AB206), FALSE)</f>
        <v>9</v>
      </c>
      <c r="AC207">
        <f>VLOOKUP($A207,SalesData[#This Row],COLUMN(AC206), FALSE)</f>
        <v>3</v>
      </c>
      <c r="AD207">
        <f>VLOOKUP($A207,SalesData[#This Row],COLUMN(AD206), FALSE)</f>
        <v>3</v>
      </c>
    </row>
    <row r="208" spans="1:30" ht="15.75">
      <c r="A208" s="53" t="s">
        <v>1266</v>
      </c>
      <c r="B208" s="52">
        <f>VLOOKUP($A208,SalesData[#This Row],COLUMN(B207), FALSE)</f>
        <v>42111</v>
      </c>
      <c r="C208" s="52">
        <f>VLOOKUP($A208,SalesData[#This Row],COLUMN(C207), FALSE)</f>
        <v>42114</v>
      </c>
      <c r="D208" t="str">
        <f>VLOOKUP($A208,SalesData[#This Row],COLUMN(D207), FALSE)</f>
        <v>Andrew Allen</v>
      </c>
      <c r="E208" t="str">
        <f>VLOOKUP($A208,SalesData[#This Row],COLUMN(E207), FALSE)</f>
        <v>Cuba</v>
      </c>
      <c r="F208" t="str">
        <f>VLOOKUP($A208,SalesData[#This Row],COLUMN(F207), FALSE)</f>
        <v>Caribbean</v>
      </c>
      <c r="G208" t="str">
        <f>VLOOKUP($A208,SalesData[#This Row],COLUMN(G207), FALSE)</f>
        <v>Office Supplies</v>
      </c>
      <c r="H208" t="str">
        <f>VLOOKUP($A208,SalesData[#This Row],COLUMN(H207), FALSE)</f>
        <v>Phones</v>
      </c>
      <c r="I208" t="str">
        <f>VLOOKUP($A208,SalesData[#This Row],COLUMN(I207), FALSE)</f>
        <v>missing</v>
      </c>
      <c r="J208">
        <f>VLOOKUP($A208,SalesData[#This Row],COLUMN(J207), FALSE)</f>
        <v>5</v>
      </c>
      <c r="K208">
        <f>VLOOKUP($A208,SalesData[#This Row],COLUMN(K207), FALSE)</f>
        <v>0</v>
      </c>
      <c r="L208">
        <f>VLOOKUP($A208,SalesData[#This Row],COLUMN(L207), FALSE)</f>
        <v>180.1</v>
      </c>
      <c r="M208" t="str">
        <f>VLOOKUP($A208,SalesData[#This Row],COLUMN(M207), FALSE)</f>
        <v>Medium</v>
      </c>
      <c r="N208" t="str">
        <f>VLOOKUP($A208,SalesData[#This Row],COLUMN(N207), FALSE)</f>
        <v>Normal Order</v>
      </c>
      <c r="O208" t="str">
        <f>VLOOKUP($A208,SalesData[#This Row],COLUMN(O207), FALSE)</f>
        <v>Andrew Allen</v>
      </c>
      <c r="P208" t="str">
        <f>VLOOKUP($A208,SalesData[#This Row],COLUMN(P207), FALSE)</f>
        <v>MX</v>
      </c>
      <c r="Q208" t="str">
        <f>VLOOKUP($A208,SalesData[#This Row],COLUMN(Q207), FALSE)</f>
        <v>2015</v>
      </c>
      <c r="R208" t="str">
        <f>VLOOKUP($A208,SalesData[#This Row],COLUMN(R207), FALSE)</f>
        <v>MEDIUM</v>
      </c>
      <c r="S208" t="str">
        <f>VLOOKUP($A208,SalesData[#This Row],COLUMN(S207), FALSE)</f>
        <v>office supplies</v>
      </c>
      <c r="T208" t="str">
        <f>VLOOKUP($A208,SalesData[#This Row],COLUMN(T207), FALSE)</f>
        <v>42111</v>
      </c>
      <c r="U208" t="str">
        <f>VLOOKUP($A208,SalesData[#This Row],COLUMN(U207), FALSE)</f>
        <v>AA1048031</v>
      </c>
      <c r="V208" t="str">
        <f>VLOOKUP($A208,SalesData[#This Row],COLUMN(V207), FALSE)</f>
        <v>MX</v>
      </c>
      <c r="W208">
        <f>VLOOKUP($A208,SalesData[#This Row],COLUMN(W207), FALSE)</f>
        <v>2015</v>
      </c>
      <c r="X208" t="str">
        <f>VLOOKUP($A208,SalesData[#This Row],COLUMN(X207), FALSE)</f>
        <v>AA1048031</v>
      </c>
      <c r="Y208">
        <f>VLOOKUP($A208,SalesData[#This Row],COLUMN(Y207), FALSE)</f>
        <v>42111</v>
      </c>
      <c r="Z208" t="str">
        <f>VLOOKUP($A208,SalesData[#This Row],COLUMN(Z207), FALSE)</f>
        <v>MX-2015-AA1048031-42111</v>
      </c>
      <c r="AA208">
        <f>VLOOKUP($A208,SalesData[#This Row],COLUMN(AA207), FALSE)</f>
        <v>2015</v>
      </c>
      <c r="AB208">
        <f>VLOOKUP($A208,SalesData[#This Row],COLUMN(AB207), FALSE)</f>
        <v>4</v>
      </c>
      <c r="AC208">
        <f>VLOOKUP($A208,SalesData[#This Row],COLUMN(AC207), FALSE)</f>
        <v>6</v>
      </c>
      <c r="AD208">
        <f>VLOOKUP($A208,SalesData[#This Row],COLUMN(AD207), FALSE)</f>
        <v>3</v>
      </c>
    </row>
    <row r="209" spans="1:30" ht="15.75">
      <c r="A209" s="54" t="s">
        <v>154</v>
      </c>
      <c r="B209" s="52">
        <f>VLOOKUP($A209,SalesData[#This Row],COLUMN(B208), FALSE)</f>
        <v>41706</v>
      </c>
      <c r="C209" s="52">
        <f>VLOOKUP($A209,SalesData[#This Row],COLUMN(C208), FALSE)</f>
        <v>41706</v>
      </c>
      <c r="D209" t="str">
        <f>VLOOKUP($A209,SalesData[#This Row],COLUMN(D208), FALSE)</f>
        <v>Ellis Ballard</v>
      </c>
      <c r="E209" t="str">
        <f>VLOOKUP($A209,SalesData[#This Row],COLUMN(E208), FALSE)</f>
        <v>France</v>
      </c>
      <c r="F209" t="str">
        <f>VLOOKUP($A209,SalesData[#This Row],COLUMN(F208), FALSE)</f>
        <v>Western Europe</v>
      </c>
      <c r="G209" t="str">
        <f>VLOOKUP($A209,SalesData[#This Row],COLUMN(G208), FALSE)</f>
        <v>Technology</v>
      </c>
      <c r="H209" t="str">
        <f>VLOOKUP($A209,SalesData[#This Row],COLUMN(H208), FALSE)</f>
        <v>Appliances</v>
      </c>
      <c r="I209">
        <f>VLOOKUP($A209,SalesData[#This Row],COLUMN(I208), FALSE)</f>
        <v>779.28</v>
      </c>
      <c r="J209">
        <f>VLOOKUP($A209,SalesData[#This Row],COLUMN(J208), FALSE)</f>
        <v>5</v>
      </c>
      <c r="K209">
        <f>VLOOKUP($A209,SalesData[#This Row],COLUMN(K208), FALSE)</f>
        <v>0.15</v>
      </c>
      <c r="L209">
        <f>VLOOKUP($A209,SalesData[#This Row],COLUMN(L208), FALSE)</f>
        <v>-0.119999999999976</v>
      </c>
      <c r="M209" t="str">
        <f>VLOOKUP($A209,SalesData[#This Row],COLUMN(M208), FALSE)</f>
        <v>Critical</v>
      </c>
      <c r="N209" t="str">
        <f>VLOOKUP($A209,SalesData[#This Row],COLUMN(N208), FALSE)</f>
        <v>Normal Order</v>
      </c>
      <c r="O209" t="str">
        <f>VLOOKUP($A209,SalesData[#This Row],COLUMN(O208), FALSE)</f>
        <v>Ellis Ballard</v>
      </c>
      <c r="P209" t="str">
        <f>VLOOKUP($A209,SalesData[#This Row],COLUMN(P208), FALSE)</f>
        <v>IT</v>
      </c>
      <c r="Q209" t="str">
        <f>VLOOKUP($A209,SalesData[#This Row],COLUMN(Q208), FALSE)</f>
        <v>2014</v>
      </c>
      <c r="R209" t="str">
        <f>VLOOKUP($A209,SalesData[#This Row],COLUMN(R208), FALSE)</f>
        <v>CRITICAL</v>
      </c>
      <c r="S209" t="str">
        <f>VLOOKUP($A209,SalesData[#This Row],COLUMN(S208), FALSE)</f>
        <v>technology</v>
      </c>
      <c r="T209" t="str">
        <f>VLOOKUP($A209,SalesData[#This Row],COLUMN(T208), FALSE)</f>
        <v>41706</v>
      </c>
      <c r="U209" t="str">
        <f>VLOOKUP($A209,SalesData[#This Row],COLUMN(U208), FALSE)</f>
        <v>EB1384045</v>
      </c>
      <c r="V209" t="str">
        <f>VLOOKUP($A209,SalesData[#This Row],COLUMN(V208), FALSE)</f>
        <v>IT</v>
      </c>
      <c r="W209">
        <f>VLOOKUP($A209,SalesData[#This Row],COLUMN(W208), FALSE)</f>
        <v>2014</v>
      </c>
      <c r="X209" t="str">
        <f>VLOOKUP($A209,SalesData[#This Row],COLUMN(X208), FALSE)</f>
        <v>EB1384045</v>
      </c>
      <c r="Y209">
        <f>VLOOKUP($A209,SalesData[#This Row],COLUMN(Y208), FALSE)</f>
        <v>41706</v>
      </c>
      <c r="Z209" t="str">
        <f>VLOOKUP($A209,SalesData[#This Row],COLUMN(Z208), FALSE)</f>
        <v>IT-2014-EB1384045-41706</v>
      </c>
      <c r="AA209">
        <f>VLOOKUP($A209,SalesData[#This Row],COLUMN(AA208), FALSE)</f>
        <v>2014</v>
      </c>
      <c r="AB209">
        <f>VLOOKUP($A209,SalesData[#This Row],COLUMN(AB208), FALSE)</f>
        <v>3</v>
      </c>
      <c r="AC209">
        <f>VLOOKUP($A209,SalesData[#This Row],COLUMN(AC208), FALSE)</f>
        <v>7</v>
      </c>
      <c r="AD209">
        <f>VLOOKUP($A209,SalesData[#This Row],COLUMN(AD208), FALSE)</f>
        <v>0</v>
      </c>
    </row>
    <row r="210" spans="1:30" ht="15.75">
      <c r="A210" s="53" t="s">
        <v>1267</v>
      </c>
      <c r="B210" s="52">
        <f>VLOOKUP($A210,SalesData[#This Row],COLUMN(B209), FALSE)</f>
        <v>40964</v>
      </c>
      <c r="C210" s="52">
        <f>VLOOKUP($A210,SalesData[#This Row],COLUMN(C209), FALSE)</f>
        <v>40964</v>
      </c>
      <c r="D210" t="str">
        <f>VLOOKUP($A210,SalesData[#This Row],COLUMN(D209), FALSE)</f>
        <v>Rose O'Brian</v>
      </c>
      <c r="E210" t="str">
        <f>VLOOKUP($A210,SalesData[#This Row],COLUMN(E209), FALSE)</f>
        <v>Algeria</v>
      </c>
      <c r="F210" t="str">
        <f>VLOOKUP($A210,SalesData[#This Row],COLUMN(F209), FALSE)</f>
        <v>North Africa</v>
      </c>
      <c r="G210" t="str">
        <f>VLOOKUP($A210,SalesData[#This Row],COLUMN(G209), FALSE)</f>
        <v>Technology</v>
      </c>
      <c r="H210" t="str">
        <f>VLOOKUP($A210,SalesData[#This Row],COLUMN(H209), FALSE)</f>
        <v>Appliances</v>
      </c>
      <c r="I210">
        <f>VLOOKUP($A210,SalesData[#This Row],COLUMN(I209), FALSE)</f>
        <v>613.26</v>
      </c>
      <c r="J210">
        <f>VLOOKUP($A210,SalesData[#This Row],COLUMN(J209), FALSE)</f>
        <v>2</v>
      </c>
      <c r="K210">
        <f>VLOOKUP($A210,SalesData[#This Row],COLUMN(K209), FALSE)</f>
        <v>0</v>
      </c>
      <c r="L210">
        <f>VLOOKUP($A210,SalesData[#This Row],COLUMN(L209), FALSE)</f>
        <v>202.32</v>
      </c>
      <c r="M210" t="str">
        <f>VLOOKUP($A210,SalesData[#This Row],COLUMN(M209), FALSE)</f>
        <v>Critical</v>
      </c>
      <c r="N210" t="str">
        <f>VLOOKUP($A210,SalesData[#This Row],COLUMN(N209), FALSE)</f>
        <v>Normal Order</v>
      </c>
      <c r="O210" t="str">
        <f>VLOOKUP($A210,SalesData[#This Row],COLUMN(O209), FALSE)</f>
        <v>Rose O'Brian</v>
      </c>
      <c r="P210" t="str">
        <f>VLOOKUP($A210,SalesData[#This Row],COLUMN(P209), FALSE)</f>
        <v>AG</v>
      </c>
      <c r="Q210" t="str">
        <f>VLOOKUP($A210,SalesData[#This Row],COLUMN(Q209), FALSE)</f>
        <v>2012</v>
      </c>
      <c r="R210" t="str">
        <f>VLOOKUP($A210,SalesData[#This Row],COLUMN(R209), FALSE)</f>
        <v>CRITICAL</v>
      </c>
      <c r="S210" t="str">
        <f>VLOOKUP($A210,SalesData[#This Row],COLUMN(S209), FALSE)</f>
        <v>technology</v>
      </c>
      <c r="T210" t="str">
        <f>VLOOKUP($A210,SalesData[#This Row],COLUMN(T209), FALSE)</f>
        <v>40964</v>
      </c>
      <c r="U210" t="str">
        <f>VLOOKUP($A210,SalesData[#This Row],COLUMN(U209), FALSE)</f>
        <v>RO97803</v>
      </c>
      <c r="V210" t="str">
        <f>VLOOKUP($A210,SalesData[#This Row],COLUMN(V209), FALSE)</f>
        <v>AG</v>
      </c>
      <c r="W210">
        <f>VLOOKUP($A210,SalesData[#This Row],COLUMN(W209), FALSE)</f>
        <v>2012</v>
      </c>
      <c r="X210" t="str">
        <f>VLOOKUP($A210,SalesData[#This Row],COLUMN(X209), FALSE)</f>
        <v>RO97803</v>
      </c>
      <c r="Y210">
        <f>VLOOKUP($A210,SalesData[#This Row],COLUMN(Y209), FALSE)</f>
        <v>40964</v>
      </c>
      <c r="Z210" t="str">
        <f>VLOOKUP($A210,SalesData[#This Row],COLUMN(Z209), FALSE)</f>
        <v>AG-2012-RO97803-40964</v>
      </c>
      <c r="AA210">
        <f>VLOOKUP($A210,SalesData[#This Row],COLUMN(AA209), FALSE)</f>
        <v>2012</v>
      </c>
      <c r="AB210">
        <f>VLOOKUP($A210,SalesData[#This Row],COLUMN(AB209), FALSE)</f>
        <v>2</v>
      </c>
      <c r="AC210">
        <f>VLOOKUP($A210,SalesData[#This Row],COLUMN(AC209), FALSE)</f>
        <v>7</v>
      </c>
      <c r="AD210">
        <f>VLOOKUP($A210,SalesData[#This Row],COLUMN(AD209), FALSE)</f>
        <v>0</v>
      </c>
    </row>
    <row r="211" spans="1:30" ht="15.75">
      <c r="A211" s="54" t="s">
        <v>1269</v>
      </c>
      <c r="B211" s="52">
        <f>VLOOKUP($A211,SalesData[#This Row],COLUMN(B210), FALSE)</f>
        <v>41361</v>
      </c>
      <c r="C211" s="52">
        <f>VLOOKUP($A211,SalesData[#This Row],COLUMN(C210), FALSE)</f>
        <v>41366</v>
      </c>
      <c r="D211" t="str">
        <f>VLOOKUP($A211,SalesData[#This Row],COLUMN(D210), FALSE)</f>
        <v>Alan Barnes</v>
      </c>
      <c r="E211" t="str">
        <f>VLOOKUP($A211,SalesData[#This Row],COLUMN(E210), FALSE)</f>
        <v>United States</v>
      </c>
      <c r="F211" t="str">
        <f>VLOOKUP($A211,SalesData[#This Row],COLUMN(F210), FALSE)</f>
        <v>WESTERN US</v>
      </c>
      <c r="G211" t="str">
        <f>VLOOKUP($A211,SalesData[#This Row],COLUMN(G210), FALSE)</f>
        <v>Technology</v>
      </c>
      <c r="H211" t="str">
        <f>VLOOKUP($A211,SalesData[#This Row],COLUMN(H210), FALSE)</f>
        <v>Phones</v>
      </c>
      <c r="I211">
        <f>VLOOKUP($A211,SalesData[#This Row],COLUMN(I210), FALSE)</f>
        <v>166.24</v>
      </c>
      <c r="J211">
        <f>VLOOKUP($A211,SalesData[#This Row],COLUMN(J210), FALSE)</f>
        <v>1</v>
      </c>
      <c r="K211">
        <f>VLOOKUP($A211,SalesData[#This Row],COLUMN(K210), FALSE)</f>
        <v>0</v>
      </c>
      <c r="L211">
        <f>VLOOKUP($A211,SalesData[#This Row],COLUMN(L210), FALSE)</f>
        <v>24.936</v>
      </c>
      <c r="M211" t="str">
        <f>VLOOKUP($A211,SalesData[#This Row],COLUMN(M210), FALSE)</f>
        <v>Medium</v>
      </c>
      <c r="N211" t="str">
        <f>VLOOKUP($A211,SalesData[#This Row],COLUMN(N210), FALSE)</f>
        <v>Normal Order</v>
      </c>
      <c r="O211" t="str">
        <f>VLOOKUP($A211,SalesData[#This Row],COLUMN(O210), FALSE)</f>
        <v>Alan Barnes</v>
      </c>
      <c r="P211" t="str">
        <f>VLOOKUP($A211,SalesData[#This Row],COLUMN(P210), FALSE)</f>
        <v>CA</v>
      </c>
      <c r="Q211" t="str">
        <f>VLOOKUP($A211,SalesData[#This Row],COLUMN(Q210), FALSE)</f>
        <v>2013</v>
      </c>
      <c r="R211" t="str">
        <f>VLOOKUP($A211,SalesData[#This Row],COLUMN(R210), FALSE)</f>
        <v>MEDIUM</v>
      </c>
      <c r="S211" t="str">
        <f>VLOOKUP($A211,SalesData[#This Row],COLUMN(S210), FALSE)</f>
        <v>technology</v>
      </c>
      <c r="T211" t="str">
        <f>VLOOKUP($A211,SalesData[#This Row],COLUMN(T210), FALSE)</f>
        <v>41361</v>
      </c>
      <c r="U211" t="str">
        <f>VLOOKUP($A211,SalesData[#This Row],COLUMN(U210), FALSE)</f>
        <v>AB10165140</v>
      </c>
      <c r="V211" t="str">
        <f>VLOOKUP($A211,SalesData[#This Row],COLUMN(V210), FALSE)</f>
        <v>CA</v>
      </c>
      <c r="W211">
        <f>VLOOKUP($A211,SalesData[#This Row],COLUMN(W210), FALSE)</f>
        <v>2013</v>
      </c>
      <c r="X211" t="str">
        <f>VLOOKUP($A211,SalesData[#This Row],COLUMN(X210), FALSE)</f>
        <v>AB10165140</v>
      </c>
      <c r="Y211">
        <f>VLOOKUP($A211,SalesData[#This Row],COLUMN(Y210), FALSE)</f>
        <v>41361</v>
      </c>
      <c r="Z211" t="str">
        <f>VLOOKUP($A211,SalesData[#This Row],COLUMN(Z210), FALSE)</f>
        <v>CA-2013-AB10165140-41361</v>
      </c>
      <c r="AA211">
        <f>VLOOKUP($A211,SalesData[#This Row],COLUMN(AA210), FALSE)</f>
        <v>2013</v>
      </c>
      <c r="AB211">
        <f>VLOOKUP($A211,SalesData[#This Row],COLUMN(AB210), FALSE)</f>
        <v>3</v>
      </c>
      <c r="AC211">
        <f>VLOOKUP($A211,SalesData[#This Row],COLUMN(AC210), FALSE)</f>
        <v>5</v>
      </c>
      <c r="AD211">
        <f>VLOOKUP($A211,SalesData[#This Row],COLUMN(AD210), FALSE)</f>
        <v>5</v>
      </c>
    </row>
    <row r="212" spans="1:30" ht="15.75">
      <c r="A212" s="53" t="s">
        <v>1270</v>
      </c>
      <c r="B212" s="52">
        <f>VLOOKUP($A212,SalesData[#This Row],COLUMN(B211), FALSE)</f>
        <v>42263</v>
      </c>
      <c r="C212" s="52">
        <f>VLOOKUP($A212,SalesData[#This Row],COLUMN(C211), FALSE)</f>
        <v>42267</v>
      </c>
      <c r="D212" t="str">
        <f>VLOOKUP($A212,SalesData[#This Row],COLUMN(D211), FALSE)</f>
        <v>Mathew Reese</v>
      </c>
      <c r="E212" t="str">
        <f>VLOOKUP($A212,SalesData[#This Row],COLUMN(E211), FALSE)</f>
        <v>Australia</v>
      </c>
      <c r="F212" t="str">
        <f>VLOOKUP($A212,SalesData[#This Row],COLUMN(F211), FALSE)</f>
        <v>Oceania</v>
      </c>
      <c r="G212" t="str">
        <f>VLOOKUP($A212,SalesData[#This Row],COLUMN(G211), FALSE)</f>
        <v>Furniture</v>
      </c>
      <c r="H212" t="str">
        <f>VLOOKUP($A212,SalesData[#This Row],COLUMN(H211), FALSE)</f>
        <v>Machines</v>
      </c>
      <c r="I212">
        <f>VLOOKUP($A212,SalesData[#This Row],COLUMN(I211), FALSE)</f>
        <v>1837.5599999999899</v>
      </c>
      <c r="J212">
        <f>VLOOKUP($A212,SalesData[#This Row],COLUMN(J211), FALSE)</f>
        <v>4</v>
      </c>
      <c r="K212">
        <f>VLOOKUP($A212,SalesData[#This Row],COLUMN(K211), FALSE)</f>
        <v>0</v>
      </c>
      <c r="L212">
        <f>VLOOKUP($A212,SalesData[#This Row],COLUMN(L211), FALSE)</f>
        <v>275.52</v>
      </c>
      <c r="M212" t="str">
        <f>VLOOKUP($A212,SalesData[#This Row],COLUMN(M211), FALSE)</f>
        <v>Medium</v>
      </c>
      <c r="N212" t="str">
        <f>VLOOKUP($A212,SalesData[#This Row],COLUMN(N211), FALSE)</f>
        <v>Normal Order</v>
      </c>
      <c r="O212" t="str">
        <f>VLOOKUP($A212,SalesData[#This Row],COLUMN(O211), FALSE)</f>
        <v>Mathew Reese</v>
      </c>
      <c r="P212" t="str">
        <f>VLOOKUP($A212,SalesData[#This Row],COLUMN(P211), FALSE)</f>
        <v>IN</v>
      </c>
      <c r="Q212" t="str">
        <f>VLOOKUP($A212,SalesData[#This Row],COLUMN(Q211), FALSE)</f>
        <v>2015</v>
      </c>
      <c r="R212" t="str">
        <f>VLOOKUP($A212,SalesData[#This Row],COLUMN(R211), FALSE)</f>
        <v>MEDIUM</v>
      </c>
      <c r="S212" t="str">
        <f>VLOOKUP($A212,SalesData[#This Row],COLUMN(S211), FALSE)</f>
        <v>furniture</v>
      </c>
      <c r="T212" t="str">
        <f>VLOOKUP($A212,SalesData[#This Row],COLUMN(T211), FALSE)</f>
        <v>42263</v>
      </c>
      <c r="U212" t="str">
        <f>VLOOKUP($A212,SalesData[#This Row],COLUMN(U211), FALSE)</f>
        <v>MR175457</v>
      </c>
      <c r="V212" t="str">
        <f>VLOOKUP($A212,SalesData[#This Row],COLUMN(V211), FALSE)</f>
        <v>IN</v>
      </c>
      <c r="W212">
        <f>VLOOKUP($A212,SalesData[#This Row],COLUMN(W211), FALSE)</f>
        <v>2015</v>
      </c>
      <c r="X212" t="str">
        <f>VLOOKUP($A212,SalesData[#This Row],COLUMN(X211), FALSE)</f>
        <v>MR175457</v>
      </c>
      <c r="Y212">
        <f>VLOOKUP($A212,SalesData[#This Row],COLUMN(Y211), FALSE)</f>
        <v>42263</v>
      </c>
      <c r="Z212" t="str">
        <f>VLOOKUP($A212,SalesData[#This Row],COLUMN(Z211), FALSE)</f>
        <v>IN-2015-MR175457-42263</v>
      </c>
      <c r="AA212">
        <f>VLOOKUP($A212,SalesData[#This Row],COLUMN(AA211), FALSE)</f>
        <v>2015</v>
      </c>
      <c r="AB212">
        <f>VLOOKUP($A212,SalesData[#This Row],COLUMN(AB211), FALSE)</f>
        <v>9</v>
      </c>
      <c r="AC212">
        <f>VLOOKUP($A212,SalesData[#This Row],COLUMN(AC211), FALSE)</f>
        <v>4</v>
      </c>
      <c r="AD212">
        <f>VLOOKUP($A212,SalesData[#This Row],COLUMN(AD211), FALSE)</f>
        <v>4</v>
      </c>
    </row>
    <row r="213" spans="1:30" ht="15.75">
      <c r="A213" s="54" t="s">
        <v>1275</v>
      </c>
      <c r="B213" s="52">
        <f>VLOOKUP($A213,SalesData[#This Row],COLUMN(B212), FALSE)</f>
        <v>42004</v>
      </c>
      <c r="C213" s="52">
        <f>VLOOKUP($A213,SalesData[#This Row],COLUMN(C212), FALSE)</f>
        <v>42005</v>
      </c>
      <c r="D213" t="str">
        <f>VLOOKUP($A213,SalesData[#This Row],COLUMN(D212), FALSE)</f>
        <v>Amy Hunt</v>
      </c>
      <c r="E213" t="str">
        <f>VLOOKUP($A213,SalesData[#This Row],COLUMN(E212), FALSE)</f>
        <v>Nicaragua</v>
      </c>
      <c r="F213" t="str">
        <f>VLOOKUP($A213,SalesData[#This Row],COLUMN(F212), FALSE)</f>
        <v>Central America</v>
      </c>
      <c r="G213" t="str">
        <f>VLOOKUP($A213,SalesData[#This Row],COLUMN(G212), FALSE)</f>
        <v>Technology</v>
      </c>
      <c r="H213" t="str">
        <f>VLOOKUP($A213,SalesData[#This Row],COLUMN(H212), FALSE)</f>
        <v>Appliances</v>
      </c>
      <c r="I213">
        <f>VLOOKUP($A213,SalesData[#This Row],COLUMN(I212), FALSE)</f>
        <v>1198.2986000000001</v>
      </c>
      <c r="J213">
        <f>VLOOKUP($A213,SalesData[#This Row],COLUMN(J212), FALSE)</f>
        <v>5</v>
      </c>
      <c r="K213">
        <f>VLOOKUP($A213,SalesData[#This Row],COLUMN(K212), FALSE)</f>
        <v>2E-3</v>
      </c>
      <c r="L213">
        <f>VLOOKUP($A213,SalesData[#This Row],COLUMN(L212), FALSE)</f>
        <v>165.5986</v>
      </c>
      <c r="M213" t="str">
        <f>VLOOKUP($A213,SalesData[#This Row],COLUMN(M212), FALSE)</f>
        <v>High</v>
      </c>
      <c r="N213" t="str">
        <f>VLOOKUP($A213,SalesData[#This Row],COLUMN(N212), FALSE)</f>
        <v>Normal Order</v>
      </c>
      <c r="O213" t="str">
        <f>VLOOKUP($A213,SalesData[#This Row],COLUMN(O212), FALSE)</f>
        <v>Amy Hunt</v>
      </c>
      <c r="P213" t="str">
        <f>VLOOKUP($A213,SalesData[#This Row],COLUMN(P212), FALSE)</f>
        <v>MX</v>
      </c>
      <c r="Q213" t="str">
        <f>VLOOKUP($A213,SalesData[#This Row],COLUMN(Q212), FALSE)</f>
        <v>2014</v>
      </c>
      <c r="R213" t="str">
        <f>VLOOKUP($A213,SalesData[#This Row],COLUMN(R212), FALSE)</f>
        <v>HIGH</v>
      </c>
      <c r="S213" t="str">
        <f>VLOOKUP($A213,SalesData[#This Row],COLUMN(S212), FALSE)</f>
        <v>technology</v>
      </c>
      <c r="T213" t="str">
        <f>VLOOKUP($A213,SalesData[#This Row],COLUMN(T212), FALSE)</f>
        <v>42004</v>
      </c>
      <c r="U213" t="str">
        <f>VLOOKUP($A213,SalesData[#This Row],COLUMN(U212), FALSE)</f>
        <v>AH1046593</v>
      </c>
      <c r="V213" t="str">
        <f>VLOOKUP($A213,SalesData[#This Row],COLUMN(V212), FALSE)</f>
        <v>MX</v>
      </c>
      <c r="W213">
        <f>VLOOKUP($A213,SalesData[#This Row],COLUMN(W212), FALSE)</f>
        <v>2014</v>
      </c>
      <c r="X213" t="str">
        <f>VLOOKUP($A213,SalesData[#This Row],COLUMN(X212), FALSE)</f>
        <v>AH1046593</v>
      </c>
      <c r="Y213">
        <f>VLOOKUP($A213,SalesData[#This Row],COLUMN(Y212), FALSE)</f>
        <v>42004</v>
      </c>
      <c r="Z213" t="str">
        <f>VLOOKUP($A213,SalesData[#This Row],COLUMN(Z212), FALSE)</f>
        <v>MX-2014-AH1046593-42004</v>
      </c>
      <c r="AA213">
        <f>VLOOKUP($A213,SalesData[#This Row],COLUMN(AA212), FALSE)</f>
        <v>2014</v>
      </c>
      <c r="AB213">
        <f>VLOOKUP($A213,SalesData[#This Row],COLUMN(AB212), FALSE)</f>
        <v>12</v>
      </c>
      <c r="AC213">
        <f>VLOOKUP($A213,SalesData[#This Row],COLUMN(AC212), FALSE)</f>
        <v>4</v>
      </c>
      <c r="AD213">
        <f>VLOOKUP($A213,SalesData[#This Row],COLUMN(AD212), FALSE)</f>
        <v>1</v>
      </c>
    </row>
    <row r="214" spans="1:30" ht="15.75">
      <c r="A214" s="53" t="s">
        <v>1289</v>
      </c>
      <c r="B214" s="52">
        <f>VLOOKUP($A214,SalesData[#This Row],COLUMN(B213), FALSE)</f>
        <v>42105</v>
      </c>
      <c r="C214" s="52">
        <f>VLOOKUP($A214,SalesData[#This Row],COLUMN(C213), FALSE)</f>
        <v>42111</v>
      </c>
      <c r="D214" t="str">
        <f>VLOOKUP($A214,SalesData[#This Row],COLUMN(D213), FALSE)</f>
        <v>Mitch Webber</v>
      </c>
      <c r="E214" t="str">
        <f>VLOOKUP($A214,SalesData[#This Row],COLUMN(E213), FALSE)</f>
        <v>saudi arabia</v>
      </c>
      <c r="F214" t="str">
        <f>VLOOKUP($A214,SalesData[#This Row],COLUMN(F213), FALSE)</f>
        <v>Western Asia</v>
      </c>
      <c r="G214" t="str">
        <f>VLOOKUP($A214,SalesData[#This Row],COLUMN(G213), FALSE)</f>
        <v>Technology</v>
      </c>
      <c r="H214" t="str">
        <f>VLOOKUP($A214,SalesData[#This Row],COLUMN(H213), FALSE)</f>
        <v>Phones</v>
      </c>
      <c r="I214">
        <f>VLOOKUP($A214,SalesData[#This Row],COLUMN(I213), FALSE)</f>
        <v>1302.78</v>
      </c>
      <c r="J214">
        <f>VLOOKUP($A214,SalesData[#This Row],COLUMN(J213), FALSE)</f>
        <v>2</v>
      </c>
      <c r="K214">
        <f>VLOOKUP($A214,SalesData[#This Row],COLUMN(K213), FALSE)</f>
        <v>0</v>
      </c>
      <c r="L214">
        <f>VLOOKUP($A214,SalesData[#This Row],COLUMN(L213), FALSE)</f>
        <v>286.56</v>
      </c>
      <c r="M214" t="str">
        <f>VLOOKUP($A214,SalesData[#This Row],COLUMN(M213), FALSE)</f>
        <v>Low</v>
      </c>
      <c r="N214" t="str">
        <f>VLOOKUP($A214,SalesData[#This Row],COLUMN(N213), FALSE)</f>
        <v>Normal Order</v>
      </c>
      <c r="O214" t="str">
        <f>VLOOKUP($A214,SalesData[#This Row],COLUMN(O213), FALSE)</f>
        <v>Mitch Webber</v>
      </c>
      <c r="P214" t="str">
        <f>VLOOKUP($A214,SalesData[#This Row],COLUMN(P213), FALSE)</f>
        <v>SA</v>
      </c>
      <c r="Q214" t="str">
        <f>VLOOKUP($A214,SalesData[#This Row],COLUMN(Q213), FALSE)</f>
        <v>2015</v>
      </c>
      <c r="R214" t="str">
        <f>VLOOKUP($A214,SalesData[#This Row],COLUMN(R213), FALSE)</f>
        <v>LOW</v>
      </c>
      <c r="S214" t="str">
        <f>VLOOKUP($A214,SalesData[#This Row],COLUMN(S213), FALSE)</f>
        <v>technology</v>
      </c>
      <c r="T214" t="str">
        <f>VLOOKUP($A214,SalesData[#This Row],COLUMN(T213), FALSE)</f>
        <v>42105</v>
      </c>
      <c r="U214" t="str">
        <f>VLOOKUP($A214,SalesData[#This Row],COLUMN(U213), FALSE)</f>
        <v>MW8220110</v>
      </c>
      <c r="V214" t="str">
        <f>VLOOKUP($A214,SalesData[#This Row],COLUMN(V213), FALSE)</f>
        <v>SA</v>
      </c>
      <c r="W214">
        <f>VLOOKUP($A214,SalesData[#This Row],COLUMN(W213), FALSE)</f>
        <v>2015</v>
      </c>
      <c r="X214" t="str">
        <f>VLOOKUP($A214,SalesData[#This Row],COLUMN(X213), FALSE)</f>
        <v>MW8220110</v>
      </c>
      <c r="Y214">
        <f>VLOOKUP($A214,SalesData[#This Row],COLUMN(Y213), FALSE)</f>
        <v>42105</v>
      </c>
      <c r="Z214" t="str">
        <f>VLOOKUP($A214,SalesData[#This Row],COLUMN(Z213), FALSE)</f>
        <v>SA-2015-MW8220110-42105</v>
      </c>
      <c r="AA214">
        <f>VLOOKUP($A214,SalesData[#This Row],COLUMN(AA213), FALSE)</f>
        <v>2015</v>
      </c>
      <c r="AB214">
        <f>VLOOKUP($A214,SalesData[#This Row],COLUMN(AB213), FALSE)</f>
        <v>4</v>
      </c>
      <c r="AC214">
        <f>VLOOKUP($A214,SalesData[#This Row],COLUMN(AC213), FALSE)</f>
        <v>7</v>
      </c>
      <c r="AD214">
        <f>VLOOKUP($A214,SalesData[#This Row],COLUMN(AD213), FALSE)</f>
        <v>6</v>
      </c>
    </row>
    <row r="215" spans="1:30" ht="15.75">
      <c r="A215" s="54" t="s">
        <v>1291</v>
      </c>
      <c r="B215" s="52">
        <f>VLOOKUP($A215,SalesData[#This Row],COLUMN(B214), FALSE)</f>
        <v>41489</v>
      </c>
      <c r="C215" s="52">
        <f>VLOOKUP($A215,SalesData[#This Row],COLUMN(C214), FALSE)</f>
        <v>41493</v>
      </c>
      <c r="D215" t="str">
        <f>VLOOKUP($A215,SalesData[#This Row],COLUMN(D214), FALSE)</f>
        <v>Alan Hwang</v>
      </c>
      <c r="E215" t="str">
        <f>VLOOKUP($A215,SalesData[#This Row],COLUMN(E214), FALSE)</f>
        <v>Egypt</v>
      </c>
      <c r="F215" t="str">
        <f>VLOOKUP($A215,SalesData[#This Row],COLUMN(F214), FALSE)</f>
        <v>North Africa</v>
      </c>
      <c r="G215" t="str">
        <f>VLOOKUP($A215,SalesData[#This Row],COLUMN(G214), FALSE)</f>
        <v>Office_Supplies</v>
      </c>
      <c r="H215" t="str">
        <f>VLOOKUP($A215,SalesData[#This Row],COLUMN(H214), FALSE)</f>
        <v>Bookcases</v>
      </c>
      <c r="I215">
        <f>VLOOKUP($A215,SalesData[#This Row],COLUMN(I214), FALSE)</f>
        <v>2243.88</v>
      </c>
      <c r="J215">
        <f>VLOOKUP($A215,SalesData[#This Row],COLUMN(J214), FALSE)</f>
        <v>4</v>
      </c>
      <c r="K215">
        <f>VLOOKUP($A215,SalesData[#This Row],COLUMN(K214), FALSE)</f>
        <v>0</v>
      </c>
      <c r="L215">
        <f>VLOOKUP($A215,SalesData[#This Row],COLUMN(L214), FALSE)</f>
        <v>246.719999999999</v>
      </c>
      <c r="M215" t="str">
        <f>VLOOKUP($A215,SalesData[#This Row],COLUMN(M214), FALSE)</f>
        <v>Medium</v>
      </c>
      <c r="N215" t="str">
        <f>VLOOKUP($A215,SalesData[#This Row],COLUMN(N214), FALSE)</f>
        <v>Normal Order</v>
      </c>
      <c r="O215" t="str">
        <f>VLOOKUP($A215,SalesData[#This Row],COLUMN(O214), FALSE)</f>
        <v>Alan Hwang</v>
      </c>
      <c r="P215" t="str">
        <f>VLOOKUP($A215,SalesData[#This Row],COLUMN(P214), FALSE)</f>
        <v>EG</v>
      </c>
      <c r="Q215" t="str">
        <f>VLOOKUP($A215,SalesData[#This Row],COLUMN(Q214), FALSE)</f>
        <v>2013</v>
      </c>
      <c r="R215" t="str">
        <f>VLOOKUP($A215,SalesData[#This Row],COLUMN(R214), FALSE)</f>
        <v>MEDIUM</v>
      </c>
      <c r="S215" t="str">
        <f>VLOOKUP($A215,SalesData[#This Row],COLUMN(S214), FALSE)</f>
        <v>office_supplies</v>
      </c>
      <c r="T215" t="str">
        <f>VLOOKUP($A215,SalesData[#This Row],COLUMN(T214), FALSE)</f>
        <v>41489</v>
      </c>
      <c r="U215" t="str">
        <f>VLOOKUP($A215,SalesData[#This Row],COLUMN(U214), FALSE)</f>
        <v>AH21038</v>
      </c>
      <c r="V215" t="str">
        <f>VLOOKUP($A215,SalesData[#This Row],COLUMN(V214), FALSE)</f>
        <v>EG</v>
      </c>
      <c r="W215">
        <f>VLOOKUP($A215,SalesData[#This Row],COLUMN(W214), FALSE)</f>
        <v>2013</v>
      </c>
      <c r="X215" t="str">
        <f>VLOOKUP($A215,SalesData[#This Row],COLUMN(X214), FALSE)</f>
        <v>AH21038</v>
      </c>
      <c r="Y215">
        <f>VLOOKUP($A215,SalesData[#This Row],COLUMN(Y214), FALSE)</f>
        <v>41489</v>
      </c>
      <c r="Z215" t="str">
        <f>VLOOKUP($A215,SalesData[#This Row],COLUMN(Z214), FALSE)</f>
        <v>EG-2013-AH21038-41489</v>
      </c>
      <c r="AA215">
        <f>VLOOKUP($A215,SalesData[#This Row],COLUMN(AA214), FALSE)</f>
        <v>2013</v>
      </c>
      <c r="AB215">
        <f>VLOOKUP($A215,SalesData[#This Row],COLUMN(AB214), FALSE)</f>
        <v>8</v>
      </c>
      <c r="AC215">
        <f>VLOOKUP($A215,SalesData[#This Row],COLUMN(AC214), FALSE)</f>
        <v>7</v>
      </c>
      <c r="AD215">
        <f>VLOOKUP($A215,SalesData[#This Row],COLUMN(AD214), FALSE)</f>
        <v>4</v>
      </c>
    </row>
    <row r="216" spans="1:30" ht="15.75">
      <c r="A216" s="53" t="s">
        <v>1294</v>
      </c>
      <c r="B216" s="52">
        <f>VLOOKUP($A216,SalesData[#This Row],COLUMN(B215), FALSE)</f>
        <v>41255</v>
      </c>
      <c r="C216" s="52">
        <f>VLOOKUP($A216,SalesData[#This Row],COLUMN(C215), FALSE)</f>
        <v>41259</v>
      </c>
      <c r="D216" t="str">
        <f>VLOOKUP($A216,SalesData[#This Row],COLUMN(D215), FALSE)</f>
        <v>Maris LaWare</v>
      </c>
      <c r="E216" t="str">
        <f>VLOOKUP($A216,SalesData[#This Row],COLUMN(E215), FALSE)</f>
        <v>China</v>
      </c>
      <c r="F216" t="str">
        <f>VLOOKUP($A216,SalesData[#This Row],COLUMN(F215), FALSE)</f>
        <v>Eastern Asia</v>
      </c>
      <c r="G216" t="str">
        <f>VLOOKUP($A216,SalesData[#This Row],COLUMN(G215), FALSE)</f>
        <v xml:space="preserve"> Office Supplies </v>
      </c>
      <c r="H216" t="str">
        <f>VLOOKUP($A216,SalesData[#This Row],COLUMN(H215), FALSE)</f>
        <v>Appliances</v>
      </c>
      <c r="I216">
        <f>VLOOKUP($A216,SalesData[#This Row],COLUMN(I215), FALSE)</f>
        <v>1609.29</v>
      </c>
      <c r="J216">
        <f>VLOOKUP($A216,SalesData[#This Row],COLUMN(J215), FALSE)</f>
        <v>3</v>
      </c>
      <c r="K216">
        <f>VLOOKUP($A216,SalesData[#This Row],COLUMN(K215), FALSE)</f>
        <v>0</v>
      </c>
      <c r="L216">
        <f>VLOOKUP($A216,SalesData[#This Row],COLUMN(L215), FALSE)</f>
        <v>241.38</v>
      </c>
      <c r="M216" t="str">
        <f>VLOOKUP($A216,SalesData[#This Row],COLUMN(M215), FALSE)</f>
        <v>High</v>
      </c>
      <c r="N216" t="str">
        <f>VLOOKUP($A216,SalesData[#This Row],COLUMN(N215), FALSE)</f>
        <v>Normal Order</v>
      </c>
      <c r="O216" t="str">
        <f>VLOOKUP($A216,SalesData[#This Row],COLUMN(O215), FALSE)</f>
        <v>Maris Laware</v>
      </c>
      <c r="P216" t="str">
        <f>VLOOKUP($A216,SalesData[#This Row],COLUMN(P215), FALSE)</f>
        <v>IN</v>
      </c>
      <c r="Q216" t="str">
        <f>VLOOKUP($A216,SalesData[#This Row],COLUMN(Q215), FALSE)</f>
        <v>2012</v>
      </c>
      <c r="R216" t="str">
        <f>VLOOKUP($A216,SalesData[#This Row],COLUMN(R215), FALSE)</f>
        <v>HIGH</v>
      </c>
      <c r="S216" t="str">
        <f>VLOOKUP($A216,SalesData[#This Row],COLUMN(S215), FALSE)</f>
        <v xml:space="preserve"> office supplies </v>
      </c>
      <c r="T216" t="str">
        <f>VLOOKUP($A216,SalesData[#This Row],COLUMN(T215), FALSE)</f>
        <v>41255</v>
      </c>
      <c r="U216" t="str">
        <f>VLOOKUP($A216,SalesData[#This Row],COLUMN(U215), FALSE)</f>
        <v>ML1741027</v>
      </c>
      <c r="V216" t="str">
        <f>VLOOKUP($A216,SalesData[#This Row],COLUMN(V215), FALSE)</f>
        <v>IN</v>
      </c>
      <c r="W216">
        <f>VLOOKUP($A216,SalesData[#This Row],COLUMN(W215), FALSE)</f>
        <v>2012</v>
      </c>
      <c r="X216" t="str">
        <f>VLOOKUP($A216,SalesData[#This Row],COLUMN(X215), FALSE)</f>
        <v>ML1741027</v>
      </c>
      <c r="Y216">
        <f>VLOOKUP($A216,SalesData[#This Row],COLUMN(Y215), FALSE)</f>
        <v>41255</v>
      </c>
      <c r="Z216" t="str">
        <f>VLOOKUP($A216,SalesData[#This Row],COLUMN(Z215), FALSE)</f>
        <v>IN-2012-ML1741027-41255</v>
      </c>
      <c r="AA216">
        <f>VLOOKUP($A216,SalesData[#This Row],COLUMN(AA215), FALSE)</f>
        <v>2012</v>
      </c>
      <c r="AB216">
        <f>VLOOKUP($A216,SalesData[#This Row],COLUMN(AB215), FALSE)</f>
        <v>12</v>
      </c>
      <c r="AC216">
        <f>VLOOKUP($A216,SalesData[#This Row],COLUMN(AC215), FALSE)</f>
        <v>4</v>
      </c>
      <c r="AD216">
        <f>VLOOKUP($A216,SalesData[#This Row],COLUMN(AD215), FALSE)</f>
        <v>4</v>
      </c>
    </row>
    <row r="217" spans="1:30" ht="15.75">
      <c r="A217" s="54" t="s">
        <v>1297</v>
      </c>
      <c r="B217" s="52">
        <f>VLOOKUP($A217,SalesData[#This Row],COLUMN(B216), FALSE)</f>
        <v>42109</v>
      </c>
      <c r="C217" s="52">
        <f>VLOOKUP($A217,SalesData[#This Row],COLUMN(C216), FALSE)</f>
        <v>42112</v>
      </c>
      <c r="D217" t="str">
        <f>VLOOKUP($A217,SalesData[#This Row],COLUMN(D216), FALSE)</f>
        <v>Alan Barnes#</v>
      </c>
      <c r="E217" t="str">
        <f>VLOOKUP($A217,SalesData[#This Row],COLUMN(E216), FALSE)</f>
        <v>United States</v>
      </c>
      <c r="F217" t="str">
        <f>VLOOKUP($A217,SalesData[#This Row],COLUMN(F216), FALSE)</f>
        <v>Eastern US</v>
      </c>
      <c r="G217" t="str">
        <f>VLOOKUP($A217,SalesData[#This Row],COLUMN(G216), FALSE)</f>
        <v>Office Supplies</v>
      </c>
      <c r="H217" t="str">
        <f>VLOOKUP($A217,SalesData[#This Row],COLUMN(H216), FALSE)</f>
        <v>Appliances</v>
      </c>
      <c r="I217">
        <f>VLOOKUP($A217,SalesData[#This Row],COLUMN(I216), FALSE)</f>
        <v>89.855999999999995</v>
      </c>
      <c r="J217">
        <f>VLOOKUP($A217,SalesData[#This Row],COLUMN(J216), FALSE)</f>
        <v>3</v>
      </c>
      <c r="K217">
        <f>VLOOKUP($A217,SalesData[#This Row],COLUMN(K216), FALSE)</f>
        <v>0.2</v>
      </c>
      <c r="L217">
        <f>VLOOKUP($A217,SalesData[#This Row],COLUMN(L216), FALSE)</f>
        <v>21.340800000000002</v>
      </c>
      <c r="M217" t="str">
        <f>VLOOKUP($A217,SalesData[#This Row],COLUMN(M216), FALSE)</f>
        <v>Medium</v>
      </c>
      <c r="N217" t="str">
        <f>VLOOKUP($A217,SalesData[#This Row],COLUMN(N216), FALSE)</f>
        <v>Normal Order</v>
      </c>
      <c r="O217" t="str">
        <f>VLOOKUP($A217,SalesData[#This Row],COLUMN(O216), FALSE)</f>
        <v>Alan Barnes#</v>
      </c>
      <c r="P217" t="str">
        <f>VLOOKUP($A217,SalesData[#This Row],COLUMN(P216), FALSE)</f>
        <v>CA</v>
      </c>
      <c r="Q217" t="str">
        <f>VLOOKUP($A217,SalesData[#This Row],COLUMN(Q216), FALSE)</f>
        <v>2015</v>
      </c>
      <c r="R217" t="str">
        <f>VLOOKUP($A217,SalesData[#This Row],COLUMN(R216), FALSE)</f>
        <v>MEDIUM</v>
      </c>
      <c r="S217" t="str">
        <f>VLOOKUP($A217,SalesData[#This Row],COLUMN(S216), FALSE)</f>
        <v>office supplies</v>
      </c>
      <c r="T217" t="str">
        <f>VLOOKUP($A217,SalesData[#This Row],COLUMN(T216), FALSE)</f>
        <v>42109</v>
      </c>
      <c r="U217" t="str">
        <f>VLOOKUP($A217,SalesData[#This Row],COLUMN(U216), FALSE)</f>
        <v>AB10165140</v>
      </c>
      <c r="V217" t="str">
        <f>VLOOKUP($A217,SalesData[#This Row],COLUMN(V216), FALSE)</f>
        <v>CA</v>
      </c>
      <c r="W217">
        <f>VLOOKUP($A217,SalesData[#This Row],COLUMN(W216), FALSE)</f>
        <v>2015</v>
      </c>
      <c r="X217" t="str">
        <f>VLOOKUP($A217,SalesData[#This Row],COLUMN(X216), FALSE)</f>
        <v>AB10165140</v>
      </c>
      <c r="Y217">
        <f>VLOOKUP($A217,SalesData[#This Row],COLUMN(Y216), FALSE)</f>
        <v>42109</v>
      </c>
      <c r="Z217" t="str">
        <f>VLOOKUP($A217,SalesData[#This Row],COLUMN(Z216), FALSE)</f>
        <v>CA-2015-AB10165140-42109</v>
      </c>
      <c r="AA217">
        <f>VLOOKUP($A217,SalesData[#This Row],COLUMN(AA216), FALSE)</f>
        <v>2015</v>
      </c>
      <c r="AB217">
        <f>VLOOKUP($A217,SalesData[#This Row],COLUMN(AB216), FALSE)</f>
        <v>4</v>
      </c>
      <c r="AC217">
        <f>VLOOKUP($A217,SalesData[#This Row],COLUMN(AC216), FALSE)</f>
        <v>4</v>
      </c>
      <c r="AD217">
        <f>VLOOKUP($A217,SalesData[#This Row],COLUMN(AD216), FALSE)</f>
        <v>3</v>
      </c>
    </row>
    <row r="218" spans="1:30" ht="15.75">
      <c r="A218" s="53" t="s">
        <v>1273</v>
      </c>
      <c r="B218" s="52">
        <f>VLOOKUP($A218,SalesData[#This Row],COLUMN(B217), FALSE)</f>
        <v>41450</v>
      </c>
      <c r="C218" s="52">
        <f>VLOOKUP($A218,SalesData[#This Row],COLUMN(C217), FALSE)</f>
        <v>41456</v>
      </c>
      <c r="D218" t="str">
        <f>VLOOKUP($A218,SalesData[#This Row],COLUMN(D217), FALSE)</f>
        <v>Alan Barnes</v>
      </c>
      <c r="E218" t="str">
        <f>VLOOKUP($A218,SalesData[#This Row],COLUMN(E217), FALSE)</f>
        <v>United States</v>
      </c>
      <c r="F218" t="str">
        <f>VLOOKUP($A218,SalesData[#This Row],COLUMN(F217), FALSE)</f>
        <v>Western US</v>
      </c>
      <c r="G218" t="str">
        <f>VLOOKUP($A218,SalesData[#This Row],COLUMN(G217), FALSE)</f>
        <v>Office Supplies</v>
      </c>
      <c r="H218" t="str">
        <f>VLOOKUP($A218,SalesData[#This Row],COLUMN(H217), FALSE)</f>
        <v>Tables</v>
      </c>
      <c r="I218">
        <f>VLOOKUP($A218,SalesData[#This Row],COLUMN(I217), FALSE)</f>
        <v>88.751999999999995</v>
      </c>
      <c r="J218">
        <f>VLOOKUP($A218,SalesData[#This Row],COLUMN(J217), FALSE)</f>
        <v>3</v>
      </c>
      <c r="K218">
        <f>VLOOKUP($A218,SalesData[#This Row],COLUMN(K217), FALSE)</f>
        <v>0.2</v>
      </c>
      <c r="L218">
        <f>VLOOKUP($A218,SalesData[#This Row],COLUMN(L217), FALSE)</f>
        <v>27.7349999999999</v>
      </c>
      <c r="M218" t="str">
        <f>VLOOKUP($A218,SalesData[#This Row],COLUMN(M217), FALSE)</f>
        <v>Medium</v>
      </c>
      <c r="N218" t="str">
        <f>VLOOKUP($A218,SalesData[#This Row],COLUMN(N217), FALSE)</f>
        <v>Normal Order</v>
      </c>
      <c r="O218" t="str">
        <f>VLOOKUP($A218,SalesData[#This Row],COLUMN(O217), FALSE)</f>
        <v>Alan Barnes</v>
      </c>
      <c r="P218" t="str">
        <f>VLOOKUP($A218,SalesData[#This Row],COLUMN(P217), FALSE)</f>
        <v>CA</v>
      </c>
      <c r="Q218" t="str">
        <f>VLOOKUP($A218,SalesData[#This Row],COLUMN(Q217), FALSE)</f>
        <v>2013</v>
      </c>
      <c r="R218" t="str">
        <f>VLOOKUP($A218,SalesData[#This Row],COLUMN(R217), FALSE)</f>
        <v>MEDIUM</v>
      </c>
      <c r="S218" t="str">
        <f>VLOOKUP($A218,SalesData[#This Row],COLUMN(S217), FALSE)</f>
        <v>office supplies</v>
      </c>
      <c r="T218" t="str">
        <f>VLOOKUP($A218,SalesData[#This Row],COLUMN(T217), FALSE)</f>
        <v>41450</v>
      </c>
      <c r="U218" t="str">
        <f>VLOOKUP($A218,SalesData[#This Row],COLUMN(U217), FALSE)</f>
        <v>AB10165140</v>
      </c>
      <c r="V218" t="str">
        <f>VLOOKUP($A218,SalesData[#This Row],COLUMN(V217), FALSE)</f>
        <v>CA</v>
      </c>
      <c r="W218">
        <f>VLOOKUP($A218,SalesData[#This Row],COLUMN(W217), FALSE)</f>
        <v>2013</v>
      </c>
      <c r="X218" t="str">
        <f>VLOOKUP($A218,SalesData[#This Row],COLUMN(X217), FALSE)</f>
        <v>AB10165140</v>
      </c>
      <c r="Y218">
        <f>VLOOKUP($A218,SalesData[#This Row],COLUMN(Y217), FALSE)</f>
        <v>41450</v>
      </c>
      <c r="Z218" t="str">
        <f>VLOOKUP($A218,SalesData[#This Row],COLUMN(Z217), FALSE)</f>
        <v>CA-2013-AB10165140-41450</v>
      </c>
      <c r="AA218">
        <f>VLOOKUP($A218,SalesData[#This Row],COLUMN(AA217), FALSE)</f>
        <v>2013</v>
      </c>
      <c r="AB218">
        <f>VLOOKUP($A218,SalesData[#This Row],COLUMN(AB217), FALSE)</f>
        <v>6</v>
      </c>
      <c r="AC218">
        <f>VLOOKUP($A218,SalesData[#This Row],COLUMN(AC217), FALSE)</f>
        <v>3</v>
      </c>
      <c r="AD218">
        <f>VLOOKUP($A218,SalesData[#This Row],COLUMN(AD217), FALSE)</f>
        <v>6</v>
      </c>
    </row>
    <row r="219" spans="1:30" ht="15.75">
      <c r="A219" s="54" t="s">
        <v>1306</v>
      </c>
      <c r="B219" s="52">
        <f>VLOOKUP($A219,SalesData[#This Row],COLUMN(B218), FALSE)</f>
        <v>42326</v>
      </c>
      <c r="C219" s="52">
        <f>VLOOKUP($A219,SalesData[#This Row],COLUMN(C218), FALSE)</f>
        <v>42329</v>
      </c>
      <c r="D219" t="str">
        <f>VLOOKUP($A219,SalesData[#This Row],COLUMN(D218), FALSE)</f>
        <v>Matt Collins</v>
      </c>
      <c r="E219" t="str">
        <f>VLOOKUP($A219,SalesData[#This Row],COLUMN(E218), FALSE)</f>
        <v>Saudi Arabia</v>
      </c>
      <c r="F219" t="str">
        <f>VLOOKUP($A219,SalesData[#This Row],COLUMN(F218), FALSE)</f>
        <v>Western Asia</v>
      </c>
      <c r="G219" t="str">
        <f>VLOOKUP($A219,SalesData[#This Row],COLUMN(G218), FALSE)</f>
        <v>Technology</v>
      </c>
      <c r="H219" t="str">
        <f>VLOOKUP($A219,SalesData[#This Row],COLUMN(H218), FALSE)</f>
        <v>Tables</v>
      </c>
      <c r="I219">
        <f>VLOOKUP($A219,SalesData[#This Row],COLUMN(I218), FALSE)</f>
        <v>621</v>
      </c>
      <c r="J219">
        <f>VLOOKUP($A219,SalesData[#This Row],COLUMN(J218), FALSE)</f>
        <v>2</v>
      </c>
      <c r="K219">
        <f>VLOOKUP($A219,SalesData[#This Row],COLUMN(K218), FALSE)</f>
        <v>0</v>
      </c>
      <c r="L219">
        <f>VLOOKUP($A219,SalesData[#This Row],COLUMN(L218), FALSE)</f>
        <v>180.06</v>
      </c>
      <c r="M219" t="str">
        <f>VLOOKUP($A219,SalesData[#This Row],COLUMN(M218), FALSE)</f>
        <v>Critical</v>
      </c>
      <c r="N219" t="str">
        <f>VLOOKUP($A219,SalesData[#This Row],COLUMN(N218), FALSE)</f>
        <v>Normal Order</v>
      </c>
      <c r="O219" t="str">
        <f>VLOOKUP($A219,SalesData[#This Row],COLUMN(O218), FALSE)</f>
        <v>Matt Collins</v>
      </c>
      <c r="P219" t="str">
        <f>VLOOKUP($A219,SalesData[#This Row],COLUMN(P218), FALSE)</f>
        <v>SA</v>
      </c>
      <c r="Q219" t="str">
        <f>VLOOKUP($A219,SalesData[#This Row],COLUMN(Q218), FALSE)</f>
        <v>2015</v>
      </c>
      <c r="R219" t="str">
        <f>VLOOKUP($A219,SalesData[#This Row],COLUMN(R218), FALSE)</f>
        <v>CRITICAL</v>
      </c>
      <c r="S219" t="str">
        <f>VLOOKUP($A219,SalesData[#This Row],COLUMN(S218), FALSE)</f>
        <v>technology</v>
      </c>
      <c r="T219" t="str">
        <f>VLOOKUP($A219,SalesData[#This Row],COLUMN(T218), FALSE)</f>
        <v>42326</v>
      </c>
      <c r="U219" t="str">
        <f>VLOOKUP($A219,SalesData[#This Row],COLUMN(U218), FALSE)</f>
        <v>MC7575110</v>
      </c>
      <c r="V219" t="str">
        <f>VLOOKUP($A219,SalesData[#This Row],COLUMN(V218), FALSE)</f>
        <v>SA</v>
      </c>
      <c r="W219">
        <f>VLOOKUP($A219,SalesData[#This Row],COLUMN(W218), FALSE)</f>
        <v>2015</v>
      </c>
      <c r="X219" t="str">
        <f>VLOOKUP($A219,SalesData[#This Row],COLUMN(X218), FALSE)</f>
        <v>MC7575110</v>
      </c>
      <c r="Y219">
        <f>VLOOKUP($A219,SalesData[#This Row],COLUMN(Y218), FALSE)</f>
        <v>42326</v>
      </c>
      <c r="Z219" t="str">
        <f>VLOOKUP($A219,SalesData[#This Row],COLUMN(Z218), FALSE)</f>
        <v>SA-2015-MC7575110-42326</v>
      </c>
      <c r="AA219">
        <f>VLOOKUP($A219,SalesData[#This Row],COLUMN(AA218), FALSE)</f>
        <v>2015</v>
      </c>
      <c r="AB219">
        <f>VLOOKUP($A219,SalesData[#This Row],COLUMN(AB218), FALSE)</f>
        <v>11</v>
      </c>
      <c r="AC219">
        <f>VLOOKUP($A219,SalesData[#This Row],COLUMN(AC218), FALSE)</f>
        <v>4</v>
      </c>
      <c r="AD219">
        <f>VLOOKUP($A219,SalesData[#This Row],COLUMN(AD218), FALSE)</f>
        <v>3</v>
      </c>
    </row>
    <row r="220" spans="1:30" ht="15.75">
      <c r="A220" s="53" t="s">
        <v>1310</v>
      </c>
      <c r="B220" s="52">
        <f>VLOOKUP($A220,SalesData[#This Row],COLUMN(B219), FALSE)</f>
        <v>42277</v>
      </c>
      <c r="C220" s="52">
        <f>VLOOKUP($A220,SalesData[#This Row],COLUMN(C219), FALSE)</f>
        <v>42279</v>
      </c>
      <c r="D220" t="str">
        <f>VLOOKUP($A220,SalesData[#This Row],COLUMN(D219), FALSE)</f>
        <v>Scott Williamson</v>
      </c>
      <c r="E220" t="str">
        <f>VLOOKUP($A220,SalesData[#This Row],COLUMN(E219), FALSE)</f>
        <v>Italy</v>
      </c>
      <c r="F220" t="str">
        <f>VLOOKUP($A220,SalesData[#This Row],COLUMN(F219), FALSE)</f>
        <v>Southern Europe</v>
      </c>
      <c r="G220" t="str">
        <f>VLOOKUP($A220,SalesData[#This Row],COLUMN(G219), FALSE)</f>
        <v>Technology</v>
      </c>
      <c r="H220" t="str">
        <f>VLOOKUP($A220,SalesData[#This Row],COLUMN(H219), FALSE)</f>
        <v>Copiers</v>
      </c>
      <c r="I220">
        <f>VLOOKUP($A220,SalesData[#This Row],COLUMN(I219), FALSE)</f>
        <v>1145.232</v>
      </c>
      <c r="J220">
        <f>VLOOKUP($A220,SalesData[#This Row],COLUMN(J219), FALSE)</f>
        <v>3</v>
      </c>
      <c r="K220">
        <f>VLOOKUP($A220,SalesData[#This Row],COLUMN(K219), FALSE)</f>
        <v>0.4</v>
      </c>
      <c r="L220">
        <f>VLOOKUP($A220,SalesData[#This Row],COLUMN(L219), FALSE)</f>
        <v>-706.24800000000005</v>
      </c>
      <c r="M220" t="str">
        <f>VLOOKUP($A220,SalesData[#This Row],COLUMN(M219), FALSE)</f>
        <v>Critical</v>
      </c>
      <c r="N220" t="str">
        <f>VLOOKUP($A220,SalesData[#This Row],COLUMN(N219), FALSE)</f>
        <v>Normal Order</v>
      </c>
      <c r="O220" t="str">
        <f>VLOOKUP($A220,SalesData[#This Row],COLUMN(O219), FALSE)</f>
        <v>Scott Williamson</v>
      </c>
      <c r="P220" t="str">
        <f>VLOOKUP($A220,SalesData[#This Row],COLUMN(P219), FALSE)</f>
        <v>IT</v>
      </c>
      <c r="Q220" t="str">
        <f>VLOOKUP($A220,SalesData[#This Row],COLUMN(Q219), FALSE)</f>
        <v>2015</v>
      </c>
      <c r="R220" t="str">
        <f>VLOOKUP($A220,SalesData[#This Row],COLUMN(R219), FALSE)</f>
        <v>CRITICAL</v>
      </c>
      <c r="S220" t="str">
        <f>VLOOKUP($A220,SalesData[#This Row],COLUMN(S219), FALSE)</f>
        <v>technology</v>
      </c>
      <c r="T220" t="str">
        <f>VLOOKUP($A220,SalesData[#This Row],COLUMN(T219), FALSE)</f>
        <v>42277</v>
      </c>
      <c r="U220" t="str">
        <f>VLOOKUP($A220,SalesData[#This Row],COLUMN(U219), FALSE)</f>
        <v>SW2027564</v>
      </c>
      <c r="V220" t="str">
        <f>VLOOKUP($A220,SalesData[#This Row],COLUMN(V219), FALSE)</f>
        <v>IT</v>
      </c>
      <c r="W220">
        <f>VLOOKUP($A220,SalesData[#This Row],COLUMN(W219), FALSE)</f>
        <v>2015</v>
      </c>
      <c r="X220" t="str">
        <f>VLOOKUP($A220,SalesData[#This Row],COLUMN(X219), FALSE)</f>
        <v>SW2027564</v>
      </c>
      <c r="Y220">
        <f>VLOOKUP($A220,SalesData[#This Row],COLUMN(Y219), FALSE)</f>
        <v>42277</v>
      </c>
      <c r="Z220" t="str">
        <f>VLOOKUP($A220,SalesData[#This Row],COLUMN(Z219), FALSE)</f>
        <v>IT-2015-SW2027564-42277</v>
      </c>
      <c r="AA220">
        <f>VLOOKUP($A220,SalesData[#This Row],COLUMN(AA219), FALSE)</f>
        <v>2015</v>
      </c>
      <c r="AB220">
        <f>VLOOKUP($A220,SalesData[#This Row],COLUMN(AB219), FALSE)</f>
        <v>9</v>
      </c>
      <c r="AC220">
        <f>VLOOKUP($A220,SalesData[#This Row],COLUMN(AC219), FALSE)</f>
        <v>4</v>
      </c>
      <c r="AD220">
        <f>VLOOKUP($A220,SalesData[#This Row],COLUMN(AD219), FALSE)</f>
        <v>2</v>
      </c>
    </row>
    <row r="221" spans="1:30" ht="15.75">
      <c r="A221" s="54" t="s">
        <v>1311</v>
      </c>
      <c r="B221" s="52">
        <f>VLOOKUP($A221,SalesData[#This Row],COLUMN(B220), FALSE)</f>
        <v>42094</v>
      </c>
      <c r="C221" s="52">
        <f>VLOOKUP($A221,SalesData[#This Row],COLUMN(C220), FALSE)</f>
        <v>42096</v>
      </c>
      <c r="D221" t="str">
        <f>VLOOKUP($A221,SalesData[#This Row],COLUMN(D220), FALSE)</f>
        <v>Alan Barnes</v>
      </c>
      <c r="E221" t="str">
        <f>VLOOKUP($A221,SalesData[#This Row],COLUMN(E220), FALSE)</f>
        <v>United States</v>
      </c>
      <c r="F221" t="str">
        <f>VLOOKUP($A221,SalesData[#This Row],COLUMN(F220), FALSE)</f>
        <v>WESTERN US</v>
      </c>
      <c r="G221" t="str">
        <f>VLOOKUP($A221,SalesData[#This Row],COLUMN(G220), FALSE)</f>
        <v>Furniture</v>
      </c>
      <c r="H221" t="str">
        <f>VLOOKUP($A221,SalesData[#This Row],COLUMN(H220), FALSE)</f>
        <v>Bookcases</v>
      </c>
      <c r="I221">
        <f>VLOOKUP($A221,SalesData[#This Row],COLUMN(I220), FALSE)</f>
        <v>94.2</v>
      </c>
      <c r="J221">
        <f>VLOOKUP($A221,SalesData[#This Row],COLUMN(J220), FALSE)</f>
        <v>5</v>
      </c>
      <c r="K221">
        <f>VLOOKUP($A221,SalesData[#This Row],COLUMN(K220), FALSE)</f>
        <v>0</v>
      </c>
      <c r="L221">
        <f>VLOOKUP($A221,SalesData[#This Row],COLUMN(L220), FALSE)</f>
        <v>39.564</v>
      </c>
      <c r="M221" t="str">
        <f>VLOOKUP($A221,SalesData[#This Row],COLUMN(M220), FALSE)</f>
        <v>Medium</v>
      </c>
      <c r="N221" t="str">
        <f>VLOOKUP($A221,SalesData[#This Row],COLUMN(N220), FALSE)</f>
        <v>Normal Order</v>
      </c>
      <c r="O221" t="str">
        <f>VLOOKUP($A221,SalesData[#This Row],COLUMN(O220), FALSE)</f>
        <v>Alan Barnes</v>
      </c>
      <c r="P221" t="str">
        <f>VLOOKUP($A221,SalesData[#This Row],COLUMN(P220), FALSE)</f>
        <v>CA</v>
      </c>
      <c r="Q221" t="str">
        <f>VLOOKUP($A221,SalesData[#This Row],COLUMN(Q220), FALSE)</f>
        <v>2015</v>
      </c>
      <c r="R221" t="str">
        <f>VLOOKUP($A221,SalesData[#This Row],COLUMN(R220), FALSE)</f>
        <v>MEDIUM</v>
      </c>
      <c r="S221" t="str">
        <f>VLOOKUP($A221,SalesData[#This Row],COLUMN(S220), FALSE)</f>
        <v>furniture</v>
      </c>
      <c r="T221" t="str">
        <f>VLOOKUP($A221,SalesData[#This Row],COLUMN(T220), FALSE)</f>
        <v>42094</v>
      </c>
      <c r="U221" t="str">
        <f>VLOOKUP($A221,SalesData[#This Row],COLUMN(U220), FALSE)</f>
        <v>AB10165140</v>
      </c>
      <c r="V221" t="str">
        <f>VLOOKUP($A221,SalesData[#This Row],COLUMN(V220), FALSE)</f>
        <v>CA</v>
      </c>
      <c r="W221">
        <f>VLOOKUP($A221,SalesData[#This Row],COLUMN(W220), FALSE)</f>
        <v>2015</v>
      </c>
      <c r="X221" t="str">
        <f>VLOOKUP($A221,SalesData[#This Row],COLUMN(X220), FALSE)</f>
        <v>AB10165140</v>
      </c>
      <c r="Y221">
        <f>VLOOKUP($A221,SalesData[#This Row],COLUMN(Y220), FALSE)</f>
        <v>42094</v>
      </c>
      <c r="Z221" t="str">
        <f>VLOOKUP($A221,SalesData[#This Row],COLUMN(Z220), FALSE)</f>
        <v>CA-2015-AB10165140-42094</v>
      </c>
      <c r="AA221">
        <f>VLOOKUP($A221,SalesData[#This Row],COLUMN(AA220), FALSE)</f>
        <v>2015</v>
      </c>
      <c r="AB221">
        <f>VLOOKUP($A221,SalesData[#This Row],COLUMN(AB220), FALSE)</f>
        <v>3</v>
      </c>
      <c r="AC221">
        <f>VLOOKUP($A221,SalesData[#This Row],COLUMN(AC220), FALSE)</f>
        <v>3</v>
      </c>
      <c r="AD221">
        <f>VLOOKUP($A221,SalesData[#This Row],COLUMN(AD220), FALSE)</f>
        <v>2</v>
      </c>
    </row>
    <row r="222" spans="1:30" ht="15.75">
      <c r="A222" s="53" t="s">
        <v>1317</v>
      </c>
      <c r="B222" s="52">
        <f>VLOOKUP($A222,SalesData[#This Row],COLUMN(B221), FALSE)</f>
        <v>40967</v>
      </c>
      <c r="C222" s="52">
        <f>VLOOKUP($A222,SalesData[#This Row],COLUMN(C221), FALSE)</f>
        <v>40970</v>
      </c>
      <c r="D222" t="str">
        <f>VLOOKUP($A222,SalesData[#This Row],COLUMN(D221), FALSE)</f>
        <v>Paul Stevenson</v>
      </c>
      <c r="E222" t="str">
        <f>VLOOKUP($A222,SalesData[#This Row],COLUMN(E221), FALSE)</f>
        <v>South Korea</v>
      </c>
      <c r="F222" t="str">
        <f>VLOOKUP($A222,SalesData[#This Row],COLUMN(F221), FALSE)</f>
        <v>Eastern Asia</v>
      </c>
      <c r="G222" t="str">
        <f>VLOOKUP($A222,SalesData[#This Row],COLUMN(G221), FALSE)</f>
        <v>Office Supplies</v>
      </c>
      <c r="H222" t="str">
        <f>VLOOKUP($A222,SalesData[#This Row],COLUMN(H221), FALSE)</f>
        <v>Chairs</v>
      </c>
      <c r="I222">
        <f>VLOOKUP($A222,SalesData[#This Row],COLUMN(I221), FALSE)</f>
        <v>810.72</v>
      </c>
      <c r="J222">
        <f>VLOOKUP($A222,SalesData[#This Row],COLUMN(J221), FALSE)</f>
        <v>3</v>
      </c>
      <c r="K222">
        <f>VLOOKUP($A222,SalesData[#This Row],COLUMN(K221), FALSE)</f>
        <v>0.5</v>
      </c>
      <c r="L222">
        <f>VLOOKUP($A222,SalesData[#This Row],COLUMN(L221), FALSE)</f>
        <v>-599.94000000000005</v>
      </c>
      <c r="M222" t="str">
        <f>VLOOKUP($A222,SalesData[#This Row],COLUMN(M221), FALSE)</f>
        <v>Critical</v>
      </c>
      <c r="N222" t="str">
        <f>VLOOKUP($A222,SalesData[#This Row],COLUMN(N221), FALSE)</f>
        <v>Normal Order</v>
      </c>
      <c r="O222" t="str">
        <f>VLOOKUP($A222,SalesData[#This Row],COLUMN(O221), FALSE)</f>
        <v>Paul Stevenson</v>
      </c>
      <c r="P222" t="str">
        <f>VLOOKUP($A222,SalesData[#This Row],COLUMN(P221), FALSE)</f>
        <v>ID</v>
      </c>
      <c r="Q222" t="str">
        <f>VLOOKUP($A222,SalesData[#This Row],COLUMN(Q221), FALSE)</f>
        <v>2012</v>
      </c>
      <c r="R222" t="str">
        <f>VLOOKUP($A222,SalesData[#This Row],COLUMN(R221), FALSE)</f>
        <v>CRITICAL</v>
      </c>
      <c r="S222" t="str">
        <f>VLOOKUP($A222,SalesData[#This Row],COLUMN(S221), FALSE)</f>
        <v>office supplies</v>
      </c>
      <c r="T222" t="str">
        <f>VLOOKUP($A222,SalesData[#This Row],COLUMN(T221), FALSE)</f>
        <v>40967</v>
      </c>
      <c r="U222" t="str">
        <f>VLOOKUP($A222,SalesData[#This Row],COLUMN(U221), FALSE)</f>
        <v>PS18970118</v>
      </c>
      <c r="V222" t="str">
        <f>VLOOKUP($A222,SalesData[#This Row],COLUMN(V221), FALSE)</f>
        <v>ID</v>
      </c>
      <c r="W222">
        <f>VLOOKUP($A222,SalesData[#This Row],COLUMN(W221), FALSE)</f>
        <v>2012</v>
      </c>
      <c r="X222" t="str">
        <f>VLOOKUP($A222,SalesData[#This Row],COLUMN(X221), FALSE)</f>
        <v>PS18970118</v>
      </c>
      <c r="Y222">
        <f>VLOOKUP($A222,SalesData[#This Row],COLUMN(Y221), FALSE)</f>
        <v>40967</v>
      </c>
      <c r="Z222" t="str">
        <f>VLOOKUP($A222,SalesData[#This Row],COLUMN(Z221), FALSE)</f>
        <v>ID-2012-PS18970118-40967</v>
      </c>
      <c r="AA222">
        <f>VLOOKUP($A222,SalesData[#This Row],COLUMN(AA221), FALSE)</f>
        <v>2012</v>
      </c>
      <c r="AB222">
        <f>VLOOKUP($A222,SalesData[#This Row],COLUMN(AB221), FALSE)</f>
        <v>2</v>
      </c>
      <c r="AC222">
        <f>VLOOKUP($A222,SalesData[#This Row],COLUMN(AC221), FALSE)</f>
        <v>3</v>
      </c>
      <c r="AD222">
        <f>VLOOKUP($A222,SalesData[#This Row],COLUMN(AD221), FALSE)</f>
        <v>3</v>
      </c>
    </row>
    <row r="223" spans="1:30" ht="15.75">
      <c r="A223" s="54" t="s">
        <v>1321</v>
      </c>
      <c r="B223" s="52">
        <f>VLOOKUP($A223,SalesData[#This Row],COLUMN(B222), FALSE)</f>
        <v>41793</v>
      </c>
      <c r="C223" s="52">
        <f>VLOOKUP($A223,SalesData[#This Row],COLUMN(C222), FALSE)</f>
        <v>41796</v>
      </c>
      <c r="D223" t="str">
        <f>VLOOKUP($A223,SalesData[#This Row],COLUMN(D222), FALSE)</f>
        <v>Quincy Jones</v>
      </c>
      <c r="E223" t="str">
        <f>VLOOKUP($A223,SalesData[#This Row],COLUMN(E222), FALSE)</f>
        <v>Italy</v>
      </c>
      <c r="F223" t="str">
        <f>VLOOKUP($A223,SalesData[#This Row],COLUMN(F222), FALSE)</f>
        <v>Southern Europe</v>
      </c>
      <c r="G223" t="str">
        <f>VLOOKUP($A223,SalesData[#This Row],COLUMN(G222), FALSE)</f>
        <v>Office Supplies</v>
      </c>
      <c r="H223" t="str">
        <f>VLOOKUP($A223,SalesData[#This Row],COLUMN(H222), FALSE)</f>
        <v>Appliances</v>
      </c>
      <c r="I223">
        <f>VLOOKUP($A223,SalesData[#This Row],COLUMN(I222), FALSE)</f>
        <v>2593.8000000000002</v>
      </c>
      <c r="J223">
        <f>VLOOKUP($A223,SalesData[#This Row],COLUMN(J222), FALSE)</f>
        <v>5</v>
      </c>
      <c r="K223">
        <f>VLOOKUP($A223,SalesData[#This Row],COLUMN(K222), FALSE)</f>
        <v>0</v>
      </c>
      <c r="L223">
        <f>VLOOKUP($A223,SalesData[#This Row],COLUMN(L222), FALSE)</f>
        <v>1141.2</v>
      </c>
      <c r="M223" t="str">
        <f>VLOOKUP($A223,SalesData[#This Row],COLUMN(M222), FALSE)</f>
        <v>High</v>
      </c>
      <c r="N223" t="str">
        <f>VLOOKUP($A223,SalesData[#This Row],COLUMN(N222), FALSE)</f>
        <v>Normal Order</v>
      </c>
      <c r="O223" t="str">
        <f>VLOOKUP($A223,SalesData[#This Row],COLUMN(O222), FALSE)</f>
        <v>Quincy Jones</v>
      </c>
      <c r="P223" t="str">
        <f>VLOOKUP($A223,SalesData[#This Row],COLUMN(P222), FALSE)</f>
        <v xml:space="preserve"> E</v>
      </c>
      <c r="Q223" t="str">
        <f>VLOOKUP($A223,SalesData[#This Row],COLUMN(Q222), FALSE)</f>
        <v>-201</v>
      </c>
      <c r="R223" t="str">
        <f>VLOOKUP($A223,SalesData[#This Row],COLUMN(R222), FALSE)</f>
        <v>HIGH</v>
      </c>
      <c r="S223" t="str">
        <f>VLOOKUP($A223,SalesData[#This Row],COLUMN(S222), FALSE)</f>
        <v>office supplies</v>
      </c>
      <c r="T223" t="str">
        <f>VLOOKUP($A223,SalesData[#This Row],COLUMN(T222), FALSE)</f>
        <v xml:space="preserve">1793 </v>
      </c>
      <c r="U223" t="str">
        <f>VLOOKUP($A223,SalesData[#This Row],COLUMN(U222), FALSE)</f>
        <v>QJ1925564</v>
      </c>
      <c r="V223" t="str">
        <f>VLOOKUP($A223,SalesData[#This Row],COLUMN(V222), FALSE)</f>
        <v xml:space="preserve"> ES</v>
      </c>
      <c r="W223">
        <f>VLOOKUP($A223,SalesData[#This Row],COLUMN(W222), FALSE)</f>
        <v>2014</v>
      </c>
      <c r="X223" t="str">
        <f>VLOOKUP($A223,SalesData[#This Row],COLUMN(X222), FALSE)</f>
        <v>QJ1925564</v>
      </c>
      <c r="Y223">
        <f>VLOOKUP($A223,SalesData[#This Row],COLUMN(Y222), FALSE)</f>
        <v>41793</v>
      </c>
      <c r="Z223" t="str">
        <f>VLOOKUP($A223,SalesData[#This Row],COLUMN(Z222), FALSE)</f>
        <v>ES-2014-QJ1925564-41793</v>
      </c>
      <c r="AA223">
        <f>VLOOKUP($A223,SalesData[#This Row],COLUMN(AA222), FALSE)</f>
        <v>2014</v>
      </c>
      <c r="AB223">
        <f>VLOOKUP($A223,SalesData[#This Row],COLUMN(AB222), FALSE)</f>
        <v>6</v>
      </c>
      <c r="AC223">
        <f>VLOOKUP($A223,SalesData[#This Row],COLUMN(AC222), FALSE)</f>
        <v>3</v>
      </c>
      <c r="AD223">
        <f>VLOOKUP($A223,SalesData[#This Row],COLUMN(AD222), FALSE)</f>
        <v>3</v>
      </c>
    </row>
    <row r="224" spans="1:30" ht="15.75">
      <c r="A224" s="53" t="s">
        <v>746</v>
      </c>
      <c r="B224" s="52">
        <f>VLOOKUP($A224,SalesData[#This Row],COLUMN(B223), FALSE)</f>
        <v>42292</v>
      </c>
      <c r="C224" s="52">
        <f>VLOOKUP($A224,SalesData[#This Row],COLUMN(C223), FALSE)</f>
        <v>42294</v>
      </c>
      <c r="D224" t="str">
        <f>VLOOKUP($A224,SalesData[#This Row],COLUMN(D223), FALSE)</f>
        <v>Cari Schnelling</v>
      </c>
      <c r="E224" t="str">
        <f>VLOOKUP($A224,SalesData[#This Row],COLUMN(E223), FALSE)</f>
        <v>Austria</v>
      </c>
      <c r="F224" t="str">
        <f>VLOOKUP($A224,SalesData[#This Row],COLUMN(F223), FALSE)</f>
        <v>Western Europe</v>
      </c>
      <c r="G224" t="str">
        <f>VLOOKUP($A224,SalesData[#This Row],COLUMN(G223), FALSE)</f>
        <v>Technology</v>
      </c>
      <c r="H224" t="str">
        <f>VLOOKUP($A224,SalesData[#This Row],COLUMN(H223), FALSE)</f>
        <v>Appliances</v>
      </c>
      <c r="I224" t="str">
        <f>VLOOKUP($A224,SalesData[#This Row],COLUMN(I223), FALSE)</f>
        <v>missing</v>
      </c>
      <c r="J224">
        <f>VLOOKUP($A224,SalesData[#This Row],COLUMN(J223), FALSE)</f>
        <v>5</v>
      </c>
      <c r="K224">
        <f>VLOOKUP($A224,SalesData[#This Row],COLUMN(K223), FALSE)</f>
        <v>0</v>
      </c>
      <c r="L224">
        <f>VLOOKUP($A224,SalesData[#This Row],COLUMN(L223), FALSE)</f>
        <v>567</v>
      </c>
      <c r="M224" t="str">
        <f>VLOOKUP($A224,SalesData[#This Row],COLUMN(M223), FALSE)</f>
        <v>Critical</v>
      </c>
      <c r="N224" t="str">
        <f>VLOOKUP($A224,SalesData[#This Row],COLUMN(N223), FALSE)</f>
        <v>Normal Order</v>
      </c>
      <c r="O224" t="str">
        <f>VLOOKUP($A224,SalesData[#This Row],COLUMN(O223), FALSE)</f>
        <v>Cari Schnelling</v>
      </c>
      <c r="P224" t="str">
        <f>VLOOKUP($A224,SalesData[#This Row],COLUMN(P223), FALSE)</f>
        <v>ES</v>
      </c>
      <c r="Q224" t="str">
        <f>VLOOKUP($A224,SalesData[#This Row],COLUMN(Q223), FALSE)</f>
        <v>2015</v>
      </c>
      <c r="R224" t="str">
        <f>VLOOKUP($A224,SalesData[#This Row],COLUMN(R223), FALSE)</f>
        <v>CRITICAL</v>
      </c>
      <c r="S224" t="str">
        <f>VLOOKUP($A224,SalesData[#This Row],COLUMN(S223), FALSE)</f>
        <v>technology</v>
      </c>
      <c r="T224" t="str">
        <f>VLOOKUP($A224,SalesData[#This Row],COLUMN(T223), FALSE)</f>
        <v>42292</v>
      </c>
      <c r="U224" t="str">
        <f>VLOOKUP($A224,SalesData[#This Row],COLUMN(U223), FALSE)</f>
        <v>CS118608</v>
      </c>
      <c r="V224" t="str">
        <f>VLOOKUP($A224,SalesData[#This Row],COLUMN(V223), FALSE)</f>
        <v>ES</v>
      </c>
      <c r="W224">
        <f>VLOOKUP($A224,SalesData[#This Row],COLUMN(W223), FALSE)</f>
        <v>2015</v>
      </c>
      <c r="X224" t="str">
        <f>VLOOKUP($A224,SalesData[#This Row],COLUMN(X223), FALSE)</f>
        <v>CS118608</v>
      </c>
      <c r="Y224">
        <f>VLOOKUP($A224,SalesData[#This Row],COLUMN(Y223), FALSE)</f>
        <v>42292</v>
      </c>
      <c r="Z224" t="str">
        <f>VLOOKUP($A224,SalesData[#This Row],COLUMN(Z223), FALSE)</f>
        <v>ES-2015-CS118608-42292</v>
      </c>
      <c r="AA224">
        <f>VLOOKUP($A224,SalesData[#This Row],COLUMN(AA223), FALSE)</f>
        <v>2015</v>
      </c>
      <c r="AB224">
        <f>VLOOKUP($A224,SalesData[#This Row],COLUMN(AB223), FALSE)</f>
        <v>10</v>
      </c>
      <c r="AC224">
        <f>VLOOKUP($A224,SalesData[#This Row],COLUMN(AC223), FALSE)</f>
        <v>5</v>
      </c>
      <c r="AD224">
        <f>VLOOKUP($A224,SalesData[#This Row],COLUMN(AD223), FALSE)</f>
        <v>2</v>
      </c>
    </row>
    <row r="225" spans="1:30" ht="15.75">
      <c r="A225" s="54" t="s">
        <v>1330</v>
      </c>
      <c r="B225" s="52">
        <f>VLOOKUP($A225,SalesData[#This Row],COLUMN(B224), FALSE)</f>
        <v>42176</v>
      </c>
      <c r="C225" s="52">
        <f>VLOOKUP($A225,SalesData[#This Row],COLUMN(C224), FALSE)</f>
        <v>42177</v>
      </c>
      <c r="D225" t="str">
        <f>VLOOKUP($A225,SalesData[#This Row],COLUMN(D224), FALSE)</f>
        <v>Michelle Tran</v>
      </c>
      <c r="E225" t="str">
        <f>VLOOKUP($A225,SalesData[#This Row],COLUMN(E224), FALSE)</f>
        <v>France</v>
      </c>
      <c r="F225" t="str">
        <f>VLOOKUP($A225,SalesData[#This Row],COLUMN(F224), FALSE)</f>
        <v>Western Europe</v>
      </c>
      <c r="G225" t="str">
        <f>VLOOKUP($A225,SalesData[#This Row],COLUMN(G224), FALSE)</f>
        <v>Furniture</v>
      </c>
      <c r="H225" t="str">
        <f>VLOOKUP($A225,SalesData[#This Row],COLUMN(H224), FALSE)</f>
        <v>Phones</v>
      </c>
      <c r="I225">
        <f>VLOOKUP($A225,SalesData[#This Row],COLUMN(I224), FALSE)</f>
        <v>656.85599999999999</v>
      </c>
      <c r="J225">
        <f>VLOOKUP($A225,SalesData[#This Row],COLUMN(J224), FALSE)</f>
        <v>2</v>
      </c>
      <c r="K225">
        <f>VLOOKUP($A225,SalesData[#This Row],COLUMN(K224), FALSE)</f>
        <v>0.1</v>
      </c>
      <c r="L225">
        <f>VLOOKUP($A225,SalesData[#This Row],COLUMN(L224), FALSE)</f>
        <v>94.835999999999899</v>
      </c>
      <c r="M225" t="str">
        <f>VLOOKUP($A225,SalesData[#This Row],COLUMN(M224), FALSE)</f>
        <v>Critical</v>
      </c>
      <c r="N225" t="str">
        <f>VLOOKUP($A225,SalesData[#This Row],COLUMN(N224), FALSE)</f>
        <v>Normal Order</v>
      </c>
      <c r="O225" t="str">
        <f>VLOOKUP($A225,SalesData[#This Row],COLUMN(O224), FALSE)</f>
        <v>Michelle Tran</v>
      </c>
      <c r="P225" t="str">
        <f>VLOOKUP($A225,SalesData[#This Row],COLUMN(P224), FALSE)</f>
        <v>ES</v>
      </c>
      <c r="Q225" t="str">
        <f>VLOOKUP($A225,SalesData[#This Row],COLUMN(Q224), FALSE)</f>
        <v>2015</v>
      </c>
      <c r="R225" t="str">
        <f>VLOOKUP($A225,SalesData[#This Row],COLUMN(R224), FALSE)</f>
        <v>CRITICAL</v>
      </c>
      <c r="S225" t="str">
        <f>VLOOKUP($A225,SalesData[#This Row],COLUMN(S224), FALSE)</f>
        <v>furniture</v>
      </c>
      <c r="T225" t="str">
        <f>VLOOKUP($A225,SalesData[#This Row],COLUMN(T224), FALSE)</f>
        <v>42176</v>
      </c>
      <c r="U225" t="str">
        <f>VLOOKUP($A225,SalesData[#This Row],COLUMN(U224), FALSE)</f>
        <v>MT1807045</v>
      </c>
      <c r="V225" t="str">
        <f>VLOOKUP($A225,SalesData[#This Row],COLUMN(V224), FALSE)</f>
        <v>ES</v>
      </c>
      <c r="W225">
        <f>VLOOKUP($A225,SalesData[#This Row],COLUMN(W224), FALSE)</f>
        <v>2015</v>
      </c>
      <c r="X225" t="str">
        <f>VLOOKUP($A225,SalesData[#This Row],COLUMN(X224), FALSE)</f>
        <v>MT1807045</v>
      </c>
      <c r="Y225">
        <f>VLOOKUP($A225,SalesData[#This Row],COLUMN(Y224), FALSE)</f>
        <v>42176</v>
      </c>
      <c r="Z225" t="str">
        <f>VLOOKUP($A225,SalesData[#This Row],COLUMN(Z224), FALSE)</f>
        <v>ES-2015-MT1807045-42176</v>
      </c>
      <c r="AA225">
        <f>VLOOKUP($A225,SalesData[#This Row],COLUMN(AA224), FALSE)</f>
        <v>2015</v>
      </c>
      <c r="AB225">
        <f>VLOOKUP($A225,SalesData[#This Row],COLUMN(AB224), FALSE)</f>
        <v>6</v>
      </c>
      <c r="AC225">
        <f>VLOOKUP($A225,SalesData[#This Row],COLUMN(AC224), FALSE)</f>
        <v>1</v>
      </c>
      <c r="AD225">
        <f>VLOOKUP($A225,SalesData[#This Row],COLUMN(AD224), FALSE)</f>
        <v>1</v>
      </c>
    </row>
    <row r="226" spans="1:30" ht="15.75">
      <c r="A226" s="53" t="s">
        <v>1336</v>
      </c>
      <c r="B226" s="52">
        <f>VLOOKUP($A226,SalesData[#This Row],COLUMN(B225), FALSE)</f>
        <v>40932</v>
      </c>
      <c r="C226" s="52">
        <f>VLOOKUP($A226,SalesData[#This Row],COLUMN(C225), FALSE)</f>
        <v>40932</v>
      </c>
      <c r="D226" t="str">
        <f>VLOOKUP($A226,SalesData[#This Row],COLUMN(D225), FALSE)</f>
        <v>Ann Blume</v>
      </c>
      <c r="E226" t="str">
        <f>VLOOKUP($A226,SalesData[#This Row],COLUMN(E225), FALSE)</f>
        <v>Estonia</v>
      </c>
      <c r="F226" t="str">
        <f>VLOOKUP($A226,SalesData[#This Row],COLUMN(F225), FALSE)</f>
        <v>Northern Europe</v>
      </c>
      <c r="G226" t="str">
        <f>VLOOKUP($A226,SalesData[#This Row],COLUMN(G225), FALSE)</f>
        <v>Technology</v>
      </c>
      <c r="H226" t="str">
        <f>VLOOKUP($A226,SalesData[#This Row],COLUMN(H225), FALSE)</f>
        <v>Chairs</v>
      </c>
      <c r="I226">
        <f>VLOOKUP($A226,SalesData[#This Row],COLUMN(I225), FALSE)</f>
        <v>1302.78</v>
      </c>
      <c r="J226">
        <f>VLOOKUP($A226,SalesData[#This Row],COLUMN(J225), FALSE)</f>
        <v>2</v>
      </c>
      <c r="K226">
        <f>VLOOKUP($A226,SalesData[#This Row],COLUMN(K225), FALSE)</f>
        <v>0</v>
      </c>
      <c r="L226">
        <f>VLOOKUP($A226,SalesData[#This Row],COLUMN(L225), FALSE)</f>
        <v>286.56</v>
      </c>
      <c r="M226" t="str">
        <f>VLOOKUP($A226,SalesData[#This Row],COLUMN(M225), FALSE)</f>
        <v>Medium</v>
      </c>
      <c r="N226" t="str">
        <f>VLOOKUP($A226,SalesData[#This Row],COLUMN(N225), FALSE)</f>
        <v>Normal Order</v>
      </c>
      <c r="O226" t="str">
        <f>VLOOKUP($A226,SalesData[#This Row],COLUMN(O225), FALSE)</f>
        <v>Ann Blume</v>
      </c>
      <c r="P226" t="str">
        <f>VLOOKUP($A226,SalesData[#This Row],COLUMN(P225), FALSE)</f>
        <v>EN</v>
      </c>
      <c r="Q226" t="str">
        <f>VLOOKUP($A226,SalesData[#This Row],COLUMN(Q225), FALSE)</f>
        <v>2012</v>
      </c>
      <c r="R226" t="str">
        <f>VLOOKUP($A226,SalesData[#This Row],COLUMN(R225), FALSE)</f>
        <v>MEDIUM</v>
      </c>
      <c r="S226" t="str">
        <f>VLOOKUP($A226,SalesData[#This Row],COLUMN(S225), FALSE)</f>
        <v>technology</v>
      </c>
      <c r="T226" t="str">
        <f>VLOOKUP($A226,SalesData[#This Row],COLUMN(T225), FALSE)</f>
        <v>40932</v>
      </c>
      <c r="U226" t="str">
        <f>VLOOKUP($A226,SalesData[#This Row],COLUMN(U225), FALSE)</f>
        <v>AB60042</v>
      </c>
      <c r="V226" t="str">
        <f>VLOOKUP($A226,SalesData[#This Row],COLUMN(V225), FALSE)</f>
        <v>EN</v>
      </c>
      <c r="W226">
        <f>VLOOKUP($A226,SalesData[#This Row],COLUMN(W225), FALSE)</f>
        <v>2012</v>
      </c>
      <c r="X226" t="str">
        <f>VLOOKUP($A226,SalesData[#This Row],COLUMN(X225), FALSE)</f>
        <v>AB60042</v>
      </c>
      <c r="Y226">
        <f>VLOOKUP($A226,SalesData[#This Row],COLUMN(Y225), FALSE)</f>
        <v>40932</v>
      </c>
      <c r="Z226" t="str">
        <f>VLOOKUP($A226,SalesData[#This Row],COLUMN(Z225), FALSE)</f>
        <v>EN-2012-AB60042-40932</v>
      </c>
      <c r="AA226">
        <f>VLOOKUP($A226,SalesData[#This Row],COLUMN(AA225), FALSE)</f>
        <v>2012</v>
      </c>
      <c r="AB226">
        <f>VLOOKUP($A226,SalesData[#This Row],COLUMN(AB225), FALSE)</f>
        <v>1</v>
      </c>
      <c r="AC226">
        <f>VLOOKUP($A226,SalesData[#This Row],COLUMN(AC225), FALSE)</f>
        <v>3</v>
      </c>
      <c r="AD226">
        <f>VLOOKUP($A226,SalesData[#This Row],COLUMN(AD225), FALSE)</f>
        <v>0</v>
      </c>
    </row>
    <row r="227" spans="1:30" ht="15.75">
      <c r="A227" s="54" t="s">
        <v>1338</v>
      </c>
      <c r="B227" s="52">
        <f>VLOOKUP($A227,SalesData[#This Row],COLUMN(B226), FALSE)</f>
        <v>42342</v>
      </c>
      <c r="C227" s="52">
        <f>VLOOKUP($A227,SalesData[#This Row],COLUMN(C226), FALSE)</f>
        <v>42346</v>
      </c>
      <c r="D227" t="str">
        <f>VLOOKUP($A227,SalesData[#This Row],COLUMN(D226), FALSE)</f>
        <v>Paul Stevenson</v>
      </c>
      <c r="E227" t="str">
        <f>VLOOKUP($A227,SalesData[#This Row],COLUMN(E226), FALSE)</f>
        <v>Australia</v>
      </c>
      <c r="F227" t="str">
        <f>VLOOKUP($A227,SalesData[#This Row],COLUMN(F226), FALSE)</f>
        <v>Oceania</v>
      </c>
      <c r="G227" t="str">
        <f>VLOOKUP($A227,SalesData[#This Row],COLUMN(G226), FALSE)</f>
        <v>Furniture</v>
      </c>
      <c r="H227" t="str">
        <f>VLOOKUP($A227,SalesData[#This Row],COLUMN(H226), FALSE)</f>
        <v>Accessories</v>
      </c>
      <c r="I227">
        <f>VLOOKUP($A227,SalesData[#This Row],COLUMN(I226), FALSE)</f>
        <v>2125.3199999999902</v>
      </c>
      <c r="J227">
        <f>VLOOKUP($A227,SalesData[#This Row],COLUMN(J226), FALSE)</f>
        <v>4</v>
      </c>
      <c r="K227">
        <f>VLOOKUP($A227,SalesData[#This Row],COLUMN(K226), FALSE)</f>
        <v>0</v>
      </c>
      <c r="L227">
        <f>VLOOKUP($A227,SalesData[#This Row],COLUMN(L226), FALSE)</f>
        <v>148.68</v>
      </c>
      <c r="M227" t="str">
        <f>VLOOKUP($A227,SalesData[#This Row],COLUMN(M226), FALSE)</f>
        <v>Medium</v>
      </c>
      <c r="N227" t="str">
        <f>VLOOKUP($A227,SalesData[#This Row],COLUMN(N226), FALSE)</f>
        <v>Normal Order</v>
      </c>
      <c r="O227" t="str">
        <f>VLOOKUP($A227,SalesData[#This Row],COLUMN(O226), FALSE)</f>
        <v>Paul Stevenson</v>
      </c>
      <c r="P227" t="str">
        <f>VLOOKUP($A227,SalesData[#This Row],COLUMN(P226), FALSE)</f>
        <v>IN</v>
      </c>
      <c r="Q227" t="str">
        <f>VLOOKUP($A227,SalesData[#This Row],COLUMN(Q226), FALSE)</f>
        <v>2015</v>
      </c>
      <c r="R227" t="str">
        <f>VLOOKUP($A227,SalesData[#This Row],COLUMN(R226), FALSE)</f>
        <v>MEDIUM</v>
      </c>
      <c r="S227" t="str">
        <f>VLOOKUP($A227,SalesData[#This Row],COLUMN(S226), FALSE)</f>
        <v>furniture</v>
      </c>
      <c r="T227" t="str">
        <f>VLOOKUP($A227,SalesData[#This Row],COLUMN(T226), FALSE)</f>
        <v>42342</v>
      </c>
      <c r="U227" t="str">
        <f>VLOOKUP($A227,SalesData[#This Row],COLUMN(U226), FALSE)</f>
        <v>PS189707</v>
      </c>
      <c r="V227" t="str">
        <f>VLOOKUP($A227,SalesData[#This Row],COLUMN(V226), FALSE)</f>
        <v>IN</v>
      </c>
      <c r="W227">
        <f>VLOOKUP($A227,SalesData[#This Row],COLUMN(W226), FALSE)</f>
        <v>2015</v>
      </c>
      <c r="X227" t="str">
        <f>VLOOKUP($A227,SalesData[#This Row],COLUMN(X226), FALSE)</f>
        <v>PS189707</v>
      </c>
      <c r="Y227">
        <f>VLOOKUP($A227,SalesData[#This Row],COLUMN(Y226), FALSE)</f>
        <v>42342</v>
      </c>
      <c r="Z227" t="str">
        <f>VLOOKUP($A227,SalesData[#This Row],COLUMN(Z226), FALSE)</f>
        <v>IN-2015-PS189707-42342</v>
      </c>
      <c r="AA227">
        <f>VLOOKUP($A227,SalesData[#This Row],COLUMN(AA226), FALSE)</f>
        <v>2015</v>
      </c>
      <c r="AB227">
        <f>VLOOKUP($A227,SalesData[#This Row],COLUMN(AB226), FALSE)</f>
        <v>12</v>
      </c>
      <c r="AC227">
        <f>VLOOKUP($A227,SalesData[#This Row],COLUMN(AC226), FALSE)</f>
        <v>6</v>
      </c>
      <c r="AD227">
        <f>VLOOKUP($A227,SalesData[#This Row],COLUMN(AD226), FALSE)</f>
        <v>4</v>
      </c>
    </row>
    <row r="228" spans="1:30" ht="15.75">
      <c r="A228" s="53" t="s">
        <v>1339</v>
      </c>
      <c r="B228" s="52">
        <f>VLOOKUP($A228,SalesData[#This Row],COLUMN(B227), FALSE)</f>
        <v>41818</v>
      </c>
      <c r="C228" s="52">
        <f>VLOOKUP($A228,SalesData[#This Row],COLUMN(C227), FALSE)</f>
        <v>41824</v>
      </c>
      <c r="D228" t="str">
        <f>VLOOKUP($A228,SalesData[#This Row],COLUMN(D227), FALSE)</f>
        <v>Erica Bern</v>
      </c>
      <c r="E228" t="str">
        <f>VLOOKUP($A228,SalesData[#This Row],COLUMN(E227), FALSE)</f>
        <v>United Kingdom</v>
      </c>
      <c r="F228" t="str">
        <f>VLOOKUP($A228,SalesData[#This Row],COLUMN(F227), FALSE)</f>
        <v>Northern Europe</v>
      </c>
      <c r="G228" t="str">
        <f>VLOOKUP($A228,SalesData[#This Row],COLUMN(G227), FALSE)</f>
        <v>Technology</v>
      </c>
      <c r="H228" t="str">
        <f>VLOOKUP($A228,SalesData[#This Row],COLUMN(H227), FALSE)</f>
        <v>Phones</v>
      </c>
      <c r="I228">
        <f>VLOOKUP($A228,SalesData[#This Row],COLUMN(I227), FALSE)</f>
        <v>1954.44</v>
      </c>
      <c r="J228">
        <f>VLOOKUP($A228,SalesData[#This Row],COLUMN(J227), FALSE)</f>
        <v>3</v>
      </c>
      <c r="K228">
        <f>VLOOKUP($A228,SalesData[#This Row],COLUMN(K227), FALSE)</f>
        <v>0</v>
      </c>
      <c r="L228">
        <f>VLOOKUP($A228,SalesData[#This Row],COLUMN(L227), FALSE)</f>
        <v>781.74</v>
      </c>
      <c r="M228" t="str">
        <f>VLOOKUP($A228,SalesData[#This Row],COLUMN(M227), FALSE)</f>
        <v>Low</v>
      </c>
      <c r="N228" t="str">
        <f>VLOOKUP($A228,SalesData[#This Row],COLUMN(N227), FALSE)</f>
        <v>Normal Order</v>
      </c>
      <c r="O228" t="str">
        <f>VLOOKUP($A228,SalesData[#This Row],COLUMN(O227), FALSE)</f>
        <v>Erica Bern</v>
      </c>
      <c r="P228" t="str">
        <f>VLOOKUP($A228,SalesData[#This Row],COLUMN(P227), FALSE)</f>
        <v>ES</v>
      </c>
      <c r="Q228" t="str">
        <f>VLOOKUP($A228,SalesData[#This Row],COLUMN(Q227), FALSE)</f>
        <v>2014</v>
      </c>
      <c r="R228" t="str">
        <f>VLOOKUP($A228,SalesData[#This Row],COLUMN(R227), FALSE)</f>
        <v>LOW</v>
      </c>
      <c r="S228" t="str">
        <f>VLOOKUP($A228,SalesData[#This Row],COLUMN(S227), FALSE)</f>
        <v>technology</v>
      </c>
      <c r="T228" t="str">
        <f>VLOOKUP($A228,SalesData[#This Row],COLUMN(T227), FALSE)</f>
        <v>41818</v>
      </c>
      <c r="U228" t="str">
        <f>VLOOKUP($A228,SalesData[#This Row],COLUMN(U227), FALSE)</f>
        <v>EB13975139</v>
      </c>
      <c r="V228" t="str">
        <f>VLOOKUP($A228,SalesData[#This Row],COLUMN(V227), FALSE)</f>
        <v>ES</v>
      </c>
      <c r="W228">
        <f>VLOOKUP($A228,SalesData[#This Row],COLUMN(W227), FALSE)</f>
        <v>2014</v>
      </c>
      <c r="X228" t="str">
        <f>VLOOKUP($A228,SalesData[#This Row],COLUMN(X227), FALSE)</f>
        <v>EB13975139</v>
      </c>
      <c r="Y228">
        <f>VLOOKUP($A228,SalesData[#This Row],COLUMN(Y227), FALSE)</f>
        <v>41818</v>
      </c>
      <c r="Z228" t="str">
        <f>VLOOKUP($A228,SalesData[#This Row],COLUMN(Z227), FALSE)</f>
        <v>ES-2014-EB13975139-41818</v>
      </c>
      <c r="AA228">
        <f>VLOOKUP($A228,SalesData[#This Row],COLUMN(AA227), FALSE)</f>
        <v>2014</v>
      </c>
      <c r="AB228">
        <f>VLOOKUP($A228,SalesData[#This Row],COLUMN(AB227), FALSE)</f>
        <v>6</v>
      </c>
      <c r="AC228">
        <f>VLOOKUP($A228,SalesData[#This Row],COLUMN(AC227), FALSE)</f>
        <v>7</v>
      </c>
      <c r="AD228">
        <f>VLOOKUP($A228,SalesData[#This Row],COLUMN(AD227), FALSE)</f>
        <v>6</v>
      </c>
    </row>
    <row r="229" spans="1:30" ht="15.75">
      <c r="A229" s="54" t="s">
        <v>1340</v>
      </c>
      <c r="B229" s="52">
        <f>VLOOKUP($A229,SalesData[#This Row],COLUMN(B228), FALSE)</f>
        <v>41418</v>
      </c>
      <c r="C229" s="52">
        <f>VLOOKUP($A229,SalesData[#This Row],COLUMN(C228), FALSE)</f>
        <v>41420</v>
      </c>
      <c r="D229" t="str">
        <f>VLOOKUP($A229,SalesData[#This Row],COLUMN(D228), FALSE)</f>
        <v>Art Ferguson</v>
      </c>
      <c r="E229" t="str">
        <f>VLOOKUP($A229,SalesData[#This Row],COLUMN(E228), FALSE)</f>
        <v>Brazil</v>
      </c>
      <c r="F229" t="str">
        <f>VLOOKUP($A229,SalesData[#This Row],COLUMN(F228), FALSE)</f>
        <v>SOUTHA MERICA</v>
      </c>
      <c r="G229" t="str">
        <f>VLOOKUP($A229,SalesData[#This Row],COLUMN(G228), FALSE)</f>
        <v>Technology</v>
      </c>
      <c r="H229" t="str">
        <f>VLOOKUP($A229,SalesData[#This Row],COLUMN(H228), FALSE)</f>
        <v>Tables</v>
      </c>
      <c r="I229">
        <f>VLOOKUP($A229,SalesData[#This Row],COLUMN(I228), FALSE)</f>
        <v>856.92</v>
      </c>
      <c r="J229">
        <f>VLOOKUP($A229,SalesData[#This Row],COLUMN(J228), FALSE)</f>
        <v>2</v>
      </c>
      <c r="K229">
        <f>VLOOKUP($A229,SalesData[#This Row],COLUMN(K228), FALSE)</f>
        <v>0</v>
      </c>
      <c r="L229">
        <f>VLOOKUP($A229,SalesData[#This Row],COLUMN(L228), FALSE)</f>
        <v>222.76</v>
      </c>
      <c r="M229" t="str">
        <f>VLOOKUP($A229,SalesData[#This Row],COLUMN(M228), FALSE)</f>
        <v>Critical</v>
      </c>
      <c r="N229" t="str">
        <f>VLOOKUP($A229,SalesData[#This Row],COLUMN(N228), FALSE)</f>
        <v>Normal Order</v>
      </c>
      <c r="O229" t="str">
        <f>VLOOKUP($A229,SalesData[#This Row],COLUMN(O228), FALSE)</f>
        <v>Art Ferguson</v>
      </c>
      <c r="P229" t="str">
        <f>VLOOKUP($A229,SalesData[#This Row],COLUMN(P228), FALSE)</f>
        <v>MX</v>
      </c>
      <c r="Q229" t="str">
        <f>VLOOKUP($A229,SalesData[#This Row],COLUMN(Q228), FALSE)</f>
        <v>2013</v>
      </c>
      <c r="R229" t="str">
        <f>VLOOKUP($A229,SalesData[#This Row],COLUMN(R228), FALSE)</f>
        <v>CRITICAL</v>
      </c>
      <c r="S229" t="str">
        <f>VLOOKUP($A229,SalesData[#This Row],COLUMN(S228), FALSE)</f>
        <v>technology</v>
      </c>
      <c r="T229" t="str">
        <f>VLOOKUP($A229,SalesData[#This Row],COLUMN(T228), FALSE)</f>
        <v>41418</v>
      </c>
      <c r="U229" t="str">
        <f>VLOOKUP($A229,SalesData[#This Row],COLUMN(U228), FALSE)</f>
        <v>AF1087018</v>
      </c>
      <c r="V229" t="str">
        <f>VLOOKUP($A229,SalesData[#This Row],COLUMN(V228), FALSE)</f>
        <v>MX</v>
      </c>
      <c r="W229">
        <f>VLOOKUP($A229,SalesData[#This Row],COLUMN(W228), FALSE)</f>
        <v>2013</v>
      </c>
      <c r="X229" t="str">
        <f>VLOOKUP($A229,SalesData[#This Row],COLUMN(X228), FALSE)</f>
        <v>AF1087018</v>
      </c>
      <c r="Y229">
        <f>VLOOKUP($A229,SalesData[#This Row],COLUMN(Y228), FALSE)</f>
        <v>41418</v>
      </c>
      <c r="Z229" t="str">
        <f>VLOOKUP($A229,SalesData[#This Row],COLUMN(Z228), FALSE)</f>
        <v>MX-2013-AF1087018-41418</v>
      </c>
      <c r="AA229">
        <f>VLOOKUP($A229,SalesData[#This Row],COLUMN(AA228), FALSE)</f>
        <v>2013</v>
      </c>
      <c r="AB229">
        <f>VLOOKUP($A229,SalesData[#This Row],COLUMN(AB228), FALSE)</f>
        <v>5</v>
      </c>
      <c r="AC229">
        <f>VLOOKUP($A229,SalesData[#This Row],COLUMN(AC228), FALSE)</f>
        <v>6</v>
      </c>
      <c r="AD229">
        <f>VLOOKUP($A229,SalesData[#This Row],COLUMN(AD228), FALSE)</f>
        <v>2</v>
      </c>
    </row>
    <row r="230" spans="1:30" ht="15.75">
      <c r="A230" s="53" t="s">
        <v>1346</v>
      </c>
      <c r="B230" s="52">
        <f>VLOOKUP($A230,SalesData[#This Row],COLUMN(B229), FALSE)</f>
        <v>41619</v>
      </c>
      <c r="C230" s="52">
        <f>VLOOKUP($A230,SalesData[#This Row],COLUMN(C229), FALSE)</f>
        <v>41623</v>
      </c>
      <c r="D230" t="str">
        <f>VLOOKUP($A230,SalesData[#This Row],COLUMN(D229), FALSE)</f>
        <v>Craig Carroll</v>
      </c>
      <c r="E230" t="str">
        <f>VLOOKUP($A230,SalesData[#This Row],COLUMN(E229), FALSE)</f>
        <v>India#</v>
      </c>
      <c r="F230" t="str">
        <f>VLOOKUP($A230,SalesData[#This Row],COLUMN(F229), FALSE)</f>
        <v>Southern Asia</v>
      </c>
      <c r="G230" t="str">
        <f>VLOOKUP($A230,SalesData[#This Row],COLUMN(G229), FALSE)</f>
        <v>Technology</v>
      </c>
      <c r="H230" t="str">
        <f>VLOOKUP($A230,SalesData[#This Row],COLUMN(H229), FALSE)</f>
        <v>Phones</v>
      </c>
      <c r="I230">
        <f>VLOOKUP($A230,SalesData[#This Row],COLUMN(I229), FALSE)</f>
        <v>1302.96</v>
      </c>
      <c r="J230">
        <f>VLOOKUP($A230,SalesData[#This Row],COLUMN(J229), FALSE)</f>
        <v>2</v>
      </c>
      <c r="K230">
        <f>VLOOKUP($A230,SalesData[#This Row],COLUMN(K229), FALSE)</f>
        <v>0</v>
      </c>
      <c r="L230">
        <f>VLOOKUP($A230,SalesData[#This Row],COLUMN(L229), FALSE)</f>
        <v>182.39999999999901</v>
      </c>
      <c r="M230" t="str">
        <f>VLOOKUP($A230,SalesData[#This Row],COLUMN(M229), FALSE)</f>
        <v>High</v>
      </c>
      <c r="N230" t="str">
        <f>VLOOKUP($A230,SalesData[#This Row],COLUMN(N229), FALSE)</f>
        <v>Normal Order</v>
      </c>
      <c r="O230" t="str">
        <f>VLOOKUP($A230,SalesData[#This Row],COLUMN(O229), FALSE)</f>
        <v>Craig Carroll</v>
      </c>
      <c r="P230" t="str">
        <f>VLOOKUP($A230,SalesData[#This Row],COLUMN(P229), FALSE)</f>
        <v>IN</v>
      </c>
      <c r="Q230" t="str">
        <f>VLOOKUP($A230,SalesData[#This Row],COLUMN(Q229), FALSE)</f>
        <v>2013</v>
      </c>
      <c r="R230" t="str">
        <f>VLOOKUP($A230,SalesData[#This Row],COLUMN(R229), FALSE)</f>
        <v>HIGH</v>
      </c>
      <c r="S230" t="str">
        <f>VLOOKUP($A230,SalesData[#This Row],COLUMN(S229), FALSE)</f>
        <v>technology</v>
      </c>
      <c r="T230" t="str">
        <f>VLOOKUP($A230,SalesData[#This Row],COLUMN(T229), FALSE)</f>
        <v>41619</v>
      </c>
      <c r="U230" t="str">
        <f>VLOOKUP($A230,SalesData[#This Row],COLUMN(U229), FALSE)</f>
        <v>CC1268558</v>
      </c>
      <c r="V230" t="str">
        <f>VLOOKUP($A230,SalesData[#This Row],COLUMN(V229), FALSE)</f>
        <v>IN</v>
      </c>
      <c r="W230">
        <f>VLOOKUP($A230,SalesData[#This Row],COLUMN(W229), FALSE)</f>
        <v>2013</v>
      </c>
      <c r="X230" t="str">
        <f>VLOOKUP($A230,SalesData[#This Row],COLUMN(X229), FALSE)</f>
        <v>CC1268558</v>
      </c>
      <c r="Y230">
        <f>VLOOKUP($A230,SalesData[#This Row],COLUMN(Y229), FALSE)</f>
        <v>41619</v>
      </c>
      <c r="Z230" t="str">
        <f>VLOOKUP($A230,SalesData[#This Row],COLUMN(Z229), FALSE)</f>
        <v>IN-2013-CC1268558-41619</v>
      </c>
      <c r="AA230">
        <f>VLOOKUP($A230,SalesData[#This Row],COLUMN(AA229), FALSE)</f>
        <v>2013</v>
      </c>
      <c r="AB230">
        <f>VLOOKUP($A230,SalesData[#This Row],COLUMN(AB229), FALSE)</f>
        <v>12</v>
      </c>
      <c r="AC230">
        <f>VLOOKUP($A230,SalesData[#This Row],COLUMN(AC229), FALSE)</f>
        <v>4</v>
      </c>
      <c r="AD230">
        <f>VLOOKUP($A230,SalesData[#This Row],COLUMN(AD229), FALSE)</f>
        <v>4</v>
      </c>
    </row>
    <row r="231" spans="1:30" ht="15.75">
      <c r="A231" s="54" t="s">
        <v>1360</v>
      </c>
      <c r="B231" s="52">
        <f>VLOOKUP($A231,SalesData[#This Row],COLUMN(B230), FALSE)</f>
        <v>42344</v>
      </c>
      <c r="C231" s="52">
        <f>VLOOKUP($A231,SalesData[#This Row],COLUMN(C230), FALSE)</f>
        <v>42348</v>
      </c>
      <c r="D231" t="str">
        <f>VLOOKUP($A231,SalesData[#This Row],COLUMN(D230), FALSE)</f>
        <v>Alan Barnes</v>
      </c>
      <c r="E231" t="str">
        <f>VLOOKUP($A231,SalesData[#This Row],COLUMN(E230), FALSE)</f>
        <v>united states</v>
      </c>
      <c r="F231" t="str">
        <f>VLOOKUP($A231,SalesData[#This Row],COLUMN(F230), FALSE)</f>
        <v>Western US</v>
      </c>
      <c r="G231" t="str">
        <f>VLOOKUP($A231,SalesData[#This Row],COLUMN(G230), FALSE)</f>
        <v xml:space="preserve"> Office Supplies </v>
      </c>
      <c r="H231" t="str">
        <f>VLOOKUP($A231,SalesData[#This Row],COLUMN(H230), FALSE)</f>
        <v>Appliances</v>
      </c>
      <c r="I231">
        <f>VLOOKUP($A231,SalesData[#This Row],COLUMN(I230), FALSE)</f>
        <v>24.815999999999999</v>
      </c>
      <c r="J231">
        <f>VLOOKUP($A231,SalesData[#This Row],COLUMN(J230), FALSE)</f>
        <v>3</v>
      </c>
      <c r="K231">
        <f>VLOOKUP($A231,SalesData[#This Row],COLUMN(K230), FALSE)</f>
        <v>0.2</v>
      </c>
      <c r="L231">
        <f>VLOOKUP($A231,SalesData[#This Row],COLUMN(L230), FALSE)</f>
        <v>8.3753999999999902</v>
      </c>
      <c r="M231" t="str">
        <f>VLOOKUP($A231,SalesData[#This Row],COLUMN(M230), FALSE)</f>
        <v>Medium</v>
      </c>
      <c r="N231" t="str">
        <f>VLOOKUP($A231,SalesData[#This Row],COLUMN(N230), FALSE)</f>
        <v>Normal Order</v>
      </c>
      <c r="O231" t="str">
        <f>VLOOKUP($A231,SalesData[#This Row],COLUMN(O230), FALSE)</f>
        <v>Alan Barnes</v>
      </c>
      <c r="P231" t="str">
        <f>VLOOKUP($A231,SalesData[#This Row],COLUMN(P230), FALSE)</f>
        <v>CA</v>
      </c>
      <c r="Q231" t="str">
        <f>VLOOKUP($A231,SalesData[#This Row],COLUMN(Q230), FALSE)</f>
        <v>2015</v>
      </c>
      <c r="R231" t="str">
        <f>VLOOKUP($A231,SalesData[#This Row],COLUMN(R230), FALSE)</f>
        <v>MEDIUM</v>
      </c>
      <c r="S231" t="str">
        <f>VLOOKUP($A231,SalesData[#This Row],COLUMN(S230), FALSE)</f>
        <v xml:space="preserve"> office supplies </v>
      </c>
      <c r="T231" t="str">
        <f>VLOOKUP($A231,SalesData[#This Row],COLUMN(T230), FALSE)</f>
        <v>42344</v>
      </c>
      <c r="U231" t="str">
        <f>VLOOKUP($A231,SalesData[#This Row],COLUMN(U230), FALSE)</f>
        <v>AB10165140</v>
      </c>
      <c r="V231" t="str">
        <f>VLOOKUP($A231,SalesData[#This Row],COLUMN(V230), FALSE)</f>
        <v>CA</v>
      </c>
      <c r="W231">
        <f>VLOOKUP($A231,SalesData[#This Row],COLUMN(W230), FALSE)</f>
        <v>2015</v>
      </c>
      <c r="X231" t="str">
        <f>VLOOKUP($A231,SalesData[#This Row],COLUMN(X230), FALSE)</f>
        <v>AB10165140</v>
      </c>
      <c r="Y231">
        <f>VLOOKUP($A231,SalesData[#This Row],COLUMN(Y230), FALSE)</f>
        <v>42344</v>
      </c>
      <c r="Z231" t="str">
        <f>VLOOKUP($A231,SalesData[#This Row],COLUMN(Z230), FALSE)</f>
        <v>CA-2015-AB10165140-42344</v>
      </c>
      <c r="AA231">
        <f>VLOOKUP($A231,SalesData[#This Row],COLUMN(AA230), FALSE)</f>
        <v>2015</v>
      </c>
      <c r="AB231">
        <f>VLOOKUP($A231,SalesData[#This Row],COLUMN(AB230), FALSE)</f>
        <v>12</v>
      </c>
      <c r="AC231">
        <f>VLOOKUP($A231,SalesData[#This Row],COLUMN(AC230), FALSE)</f>
        <v>1</v>
      </c>
      <c r="AD231">
        <f>VLOOKUP($A231,SalesData[#This Row],COLUMN(AD230), FALSE)</f>
        <v>4</v>
      </c>
    </row>
    <row r="232" spans="1:30" ht="15.75">
      <c r="A232" s="53" t="s">
        <v>1273</v>
      </c>
      <c r="B232" s="52">
        <f>VLOOKUP($A232,SalesData[#This Row],COLUMN(B231), FALSE)</f>
        <v>41450</v>
      </c>
      <c r="C232" s="52">
        <f>VLOOKUP($A232,SalesData[#This Row],COLUMN(C231), FALSE)</f>
        <v>41456</v>
      </c>
      <c r="D232" t="str">
        <f>VLOOKUP($A232,SalesData[#This Row],COLUMN(D231), FALSE)</f>
        <v>Alan Barnes</v>
      </c>
      <c r="E232" t="str">
        <f>VLOOKUP($A232,SalesData[#This Row],COLUMN(E231), FALSE)</f>
        <v>United States</v>
      </c>
      <c r="F232" t="str">
        <f>VLOOKUP($A232,SalesData[#This Row],COLUMN(F231), FALSE)</f>
        <v>Western US</v>
      </c>
      <c r="G232" t="str">
        <f>VLOOKUP($A232,SalesData[#This Row],COLUMN(G231), FALSE)</f>
        <v>Office Supplies</v>
      </c>
      <c r="H232" t="str">
        <f>VLOOKUP($A232,SalesData[#This Row],COLUMN(H231), FALSE)</f>
        <v>Machines</v>
      </c>
      <c r="I232">
        <f>VLOOKUP($A232,SalesData[#This Row],COLUMN(I231), FALSE)</f>
        <v>20.96</v>
      </c>
      <c r="J232">
        <f>VLOOKUP($A232,SalesData[#This Row],COLUMN(J231), FALSE)</f>
        <v>2</v>
      </c>
      <c r="K232">
        <f>VLOOKUP($A232,SalesData[#This Row],COLUMN(K231), FALSE)</f>
        <v>0</v>
      </c>
      <c r="L232">
        <f>VLOOKUP($A232,SalesData[#This Row],COLUMN(L231), FALSE)</f>
        <v>5.24</v>
      </c>
      <c r="M232" t="str">
        <f>VLOOKUP($A232,SalesData[#This Row],COLUMN(M231), FALSE)</f>
        <v>Medium</v>
      </c>
      <c r="N232" t="str">
        <f>VLOOKUP($A232,SalesData[#This Row],COLUMN(N231), FALSE)</f>
        <v>Normal Order</v>
      </c>
      <c r="O232" t="str">
        <f>VLOOKUP($A232,SalesData[#This Row],COLUMN(O231), FALSE)</f>
        <v>Alan Barnes</v>
      </c>
      <c r="P232" t="str">
        <f>VLOOKUP($A232,SalesData[#This Row],COLUMN(P231), FALSE)</f>
        <v>CA</v>
      </c>
      <c r="Q232" t="str">
        <f>VLOOKUP($A232,SalesData[#This Row],COLUMN(Q231), FALSE)</f>
        <v>2013</v>
      </c>
      <c r="R232" t="str">
        <f>VLOOKUP($A232,SalesData[#This Row],COLUMN(R231), FALSE)</f>
        <v>MEDIUM</v>
      </c>
      <c r="S232" t="str">
        <f>VLOOKUP($A232,SalesData[#This Row],COLUMN(S231), FALSE)</f>
        <v>office supplies</v>
      </c>
      <c r="T232" t="str">
        <f>VLOOKUP($A232,SalesData[#This Row],COLUMN(T231), FALSE)</f>
        <v>41450</v>
      </c>
      <c r="U232" t="str">
        <f>VLOOKUP($A232,SalesData[#This Row],COLUMN(U231), FALSE)</f>
        <v>AB10165140</v>
      </c>
      <c r="V232" t="str">
        <f>VLOOKUP($A232,SalesData[#This Row],COLUMN(V231), FALSE)</f>
        <v>CA</v>
      </c>
      <c r="W232">
        <f>VLOOKUP($A232,SalesData[#This Row],COLUMN(W231), FALSE)</f>
        <v>2013</v>
      </c>
      <c r="X232" t="str">
        <f>VLOOKUP($A232,SalesData[#This Row],COLUMN(X231), FALSE)</f>
        <v>AB10165140</v>
      </c>
      <c r="Y232">
        <f>VLOOKUP($A232,SalesData[#This Row],COLUMN(Y231), FALSE)</f>
        <v>41450</v>
      </c>
      <c r="Z232" t="str">
        <f>VLOOKUP($A232,SalesData[#This Row],COLUMN(Z231), FALSE)</f>
        <v>CA-2013-AB10165140-41450</v>
      </c>
      <c r="AA232">
        <f>VLOOKUP($A232,SalesData[#This Row],COLUMN(AA231), FALSE)</f>
        <v>2013</v>
      </c>
      <c r="AB232">
        <f>VLOOKUP($A232,SalesData[#This Row],COLUMN(AB231), FALSE)</f>
        <v>6</v>
      </c>
      <c r="AC232">
        <f>VLOOKUP($A232,SalesData[#This Row],COLUMN(AC231), FALSE)</f>
        <v>3</v>
      </c>
      <c r="AD232">
        <f>VLOOKUP($A232,SalesData[#This Row],COLUMN(AD231), FALSE)</f>
        <v>6</v>
      </c>
    </row>
    <row r="233" spans="1:30" ht="15.75">
      <c r="A233" s="54" t="s">
        <v>1361</v>
      </c>
      <c r="B233" s="52">
        <f>VLOOKUP($A233,SalesData[#This Row],COLUMN(B232), FALSE)</f>
        <v>42329</v>
      </c>
      <c r="C233" s="52">
        <f>VLOOKUP($A233,SalesData[#This Row],COLUMN(C232), FALSE)</f>
        <v>42330</v>
      </c>
      <c r="D233" t="str">
        <f>VLOOKUP($A233,SalesData[#This Row],COLUMN(D232), FALSE)</f>
        <v>Lena Creighton</v>
      </c>
      <c r="E233" t="str">
        <f>VLOOKUP($A233,SalesData[#This Row],COLUMN(E232), FALSE)</f>
        <v>Mexico</v>
      </c>
      <c r="F233" t="str">
        <f>VLOOKUP($A233,SalesData[#This Row],COLUMN(F232), FALSE)</f>
        <v>Central America</v>
      </c>
      <c r="G233" t="str">
        <f>VLOOKUP($A233,SalesData[#This Row],COLUMN(G232), FALSE)</f>
        <v>Furniture</v>
      </c>
      <c r="H233" t="str">
        <f>VLOOKUP($A233,SalesData[#This Row],COLUMN(H232), FALSE)</f>
        <v>Storage</v>
      </c>
      <c r="I233">
        <f>VLOOKUP($A233,SalesData[#This Row],COLUMN(I232), FALSE)</f>
        <v>775.53599999999994</v>
      </c>
      <c r="J233">
        <f>VLOOKUP($A233,SalesData[#This Row],COLUMN(J232), FALSE)</f>
        <v>3</v>
      </c>
      <c r="K233">
        <f>VLOOKUP($A233,SalesData[#This Row],COLUMN(K232), FALSE)</f>
        <v>0.2</v>
      </c>
      <c r="L233">
        <f>VLOOKUP($A233,SalesData[#This Row],COLUMN(L232), FALSE)</f>
        <v>213.21599999999901</v>
      </c>
      <c r="M233" t="str">
        <f>VLOOKUP($A233,SalesData[#This Row],COLUMN(M232), FALSE)</f>
        <v>High</v>
      </c>
      <c r="N233" t="str">
        <f>VLOOKUP($A233,SalesData[#This Row],COLUMN(N232), FALSE)</f>
        <v>Normal Order</v>
      </c>
      <c r="O233" t="str">
        <f>VLOOKUP($A233,SalesData[#This Row],COLUMN(O232), FALSE)</f>
        <v>Lena Creighton</v>
      </c>
      <c r="P233" t="str">
        <f>VLOOKUP($A233,SalesData[#This Row],COLUMN(P232), FALSE)</f>
        <v>MX</v>
      </c>
      <c r="Q233" t="str">
        <f>VLOOKUP($A233,SalesData[#This Row],COLUMN(Q232), FALSE)</f>
        <v>2015</v>
      </c>
      <c r="R233" t="str">
        <f>VLOOKUP($A233,SalesData[#This Row],COLUMN(R232), FALSE)</f>
        <v>HIGH</v>
      </c>
      <c r="S233" t="str">
        <f>VLOOKUP($A233,SalesData[#This Row],COLUMN(S232), FALSE)</f>
        <v>furniture</v>
      </c>
      <c r="T233" t="str">
        <f>VLOOKUP($A233,SalesData[#This Row],COLUMN(T232), FALSE)</f>
        <v>42329</v>
      </c>
      <c r="U233" t="str">
        <f>VLOOKUP($A233,SalesData[#This Row],COLUMN(U232), FALSE)</f>
        <v>LC1688582</v>
      </c>
      <c r="V233" t="str">
        <f>VLOOKUP($A233,SalesData[#This Row],COLUMN(V232), FALSE)</f>
        <v>MX</v>
      </c>
      <c r="W233">
        <f>VLOOKUP($A233,SalesData[#This Row],COLUMN(W232), FALSE)</f>
        <v>2015</v>
      </c>
      <c r="X233" t="str">
        <f>VLOOKUP($A233,SalesData[#This Row],COLUMN(X232), FALSE)</f>
        <v>LC1688582</v>
      </c>
      <c r="Y233">
        <f>VLOOKUP($A233,SalesData[#This Row],COLUMN(Y232), FALSE)</f>
        <v>42329</v>
      </c>
      <c r="Z233" t="str">
        <f>VLOOKUP($A233,SalesData[#This Row],COLUMN(Z232), FALSE)</f>
        <v>MX-2015-LC1688582-42329</v>
      </c>
      <c r="AA233">
        <f>VLOOKUP($A233,SalesData[#This Row],COLUMN(AA232), FALSE)</f>
        <v>2015</v>
      </c>
      <c r="AB233">
        <f>VLOOKUP($A233,SalesData[#This Row],COLUMN(AB232), FALSE)</f>
        <v>11</v>
      </c>
      <c r="AC233">
        <f>VLOOKUP($A233,SalesData[#This Row],COLUMN(AC232), FALSE)</f>
        <v>7</v>
      </c>
      <c r="AD233">
        <f>VLOOKUP($A233,SalesData[#This Row],COLUMN(AD232), FALSE)</f>
        <v>1</v>
      </c>
    </row>
    <row r="234" spans="1:30" ht="15.75">
      <c r="A234" s="53" t="s">
        <v>1365</v>
      </c>
      <c r="B234" s="52" t="str">
        <f>VLOOKUP($A234,SalesData[#This Row],COLUMN(B233), FALSE)</f>
        <v xml:space="preserve"> 2012-06-07 </v>
      </c>
      <c r="C234" s="52">
        <f>VLOOKUP($A234,SalesData[#This Row],COLUMN(C233), FALSE)</f>
        <v>41072</v>
      </c>
      <c r="D234" t="str">
        <f>VLOOKUP($A234,SalesData[#This Row],COLUMN(D233), FALSE)</f>
        <v>Sean Wendt</v>
      </c>
      <c r="E234" t="str">
        <f>VLOOKUP($A234,SalesData[#This Row],COLUMN(E233), FALSE)</f>
        <v>Indonesia</v>
      </c>
      <c r="F234" t="str">
        <f>VLOOKUP($A234,SalesData[#This Row],COLUMN(F233), FALSE)</f>
        <v>Southeastern Asia</v>
      </c>
      <c r="G234" t="str">
        <f>VLOOKUP($A234,SalesData[#This Row],COLUMN(G233), FALSE)</f>
        <v>Technology</v>
      </c>
      <c r="H234" t="str">
        <f>VLOOKUP($A234,SalesData[#This Row],COLUMN(H233), FALSE)</f>
        <v>Tables</v>
      </c>
      <c r="I234">
        <f>VLOOKUP($A234,SalesData[#This Row],COLUMN(I233), FALSE)</f>
        <v>2166.8975999999998</v>
      </c>
      <c r="J234">
        <f>VLOOKUP($A234,SalesData[#This Row],COLUMN(J233), FALSE)</f>
        <v>4</v>
      </c>
      <c r="K234">
        <f>VLOOKUP($A234,SalesData[#This Row],COLUMN(K233), FALSE)</f>
        <v>0.17</v>
      </c>
      <c r="L234">
        <f>VLOOKUP($A234,SalesData[#This Row],COLUMN(L233), FALSE)</f>
        <v>391.49759999999901</v>
      </c>
      <c r="M234" t="str">
        <f>VLOOKUP($A234,SalesData[#This Row],COLUMN(M233), FALSE)</f>
        <v>Medium</v>
      </c>
      <c r="N234" t="str">
        <f>VLOOKUP($A234,SalesData[#This Row],COLUMN(N233), FALSE)</f>
        <v>Normal Order</v>
      </c>
      <c r="O234" t="str">
        <f>VLOOKUP($A234,SalesData[#This Row],COLUMN(O233), FALSE)</f>
        <v>Sean Wendt</v>
      </c>
      <c r="P234" t="str">
        <f>VLOOKUP($A234,SalesData[#This Row],COLUMN(P233), FALSE)</f>
        <v>IN</v>
      </c>
      <c r="Q234" t="str">
        <f>VLOOKUP($A234,SalesData[#This Row],COLUMN(Q233), FALSE)</f>
        <v>2012</v>
      </c>
      <c r="R234" t="str">
        <f>VLOOKUP($A234,SalesData[#This Row],COLUMN(R233), FALSE)</f>
        <v>MEDIUM</v>
      </c>
      <c r="S234" t="str">
        <f>VLOOKUP($A234,SalesData[#This Row],COLUMN(S233), FALSE)</f>
        <v>technology</v>
      </c>
      <c r="T234" t="str">
        <f>VLOOKUP($A234,SalesData[#This Row],COLUMN(T233), FALSE)</f>
        <v>41067</v>
      </c>
      <c r="U234" t="str">
        <f>VLOOKUP($A234,SalesData[#This Row],COLUMN(U233), FALSE)</f>
        <v>SW2035059</v>
      </c>
      <c r="V234" t="str">
        <f>VLOOKUP($A234,SalesData[#This Row],COLUMN(V233), FALSE)</f>
        <v>IN</v>
      </c>
      <c r="W234">
        <f>VLOOKUP($A234,SalesData[#This Row],COLUMN(W233), FALSE)</f>
        <v>2012</v>
      </c>
      <c r="X234" t="str">
        <f>VLOOKUP($A234,SalesData[#This Row],COLUMN(X233), FALSE)</f>
        <v>SW2035059</v>
      </c>
      <c r="Y234">
        <f>VLOOKUP($A234,SalesData[#This Row],COLUMN(Y233), FALSE)</f>
        <v>41067</v>
      </c>
      <c r="Z234" t="str">
        <f>VLOOKUP($A234,SalesData[#This Row],COLUMN(Z233), FALSE)</f>
        <v>IN-2012-SW2035059-41067</v>
      </c>
      <c r="AA234">
        <f>VLOOKUP($A234,SalesData[#This Row],COLUMN(AA233), FALSE)</f>
        <v>0</v>
      </c>
      <c r="AB234">
        <f>VLOOKUP($A234,SalesData[#This Row],COLUMN(AB233), FALSE)</f>
        <v>0</v>
      </c>
      <c r="AC234">
        <f>VLOOKUP($A234,SalesData[#This Row],COLUMN(AC233), FALSE)</f>
        <v>0</v>
      </c>
      <c r="AD234">
        <f>VLOOKUP($A234,SalesData[#This Row],COLUMN(AD233), FALSE)</f>
        <v>0</v>
      </c>
    </row>
    <row r="235" spans="1:30" ht="15.75">
      <c r="A235" s="54" t="s">
        <v>1370</v>
      </c>
      <c r="B235" s="52">
        <f>VLOOKUP($A235,SalesData[#This Row],COLUMN(B234), FALSE)</f>
        <v>41517</v>
      </c>
      <c r="C235" s="52">
        <f>VLOOKUP($A235,SalesData[#This Row],COLUMN(C234), FALSE)</f>
        <v>41519</v>
      </c>
      <c r="D235" t="str">
        <f>VLOOKUP($A235,SalesData[#This Row],COLUMN(D234), FALSE)</f>
        <v>Cari Sayre</v>
      </c>
      <c r="E235" t="str">
        <f>VLOOKUP($A235,SalesData[#This Row],COLUMN(E234), FALSE)</f>
        <v xml:space="preserve"> China </v>
      </c>
      <c r="F235" t="str">
        <f>VLOOKUP($A235,SalesData[#This Row],COLUMN(F234), FALSE)</f>
        <v>Eastern Asia</v>
      </c>
      <c r="G235" t="str">
        <f>VLOOKUP($A235,SalesData[#This Row],COLUMN(G234), FALSE)</f>
        <v>Technology</v>
      </c>
      <c r="H235" t="str">
        <f>VLOOKUP($A235,SalesData[#This Row],COLUMN(H234), FALSE)</f>
        <v>Copiers</v>
      </c>
      <c r="I235">
        <f>VLOOKUP($A235,SalesData[#This Row],COLUMN(I234), FALSE)</f>
        <v>1285.56</v>
      </c>
      <c r="J235">
        <f>VLOOKUP($A235,SalesData[#This Row],COLUMN(J234), FALSE)</f>
        <v>2</v>
      </c>
      <c r="K235">
        <f>VLOOKUP($A235,SalesData[#This Row],COLUMN(K234), FALSE)</f>
        <v>0</v>
      </c>
      <c r="L235">
        <f>VLOOKUP($A235,SalesData[#This Row],COLUMN(L234), FALSE)</f>
        <v>51.42</v>
      </c>
      <c r="M235" t="str">
        <f>VLOOKUP($A235,SalesData[#This Row],COLUMN(M234), FALSE)</f>
        <v>Critical</v>
      </c>
      <c r="N235" t="str">
        <f>VLOOKUP($A235,SalesData[#This Row],COLUMN(N234), FALSE)</f>
        <v>Normal Order</v>
      </c>
      <c r="O235" t="str">
        <f>VLOOKUP($A235,SalesData[#This Row],COLUMN(O234), FALSE)</f>
        <v>Cari Sayre</v>
      </c>
      <c r="P235" t="str">
        <f>VLOOKUP($A235,SalesData[#This Row],COLUMN(P234), FALSE)</f>
        <v>IN</v>
      </c>
      <c r="Q235" t="str">
        <f>VLOOKUP($A235,SalesData[#This Row],COLUMN(Q234), FALSE)</f>
        <v>2013</v>
      </c>
      <c r="R235" t="str">
        <f>VLOOKUP($A235,SalesData[#This Row],COLUMN(R234), FALSE)</f>
        <v>CRITICAL</v>
      </c>
      <c r="S235" t="str">
        <f>VLOOKUP($A235,SalesData[#This Row],COLUMN(S234), FALSE)</f>
        <v>technology</v>
      </c>
      <c r="T235" t="str">
        <f>VLOOKUP($A235,SalesData[#This Row],COLUMN(T234), FALSE)</f>
        <v>41517</v>
      </c>
      <c r="U235" t="str">
        <f>VLOOKUP($A235,SalesData[#This Row],COLUMN(U234), FALSE)</f>
        <v>CS1184527</v>
      </c>
      <c r="V235" t="str">
        <f>VLOOKUP($A235,SalesData[#This Row],COLUMN(V234), FALSE)</f>
        <v>IN</v>
      </c>
      <c r="W235">
        <f>VLOOKUP($A235,SalesData[#This Row],COLUMN(W234), FALSE)</f>
        <v>2013</v>
      </c>
      <c r="X235" t="str">
        <f>VLOOKUP($A235,SalesData[#This Row],COLUMN(X234), FALSE)</f>
        <v>CS1184527</v>
      </c>
      <c r="Y235">
        <f>VLOOKUP($A235,SalesData[#This Row],COLUMN(Y234), FALSE)</f>
        <v>41517</v>
      </c>
      <c r="Z235" t="str">
        <f>VLOOKUP($A235,SalesData[#This Row],COLUMN(Z234), FALSE)</f>
        <v>IN-2013-CS1184527-41517</v>
      </c>
      <c r="AA235">
        <f>VLOOKUP($A235,SalesData[#This Row],COLUMN(AA234), FALSE)</f>
        <v>2013</v>
      </c>
      <c r="AB235">
        <f>VLOOKUP($A235,SalesData[#This Row],COLUMN(AB234), FALSE)</f>
        <v>8</v>
      </c>
      <c r="AC235">
        <f>VLOOKUP($A235,SalesData[#This Row],COLUMN(AC234), FALSE)</f>
        <v>7</v>
      </c>
      <c r="AD235">
        <f>VLOOKUP($A235,SalesData[#This Row],COLUMN(AD234), FALSE)</f>
        <v>2</v>
      </c>
    </row>
    <row r="236" spans="1:30" ht="15.75">
      <c r="A236" s="53" t="s">
        <v>1374</v>
      </c>
      <c r="B236" s="52">
        <f>VLOOKUP($A236,SalesData[#This Row],COLUMN(B235), FALSE)</f>
        <v>41993</v>
      </c>
      <c r="C236" s="52">
        <f>VLOOKUP($A236,SalesData[#This Row],COLUMN(C235), FALSE)</f>
        <v>41995</v>
      </c>
      <c r="D236" t="str">
        <f>VLOOKUP($A236,SalesData[#This Row],COLUMN(D235), FALSE)</f>
        <v>Craig Reiter</v>
      </c>
      <c r="E236" t="str">
        <f>VLOOKUP($A236,SalesData[#This Row],COLUMN(E235), FALSE)</f>
        <v>Brazil</v>
      </c>
      <c r="F236" t="str">
        <f>VLOOKUP($A236,SalesData[#This Row],COLUMN(F235), FALSE)</f>
        <v>South America</v>
      </c>
      <c r="G236" t="str">
        <f>VLOOKUP($A236,SalesData[#This Row],COLUMN(G235), FALSE)</f>
        <v>Furniture</v>
      </c>
      <c r="H236" t="str">
        <f>VLOOKUP($A236,SalesData[#This Row],COLUMN(H235), FALSE)</f>
        <v>Phones</v>
      </c>
      <c r="I236">
        <f>VLOOKUP($A236,SalesData[#This Row],COLUMN(I235), FALSE)</f>
        <v>740.18399999999997</v>
      </c>
      <c r="J236">
        <f>VLOOKUP($A236,SalesData[#This Row],COLUMN(J235), FALSE)</f>
        <v>3</v>
      </c>
      <c r="K236">
        <f>VLOOKUP($A236,SalesData[#This Row],COLUMN(K235), FALSE)</f>
        <v>0.6</v>
      </c>
      <c r="L236">
        <f>VLOOKUP($A236,SalesData[#This Row],COLUMN(L235), FALSE)</f>
        <v>-407.135999999999</v>
      </c>
      <c r="M236" t="str">
        <f>VLOOKUP($A236,SalesData[#This Row],COLUMN(M235), FALSE)</f>
        <v>Critical</v>
      </c>
      <c r="N236" t="str">
        <f>VLOOKUP($A236,SalesData[#This Row],COLUMN(N235), FALSE)</f>
        <v>Normal Order</v>
      </c>
      <c r="O236" t="str">
        <f>VLOOKUP($A236,SalesData[#This Row],COLUMN(O235), FALSE)</f>
        <v>Craig Reiter</v>
      </c>
      <c r="P236" t="str">
        <f>VLOOKUP($A236,SalesData[#This Row],COLUMN(P235), FALSE)</f>
        <v>US</v>
      </c>
      <c r="Q236" t="str">
        <f>VLOOKUP($A236,SalesData[#This Row],COLUMN(Q235), FALSE)</f>
        <v>2014</v>
      </c>
      <c r="R236" t="str">
        <f>VLOOKUP($A236,SalesData[#This Row],COLUMN(R235), FALSE)</f>
        <v>CRITICAL</v>
      </c>
      <c r="S236" t="str">
        <f>VLOOKUP($A236,SalesData[#This Row],COLUMN(S235), FALSE)</f>
        <v>furniture</v>
      </c>
      <c r="T236" t="str">
        <f>VLOOKUP($A236,SalesData[#This Row],COLUMN(T235), FALSE)</f>
        <v>41993</v>
      </c>
      <c r="U236" t="str">
        <f>VLOOKUP($A236,SalesData[#This Row],COLUMN(U235), FALSE)</f>
        <v>CR1273018</v>
      </c>
      <c r="V236" t="str">
        <f>VLOOKUP($A236,SalesData[#This Row],COLUMN(V235), FALSE)</f>
        <v>US</v>
      </c>
      <c r="W236">
        <f>VLOOKUP($A236,SalesData[#This Row],COLUMN(W235), FALSE)</f>
        <v>2014</v>
      </c>
      <c r="X236" t="str">
        <f>VLOOKUP($A236,SalesData[#This Row],COLUMN(X235), FALSE)</f>
        <v>CR1273018</v>
      </c>
      <c r="Y236">
        <f>VLOOKUP($A236,SalesData[#This Row],COLUMN(Y235), FALSE)</f>
        <v>41993</v>
      </c>
      <c r="Z236" t="str">
        <f>VLOOKUP($A236,SalesData[#This Row],COLUMN(Z235), FALSE)</f>
        <v>US-2014-CR1273018-41993</v>
      </c>
      <c r="AA236">
        <f>VLOOKUP($A236,SalesData[#This Row],COLUMN(AA235), FALSE)</f>
        <v>2014</v>
      </c>
      <c r="AB236">
        <f>VLOOKUP($A236,SalesData[#This Row],COLUMN(AB235), FALSE)</f>
        <v>12</v>
      </c>
      <c r="AC236">
        <f>VLOOKUP($A236,SalesData[#This Row],COLUMN(AC235), FALSE)</f>
        <v>7</v>
      </c>
      <c r="AD236">
        <f>VLOOKUP($A236,SalesData[#This Row],COLUMN(AD235), FALSE)</f>
        <v>2</v>
      </c>
    </row>
    <row r="237" spans="1:30" ht="15.75">
      <c r="A237" s="54" t="s">
        <v>1378</v>
      </c>
      <c r="B237" s="52">
        <f>VLOOKUP($A237,SalesData[#This Row],COLUMN(B236), FALSE)</f>
        <v>41502</v>
      </c>
      <c r="C237" s="52">
        <f>VLOOKUP($A237,SalesData[#This Row],COLUMN(C236), FALSE)</f>
        <v>41506</v>
      </c>
      <c r="D237" t="str">
        <f>VLOOKUP($A237,SalesData[#This Row],COLUMN(D236), FALSE)</f>
        <v>Steven Ward</v>
      </c>
      <c r="E237" t="str">
        <f>VLOOKUP($A237,SalesData[#This Row],COLUMN(E236), FALSE)</f>
        <v>australia</v>
      </c>
      <c r="F237" t="str">
        <f>VLOOKUP($A237,SalesData[#This Row],COLUMN(F236), FALSE)</f>
        <v>Oceania</v>
      </c>
      <c r="G237" t="str">
        <f>VLOOKUP($A237,SalesData[#This Row],COLUMN(G236), FALSE)</f>
        <v>Technology</v>
      </c>
      <c r="H237" t="str">
        <f>VLOOKUP($A237,SalesData[#This Row],COLUMN(H236), FALSE)</f>
        <v>Machines</v>
      </c>
      <c r="I237">
        <f>VLOOKUP($A237,SalesData[#This Row],COLUMN(I236), FALSE)</f>
        <v>2897.91</v>
      </c>
      <c r="J237">
        <f>VLOOKUP($A237,SalesData[#This Row],COLUMN(J236), FALSE)</f>
        <v>5</v>
      </c>
      <c r="K237">
        <f>VLOOKUP($A237,SalesData[#This Row],COLUMN(K236), FALSE)</f>
        <v>0.1</v>
      </c>
      <c r="L237">
        <f>VLOOKUP($A237,SalesData[#This Row],COLUMN(L236), FALSE)</f>
        <v>901.56</v>
      </c>
      <c r="M237" t="str">
        <f>VLOOKUP($A237,SalesData[#This Row],COLUMN(M236), FALSE)</f>
        <v>Medium</v>
      </c>
      <c r="N237" t="str">
        <f>VLOOKUP($A237,SalesData[#This Row],COLUMN(N236), FALSE)</f>
        <v>Normal Order</v>
      </c>
      <c r="O237" t="str">
        <f>VLOOKUP($A237,SalesData[#This Row],COLUMN(O236), FALSE)</f>
        <v>Steven Ward</v>
      </c>
      <c r="P237" t="str">
        <f>VLOOKUP($A237,SalesData[#This Row],COLUMN(P236), FALSE)</f>
        <v>IN</v>
      </c>
      <c r="Q237" t="str">
        <f>VLOOKUP($A237,SalesData[#This Row],COLUMN(Q236), FALSE)</f>
        <v>2013</v>
      </c>
      <c r="R237" t="str">
        <f>VLOOKUP($A237,SalesData[#This Row],COLUMN(R236), FALSE)</f>
        <v>MEDIUM</v>
      </c>
      <c r="S237" t="str">
        <f>VLOOKUP($A237,SalesData[#This Row],COLUMN(S236), FALSE)</f>
        <v>technology</v>
      </c>
      <c r="T237" t="str">
        <f>VLOOKUP($A237,SalesData[#This Row],COLUMN(T236), FALSE)</f>
        <v>41502</v>
      </c>
      <c r="U237" t="str">
        <f>VLOOKUP($A237,SalesData[#This Row],COLUMN(U236), FALSE)</f>
        <v>SW207557</v>
      </c>
      <c r="V237" t="str">
        <f>VLOOKUP($A237,SalesData[#This Row],COLUMN(V236), FALSE)</f>
        <v>IN</v>
      </c>
      <c r="W237">
        <f>VLOOKUP($A237,SalesData[#This Row],COLUMN(W236), FALSE)</f>
        <v>2013</v>
      </c>
      <c r="X237" t="str">
        <f>VLOOKUP($A237,SalesData[#This Row],COLUMN(X236), FALSE)</f>
        <v>SW207557</v>
      </c>
      <c r="Y237">
        <f>VLOOKUP($A237,SalesData[#This Row],COLUMN(Y236), FALSE)</f>
        <v>41502</v>
      </c>
      <c r="Z237" t="str">
        <f>VLOOKUP($A237,SalesData[#This Row],COLUMN(Z236), FALSE)</f>
        <v>IN-2013-SW207557-41502</v>
      </c>
      <c r="AA237">
        <f>VLOOKUP($A237,SalesData[#This Row],COLUMN(AA236), FALSE)</f>
        <v>2013</v>
      </c>
      <c r="AB237">
        <f>VLOOKUP($A237,SalesData[#This Row],COLUMN(AB236), FALSE)</f>
        <v>8</v>
      </c>
      <c r="AC237">
        <f>VLOOKUP($A237,SalesData[#This Row],COLUMN(AC236), FALSE)</f>
        <v>6</v>
      </c>
      <c r="AD237">
        <f>VLOOKUP($A237,SalesData[#This Row],COLUMN(AD236), FALSE)</f>
        <v>4</v>
      </c>
    </row>
    <row r="238" spans="1:30" ht="15.75">
      <c r="A238" s="53" t="s">
        <v>1297</v>
      </c>
      <c r="B238" s="52">
        <f>VLOOKUP($A238,SalesData[#This Row],COLUMN(B237), FALSE)</f>
        <v>42109</v>
      </c>
      <c r="C238" s="52">
        <f>VLOOKUP($A238,SalesData[#This Row],COLUMN(C237), FALSE)</f>
        <v>55261</v>
      </c>
      <c r="D238" t="str">
        <f>VLOOKUP($A238,SalesData[#This Row],COLUMN(D237), FALSE)</f>
        <v>Alan Barnes</v>
      </c>
      <c r="E238" t="str">
        <f>VLOOKUP($A238,SalesData[#This Row],COLUMN(E237), FALSE)</f>
        <v>United States</v>
      </c>
      <c r="F238" t="str">
        <f>VLOOKUP($A238,SalesData[#This Row],COLUMN(F237), FALSE)</f>
        <v>Eastern US</v>
      </c>
      <c r="G238" t="str">
        <f>VLOOKUP($A238,SalesData[#This Row],COLUMN(G237), FALSE)</f>
        <v>Offcie Supplies</v>
      </c>
      <c r="H238" t="str">
        <f>VLOOKUP($A238,SalesData[#This Row],COLUMN(H237), FALSE)</f>
        <v>Tables</v>
      </c>
      <c r="I238">
        <f>VLOOKUP($A238,SalesData[#This Row],COLUMN(I237), FALSE)</f>
        <v>13.872</v>
      </c>
      <c r="J238">
        <f>VLOOKUP($A238,SalesData[#This Row],COLUMN(J237), FALSE)</f>
        <v>3</v>
      </c>
      <c r="K238">
        <f>VLOOKUP($A238,SalesData[#This Row],COLUMN(K237), FALSE)</f>
        <v>1.5857943638652301</v>
      </c>
      <c r="L238">
        <f>VLOOKUP($A238,SalesData[#This Row],COLUMN(L237), FALSE)</f>
        <v>5.0286</v>
      </c>
      <c r="M238" t="str">
        <f>VLOOKUP($A238,SalesData[#This Row],COLUMN(M237), FALSE)</f>
        <v>Medium</v>
      </c>
      <c r="N238" t="str">
        <f>VLOOKUP($A238,SalesData[#This Row],COLUMN(N237), FALSE)</f>
        <v>Normal Order</v>
      </c>
      <c r="O238" t="str">
        <f>VLOOKUP($A238,SalesData[#This Row],COLUMN(O237), FALSE)</f>
        <v>Alan Barnes</v>
      </c>
      <c r="P238" t="str">
        <f>VLOOKUP($A238,SalesData[#This Row],COLUMN(P237), FALSE)</f>
        <v>CA</v>
      </c>
      <c r="Q238" t="str">
        <f>VLOOKUP($A238,SalesData[#This Row],COLUMN(Q237), FALSE)</f>
        <v>2015</v>
      </c>
      <c r="R238" t="str">
        <f>VLOOKUP($A238,SalesData[#This Row],COLUMN(R237), FALSE)</f>
        <v>MEDIUM</v>
      </c>
      <c r="S238" t="str">
        <f>VLOOKUP($A238,SalesData[#This Row],COLUMN(S237), FALSE)</f>
        <v>offcie supplies</v>
      </c>
      <c r="T238" t="str">
        <f>VLOOKUP($A238,SalesData[#This Row],COLUMN(T237), FALSE)</f>
        <v>42109</v>
      </c>
      <c r="U238" t="str">
        <f>VLOOKUP($A238,SalesData[#This Row],COLUMN(U237), FALSE)</f>
        <v>AB10165140</v>
      </c>
      <c r="V238" t="str">
        <f>VLOOKUP($A238,SalesData[#This Row],COLUMN(V237), FALSE)</f>
        <v>CA</v>
      </c>
      <c r="W238">
        <f>VLOOKUP($A238,SalesData[#This Row],COLUMN(W237), FALSE)</f>
        <v>2015</v>
      </c>
      <c r="X238" t="str">
        <f>VLOOKUP($A238,SalesData[#This Row],COLUMN(X237), FALSE)</f>
        <v>AB10165140</v>
      </c>
      <c r="Y238">
        <f>VLOOKUP($A238,SalesData[#This Row],COLUMN(Y237), FALSE)</f>
        <v>42109</v>
      </c>
      <c r="Z238" t="str">
        <f>VLOOKUP($A238,SalesData[#This Row],COLUMN(Z237), FALSE)</f>
        <v>CA-2015-AB10165140-42109</v>
      </c>
      <c r="AA238">
        <f>VLOOKUP($A238,SalesData[#This Row],COLUMN(AA237), FALSE)</f>
        <v>2015</v>
      </c>
      <c r="AB238">
        <f>VLOOKUP($A238,SalesData[#This Row],COLUMN(AB237), FALSE)</f>
        <v>4</v>
      </c>
      <c r="AC238">
        <f>VLOOKUP($A238,SalesData[#This Row],COLUMN(AC237), FALSE)</f>
        <v>4</v>
      </c>
      <c r="AD238">
        <f>VLOOKUP($A238,SalesData[#This Row],COLUMN(AD237), FALSE)</f>
        <v>13152</v>
      </c>
    </row>
    <row r="239" spans="1:30" ht="15.75">
      <c r="A239" s="54" t="s">
        <v>1397</v>
      </c>
      <c r="B239" s="52">
        <f>VLOOKUP($A239,SalesData[#This Row],COLUMN(B238), FALSE)</f>
        <v>42218</v>
      </c>
      <c r="C239" s="52">
        <f>VLOOKUP($A239,SalesData[#This Row],COLUMN(C238), FALSE)</f>
        <v>42224</v>
      </c>
      <c r="D239" t="str">
        <f>VLOOKUP($A239,SalesData[#This Row],COLUMN(D238), FALSE)</f>
        <v>Mark Haberlin</v>
      </c>
      <c r="E239" t="str">
        <f>VLOOKUP($A239,SalesData[#This Row],COLUMN(E238), FALSE)</f>
        <v>Democratic Republic of the Congo</v>
      </c>
      <c r="F239" t="str">
        <f>VLOOKUP($A239,SalesData[#This Row],COLUMN(F238), FALSE)</f>
        <v>Central Africa</v>
      </c>
      <c r="G239" t="str">
        <f>VLOOKUP($A239,SalesData[#This Row],COLUMN(G238), FALSE)</f>
        <v>Furniture</v>
      </c>
      <c r="H239" t="str">
        <f>VLOOKUP($A239,SalesData[#This Row],COLUMN(H238), FALSE)</f>
        <v>Tables</v>
      </c>
      <c r="I239">
        <f>VLOOKUP($A239,SalesData[#This Row],COLUMN(I238), FALSE)</f>
        <v>1752.6</v>
      </c>
      <c r="J239">
        <f>VLOOKUP($A239,SalesData[#This Row],COLUMN(J238), FALSE)</f>
        <v>4</v>
      </c>
      <c r="K239">
        <f>VLOOKUP($A239,SalesData[#This Row],COLUMN(K238), FALSE)</f>
        <v>0</v>
      </c>
      <c r="L239">
        <f>VLOOKUP($A239,SalesData[#This Row],COLUMN(L238), FALSE)</f>
        <v>455.64</v>
      </c>
      <c r="M239" t="str">
        <f>VLOOKUP($A239,SalesData[#This Row],COLUMN(M238), FALSE)</f>
        <v>Low</v>
      </c>
      <c r="N239" t="str">
        <f>VLOOKUP($A239,SalesData[#This Row],COLUMN(N238), FALSE)</f>
        <v>Normal Order</v>
      </c>
      <c r="O239" t="str">
        <f>VLOOKUP($A239,SalesData[#This Row],COLUMN(O238), FALSE)</f>
        <v>Mark Haberlin</v>
      </c>
      <c r="P239" t="str">
        <f>VLOOKUP($A239,SalesData[#This Row],COLUMN(P238), FALSE)</f>
        <v>CG</v>
      </c>
      <c r="Q239" t="str">
        <f>VLOOKUP($A239,SalesData[#This Row],COLUMN(Q238), FALSE)</f>
        <v>2015</v>
      </c>
      <c r="R239" t="str">
        <f>VLOOKUP($A239,SalesData[#This Row],COLUMN(R238), FALSE)</f>
        <v>LOW</v>
      </c>
      <c r="S239" t="str">
        <f>VLOOKUP($A239,SalesData[#This Row],COLUMN(S238), FALSE)</f>
        <v>furniture</v>
      </c>
      <c r="T239" t="str">
        <f>VLOOKUP($A239,SalesData[#This Row],COLUMN(T238), FALSE)</f>
        <v>42218</v>
      </c>
      <c r="U239" t="str">
        <f>VLOOKUP($A239,SalesData[#This Row],COLUMN(U238), FALSE)</f>
        <v>MH744033</v>
      </c>
      <c r="V239" t="str">
        <f>VLOOKUP($A239,SalesData[#This Row],COLUMN(V238), FALSE)</f>
        <v>CG</v>
      </c>
      <c r="W239">
        <f>VLOOKUP($A239,SalesData[#This Row],COLUMN(W238), FALSE)</f>
        <v>2015</v>
      </c>
      <c r="X239" t="str">
        <f>VLOOKUP($A239,SalesData[#This Row],COLUMN(X238), FALSE)</f>
        <v>MH744033</v>
      </c>
      <c r="Y239">
        <f>VLOOKUP($A239,SalesData[#This Row],COLUMN(Y238), FALSE)</f>
        <v>42218</v>
      </c>
      <c r="Z239" t="str">
        <f>VLOOKUP($A239,SalesData[#This Row],COLUMN(Z238), FALSE)</f>
        <v>CG-2015-MH744033-42218</v>
      </c>
      <c r="AA239">
        <f>VLOOKUP($A239,SalesData[#This Row],COLUMN(AA238), FALSE)</f>
        <v>2015</v>
      </c>
      <c r="AB239">
        <f>VLOOKUP($A239,SalesData[#This Row],COLUMN(AB238), FALSE)</f>
        <v>8</v>
      </c>
      <c r="AC239">
        <f>VLOOKUP($A239,SalesData[#This Row],COLUMN(AC238), FALSE)</f>
        <v>1</v>
      </c>
      <c r="AD239">
        <f>VLOOKUP($A239,SalesData[#This Row],COLUMN(AD238), FALSE)</f>
        <v>6</v>
      </c>
    </row>
    <row r="240" spans="1:30" ht="15.75">
      <c r="A240" s="53" t="s">
        <v>1399</v>
      </c>
      <c r="B240" s="52">
        <f>VLOOKUP($A240,SalesData[#This Row],COLUMN(B239), FALSE)</f>
        <v>41971</v>
      </c>
      <c r="C240" s="52">
        <f>VLOOKUP($A240,SalesData[#This Row],COLUMN(C239), FALSE)</f>
        <v>41973</v>
      </c>
      <c r="D240" t="str">
        <f>VLOOKUP($A240,SalesData[#This Row],COLUMN(D239), FALSE)</f>
        <v>Michael Chen</v>
      </c>
      <c r="E240" t="str">
        <f>VLOOKUP($A240,SalesData[#This Row],COLUMN(E239), FALSE)</f>
        <v>India</v>
      </c>
      <c r="F240" t="str">
        <f>VLOOKUP($A240,SalesData[#This Row],COLUMN(F239), FALSE)</f>
        <v>Southern Asia</v>
      </c>
      <c r="G240" t="str">
        <f>VLOOKUP($A240,SalesData[#This Row],COLUMN(G239), FALSE)</f>
        <v>Furniture</v>
      </c>
      <c r="H240" t="str">
        <f>VLOOKUP($A240,SalesData[#This Row],COLUMN(H239), FALSE)</f>
        <v>Bookcases</v>
      </c>
      <c r="I240">
        <f>VLOOKUP($A240,SalesData[#This Row],COLUMN(I239), FALSE)</f>
        <v>1850.45999999999</v>
      </c>
      <c r="J240">
        <f>VLOOKUP($A240,SalesData[#This Row],COLUMN(J239), FALSE)</f>
        <v>2</v>
      </c>
      <c r="K240">
        <f>VLOOKUP($A240,SalesData[#This Row],COLUMN(K239), FALSE)</f>
        <v>0</v>
      </c>
      <c r="L240">
        <f>VLOOKUP($A240,SalesData[#This Row],COLUMN(L239), FALSE)</f>
        <v>259.02</v>
      </c>
      <c r="M240" t="str">
        <f>VLOOKUP($A240,SalesData[#This Row],COLUMN(M239), FALSE)</f>
        <v>iHgh</v>
      </c>
      <c r="N240" t="str">
        <f>VLOOKUP($A240,SalesData[#This Row],COLUMN(N239), FALSE)</f>
        <v>Normal Order</v>
      </c>
      <c r="O240" t="str">
        <f>VLOOKUP($A240,SalesData[#This Row],COLUMN(O239), FALSE)</f>
        <v>Michael Chen</v>
      </c>
      <c r="P240" t="str">
        <f>VLOOKUP($A240,SalesData[#This Row],COLUMN(P239), FALSE)</f>
        <v>IN</v>
      </c>
      <c r="Q240" t="str">
        <f>VLOOKUP($A240,SalesData[#This Row],COLUMN(Q239), FALSE)</f>
        <v>2014</v>
      </c>
      <c r="R240" t="str">
        <f>VLOOKUP($A240,SalesData[#This Row],COLUMN(R239), FALSE)</f>
        <v>IHGH</v>
      </c>
      <c r="S240" t="str">
        <f>VLOOKUP($A240,SalesData[#This Row],COLUMN(S239), FALSE)</f>
        <v>furniture</v>
      </c>
      <c r="T240" t="str">
        <f>VLOOKUP($A240,SalesData[#This Row],COLUMN(T239), FALSE)</f>
        <v>41971</v>
      </c>
      <c r="U240" t="str">
        <f>VLOOKUP($A240,SalesData[#This Row],COLUMN(U239), FALSE)</f>
        <v>MC1784558</v>
      </c>
      <c r="V240" t="str">
        <f>VLOOKUP($A240,SalesData[#This Row],COLUMN(V239), FALSE)</f>
        <v>IN</v>
      </c>
      <c r="W240">
        <f>VLOOKUP($A240,SalesData[#This Row],COLUMN(W239), FALSE)</f>
        <v>2014</v>
      </c>
      <c r="X240" t="str">
        <f>VLOOKUP($A240,SalesData[#This Row],COLUMN(X239), FALSE)</f>
        <v>MC1784558</v>
      </c>
      <c r="Y240">
        <f>VLOOKUP($A240,SalesData[#This Row],COLUMN(Y239), FALSE)</f>
        <v>41971</v>
      </c>
      <c r="Z240" t="str">
        <f>VLOOKUP($A240,SalesData[#This Row],COLUMN(Z239), FALSE)</f>
        <v>IN-2014-MC1784558-41971</v>
      </c>
      <c r="AA240">
        <f>VLOOKUP($A240,SalesData[#This Row],COLUMN(AA239), FALSE)</f>
        <v>2014</v>
      </c>
      <c r="AB240">
        <f>VLOOKUP($A240,SalesData[#This Row],COLUMN(AB239), FALSE)</f>
        <v>11</v>
      </c>
      <c r="AC240">
        <f>VLOOKUP($A240,SalesData[#This Row],COLUMN(AC239), FALSE)</f>
        <v>6</v>
      </c>
      <c r="AD240">
        <f>VLOOKUP($A240,SalesData[#This Row],COLUMN(AD239), FALSE)</f>
        <v>2</v>
      </c>
    </row>
    <row r="241" spans="1:30" ht="15.75">
      <c r="A241" s="54" t="s">
        <v>1402</v>
      </c>
      <c r="B241" s="52">
        <f>VLOOKUP($A241,SalesData[#This Row],COLUMN(B240), FALSE)</f>
        <v>41139</v>
      </c>
      <c r="C241" s="52">
        <f>VLOOKUP($A241,SalesData[#This Row],COLUMN(C240), FALSE)</f>
        <v>41143</v>
      </c>
      <c r="D241" t="str">
        <f>VLOOKUP($A241,SalesData[#This Row],COLUMN(D240), FALSE)</f>
        <v>Cari Sayre</v>
      </c>
      <c r="E241" t="str">
        <f>VLOOKUP($A241,SalesData[#This Row],COLUMN(E240), FALSE)</f>
        <v>China</v>
      </c>
      <c r="F241" t="str">
        <f>VLOOKUP($A241,SalesData[#This Row],COLUMN(F240), FALSE)</f>
        <v>Eastern Asia</v>
      </c>
      <c r="G241" t="str">
        <f>VLOOKUP($A241,SalesData[#This Row],COLUMN(G240), FALSE)</f>
        <v>Furniture</v>
      </c>
      <c r="H241" t="str">
        <f>VLOOKUP($A241,SalesData[#This Row],COLUMN(H240), FALSE)</f>
        <v>Bookcases</v>
      </c>
      <c r="I241">
        <f>VLOOKUP($A241,SalesData[#This Row],COLUMN(I240), FALSE)</f>
        <v>2337.1499999999901</v>
      </c>
      <c r="J241">
        <f>VLOOKUP($A241,SalesData[#This Row],COLUMN(J240), FALSE)</f>
        <v>5</v>
      </c>
      <c r="K241">
        <f>VLOOKUP($A241,SalesData[#This Row],COLUMN(K240), FALSE)</f>
        <v>0</v>
      </c>
      <c r="L241">
        <f>VLOOKUP($A241,SalesData[#This Row],COLUMN(L240), FALSE)</f>
        <v>1098.45</v>
      </c>
      <c r="M241" t="str">
        <f>VLOOKUP($A241,SalesData[#This Row],COLUMN(M240), FALSE)</f>
        <v>Medium</v>
      </c>
      <c r="N241" t="str">
        <f>VLOOKUP($A241,SalesData[#This Row],COLUMN(N240), FALSE)</f>
        <v>Normal Order</v>
      </c>
      <c r="O241" t="str">
        <f>VLOOKUP($A241,SalesData[#This Row],COLUMN(O240), FALSE)</f>
        <v>Cari Sayre</v>
      </c>
      <c r="P241" t="str">
        <f>VLOOKUP($A241,SalesData[#This Row],COLUMN(P240), FALSE)</f>
        <v>IN</v>
      </c>
      <c r="Q241" t="str">
        <f>VLOOKUP($A241,SalesData[#This Row],COLUMN(Q240), FALSE)</f>
        <v>2012</v>
      </c>
      <c r="R241" t="str">
        <f>VLOOKUP($A241,SalesData[#This Row],COLUMN(R240), FALSE)</f>
        <v>MEDIUM</v>
      </c>
      <c r="S241" t="str">
        <f>VLOOKUP($A241,SalesData[#This Row],COLUMN(S240), FALSE)</f>
        <v>furniture</v>
      </c>
      <c r="T241" t="str">
        <f>VLOOKUP($A241,SalesData[#This Row],COLUMN(T240), FALSE)</f>
        <v>41139</v>
      </c>
      <c r="U241" t="str">
        <f>VLOOKUP($A241,SalesData[#This Row],COLUMN(U240), FALSE)</f>
        <v>CS1184527</v>
      </c>
      <c r="V241" t="str">
        <f>VLOOKUP($A241,SalesData[#This Row],COLUMN(V240), FALSE)</f>
        <v>IN</v>
      </c>
      <c r="W241">
        <f>VLOOKUP($A241,SalesData[#This Row],COLUMN(W240), FALSE)</f>
        <v>2012</v>
      </c>
      <c r="X241" t="str">
        <f>VLOOKUP($A241,SalesData[#This Row],COLUMN(X240), FALSE)</f>
        <v>CS1184527</v>
      </c>
      <c r="Y241">
        <f>VLOOKUP($A241,SalesData[#This Row],COLUMN(Y240), FALSE)</f>
        <v>41139</v>
      </c>
      <c r="Z241" t="str">
        <f>VLOOKUP($A241,SalesData[#This Row],COLUMN(Z240), FALSE)</f>
        <v>IN-2012-CS1184527-41139</v>
      </c>
      <c r="AA241">
        <f>VLOOKUP($A241,SalesData[#This Row],COLUMN(AA240), FALSE)</f>
        <v>2012</v>
      </c>
      <c r="AB241">
        <f>VLOOKUP($A241,SalesData[#This Row],COLUMN(AB240), FALSE)</f>
        <v>8</v>
      </c>
      <c r="AC241">
        <f>VLOOKUP($A241,SalesData[#This Row],COLUMN(AC240), FALSE)</f>
        <v>7</v>
      </c>
      <c r="AD241">
        <f>VLOOKUP($A241,SalesData[#This Row],COLUMN(AD240), FALSE)</f>
        <v>4</v>
      </c>
    </row>
    <row r="242" spans="1:30" ht="15.75">
      <c r="A242" s="53" t="s">
        <v>1403</v>
      </c>
      <c r="B242" s="52">
        <f>VLOOKUP($A242,SalesData[#This Row],COLUMN(B241), FALSE)</f>
        <v>42076</v>
      </c>
      <c r="C242" s="52">
        <f>VLOOKUP($A242,SalesData[#This Row],COLUMN(C241), FALSE)</f>
        <v>42076</v>
      </c>
      <c r="D242" t="str">
        <f>VLOOKUP($A242,SalesData[#This Row],COLUMN(D241), FALSE)</f>
        <v>Pauline Webber</v>
      </c>
      <c r="E242" t="str">
        <f>VLOOKUP($A242,SalesData[#This Row],COLUMN(E241), FALSE)</f>
        <v>United Kingdom</v>
      </c>
      <c r="F242" t="str">
        <f>VLOOKUP($A242,SalesData[#This Row],COLUMN(F241), FALSE)</f>
        <v>Northern Europe</v>
      </c>
      <c r="G242" t="str">
        <f>VLOOKUP($A242,SalesData[#This Row],COLUMN(G241), FALSE)</f>
        <v>Furniture</v>
      </c>
      <c r="H242" t="str">
        <f>VLOOKUP($A242,SalesData[#This Row],COLUMN(H241), FALSE)</f>
        <v>Tables</v>
      </c>
      <c r="I242">
        <f>VLOOKUP($A242,SalesData[#This Row],COLUMN(I241), FALSE)</f>
        <v>788.4</v>
      </c>
      <c r="J242">
        <f>VLOOKUP($A242,SalesData[#This Row],COLUMN(J241), FALSE)</f>
        <v>4</v>
      </c>
      <c r="K242">
        <f>VLOOKUP($A242,SalesData[#This Row],COLUMN(K241), FALSE)</f>
        <v>0</v>
      </c>
      <c r="L242">
        <f>VLOOKUP($A242,SalesData[#This Row],COLUMN(L241), FALSE)</f>
        <v>291.60000000000002</v>
      </c>
      <c r="M242" t="str">
        <f>VLOOKUP($A242,SalesData[#This Row],COLUMN(M241), FALSE)</f>
        <v>Medium</v>
      </c>
      <c r="N242" t="str">
        <f>VLOOKUP($A242,SalesData[#This Row],COLUMN(N241), FALSE)</f>
        <v>Normal Order</v>
      </c>
      <c r="O242" t="str">
        <f>VLOOKUP($A242,SalesData[#This Row],COLUMN(O241), FALSE)</f>
        <v>Pauline Webber</v>
      </c>
      <c r="P242" t="str">
        <f>VLOOKUP($A242,SalesData[#This Row],COLUMN(P241), FALSE)</f>
        <v>ES</v>
      </c>
      <c r="Q242" t="str">
        <f>VLOOKUP($A242,SalesData[#This Row],COLUMN(Q241), FALSE)</f>
        <v>2015</v>
      </c>
      <c r="R242" t="str">
        <f>VLOOKUP($A242,SalesData[#This Row],COLUMN(R241), FALSE)</f>
        <v>MEDIUM</v>
      </c>
      <c r="S242" t="str">
        <f>VLOOKUP($A242,SalesData[#This Row],COLUMN(S241), FALSE)</f>
        <v>furniture</v>
      </c>
      <c r="T242" t="str">
        <f>VLOOKUP($A242,SalesData[#This Row],COLUMN(T241), FALSE)</f>
        <v>42076</v>
      </c>
      <c r="U242" t="str">
        <f>VLOOKUP($A242,SalesData[#This Row],COLUMN(U241), FALSE)</f>
        <v>PW19030139</v>
      </c>
      <c r="V242" t="str">
        <f>VLOOKUP($A242,SalesData[#This Row],COLUMN(V241), FALSE)</f>
        <v>ES</v>
      </c>
      <c r="W242">
        <f>VLOOKUP($A242,SalesData[#This Row],COLUMN(W241), FALSE)</f>
        <v>2015</v>
      </c>
      <c r="X242" t="str">
        <f>VLOOKUP($A242,SalesData[#This Row],COLUMN(X241), FALSE)</f>
        <v>PW19030139</v>
      </c>
      <c r="Y242">
        <f>VLOOKUP($A242,SalesData[#This Row],COLUMN(Y241), FALSE)</f>
        <v>42076</v>
      </c>
      <c r="Z242" t="str">
        <f>VLOOKUP($A242,SalesData[#This Row],COLUMN(Z241), FALSE)</f>
        <v>ES-2015-PW19030139-42076</v>
      </c>
      <c r="AA242">
        <f>VLOOKUP($A242,SalesData[#This Row],COLUMN(AA241), FALSE)</f>
        <v>2015</v>
      </c>
      <c r="AB242">
        <f>VLOOKUP($A242,SalesData[#This Row],COLUMN(AB241), FALSE)</f>
        <v>3</v>
      </c>
      <c r="AC242">
        <f>VLOOKUP($A242,SalesData[#This Row],COLUMN(AC241), FALSE)</f>
        <v>6</v>
      </c>
      <c r="AD242">
        <f>VLOOKUP($A242,SalesData[#This Row],COLUMN(AD241), FALSE)</f>
        <v>0</v>
      </c>
    </row>
    <row r="243" spans="1:30" ht="15.75">
      <c r="A243" s="54" t="s">
        <v>1406</v>
      </c>
      <c r="B243" s="52">
        <f>VLOOKUP($A243,SalesData[#This Row],COLUMN(B242), FALSE)</f>
        <v>42027</v>
      </c>
      <c r="C243" s="52">
        <f>VLOOKUP($A243,SalesData[#This Row],COLUMN(C242), FALSE)</f>
        <v>42032</v>
      </c>
      <c r="D243" t="str">
        <f>VLOOKUP($A243,SalesData[#This Row],COLUMN(D242), FALSE)</f>
        <v>Alan Dominguez</v>
      </c>
      <c r="E243" t="str">
        <f>VLOOKUP($A243,SalesData[#This Row],COLUMN(E242), FALSE)</f>
        <v>United States</v>
      </c>
      <c r="F243" t="str">
        <f>VLOOKUP($A243,SalesData[#This Row],COLUMN(F242), FALSE)</f>
        <v>Wetsern US</v>
      </c>
      <c r="G243" t="str">
        <f>VLOOKUP($A243,SalesData[#This Row],COLUMN(G242), FALSE)</f>
        <v>Technology</v>
      </c>
      <c r="H243" t="str">
        <f>VLOOKUP($A243,SalesData[#This Row],COLUMN(H242), FALSE)</f>
        <v>Bookcases</v>
      </c>
      <c r="I243">
        <f>VLOOKUP($A243,SalesData[#This Row],COLUMN(I242), FALSE)</f>
        <v>2999.95</v>
      </c>
      <c r="J243">
        <f>VLOOKUP($A243,SalesData[#This Row],COLUMN(J242), FALSE)</f>
        <v>5</v>
      </c>
      <c r="K243">
        <f>VLOOKUP($A243,SalesData[#This Row],COLUMN(K242), FALSE)</f>
        <v>0</v>
      </c>
      <c r="L243">
        <f>VLOOKUP($A243,SalesData[#This Row],COLUMN(L242), FALSE)</f>
        <v>1379.9769999999901</v>
      </c>
      <c r="M243" t="str">
        <f>VLOOKUP($A243,SalesData[#This Row],COLUMN(M242), FALSE)</f>
        <v>Medium</v>
      </c>
      <c r="N243" t="str">
        <f>VLOOKUP($A243,SalesData[#This Row],COLUMN(N242), FALSE)</f>
        <v>Normal Order</v>
      </c>
      <c r="O243" t="str">
        <f>VLOOKUP($A243,SalesData[#This Row],COLUMN(O242), FALSE)</f>
        <v>Alan Dominguez</v>
      </c>
      <c r="P243" t="str">
        <f>VLOOKUP($A243,SalesData[#This Row],COLUMN(P242), FALSE)</f>
        <v>CA</v>
      </c>
      <c r="Q243" t="str">
        <f>VLOOKUP($A243,SalesData[#This Row],COLUMN(Q242), FALSE)</f>
        <v>2015</v>
      </c>
      <c r="R243" t="str">
        <f>VLOOKUP($A243,SalesData[#This Row],COLUMN(R242), FALSE)</f>
        <v>MEDIUM</v>
      </c>
      <c r="S243" t="str">
        <f>VLOOKUP($A243,SalesData[#This Row],COLUMN(S242), FALSE)</f>
        <v>technology</v>
      </c>
      <c r="T243" t="str">
        <f>VLOOKUP($A243,SalesData[#This Row],COLUMN(T242), FALSE)</f>
        <v>42027</v>
      </c>
      <c r="U243" t="str">
        <f>VLOOKUP($A243,SalesData[#This Row],COLUMN(U242), FALSE)</f>
        <v>AD10180140</v>
      </c>
      <c r="V243" t="str">
        <f>VLOOKUP($A243,SalesData[#This Row],COLUMN(V242), FALSE)</f>
        <v>CA</v>
      </c>
      <c r="W243">
        <f>VLOOKUP($A243,SalesData[#This Row],COLUMN(W242), FALSE)</f>
        <v>2015</v>
      </c>
      <c r="X243" t="str">
        <f>VLOOKUP($A243,SalesData[#This Row],COLUMN(X242), FALSE)</f>
        <v>AD10180140</v>
      </c>
      <c r="Y243">
        <f>VLOOKUP($A243,SalesData[#This Row],COLUMN(Y242), FALSE)</f>
        <v>42027</v>
      </c>
      <c r="Z243" t="str">
        <f>VLOOKUP($A243,SalesData[#This Row],COLUMN(Z242), FALSE)</f>
        <v>CA-2015-AD10180140-42027</v>
      </c>
      <c r="AA243">
        <f>VLOOKUP($A243,SalesData[#This Row],COLUMN(AA242), FALSE)</f>
        <v>2015</v>
      </c>
      <c r="AB243">
        <f>VLOOKUP($A243,SalesData[#This Row],COLUMN(AB242), FALSE)</f>
        <v>1</v>
      </c>
      <c r="AC243">
        <f>VLOOKUP($A243,SalesData[#This Row],COLUMN(AC242), FALSE)</f>
        <v>6</v>
      </c>
      <c r="AD243">
        <f>VLOOKUP($A243,SalesData[#This Row],COLUMN(AD242), FALSE)</f>
        <v>5</v>
      </c>
    </row>
    <row r="244" spans="1:30" ht="15.75">
      <c r="A244" s="53" t="s">
        <v>1414</v>
      </c>
      <c r="B244" s="52">
        <f>VLOOKUP($A244,SalesData[#This Row],COLUMN(B243), FALSE)</f>
        <v>41552</v>
      </c>
      <c r="C244" s="52">
        <f>VLOOKUP($A244,SalesData[#This Row],COLUMN(C243), FALSE)</f>
        <v>41556</v>
      </c>
      <c r="D244" t="str">
        <f>VLOOKUP($A244,SalesData[#This Row],COLUMN(D243), FALSE)</f>
        <v>Thomas Brumley</v>
      </c>
      <c r="E244" t="str">
        <f>VLOOKUP($A244,SalesData[#This Row],COLUMN(E243), FALSE)</f>
        <v>India</v>
      </c>
      <c r="F244" t="str">
        <f>VLOOKUP($A244,SalesData[#This Row],COLUMN(F243), FALSE)</f>
        <v>Southern Asia</v>
      </c>
      <c r="G244" t="str">
        <f>VLOOKUP($A244,SalesData[#This Row],COLUMN(G243), FALSE)</f>
        <v>Technology</v>
      </c>
      <c r="H244" t="str">
        <f>VLOOKUP($A244,SalesData[#This Row],COLUMN(H243), FALSE)</f>
        <v>Tables</v>
      </c>
      <c r="I244">
        <f>VLOOKUP($A244,SalesData[#This Row],COLUMN(I243), FALSE)</f>
        <v>2544.6</v>
      </c>
      <c r="J244">
        <f>VLOOKUP($A244,SalesData[#This Row],COLUMN(J243), FALSE)</f>
        <v>4</v>
      </c>
      <c r="K244">
        <f>VLOOKUP($A244,SalesData[#This Row],COLUMN(K243), FALSE)</f>
        <v>0</v>
      </c>
      <c r="L244">
        <f>VLOOKUP($A244,SalesData[#This Row],COLUMN(L243), FALSE)</f>
        <v>865.08</v>
      </c>
      <c r="M244" t="str">
        <f>VLOOKUP($A244,SalesData[#This Row],COLUMN(M243), FALSE)</f>
        <v>Medium</v>
      </c>
      <c r="N244" t="str">
        <f>VLOOKUP($A244,SalesData[#This Row],COLUMN(N243), FALSE)</f>
        <v>Normal Order</v>
      </c>
      <c r="O244" t="str">
        <f>VLOOKUP($A244,SalesData[#This Row],COLUMN(O243), FALSE)</f>
        <v>Thomas Brumley</v>
      </c>
      <c r="P244" t="str">
        <f>VLOOKUP($A244,SalesData[#This Row],COLUMN(P243), FALSE)</f>
        <v>IN</v>
      </c>
      <c r="Q244" t="str">
        <f>VLOOKUP($A244,SalesData[#This Row],COLUMN(Q243), FALSE)</f>
        <v>2013</v>
      </c>
      <c r="R244" t="str">
        <f>VLOOKUP($A244,SalesData[#This Row],COLUMN(R243), FALSE)</f>
        <v>MEDIUM</v>
      </c>
      <c r="S244" t="str">
        <f>VLOOKUP($A244,SalesData[#This Row],COLUMN(S243), FALSE)</f>
        <v>technology</v>
      </c>
      <c r="T244" t="str">
        <f>VLOOKUP($A244,SalesData[#This Row],COLUMN(T243), FALSE)</f>
        <v>41552</v>
      </c>
      <c r="U244" t="str">
        <f>VLOOKUP($A244,SalesData[#This Row],COLUMN(U243), FALSE)</f>
        <v>TB2119058</v>
      </c>
      <c r="V244" t="str">
        <f>VLOOKUP($A244,SalesData[#This Row],COLUMN(V243), FALSE)</f>
        <v>IN</v>
      </c>
      <c r="W244">
        <f>VLOOKUP($A244,SalesData[#This Row],COLUMN(W243), FALSE)</f>
        <v>2013</v>
      </c>
      <c r="X244" t="str">
        <f>VLOOKUP($A244,SalesData[#This Row],COLUMN(X243), FALSE)</f>
        <v>TB2119058</v>
      </c>
      <c r="Y244">
        <f>VLOOKUP($A244,SalesData[#This Row],COLUMN(Y243), FALSE)</f>
        <v>41552</v>
      </c>
      <c r="Z244" t="str">
        <f>VLOOKUP($A244,SalesData[#This Row],COLUMN(Z243), FALSE)</f>
        <v>IN-2013-TB2119058-41552</v>
      </c>
      <c r="AA244">
        <f>VLOOKUP($A244,SalesData[#This Row],COLUMN(AA243), FALSE)</f>
        <v>2013</v>
      </c>
      <c r="AB244">
        <f>VLOOKUP($A244,SalesData[#This Row],COLUMN(AB243), FALSE)</f>
        <v>10</v>
      </c>
      <c r="AC244">
        <f>VLOOKUP($A244,SalesData[#This Row],COLUMN(AC243), FALSE)</f>
        <v>7</v>
      </c>
      <c r="AD244">
        <f>VLOOKUP($A244,SalesData[#This Row],COLUMN(AD243), FALSE)</f>
        <v>4</v>
      </c>
    </row>
    <row r="245" spans="1:30" ht="15.75">
      <c r="A245" s="54" t="s">
        <v>1416</v>
      </c>
      <c r="B245" s="52">
        <f>VLOOKUP($A245,SalesData[#This Row],COLUMN(B244), FALSE)</f>
        <v>42306</v>
      </c>
      <c r="C245" s="52">
        <f>VLOOKUP($A245,SalesData[#This Row],COLUMN(C244), FALSE)</f>
        <v>42308</v>
      </c>
      <c r="D245" t="str">
        <f>VLOOKUP($A245,SalesData[#This Row],COLUMN(D244), FALSE)</f>
        <v>Karen Daniels</v>
      </c>
      <c r="E245" t="str">
        <f>VLOOKUP($A245,SalesData[#This Row],COLUMN(E244), FALSE)</f>
        <v>Indonesia</v>
      </c>
      <c r="F245" t="str">
        <f>VLOOKUP($A245,SalesData[#This Row],COLUMN(F244), FALSE)</f>
        <v>Southeastern Asia</v>
      </c>
      <c r="G245" t="str">
        <f>VLOOKUP($A245,SalesData[#This Row],COLUMN(G244), FALSE)</f>
        <v>Technology</v>
      </c>
      <c r="H245" t="str">
        <f>VLOOKUP($A245,SalesData[#This Row],COLUMN(H244), FALSE)</f>
        <v>Bookcases</v>
      </c>
      <c r="I245">
        <f>VLOOKUP($A245,SalesData[#This Row],COLUMN(I244), FALSE)</f>
        <v>886.14120000000003</v>
      </c>
      <c r="J245">
        <f>VLOOKUP($A245,SalesData[#This Row],COLUMN(J244), FALSE)</f>
        <v>4</v>
      </c>
      <c r="K245">
        <f>VLOOKUP($A245,SalesData[#This Row],COLUMN(K244), FALSE)</f>
        <v>0.17</v>
      </c>
      <c r="L245">
        <f>VLOOKUP($A245,SalesData[#This Row],COLUMN(L244), FALSE)</f>
        <v>106.741199999999</v>
      </c>
      <c r="M245" t="str">
        <f>VLOOKUP($A245,SalesData[#This Row],COLUMN(M244), FALSE)</f>
        <v>High</v>
      </c>
      <c r="N245" t="str">
        <f>VLOOKUP($A245,SalesData[#This Row],COLUMN(N244), FALSE)</f>
        <v>Normal Order</v>
      </c>
      <c r="O245" t="str">
        <f>VLOOKUP($A245,SalesData[#This Row],COLUMN(O244), FALSE)</f>
        <v>Karen Daniels</v>
      </c>
      <c r="P245" t="str">
        <f>VLOOKUP($A245,SalesData[#This Row],COLUMN(P244), FALSE)</f>
        <v>ID</v>
      </c>
      <c r="Q245" t="str">
        <f>VLOOKUP($A245,SalesData[#This Row],COLUMN(Q244), FALSE)</f>
        <v>2015</v>
      </c>
      <c r="R245" t="str">
        <f>VLOOKUP($A245,SalesData[#This Row],COLUMN(R244), FALSE)</f>
        <v>HIGH</v>
      </c>
      <c r="S245" t="str">
        <f>VLOOKUP($A245,SalesData[#This Row],COLUMN(S244), FALSE)</f>
        <v>technology</v>
      </c>
      <c r="T245" t="str">
        <f>VLOOKUP($A245,SalesData[#This Row],COLUMN(T244), FALSE)</f>
        <v>42306</v>
      </c>
      <c r="U245" t="str">
        <f>VLOOKUP($A245,SalesData[#This Row],COLUMN(U244), FALSE)</f>
        <v>KD1627059</v>
      </c>
      <c r="V245" t="str">
        <f>VLOOKUP($A245,SalesData[#This Row],COLUMN(V244), FALSE)</f>
        <v>ID</v>
      </c>
      <c r="W245">
        <f>VLOOKUP($A245,SalesData[#This Row],COLUMN(W244), FALSE)</f>
        <v>2015</v>
      </c>
      <c r="X245" t="str">
        <f>VLOOKUP($A245,SalesData[#This Row],COLUMN(X244), FALSE)</f>
        <v>KD1627059</v>
      </c>
      <c r="Y245">
        <f>VLOOKUP($A245,SalesData[#This Row],COLUMN(Y244), FALSE)</f>
        <v>42306</v>
      </c>
      <c r="Z245" t="str">
        <f>VLOOKUP($A245,SalesData[#This Row],COLUMN(Z244), FALSE)</f>
        <v>ID-2015-KD1627059-42306</v>
      </c>
      <c r="AA245">
        <f>VLOOKUP($A245,SalesData[#This Row],COLUMN(AA244), FALSE)</f>
        <v>2015</v>
      </c>
      <c r="AB245">
        <f>VLOOKUP($A245,SalesData[#This Row],COLUMN(AB244), FALSE)</f>
        <v>10</v>
      </c>
      <c r="AC245">
        <f>VLOOKUP($A245,SalesData[#This Row],COLUMN(AC244), FALSE)</f>
        <v>5</v>
      </c>
      <c r="AD245">
        <f>VLOOKUP($A245,SalesData[#This Row],COLUMN(AD244), FALSE)</f>
        <v>2</v>
      </c>
    </row>
    <row r="246" spans="1:30" ht="15.75">
      <c r="A246" s="53" t="s">
        <v>1420</v>
      </c>
      <c r="B246" s="52">
        <f>VLOOKUP($A246,SalesData[#This Row],COLUMN(B245), FALSE)</f>
        <v>41251</v>
      </c>
      <c r="C246" s="52">
        <f>VLOOKUP($A246,SalesData[#This Row],COLUMN(C245), FALSE)</f>
        <v>41252</v>
      </c>
      <c r="D246" t="str">
        <f>VLOOKUP($A246,SalesData[#This Row],COLUMN(D245), FALSE)</f>
        <v>Aaron Hawkins</v>
      </c>
      <c r="E246" t="str">
        <f>VLOOKUP($A246,SalesData[#This Row],COLUMN(E245), FALSE)</f>
        <v>Mexico</v>
      </c>
      <c r="F246" t="str">
        <f>VLOOKUP($A246,SalesData[#This Row],COLUMN(F245), FALSE)</f>
        <v>Central America</v>
      </c>
      <c r="G246" t="str">
        <f>VLOOKUP($A246,SalesData[#This Row],COLUMN(G245), FALSE)</f>
        <v>Furniture</v>
      </c>
      <c r="H246" t="str">
        <f>VLOOKUP($A246,SalesData[#This Row],COLUMN(H245), FALSE)</f>
        <v>Machines</v>
      </c>
      <c r="I246">
        <f>VLOOKUP($A246,SalesData[#This Row],COLUMN(I245), FALSE)</f>
        <v>780.60799999999995</v>
      </c>
      <c r="J246">
        <f>VLOOKUP($A246,SalesData[#This Row],COLUMN(J245), FALSE)</f>
        <v>4</v>
      </c>
      <c r="K246">
        <f>VLOOKUP($A246,SalesData[#This Row],COLUMN(K245), FALSE)</f>
        <v>0.2</v>
      </c>
      <c r="L246">
        <f>VLOOKUP($A246,SalesData[#This Row],COLUMN(L245), FALSE)</f>
        <v>-3.20000000000163E-2</v>
      </c>
      <c r="M246" t="str">
        <f>VLOOKUP($A246,SalesData[#This Row],COLUMN(M245), FALSE)</f>
        <v>High</v>
      </c>
      <c r="N246" t="str">
        <f>VLOOKUP($A246,SalesData[#This Row],COLUMN(N245), FALSE)</f>
        <v>Normal Order</v>
      </c>
      <c r="O246" t="str">
        <f>VLOOKUP($A246,SalesData[#This Row],COLUMN(O245), FALSE)</f>
        <v>Aaron Hawkins</v>
      </c>
      <c r="P246" t="str">
        <f>VLOOKUP($A246,SalesData[#This Row],COLUMN(P245), FALSE)</f>
        <v>MX</v>
      </c>
      <c r="Q246" t="str">
        <f>VLOOKUP($A246,SalesData[#This Row],COLUMN(Q245), FALSE)</f>
        <v>2012</v>
      </c>
      <c r="R246" t="str">
        <f>VLOOKUP($A246,SalesData[#This Row],COLUMN(R245), FALSE)</f>
        <v>HIGH</v>
      </c>
      <c r="S246" t="str">
        <f>VLOOKUP($A246,SalesData[#This Row],COLUMN(S245), FALSE)</f>
        <v>furniture</v>
      </c>
      <c r="T246" t="str">
        <f>VLOOKUP($A246,SalesData[#This Row],COLUMN(T245), FALSE)</f>
        <v>41251</v>
      </c>
      <c r="U246" t="str">
        <f>VLOOKUP($A246,SalesData[#This Row],COLUMN(U245), FALSE)</f>
        <v>AH1003082</v>
      </c>
      <c r="V246" t="str">
        <f>VLOOKUP($A246,SalesData[#This Row],COLUMN(V245), FALSE)</f>
        <v>MX</v>
      </c>
      <c r="W246">
        <f>VLOOKUP($A246,SalesData[#This Row],COLUMN(W245), FALSE)</f>
        <v>2012</v>
      </c>
      <c r="X246" t="str">
        <f>VLOOKUP($A246,SalesData[#This Row],COLUMN(X245), FALSE)</f>
        <v>AH1003082</v>
      </c>
      <c r="Y246">
        <f>VLOOKUP($A246,SalesData[#This Row],COLUMN(Y245), FALSE)</f>
        <v>41251</v>
      </c>
      <c r="Z246" t="str">
        <f>VLOOKUP($A246,SalesData[#This Row],COLUMN(Z245), FALSE)</f>
        <v>MX-2012-AH1003082-41251</v>
      </c>
      <c r="AA246">
        <f>VLOOKUP($A246,SalesData[#This Row],COLUMN(AA245), FALSE)</f>
        <v>2012</v>
      </c>
      <c r="AB246">
        <f>VLOOKUP($A246,SalesData[#This Row],COLUMN(AB245), FALSE)</f>
        <v>12</v>
      </c>
      <c r="AC246">
        <f>VLOOKUP($A246,SalesData[#This Row],COLUMN(AC245), FALSE)</f>
        <v>7</v>
      </c>
      <c r="AD246">
        <f>VLOOKUP($A246,SalesData[#This Row],COLUMN(AD245), FALSE)</f>
        <v>1</v>
      </c>
    </row>
    <row r="247" spans="1:30" ht="15.75">
      <c r="A247" s="54" t="s">
        <v>1421</v>
      </c>
      <c r="B247" s="52">
        <f>VLOOKUP($A247,SalesData[#This Row],COLUMN(B246), FALSE)</f>
        <v>41990</v>
      </c>
      <c r="C247" s="52">
        <f>VLOOKUP($A247,SalesData[#This Row],COLUMN(C246), FALSE)</f>
        <v>41990</v>
      </c>
      <c r="D247" t="str">
        <f>VLOOKUP($A247,SalesData[#This Row],COLUMN(D246), FALSE)</f>
        <v>Victoria Pisteka</v>
      </c>
      <c r="E247" t="str">
        <f>VLOOKUP($A247,SalesData[#This Row],COLUMN(E246), FALSE)</f>
        <v>Spain</v>
      </c>
      <c r="F247" t="str">
        <f>VLOOKUP($A247,SalesData[#This Row],COLUMN(F246), FALSE)</f>
        <v>Southern Europe</v>
      </c>
      <c r="G247" t="str">
        <f>VLOOKUP($A247,SalesData[#This Row],COLUMN(G246), FALSE)</f>
        <v>Office Supplies</v>
      </c>
      <c r="H247" t="str">
        <f>VLOOKUP($A247,SalesData[#This Row],COLUMN(H246), FALSE)</f>
        <v>Bookcases</v>
      </c>
      <c r="I247">
        <f>VLOOKUP($A247,SalesData[#This Row],COLUMN(I246), FALSE)</f>
        <v>2711.7</v>
      </c>
      <c r="J247">
        <f>VLOOKUP($A247,SalesData[#This Row],COLUMN(J246), FALSE)</f>
        <v>5</v>
      </c>
      <c r="K247">
        <f>VLOOKUP($A247,SalesData[#This Row],COLUMN(K246), FALSE)</f>
        <v>0</v>
      </c>
      <c r="L247">
        <f>VLOOKUP($A247,SalesData[#This Row],COLUMN(L246), FALSE)</f>
        <v>1220.25</v>
      </c>
      <c r="M247" t="str">
        <f>VLOOKUP($A247,SalesData[#This Row],COLUMN(M246), FALSE)</f>
        <v>High</v>
      </c>
      <c r="N247" t="str">
        <f>VLOOKUP($A247,SalesData[#This Row],COLUMN(N246), FALSE)</f>
        <v>Normal Order</v>
      </c>
      <c r="O247" t="str">
        <f>VLOOKUP($A247,SalesData[#This Row],COLUMN(O246), FALSE)</f>
        <v>Victoria Pisteka</v>
      </c>
      <c r="P247" t="str">
        <f>VLOOKUP($A247,SalesData[#This Row],COLUMN(P246), FALSE)</f>
        <v>ES</v>
      </c>
      <c r="Q247" t="str">
        <f>VLOOKUP($A247,SalesData[#This Row],COLUMN(Q246), FALSE)</f>
        <v>2014</v>
      </c>
      <c r="R247" t="str">
        <f>VLOOKUP($A247,SalesData[#This Row],COLUMN(R246), FALSE)</f>
        <v>HIGH</v>
      </c>
      <c r="S247" t="str">
        <f>VLOOKUP($A247,SalesData[#This Row],COLUMN(S246), FALSE)</f>
        <v>office supplies</v>
      </c>
      <c r="T247" t="str">
        <f>VLOOKUP($A247,SalesData[#This Row],COLUMN(T246), FALSE)</f>
        <v>41990</v>
      </c>
      <c r="U247" t="str">
        <f>VLOOKUP($A247,SalesData[#This Row],COLUMN(U246), FALSE)</f>
        <v>VP21760120</v>
      </c>
      <c r="V247" t="str">
        <f>VLOOKUP($A247,SalesData[#This Row],COLUMN(V246), FALSE)</f>
        <v>ES</v>
      </c>
      <c r="W247">
        <f>VLOOKUP($A247,SalesData[#This Row],COLUMN(W246), FALSE)</f>
        <v>2014</v>
      </c>
      <c r="X247" t="str">
        <f>VLOOKUP($A247,SalesData[#This Row],COLUMN(X246), FALSE)</f>
        <v>VP21760120</v>
      </c>
      <c r="Y247">
        <f>VLOOKUP($A247,SalesData[#This Row],COLUMN(Y246), FALSE)</f>
        <v>41990</v>
      </c>
      <c r="Z247" t="str">
        <f>VLOOKUP($A247,SalesData[#This Row],COLUMN(Z246), FALSE)</f>
        <v>ES-2014-VP21760120-41990</v>
      </c>
      <c r="AA247">
        <f>VLOOKUP($A247,SalesData[#This Row],COLUMN(AA246), FALSE)</f>
        <v>2014</v>
      </c>
      <c r="AB247">
        <f>VLOOKUP($A247,SalesData[#This Row],COLUMN(AB246), FALSE)</f>
        <v>12</v>
      </c>
      <c r="AC247">
        <f>VLOOKUP($A247,SalesData[#This Row],COLUMN(AC246), FALSE)</f>
        <v>4</v>
      </c>
      <c r="AD247">
        <f>VLOOKUP($A247,SalesData[#This Row],COLUMN(AD246), FALSE)</f>
        <v>0</v>
      </c>
    </row>
    <row r="248" spans="1:30" ht="15.75">
      <c r="A248" s="53" t="s">
        <v>1425</v>
      </c>
      <c r="B248" s="52">
        <f>VLOOKUP($A248,SalesData[#This Row],COLUMN(B247), FALSE)</f>
        <v>41899</v>
      </c>
      <c r="C248" s="52">
        <f>VLOOKUP($A248,SalesData[#This Row],COLUMN(C247), FALSE)</f>
        <v>41902</v>
      </c>
      <c r="D248" t="str">
        <f>VLOOKUP($A248,SalesData[#This Row],COLUMN(D247), FALSE)</f>
        <v>Lena Radford</v>
      </c>
      <c r="E248" t="str">
        <f>VLOOKUP($A248,SalesData[#This Row],COLUMN(E247), FALSE)</f>
        <v>India</v>
      </c>
      <c r="F248" t="str">
        <f>VLOOKUP($A248,SalesData[#This Row],COLUMN(F247), FALSE)</f>
        <v>Southern Asia</v>
      </c>
      <c r="G248" t="str">
        <f>VLOOKUP($A248,SalesData[#This Row],COLUMN(G247), FALSE)</f>
        <v>Technology</v>
      </c>
      <c r="H248" t="str">
        <f>VLOOKUP($A248,SalesData[#This Row],COLUMN(H247), FALSE)</f>
        <v>Appliances</v>
      </c>
      <c r="I248">
        <f>VLOOKUP($A248,SalesData[#This Row],COLUMN(I247), FALSE)</f>
        <v>1908.45</v>
      </c>
      <c r="J248">
        <f>VLOOKUP($A248,SalesData[#This Row],COLUMN(J247), FALSE)</f>
        <v>3</v>
      </c>
      <c r="K248">
        <f>VLOOKUP($A248,SalesData[#This Row],COLUMN(K247), FALSE)</f>
        <v>0</v>
      </c>
      <c r="L248">
        <f>VLOOKUP($A248,SalesData[#This Row],COLUMN(L247), FALSE)</f>
        <v>534.32999999999902</v>
      </c>
      <c r="M248" t="str">
        <f>VLOOKUP($A248,SalesData[#This Row],COLUMN(M247), FALSE)</f>
        <v>High</v>
      </c>
      <c r="N248" t="str">
        <f>VLOOKUP($A248,SalesData[#This Row],COLUMN(N247), FALSE)</f>
        <v>Normal Order</v>
      </c>
      <c r="O248" t="str">
        <f>VLOOKUP($A248,SalesData[#This Row],COLUMN(O247), FALSE)</f>
        <v>Lena Radford</v>
      </c>
      <c r="P248" t="str">
        <f>VLOOKUP($A248,SalesData[#This Row],COLUMN(P247), FALSE)</f>
        <v>IN</v>
      </c>
      <c r="Q248" t="str">
        <f>VLOOKUP($A248,SalesData[#This Row],COLUMN(Q247), FALSE)</f>
        <v>2014</v>
      </c>
      <c r="R248" t="str">
        <f>VLOOKUP($A248,SalesData[#This Row],COLUMN(R247), FALSE)</f>
        <v>HIGH</v>
      </c>
      <c r="S248" t="str">
        <f>VLOOKUP($A248,SalesData[#This Row],COLUMN(S247), FALSE)</f>
        <v>technology</v>
      </c>
      <c r="T248" t="str">
        <f>VLOOKUP($A248,SalesData[#This Row],COLUMN(T247), FALSE)</f>
        <v>41899</v>
      </c>
      <c r="U248" t="str">
        <f>VLOOKUP($A248,SalesData[#This Row],COLUMN(U247), FALSE)</f>
        <v>LR1691558</v>
      </c>
      <c r="V248" t="str">
        <f>VLOOKUP($A248,SalesData[#This Row],COLUMN(V247), FALSE)</f>
        <v>IN</v>
      </c>
      <c r="W248">
        <f>VLOOKUP($A248,SalesData[#This Row],COLUMN(W247), FALSE)</f>
        <v>2014</v>
      </c>
      <c r="X248" t="str">
        <f>VLOOKUP($A248,SalesData[#This Row],COLUMN(X247), FALSE)</f>
        <v>LR1691558</v>
      </c>
      <c r="Y248">
        <f>VLOOKUP($A248,SalesData[#This Row],COLUMN(Y247), FALSE)</f>
        <v>41899</v>
      </c>
      <c r="Z248" t="str">
        <f>VLOOKUP($A248,SalesData[#This Row],COLUMN(Z247), FALSE)</f>
        <v>IN-2014-LR1691558-41899</v>
      </c>
      <c r="AA248">
        <f>VLOOKUP($A248,SalesData[#This Row],COLUMN(AA247), FALSE)</f>
        <v>2014</v>
      </c>
      <c r="AB248">
        <f>VLOOKUP($A248,SalesData[#This Row],COLUMN(AB247), FALSE)</f>
        <v>9</v>
      </c>
      <c r="AC248">
        <f>VLOOKUP($A248,SalesData[#This Row],COLUMN(AC247), FALSE)</f>
        <v>4</v>
      </c>
      <c r="AD248">
        <f>VLOOKUP($A248,SalesData[#This Row],COLUMN(AD247), FALSE)</f>
        <v>3</v>
      </c>
    </row>
    <row r="249" spans="1:30" ht="15.75">
      <c r="A249" s="54" t="s">
        <v>1433</v>
      </c>
      <c r="B249" s="52">
        <f>VLOOKUP($A249,SalesData[#This Row],COLUMN(B248), FALSE)</f>
        <v>41923</v>
      </c>
      <c r="C249" s="52">
        <f>VLOOKUP($A249,SalesData[#This Row],COLUMN(C248), FALSE)</f>
        <v>41926</v>
      </c>
      <c r="D249" t="str">
        <f>VLOOKUP($A249,SalesData[#This Row],COLUMN(D248), FALSE)</f>
        <v>Harold Dahlen</v>
      </c>
      <c r="E249" t="str">
        <f>VLOOKUP($A249,SalesData[#This Row],COLUMN(E248), FALSE)</f>
        <v>China</v>
      </c>
      <c r="F249" t="str">
        <f>VLOOKUP($A249,SalesData[#This Row],COLUMN(F248), FALSE)</f>
        <v>Eastern Asia</v>
      </c>
      <c r="G249" t="str">
        <f>VLOOKUP($A249,SalesData[#This Row],COLUMN(G248), FALSE)</f>
        <v>Technology</v>
      </c>
      <c r="H249" t="str">
        <f>VLOOKUP($A249,SalesData[#This Row],COLUMN(H248), FALSE)</f>
        <v>Storage</v>
      </c>
      <c r="I249">
        <f>VLOOKUP($A249,SalesData[#This Row],COLUMN(I248), FALSE)</f>
        <v>924.66</v>
      </c>
      <c r="J249">
        <f>VLOOKUP($A249,SalesData[#This Row],COLUMN(J248), FALSE)</f>
        <v>3</v>
      </c>
      <c r="K249">
        <f>VLOOKUP($A249,SalesData[#This Row],COLUMN(K248), FALSE)</f>
        <v>0</v>
      </c>
      <c r="L249">
        <f>VLOOKUP($A249,SalesData[#This Row],COLUMN(L248), FALSE)</f>
        <v>397.53</v>
      </c>
      <c r="M249" t="str">
        <f>VLOOKUP($A249,SalesData[#This Row],COLUMN(M248), FALSE)</f>
        <v>Critical</v>
      </c>
      <c r="N249" t="str">
        <f>VLOOKUP($A249,SalesData[#This Row],COLUMN(N248), FALSE)</f>
        <v>Normal Order</v>
      </c>
      <c r="O249" t="str">
        <f>VLOOKUP($A249,SalesData[#This Row],COLUMN(O248), FALSE)</f>
        <v>Harold Dahlen</v>
      </c>
      <c r="P249" t="str">
        <f>VLOOKUP($A249,SalesData[#This Row],COLUMN(P248), FALSE)</f>
        <v>IN</v>
      </c>
      <c r="Q249" t="str">
        <f>VLOOKUP($A249,SalesData[#This Row],COLUMN(Q248), FALSE)</f>
        <v>2014</v>
      </c>
      <c r="R249" t="str">
        <f>VLOOKUP($A249,SalesData[#This Row],COLUMN(R248), FALSE)</f>
        <v>CRITICAL</v>
      </c>
      <c r="S249" t="str">
        <f>VLOOKUP($A249,SalesData[#This Row],COLUMN(S248), FALSE)</f>
        <v>technology</v>
      </c>
      <c r="T249" t="str">
        <f>VLOOKUP($A249,SalesData[#This Row],COLUMN(T248), FALSE)</f>
        <v>41923</v>
      </c>
      <c r="U249" t="str">
        <f>VLOOKUP($A249,SalesData[#This Row],COLUMN(U248), FALSE)</f>
        <v>HD1478527</v>
      </c>
      <c r="V249" t="str">
        <f>VLOOKUP($A249,SalesData[#This Row],COLUMN(V248), FALSE)</f>
        <v>IN</v>
      </c>
      <c r="W249">
        <f>VLOOKUP($A249,SalesData[#This Row],COLUMN(W248), FALSE)</f>
        <v>2014</v>
      </c>
      <c r="X249" t="str">
        <f>VLOOKUP($A249,SalesData[#This Row],COLUMN(X248), FALSE)</f>
        <v>HD1478527</v>
      </c>
      <c r="Y249">
        <f>VLOOKUP($A249,SalesData[#This Row],COLUMN(Y248), FALSE)</f>
        <v>41923</v>
      </c>
      <c r="Z249" t="str">
        <f>VLOOKUP($A249,SalesData[#This Row],COLUMN(Z248), FALSE)</f>
        <v>IN-2014-HD1478527-41923</v>
      </c>
      <c r="AA249">
        <f>VLOOKUP($A249,SalesData[#This Row],COLUMN(AA248), FALSE)</f>
        <v>2014</v>
      </c>
      <c r="AB249">
        <f>VLOOKUP($A249,SalesData[#This Row],COLUMN(AB248), FALSE)</f>
        <v>10</v>
      </c>
      <c r="AC249">
        <f>VLOOKUP($A249,SalesData[#This Row],COLUMN(AC248), FALSE)</f>
        <v>7</v>
      </c>
      <c r="AD249">
        <f>VLOOKUP($A249,SalesData[#This Row],COLUMN(AD248), FALSE)</f>
        <v>3</v>
      </c>
    </row>
    <row r="250" spans="1:30" ht="15.75">
      <c r="A250" s="53" t="s">
        <v>1434</v>
      </c>
      <c r="B250" s="52">
        <f>VLOOKUP($A250,SalesData[#This Row],COLUMN(B249), FALSE)</f>
        <v>41389</v>
      </c>
      <c r="C250" s="52">
        <f>VLOOKUP($A250,SalesData[#This Row],COLUMN(C249), FALSE)</f>
        <v>41391</v>
      </c>
      <c r="D250" t="str">
        <f>VLOOKUP($A250,SalesData[#This Row],COLUMN(D249), FALSE)</f>
        <v>Theone Pippenger</v>
      </c>
      <c r="E250" t="str">
        <f>VLOOKUP($A250,SalesData[#This Row],COLUMN(E249), FALSE)</f>
        <v>China</v>
      </c>
      <c r="F250" t="str">
        <f>VLOOKUP($A250,SalesData[#This Row],COLUMN(F249), FALSE)</f>
        <v>Eastern Asia</v>
      </c>
      <c r="G250" t="str">
        <f>VLOOKUP($A250,SalesData[#This Row],COLUMN(G249), FALSE)</f>
        <v>Furniture</v>
      </c>
      <c r="H250" t="str">
        <f>VLOOKUP($A250,SalesData[#This Row],COLUMN(H249), FALSE)</f>
        <v>Tables</v>
      </c>
      <c r="I250">
        <f>VLOOKUP($A250,SalesData[#This Row],COLUMN(I249), FALSE)</f>
        <v>1760.43</v>
      </c>
      <c r="J250">
        <f>VLOOKUP($A250,SalesData[#This Row],COLUMN(J249), FALSE)</f>
        <v>5</v>
      </c>
      <c r="K250">
        <f>VLOOKUP($A250,SalesData[#This Row],COLUMN(K249), FALSE)</f>
        <v>2.7619086270447899</v>
      </c>
      <c r="L250">
        <f>VLOOKUP($A250,SalesData[#This Row],COLUMN(L249), FALSE)</f>
        <v>-326.97000000000003</v>
      </c>
      <c r="M250" t="str">
        <f>VLOOKUP($A250,SalesData[#This Row],COLUMN(M249), FALSE)</f>
        <v>High</v>
      </c>
      <c r="N250" t="str">
        <f>VLOOKUP($A250,SalesData[#This Row],COLUMN(N249), FALSE)</f>
        <v>Normal Order</v>
      </c>
      <c r="O250" t="str">
        <f>VLOOKUP($A250,SalesData[#This Row],COLUMN(O249), FALSE)</f>
        <v>Theone Pippenger</v>
      </c>
      <c r="P250" t="str">
        <f>VLOOKUP($A250,SalesData[#This Row],COLUMN(P249), FALSE)</f>
        <v>ID</v>
      </c>
      <c r="Q250" t="str">
        <f>VLOOKUP($A250,SalesData[#This Row],COLUMN(Q249), FALSE)</f>
        <v>2013</v>
      </c>
      <c r="R250" t="str">
        <f>VLOOKUP($A250,SalesData[#This Row],COLUMN(R249), FALSE)</f>
        <v>HIGH</v>
      </c>
      <c r="S250" t="str">
        <f>VLOOKUP($A250,SalesData[#This Row],COLUMN(S249), FALSE)</f>
        <v>furniture</v>
      </c>
      <c r="T250" t="str">
        <f>VLOOKUP($A250,SalesData[#This Row],COLUMN(T249), FALSE)</f>
        <v>41389</v>
      </c>
      <c r="U250" t="str">
        <f>VLOOKUP($A250,SalesData[#This Row],COLUMN(U249), FALSE)</f>
        <v>TP2113027</v>
      </c>
      <c r="V250" t="str">
        <f>VLOOKUP($A250,SalesData[#This Row],COLUMN(V249), FALSE)</f>
        <v>ID</v>
      </c>
      <c r="W250">
        <f>VLOOKUP($A250,SalesData[#This Row],COLUMN(W249), FALSE)</f>
        <v>2013</v>
      </c>
      <c r="X250" t="str">
        <f>VLOOKUP($A250,SalesData[#This Row],COLUMN(X249), FALSE)</f>
        <v>TP2113027</v>
      </c>
      <c r="Y250">
        <f>VLOOKUP($A250,SalesData[#This Row],COLUMN(Y249), FALSE)</f>
        <v>41389</v>
      </c>
      <c r="Z250" t="str">
        <f>VLOOKUP($A250,SalesData[#This Row],COLUMN(Z249), FALSE)</f>
        <v>ID-2013-TP2113027-41389</v>
      </c>
      <c r="AA250">
        <f>VLOOKUP($A250,SalesData[#This Row],COLUMN(AA249), FALSE)</f>
        <v>2013</v>
      </c>
      <c r="AB250">
        <f>VLOOKUP($A250,SalesData[#This Row],COLUMN(AB249), FALSE)</f>
        <v>4</v>
      </c>
      <c r="AC250">
        <f>VLOOKUP($A250,SalesData[#This Row],COLUMN(AC249), FALSE)</f>
        <v>5</v>
      </c>
      <c r="AD250">
        <f>VLOOKUP($A250,SalesData[#This Row],COLUMN(AD249), FALSE)</f>
        <v>2</v>
      </c>
    </row>
    <row r="251" spans="1:30" ht="15.75">
      <c r="A251" s="54" t="s">
        <v>1437</v>
      </c>
      <c r="B251" s="52">
        <f>VLOOKUP($A251,SalesData[#This Row],COLUMN(B250), FALSE)</f>
        <v>41606</v>
      </c>
      <c r="C251" s="52">
        <f>VLOOKUP($A251,SalesData[#This Row],COLUMN(C250), FALSE)</f>
        <v>41611</v>
      </c>
      <c r="D251" t="str">
        <f>VLOOKUP($A251,SalesData[#This Row],COLUMN(D250), FALSE)</f>
        <v>Janet Lee</v>
      </c>
      <c r="E251" t="str">
        <f>VLOOKUP($A251,SalesData[#This Row],COLUMN(E250), FALSE)</f>
        <v>Dominican Republic</v>
      </c>
      <c r="F251" t="str">
        <f>VLOOKUP($A251,SalesData[#This Row],COLUMN(F250), FALSE)</f>
        <v>Caribbean</v>
      </c>
      <c r="G251" t="str">
        <f>VLOOKUP($A251,SalesData[#This Row],COLUMN(G250), FALSE)</f>
        <v>Office Supplies</v>
      </c>
      <c r="H251" t="str">
        <f>VLOOKUP($A251,SalesData[#This Row],COLUMN(H250), FALSE)</f>
        <v>Tables</v>
      </c>
      <c r="I251">
        <f>VLOOKUP($A251,SalesData[#This Row],COLUMN(I250), FALSE)</f>
        <v>1510.96</v>
      </c>
      <c r="J251">
        <f>VLOOKUP($A251,SalesData[#This Row],COLUMN(J250), FALSE)</f>
        <v>5</v>
      </c>
      <c r="K251">
        <f>VLOOKUP($A251,SalesData[#This Row],COLUMN(K250), FALSE)</f>
        <v>0.2</v>
      </c>
      <c r="L251">
        <f>VLOOKUP($A251,SalesData[#This Row],COLUMN(L250), FALSE)</f>
        <v>509.86</v>
      </c>
      <c r="M251" t="str">
        <f>VLOOKUP($A251,SalesData[#This Row],COLUMN(M250), FALSE)</f>
        <v>High</v>
      </c>
      <c r="N251" t="str">
        <f>VLOOKUP($A251,SalesData[#This Row],COLUMN(N250), FALSE)</f>
        <v>Normal Order</v>
      </c>
      <c r="O251" t="str">
        <f>VLOOKUP($A251,SalesData[#This Row],COLUMN(O250), FALSE)</f>
        <v>Janet Lee</v>
      </c>
      <c r="P251" t="str">
        <f>VLOOKUP($A251,SalesData[#This Row],COLUMN(P250), FALSE)</f>
        <v>MX</v>
      </c>
      <c r="Q251" t="str">
        <f>VLOOKUP($A251,SalesData[#This Row],COLUMN(Q250), FALSE)</f>
        <v>2013</v>
      </c>
      <c r="R251" t="str">
        <f>VLOOKUP($A251,SalesData[#This Row],COLUMN(R250), FALSE)</f>
        <v>HIGH</v>
      </c>
      <c r="S251" t="str">
        <f>VLOOKUP($A251,SalesData[#This Row],COLUMN(S250), FALSE)</f>
        <v>office supplies</v>
      </c>
      <c r="T251" t="str">
        <f>VLOOKUP($A251,SalesData[#This Row],COLUMN(T250), FALSE)</f>
        <v>41606</v>
      </c>
      <c r="U251" t="str">
        <f>VLOOKUP($A251,SalesData[#This Row],COLUMN(U250), FALSE)</f>
        <v>JL1523536</v>
      </c>
      <c r="V251" t="str">
        <f>VLOOKUP($A251,SalesData[#This Row],COLUMN(V250), FALSE)</f>
        <v>MX</v>
      </c>
      <c r="W251">
        <f>VLOOKUP($A251,SalesData[#This Row],COLUMN(W250), FALSE)</f>
        <v>2013</v>
      </c>
      <c r="X251" t="str">
        <f>VLOOKUP($A251,SalesData[#This Row],COLUMN(X250), FALSE)</f>
        <v>JL1523536</v>
      </c>
      <c r="Y251">
        <f>VLOOKUP($A251,SalesData[#This Row],COLUMN(Y250), FALSE)</f>
        <v>41606</v>
      </c>
      <c r="Z251" t="str">
        <f>VLOOKUP($A251,SalesData[#This Row],COLUMN(Z250), FALSE)</f>
        <v>MX-2013-JL1523536-41606</v>
      </c>
      <c r="AA251">
        <f>VLOOKUP($A251,SalesData[#This Row],COLUMN(AA250), FALSE)</f>
        <v>2013</v>
      </c>
      <c r="AB251">
        <f>VLOOKUP($A251,SalesData[#This Row],COLUMN(AB250), FALSE)</f>
        <v>11</v>
      </c>
      <c r="AC251">
        <f>VLOOKUP($A251,SalesData[#This Row],COLUMN(AC250), FALSE)</f>
        <v>5</v>
      </c>
      <c r="AD251">
        <f>VLOOKUP($A251,SalesData[#This Row],COLUMN(AD250), FALSE)</f>
        <v>5</v>
      </c>
    </row>
    <row r="252" spans="1:30" ht="15.75">
      <c r="A252" s="53" t="s">
        <v>1440</v>
      </c>
      <c r="B252" s="52">
        <f>VLOOKUP($A252,SalesData[#This Row],COLUMN(B251), FALSE)</f>
        <v>42181</v>
      </c>
      <c r="C252" s="52">
        <f>VLOOKUP($A252,SalesData[#This Row],COLUMN(C251), FALSE)</f>
        <v>42183</v>
      </c>
      <c r="D252" t="str">
        <f>VLOOKUP($A252,SalesData[#This Row],COLUMN(D251), FALSE)</f>
        <v>Ralph Kennedy</v>
      </c>
      <c r="E252" t="str">
        <f>VLOOKUP($A252,SalesData[#This Row],COLUMN(E251), FALSE)</f>
        <v>Brazil</v>
      </c>
      <c r="F252" t="str">
        <f>VLOOKUP($A252,SalesData[#This Row],COLUMN(F251), FALSE)</f>
        <v>South America</v>
      </c>
      <c r="G252" t="str">
        <f>VLOOKUP($A252,SalesData[#This Row],COLUMN(G251), FALSE)</f>
        <v>Furniture</v>
      </c>
      <c r="H252" t="str">
        <f>VLOOKUP($A252,SalesData[#This Row],COLUMN(H251), FALSE)</f>
        <v>Appliances</v>
      </c>
      <c r="I252">
        <f>VLOOKUP($A252,SalesData[#This Row],COLUMN(I251), FALSE)</f>
        <v>1938.23999999999</v>
      </c>
      <c r="J252">
        <f>VLOOKUP($A252,SalesData[#This Row],COLUMN(J251), FALSE)</f>
        <v>4</v>
      </c>
      <c r="K252">
        <f>VLOOKUP($A252,SalesData[#This Row],COLUMN(K251), FALSE)</f>
        <v>0.2</v>
      </c>
      <c r="L252">
        <f>VLOOKUP($A252,SalesData[#This Row],COLUMN(L251), FALSE)</f>
        <v>-96.959999999999894</v>
      </c>
      <c r="M252" t="str">
        <f>VLOOKUP($A252,SalesData[#This Row],COLUMN(M251), FALSE)</f>
        <v>Medium</v>
      </c>
      <c r="N252" t="str">
        <f>VLOOKUP($A252,SalesData[#This Row],COLUMN(N251), FALSE)</f>
        <v>Normal Order</v>
      </c>
      <c r="O252" t="str">
        <f>VLOOKUP($A252,SalesData[#This Row],COLUMN(O251), FALSE)</f>
        <v>Ralph Kennedy</v>
      </c>
      <c r="P252" t="str">
        <f>VLOOKUP($A252,SalesData[#This Row],COLUMN(P251), FALSE)</f>
        <v>MX</v>
      </c>
      <c r="Q252" t="str">
        <f>VLOOKUP($A252,SalesData[#This Row],COLUMN(Q251), FALSE)</f>
        <v>2015</v>
      </c>
      <c r="R252" t="str">
        <f>VLOOKUP($A252,SalesData[#This Row],COLUMN(R251), FALSE)</f>
        <v>MEDIUM</v>
      </c>
      <c r="S252" t="str">
        <f>VLOOKUP($A252,SalesData[#This Row],COLUMN(S251), FALSE)</f>
        <v>furniture</v>
      </c>
      <c r="T252" t="str">
        <f>VLOOKUP($A252,SalesData[#This Row],COLUMN(T251), FALSE)</f>
        <v>42181</v>
      </c>
      <c r="U252" t="str">
        <f>VLOOKUP($A252,SalesData[#This Row],COLUMN(U251), FALSE)</f>
        <v>RK1930018</v>
      </c>
      <c r="V252" t="str">
        <f>VLOOKUP($A252,SalesData[#This Row],COLUMN(V251), FALSE)</f>
        <v>MX</v>
      </c>
      <c r="W252">
        <f>VLOOKUP($A252,SalesData[#This Row],COLUMN(W251), FALSE)</f>
        <v>2015</v>
      </c>
      <c r="X252" t="str">
        <f>VLOOKUP($A252,SalesData[#This Row],COLUMN(X251), FALSE)</f>
        <v>RK1930018</v>
      </c>
      <c r="Y252">
        <f>VLOOKUP($A252,SalesData[#This Row],COLUMN(Y251), FALSE)</f>
        <v>42181</v>
      </c>
      <c r="Z252" t="str">
        <f>VLOOKUP($A252,SalesData[#This Row],COLUMN(Z251), FALSE)</f>
        <v>MX-2015-RK1930018-42181</v>
      </c>
      <c r="AA252">
        <f>VLOOKUP($A252,SalesData[#This Row],COLUMN(AA251), FALSE)</f>
        <v>2015</v>
      </c>
      <c r="AB252">
        <f>VLOOKUP($A252,SalesData[#This Row],COLUMN(AB251), FALSE)</f>
        <v>6</v>
      </c>
      <c r="AC252">
        <f>VLOOKUP($A252,SalesData[#This Row],COLUMN(AC251), FALSE)</f>
        <v>6</v>
      </c>
      <c r="AD252">
        <f>VLOOKUP($A252,SalesData[#This Row],COLUMN(AD251), FALSE)</f>
        <v>2</v>
      </c>
    </row>
    <row r="253" spans="1:30" ht="15.75">
      <c r="A253" s="54" t="s">
        <v>1442</v>
      </c>
      <c r="B253" s="52">
        <f>VLOOKUP($A253,SalesData[#This Row],COLUMN(B252), FALSE)</f>
        <v>41534</v>
      </c>
      <c r="C253" s="52">
        <f>VLOOKUP($A253,SalesData[#This Row],COLUMN(C252), FALSE)</f>
        <v>41536</v>
      </c>
      <c r="D253" t="str">
        <f>VLOOKUP($A253,SalesData[#This Row],COLUMN(D252), FALSE)</f>
        <v>Craig Carreira</v>
      </c>
      <c r="E253" t="str">
        <f>VLOOKUP($A253,SalesData[#This Row],COLUMN(E252), FALSE)</f>
        <v>Italy</v>
      </c>
      <c r="F253" t="str">
        <f>VLOOKUP($A253,SalesData[#This Row],COLUMN(F252), FALSE)</f>
        <v>Southern Europe</v>
      </c>
      <c r="G253" t="str">
        <f>VLOOKUP($A253,SalesData[#This Row],COLUMN(G252), FALSE)</f>
        <v>Technology</v>
      </c>
      <c r="H253" t="str">
        <f>VLOOKUP($A253,SalesData[#This Row],COLUMN(H252), FALSE)</f>
        <v>Copiers</v>
      </c>
      <c r="I253">
        <f>VLOOKUP($A253,SalesData[#This Row],COLUMN(I252), FALSE)</f>
        <v>803.52</v>
      </c>
      <c r="J253">
        <f>VLOOKUP($A253,SalesData[#This Row],COLUMN(J252), FALSE)</f>
        <v>5</v>
      </c>
      <c r="K253">
        <f>VLOOKUP($A253,SalesData[#This Row],COLUMN(K252), FALSE)</f>
        <v>0.4</v>
      </c>
      <c r="L253">
        <f>VLOOKUP($A253,SalesData[#This Row],COLUMN(L252), FALSE)</f>
        <v>-495.63</v>
      </c>
      <c r="M253" t="str">
        <f>VLOOKUP($A253,SalesData[#This Row],COLUMN(M252), FALSE)</f>
        <v>High</v>
      </c>
      <c r="N253" t="str">
        <f>VLOOKUP($A253,SalesData[#This Row],COLUMN(N252), FALSE)</f>
        <v>Normal Order</v>
      </c>
      <c r="O253" t="str">
        <f>VLOOKUP($A253,SalesData[#This Row],COLUMN(O252), FALSE)</f>
        <v>Craig Carreira</v>
      </c>
      <c r="P253" t="str">
        <f>VLOOKUP($A253,SalesData[#This Row],COLUMN(P252), FALSE)</f>
        <v>ES</v>
      </c>
      <c r="Q253" t="str">
        <f>VLOOKUP($A253,SalesData[#This Row],COLUMN(Q252), FALSE)</f>
        <v>2013</v>
      </c>
      <c r="R253" t="str">
        <f>VLOOKUP($A253,SalesData[#This Row],COLUMN(R252), FALSE)</f>
        <v>HIGH</v>
      </c>
      <c r="S253" t="str">
        <f>VLOOKUP($A253,SalesData[#This Row],COLUMN(S252), FALSE)</f>
        <v>technology</v>
      </c>
      <c r="T253" t="str">
        <f>VLOOKUP($A253,SalesData[#This Row],COLUMN(T252), FALSE)</f>
        <v>41534</v>
      </c>
      <c r="U253" t="str">
        <f>VLOOKUP($A253,SalesData[#This Row],COLUMN(U252), FALSE)</f>
        <v>CC1267064</v>
      </c>
      <c r="V253" t="str">
        <f>VLOOKUP($A253,SalesData[#This Row],COLUMN(V252), FALSE)</f>
        <v>ES</v>
      </c>
      <c r="W253">
        <f>VLOOKUP($A253,SalesData[#This Row],COLUMN(W252), FALSE)</f>
        <v>2013</v>
      </c>
      <c r="X253" t="str">
        <f>VLOOKUP($A253,SalesData[#This Row],COLUMN(X252), FALSE)</f>
        <v>CC1267064</v>
      </c>
      <c r="Y253">
        <f>VLOOKUP($A253,SalesData[#This Row],COLUMN(Y252), FALSE)</f>
        <v>41534</v>
      </c>
      <c r="Z253" t="str">
        <f>VLOOKUP($A253,SalesData[#This Row],COLUMN(Z252), FALSE)</f>
        <v>ES-2013-CC1267064-41534</v>
      </c>
      <c r="AA253">
        <f>VLOOKUP($A253,SalesData[#This Row],COLUMN(AA252), FALSE)</f>
        <v>2013</v>
      </c>
      <c r="AB253">
        <f>VLOOKUP($A253,SalesData[#This Row],COLUMN(AB252), FALSE)</f>
        <v>9</v>
      </c>
      <c r="AC253">
        <f>VLOOKUP($A253,SalesData[#This Row],COLUMN(AC252), FALSE)</f>
        <v>3</v>
      </c>
      <c r="AD253">
        <f>VLOOKUP($A253,SalesData[#This Row],COLUMN(AD252), FALSE)</f>
        <v>2</v>
      </c>
    </row>
    <row r="254" spans="1:30" ht="15.75">
      <c r="A254" s="53" t="s">
        <v>1445</v>
      </c>
      <c r="B254" s="52">
        <f>VLOOKUP($A254,SalesData[#This Row],COLUMN(B253), FALSE)</f>
        <v>42322</v>
      </c>
      <c r="C254" s="52">
        <f>VLOOKUP($A254,SalesData[#This Row],COLUMN(C253), FALSE)</f>
        <v>42327</v>
      </c>
      <c r="D254" t="str">
        <f>VLOOKUP($A254,SalesData[#This Row],COLUMN(D253), FALSE)</f>
        <v>Alan Dominguez</v>
      </c>
      <c r="E254" t="str">
        <f>VLOOKUP($A254,SalesData[#This Row],COLUMN(E253), FALSE)</f>
        <v>United States</v>
      </c>
      <c r="F254" t="str">
        <f>VLOOKUP($A254,SalesData[#This Row],COLUMN(F253), FALSE)</f>
        <v>Eastern US</v>
      </c>
      <c r="G254" t="str">
        <f>VLOOKUP($A254,SalesData[#This Row],COLUMN(G253), FALSE)</f>
        <v>Technology</v>
      </c>
      <c r="H254" t="str">
        <f>VLOOKUP($A254,SalesData[#This Row],COLUMN(H253), FALSE)</f>
        <v>Machines</v>
      </c>
      <c r="I254">
        <f>VLOOKUP($A254,SalesData[#This Row],COLUMN(I253), FALSE)</f>
        <v>163.96</v>
      </c>
      <c r="J254">
        <f>VLOOKUP($A254,SalesData[#This Row],COLUMN(J253), FALSE)</f>
        <v>4</v>
      </c>
      <c r="K254">
        <f>VLOOKUP($A254,SalesData[#This Row],COLUMN(K253), FALSE)</f>
        <v>0</v>
      </c>
      <c r="L254">
        <f>VLOOKUP($A254,SalesData[#This Row],COLUMN(L253), FALSE)</f>
        <v>70.502799999999993</v>
      </c>
      <c r="M254" t="str">
        <f>VLOOKUP($A254,SalesData[#This Row],COLUMN(M253), FALSE)</f>
        <v>Medium</v>
      </c>
      <c r="N254" t="str">
        <f>VLOOKUP($A254,SalesData[#This Row],COLUMN(N253), FALSE)</f>
        <v>Normal Order</v>
      </c>
      <c r="O254" t="str">
        <f>VLOOKUP($A254,SalesData[#This Row],COLUMN(O253), FALSE)</f>
        <v>Alan Dominguez</v>
      </c>
      <c r="P254" t="str">
        <f>VLOOKUP($A254,SalesData[#This Row],COLUMN(P253), FALSE)</f>
        <v xml:space="preserve"> C</v>
      </c>
      <c r="Q254" t="str">
        <f>VLOOKUP($A254,SalesData[#This Row],COLUMN(Q253), FALSE)</f>
        <v>-201</v>
      </c>
      <c r="R254" t="str">
        <f>VLOOKUP($A254,SalesData[#This Row],COLUMN(R253), FALSE)</f>
        <v>MEDIUM</v>
      </c>
      <c r="S254" t="str">
        <f>VLOOKUP($A254,SalesData[#This Row],COLUMN(S253), FALSE)</f>
        <v>technology</v>
      </c>
      <c r="T254" t="str">
        <f>VLOOKUP($A254,SalesData[#This Row],COLUMN(T253), FALSE)</f>
        <v xml:space="preserve">2322 </v>
      </c>
      <c r="U254" t="str">
        <f>VLOOKUP($A254,SalesData[#This Row],COLUMN(U253), FALSE)</f>
        <v>AD10180140</v>
      </c>
      <c r="V254" t="str">
        <f>VLOOKUP($A254,SalesData[#This Row],COLUMN(V253), FALSE)</f>
        <v xml:space="preserve"> CA</v>
      </c>
      <c r="W254">
        <f>VLOOKUP($A254,SalesData[#This Row],COLUMN(W253), FALSE)</f>
        <v>2015</v>
      </c>
      <c r="X254" t="str">
        <f>VLOOKUP($A254,SalesData[#This Row],COLUMN(X253), FALSE)</f>
        <v>AD10180140</v>
      </c>
      <c r="Y254">
        <f>VLOOKUP($A254,SalesData[#This Row],COLUMN(Y253), FALSE)</f>
        <v>42322</v>
      </c>
      <c r="Z254" t="str">
        <f>VLOOKUP($A254,SalesData[#This Row],COLUMN(Z253), FALSE)</f>
        <v>CA-2015-AD10180140-42322</v>
      </c>
      <c r="AA254">
        <f>VLOOKUP($A254,SalesData[#This Row],COLUMN(AA253), FALSE)</f>
        <v>2015</v>
      </c>
      <c r="AB254">
        <f>VLOOKUP($A254,SalesData[#This Row],COLUMN(AB253), FALSE)</f>
        <v>11</v>
      </c>
      <c r="AC254">
        <f>VLOOKUP($A254,SalesData[#This Row],COLUMN(AC253), FALSE)</f>
        <v>7</v>
      </c>
      <c r="AD254">
        <f>VLOOKUP($A254,SalesData[#This Row],COLUMN(AD253), FALSE)</f>
        <v>5</v>
      </c>
    </row>
    <row r="255" spans="1:30" ht="15.75">
      <c r="A255" s="54" t="s">
        <v>1406</v>
      </c>
      <c r="B255" s="52">
        <f>VLOOKUP($A255,SalesData[#This Row],COLUMN(B254), FALSE)</f>
        <v>42027</v>
      </c>
      <c r="C255" s="52">
        <f>VLOOKUP($A255,SalesData[#This Row],COLUMN(C254), FALSE)</f>
        <v>42032</v>
      </c>
      <c r="D255" t="str">
        <f>VLOOKUP($A255,SalesData[#This Row],COLUMN(D254), FALSE)</f>
        <v>Alan Dominguez</v>
      </c>
      <c r="E255" t="str">
        <f>VLOOKUP($A255,SalesData[#This Row],COLUMN(E254), FALSE)</f>
        <v>United States</v>
      </c>
      <c r="F255" t="str">
        <f>VLOOKUP($A255,SalesData[#This Row],COLUMN(F254), FALSE)</f>
        <v>Western US</v>
      </c>
      <c r="G255" t="str">
        <f>VLOOKUP($A255,SalesData[#This Row],COLUMN(G254), FALSE)</f>
        <v>Office Supplies</v>
      </c>
      <c r="H255" t="str">
        <f>VLOOKUP($A255,SalesData[#This Row],COLUMN(H254), FALSE)</f>
        <v>Bookcases</v>
      </c>
      <c r="I255">
        <f>VLOOKUP($A255,SalesData[#This Row],COLUMN(I254), FALSE)</f>
        <v>51.449999999999903</v>
      </c>
      <c r="J255">
        <f>VLOOKUP($A255,SalesData[#This Row],COLUMN(J254), FALSE)</f>
        <v>3</v>
      </c>
      <c r="K255">
        <f>VLOOKUP($A255,SalesData[#This Row],COLUMN(K254), FALSE)</f>
        <v>0</v>
      </c>
      <c r="L255">
        <f>VLOOKUP($A255,SalesData[#This Row],COLUMN(L254), FALSE)</f>
        <v>13.891499999999899</v>
      </c>
      <c r="M255" t="str">
        <f>VLOOKUP($A255,SalesData[#This Row],COLUMN(M254), FALSE)</f>
        <v>Medium</v>
      </c>
      <c r="N255" t="str">
        <f>VLOOKUP($A255,SalesData[#This Row],COLUMN(N254), FALSE)</f>
        <v>Normal Order</v>
      </c>
      <c r="O255" t="str">
        <f>VLOOKUP($A255,SalesData[#This Row],COLUMN(O254), FALSE)</f>
        <v>Alan Dominguez</v>
      </c>
      <c r="P255" t="str">
        <f>VLOOKUP($A255,SalesData[#This Row],COLUMN(P254), FALSE)</f>
        <v>CA</v>
      </c>
      <c r="Q255" t="str">
        <f>VLOOKUP($A255,SalesData[#This Row],COLUMN(Q254), FALSE)</f>
        <v>2015</v>
      </c>
      <c r="R255" t="str">
        <f>VLOOKUP($A255,SalesData[#This Row],COLUMN(R254), FALSE)</f>
        <v>MEDIUM</v>
      </c>
      <c r="S255" t="str">
        <f>VLOOKUP($A255,SalesData[#This Row],COLUMN(S254), FALSE)</f>
        <v>office supplies</v>
      </c>
      <c r="T255" t="str">
        <f>VLOOKUP($A255,SalesData[#This Row],COLUMN(T254), FALSE)</f>
        <v>42027</v>
      </c>
      <c r="U255" t="str">
        <f>VLOOKUP($A255,SalesData[#This Row],COLUMN(U254), FALSE)</f>
        <v>AD10180140</v>
      </c>
      <c r="V255" t="str">
        <f>VLOOKUP($A255,SalesData[#This Row],COLUMN(V254), FALSE)</f>
        <v>CA</v>
      </c>
      <c r="W255">
        <f>VLOOKUP($A255,SalesData[#This Row],COLUMN(W254), FALSE)</f>
        <v>2015</v>
      </c>
      <c r="X255" t="str">
        <f>VLOOKUP($A255,SalesData[#This Row],COLUMN(X254), FALSE)</f>
        <v>AD10180140</v>
      </c>
      <c r="Y255">
        <f>VLOOKUP($A255,SalesData[#This Row],COLUMN(Y254), FALSE)</f>
        <v>42027</v>
      </c>
      <c r="Z255" t="str">
        <f>VLOOKUP($A255,SalesData[#This Row],COLUMN(Z254), FALSE)</f>
        <v>CA-2015-AD10180140-42027</v>
      </c>
      <c r="AA255">
        <f>VLOOKUP($A255,SalesData[#This Row],COLUMN(AA254), FALSE)</f>
        <v>2015</v>
      </c>
      <c r="AB255">
        <f>VLOOKUP($A255,SalesData[#This Row],COLUMN(AB254), FALSE)</f>
        <v>1</v>
      </c>
      <c r="AC255">
        <f>VLOOKUP($A255,SalesData[#This Row],COLUMN(AC254), FALSE)</f>
        <v>6</v>
      </c>
      <c r="AD255">
        <f>VLOOKUP($A255,SalesData[#This Row],COLUMN(AD254), FALSE)</f>
        <v>5</v>
      </c>
    </row>
    <row r="256" spans="1:30" ht="15.75">
      <c r="A256" s="53" t="s">
        <v>1451</v>
      </c>
      <c r="B256" s="52">
        <f>VLOOKUP($A256,SalesData[#This Row],COLUMN(B255), FALSE)</f>
        <v>42340</v>
      </c>
      <c r="C256" s="52">
        <f>VLOOKUP($A256,SalesData[#This Row],COLUMN(C255), FALSE)</f>
        <v>42345</v>
      </c>
      <c r="D256" t="str">
        <f>VLOOKUP($A256,SalesData[#This Row],COLUMN(D255), FALSE)</f>
        <v>Alan Dominguez</v>
      </c>
      <c r="E256" t="str">
        <f>VLOOKUP($A256,SalesData[#This Row],COLUMN(E255), FALSE)</f>
        <v>United States</v>
      </c>
      <c r="F256" t="str">
        <f>VLOOKUP($A256,SalesData[#This Row],COLUMN(F255), FALSE)</f>
        <v>Eastern US</v>
      </c>
      <c r="G256" t="str">
        <f>VLOOKUP($A256,SalesData[#This Row],COLUMN(G255), FALSE)</f>
        <v>Office Supplies</v>
      </c>
      <c r="H256" t="str">
        <f>VLOOKUP($A256,SalesData[#This Row],COLUMN(H255), FALSE)</f>
        <v>Accessories</v>
      </c>
      <c r="I256">
        <f>VLOOKUP($A256,SalesData[#This Row],COLUMN(I255), FALSE)</f>
        <v>19.440000000000001</v>
      </c>
      <c r="J256">
        <f>VLOOKUP($A256,SalesData[#This Row],COLUMN(J255), FALSE)</f>
        <v>3</v>
      </c>
      <c r="K256">
        <f>VLOOKUP($A256,SalesData[#This Row],COLUMN(K255), FALSE)</f>
        <v>0</v>
      </c>
      <c r="L256">
        <f>VLOOKUP($A256,SalesData[#This Row],COLUMN(L255), FALSE)</f>
        <v>9.3312000000000008</v>
      </c>
      <c r="M256" t="str">
        <f>VLOOKUP($A256,SalesData[#This Row],COLUMN(M255), FALSE)</f>
        <v>Medium</v>
      </c>
      <c r="N256" t="str">
        <f>VLOOKUP($A256,SalesData[#This Row],COLUMN(N255), FALSE)</f>
        <v>Normal Order</v>
      </c>
      <c r="O256" t="str">
        <f>VLOOKUP($A256,SalesData[#This Row],COLUMN(O255), FALSE)</f>
        <v>Alan Dominguez</v>
      </c>
      <c r="P256" t="str">
        <f>VLOOKUP($A256,SalesData[#This Row],COLUMN(P255), FALSE)</f>
        <v>CA</v>
      </c>
      <c r="Q256" t="str">
        <f>VLOOKUP($A256,SalesData[#This Row],COLUMN(Q255), FALSE)</f>
        <v>2015</v>
      </c>
      <c r="R256" t="str">
        <f>VLOOKUP($A256,SalesData[#This Row],COLUMN(R255), FALSE)</f>
        <v>MEDIUM</v>
      </c>
      <c r="S256" t="str">
        <f>VLOOKUP($A256,SalesData[#This Row],COLUMN(S255), FALSE)</f>
        <v>office supplies</v>
      </c>
      <c r="T256" t="str">
        <f>VLOOKUP($A256,SalesData[#This Row],COLUMN(T255), FALSE)</f>
        <v>42340</v>
      </c>
      <c r="U256" t="str">
        <f>VLOOKUP($A256,SalesData[#This Row],COLUMN(U255), FALSE)</f>
        <v>AD10180140</v>
      </c>
      <c r="V256" t="str">
        <f>VLOOKUP($A256,SalesData[#This Row],COLUMN(V255), FALSE)</f>
        <v>CA</v>
      </c>
      <c r="W256">
        <f>VLOOKUP($A256,SalesData[#This Row],COLUMN(W255), FALSE)</f>
        <v>2015</v>
      </c>
      <c r="X256" t="str">
        <f>VLOOKUP($A256,SalesData[#This Row],COLUMN(X255), FALSE)</f>
        <v>AD10180140</v>
      </c>
      <c r="Y256">
        <f>VLOOKUP($A256,SalesData[#This Row],COLUMN(Y255), FALSE)</f>
        <v>42340</v>
      </c>
      <c r="Z256" t="str">
        <f>VLOOKUP($A256,SalesData[#This Row],COLUMN(Z255), FALSE)</f>
        <v>CA-2015-AD10180140-42340</v>
      </c>
      <c r="AA256">
        <f>VLOOKUP($A256,SalesData[#This Row],COLUMN(AA255), FALSE)</f>
        <v>2015</v>
      </c>
      <c r="AB256">
        <f>VLOOKUP($A256,SalesData[#This Row],COLUMN(AB255), FALSE)</f>
        <v>12</v>
      </c>
      <c r="AC256">
        <f>VLOOKUP($A256,SalesData[#This Row],COLUMN(AC255), FALSE)</f>
        <v>4</v>
      </c>
      <c r="AD256">
        <f>VLOOKUP($A256,SalesData[#This Row],COLUMN(AD255), FALSE)</f>
        <v>5</v>
      </c>
    </row>
    <row r="257" spans="1:30" ht="15.75">
      <c r="A257" s="54" t="s">
        <v>1460</v>
      </c>
      <c r="B257" s="52">
        <f>VLOOKUP($A257,SalesData[#This Row],COLUMN(B256), FALSE)</f>
        <v>42335</v>
      </c>
      <c r="C257" s="52">
        <f>VLOOKUP($A257,SalesData[#This Row],COLUMN(C256), FALSE)</f>
        <v>42339</v>
      </c>
      <c r="D257" t="str">
        <f>VLOOKUP($A257,SalesData[#This Row],COLUMN(D256), FALSE)</f>
        <v>Penelope Sewall</v>
      </c>
      <c r="E257" t="str">
        <f>VLOOKUP($A257,SalesData[#This Row],COLUMN(E256), FALSE)</f>
        <v>Brazil</v>
      </c>
      <c r="F257" t="str">
        <f>VLOOKUP($A257,SalesData[#This Row],COLUMN(F256), FALSE)</f>
        <v>South America</v>
      </c>
      <c r="G257" t="str">
        <f>VLOOKUP($A257,SalesData[#This Row],COLUMN(G256), FALSE)</f>
        <v>Technology</v>
      </c>
      <c r="H257" t="str">
        <f>VLOOKUP($A257,SalesData[#This Row],COLUMN(H256), FALSE)</f>
        <v>Phones</v>
      </c>
      <c r="I257">
        <f>VLOOKUP($A257,SalesData[#This Row],COLUMN(I256), FALSE)</f>
        <v>2124.5</v>
      </c>
      <c r="J257">
        <f>VLOOKUP($A257,SalesData[#This Row],COLUMN(J256), FALSE)</f>
        <v>5</v>
      </c>
      <c r="K257">
        <f>VLOOKUP($A257,SalesData[#This Row],COLUMN(K256), FALSE)</f>
        <v>0</v>
      </c>
      <c r="L257">
        <f>VLOOKUP($A257,SalesData[#This Row],COLUMN(L256), FALSE)</f>
        <v>488.6</v>
      </c>
      <c r="M257" t="str">
        <f>VLOOKUP($A257,SalesData[#This Row],COLUMN(M256), FALSE)</f>
        <v>High</v>
      </c>
      <c r="N257" t="str">
        <f>VLOOKUP($A257,SalesData[#This Row],COLUMN(N256), FALSE)</f>
        <v>Normal Order</v>
      </c>
      <c r="O257" t="str">
        <f>VLOOKUP($A257,SalesData[#This Row],COLUMN(O256), FALSE)</f>
        <v>Penelope Sewall</v>
      </c>
      <c r="P257" t="str">
        <f>VLOOKUP($A257,SalesData[#This Row],COLUMN(P256), FALSE)</f>
        <v>MX</v>
      </c>
      <c r="Q257" t="str">
        <f>VLOOKUP($A257,SalesData[#This Row],COLUMN(Q256), FALSE)</f>
        <v>2015</v>
      </c>
      <c r="R257" t="str">
        <f>VLOOKUP($A257,SalesData[#This Row],COLUMN(R256), FALSE)</f>
        <v>HIGH</v>
      </c>
      <c r="S257" t="str">
        <f>VLOOKUP($A257,SalesData[#This Row],COLUMN(S256), FALSE)</f>
        <v>technology</v>
      </c>
      <c r="T257" t="str">
        <f>VLOOKUP($A257,SalesData[#This Row],COLUMN(T256), FALSE)</f>
        <v>42335</v>
      </c>
      <c r="U257" t="str">
        <f>VLOOKUP($A257,SalesData[#This Row],COLUMN(U256), FALSE)</f>
        <v>PS1904518</v>
      </c>
      <c r="V257" t="str">
        <f>VLOOKUP($A257,SalesData[#This Row],COLUMN(V256), FALSE)</f>
        <v>MX</v>
      </c>
      <c r="W257">
        <f>VLOOKUP($A257,SalesData[#This Row],COLUMN(W256), FALSE)</f>
        <v>2015</v>
      </c>
      <c r="X257" t="str">
        <f>VLOOKUP($A257,SalesData[#This Row],COLUMN(X256), FALSE)</f>
        <v>PS1904518</v>
      </c>
      <c r="Y257">
        <f>VLOOKUP($A257,SalesData[#This Row],COLUMN(Y256), FALSE)</f>
        <v>42335</v>
      </c>
      <c r="Z257" t="str">
        <f>VLOOKUP($A257,SalesData[#This Row],COLUMN(Z256), FALSE)</f>
        <v>MX-2015-PS1904518-42335</v>
      </c>
      <c r="AA257">
        <f>VLOOKUP($A257,SalesData[#This Row],COLUMN(AA256), FALSE)</f>
        <v>2015</v>
      </c>
      <c r="AB257">
        <f>VLOOKUP($A257,SalesData[#This Row],COLUMN(AB256), FALSE)</f>
        <v>11</v>
      </c>
      <c r="AC257">
        <f>VLOOKUP($A257,SalesData[#This Row],COLUMN(AC256), FALSE)</f>
        <v>6</v>
      </c>
      <c r="AD257">
        <f>VLOOKUP($A257,SalesData[#This Row],COLUMN(AD256), FALSE)</f>
        <v>4</v>
      </c>
    </row>
    <row r="258" spans="1:30" ht="15.75">
      <c r="A258" s="53" t="s">
        <v>1462</v>
      </c>
      <c r="B258" s="52">
        <f>VLOOKUP($A258,SalesData[#This Row],COLUMN(B257), FALSE)</f>
        <v>41231</v>
      </c>
      <c r="C258" s="52">
        <f>VLOOKUP($A258,SalesData[#This Row],COLUMN(C257), FALSE)</f>
        <v>41234</v>
      </c>
      <c r="D258" t="str">
        <f>VLOOKUP($A258,SalesData[#This Row],COLUMN(D257), FALSE)</f>
        <v>Alan Dominguez</v>
      </c>
      <c r="E258" t="str">
        <f>VLOOKUP($A258,SalesData[#This Row],COLUMN(E257), FALSE)</f>
        <v>United States</v>
      </c>
      <c r="F258" t="str">
        <f>VLOOKUP($A258,SalesData[#This Row],COLUMN(F257), FALSE)</f>
        <v>Eastern US</v>
      </c>
      <c r="G258" t="str">
        <f>VLOOKUP($A258,SalesData[#This Row],COLUMN(G257), FALSE)</f>
        <v>Office Supplies</v>
      </c>
      <c r="H258" t="str">
        <f>VLOOKUP($A258,SalesData[#This Row],COLUMN(H257), FALSE)</f>
        <v>Phones</v>
      </c>
      <c r="I258">
        <f>VLOOKUP($A258,SalesData[#This Row],COLUMN(I257), FALSE)</f>
        <v>5.88</v>
      </c>
      <c r="J258">
        <f>VLOOKUP($A258,SalesData[#This Row],COLUMN(J257), FALSE)</f>
        <v>1</v>
      </c>
      <c r="K258">
        <f>VLOOKUP($A258,SalesData[#This Row],COLUMN(K257), FALSE)</f>
        <v>0.2</v>
      </c>
      <c r="L258">
        <f>VLOOKUP($A258,SalesData[#This Row],COLUMN(L257), FALSE)</f>
        <v>1.9844999999999899</v>
      </c>
      <c r="M258" t="str">
        <f>VLOOKUP($A258,SalesData[#This Row],COLUMN(M257), FALSE)</f>
        <v>Medium</v>
      </c>
      <c r="N258" t="str">
        <f>VLOOKUP($A258,SalesData[#This Row],COLUMN(N257), FALSE)</f>
        <v>Normal Order</v>
      </c>
      <c r="O258" t="str">
        <f>VLOOKUP($A258,SalesData[#This Row],COLUMN(O257), FALSE)</f>
        <v>Alan Dominguez</v>
      </c>
      <c r="P258" t="str">
        <f>VLOOKUP($A258,SalesData[#This Row],COLUMN(P257), FALSE)</f>
        <v xml:space="preserve"> C</v>
      </c>
      <c r="Q258" t="str">
        <f>VLOOKUP($A258,SalesData[#This Row],COLUMN(Q257), FALSE)</f>
        <v>-201</v>
      </c>
      <c r="R258" t="str">
        <f>VLOOKUP($A258,SalesData[#This Row],COLUMN(R257), FALSE)</f>
        <v>MEDIUM</v>
      </c>
      <c r="S258" t="str">
        <f>VLOOKUP($A258,SalesData[#This Row],COLUMN(S257), FALSE)</f>
        <v>office supplies</v>
      </c>
      <c r="T258" t="str">
        <f>VLOOKUP($A258,SalesData[#This Row],COLUMN(T257), FALSE)</f>
        <v xml:space="preserve">1231 </v>
      </c>
      <c r="U258" t="str">
        <f>VLOOKUP($A258,SalesData[#This Row],COLUMN(U257), FALSE)</f>
        <v>AD10180140</v>
      </c>
      <c r="V258" t="str">
        <f>VLOOKUP($A258,SalesData[#This Row],COLUMN(V257), FALSE)</f>
        <v xml:space="preserve"> CA</v>
      </c>
      <c r="W258">
        <f>VLOOKUP($A258,SalesData[#This Row],COLUMN(W257), FALSE)</f>
        <v>2012</v>
      </c>
      <c r="X258" t="str">
        <f>VLOOKUP($A258,SalesData[#This Row],COLUMN(X257), FALSE)</f>
        <v>AD10180140</v>
      </c>
      <c r="Y258">
        <f>VLOOKUP($A258,SalesData[#This Row],COLUMN(Y257), FALSE)</f>
        <v>41231</v>
      </c>
      <c r="Z258" t="str">
        <f>VLOOKUP($A258,SalesData[#This Row],COLUMN(Z257), FALSE)</f>
        <v>CA-2012-AD10180140-41231</v>
      </c>
      <c r="AA258">
        <f>VLOOKUP($A258,SalesData[#This Row],COLUMN(AA257), FALSE)</f>
        <v>2012</v>
      </c>
      <c r="AB258">
        <f>VLOOKUP($A258,SalesData[#This Row],COLUMN(AB257), FALSE)</f>
        <v>11</v>
      </c>
      <c r="AC258">
        <f>VLOOKUP($A258,SalesData[#This Row],COLUMN(AC257), FALSE)</f>
        <v>1</v>
      </c>
      <c r="AD258">
        <f>VLOOKUP($A258,SalesData[#This Row],COLUMN(AD257), FALSE)</f>
        <v>3</v>
      </c>
    </row>
    <row r="259" spans="1:30" ht="15.75">
      <c r="A259" s="54" t="s">
        <v>1463</v>
      </c>
      <c r="B259" s="52">
        <f>VLOOKUP($A259,SalesData[#This Row],COLUMN(B258), FALSE)</f>
        <v>41625</v>
      </c>
      <c r="C259" s="52">
        <f>VLOOKUP($A259,SalesData[#This Row],COLUMN(C258), FALSE)</f>
        <v>41629</v>
      </c>
      <c r="D259" t="str">
        <f>VLOOKUP($A259,SalesData[#This Row],COLUMN(D258), FALSE)</f>
        <v>Bill Tyler</v>
      </c>
      <c r="E259" t="str">
        <f>VLOOKUP($A259,SalesData[#This Row],COLUMN(E258), FALSE)</f>
        <v>United Kingdom</v>
      </c>
      <c r="F259" t="str">
        <f>VLOOKUP($A259,SalesData[#This Row],COLUMN(F258), FALSE)</f>
        <v>Northern Europe</v>
      </c>
      <c r="G259" t="str">
        <f>VLOOKUP($A259,SalesData[#This Row],COLUMN(G258), FALSE)</f>
        <v>Technology</v>
      </c>
      <c r="H259" t="str">
        <f>VLOOKUP($A259,SalesData[#This Row],COLUMN(H258), FALSE)</f>
        <v>Storage</v>
      </c>
      <c r="I259">
        <f>VLOOKUP($A259,SalesData[#This Row],COLUMN(I258), FALSE)</f>
        <v>1248.8399999999999</v>
      </c>
      <c r="J259">
        <f>VLOOKUP($A259,SalesData[#This Row],COLUMN(J258), FALSE)</f>
        <v>4</v>
      </c>
      <c r="K259">
        <f>VLOOKUP($A259,SalesData[#This Row],COLUMN(K258), FALSE)</f>
        <v>0</v>
      </c>
      <c r="L259">
        <f>VLOOKUP($A259,SalesData[#This Row],COLUMN(L258), FALSE)</f>
        <v>249.719999999999</v>
      </c>
      <c r="M259" t="str">
        <f>VLOOKUP($A259,SalesData[#This Row],COLUMN(M258), FALSE)</f>
        <v>High</v>
      </c>
      <c r="N259" t="str">
        <f>VLOOKUP($A259,SalesData[#This Row],COLUMN(N258), FALSE)</f>
        <v>Normal Order</v>
      </c>
      <c r="O259" t="str">
        <f>VLOOKUP($A259,SalesData[#This Row],COLUMN(O258), FALSE)</f>
        <v>Bill Tyler</v>
      </c>
      <c r="P259" t="str">
        <f>VLOOKUP($A259,SalesData[#This Row],COLUMN(P258), FALSE)</f>
        <v>ES</v>
      </c>
      <c r="Q259" t="str">
        <f>VLOOKUP($A259,SalesData[#This Row],COLUMN(Q258), FALSE)</f>
        <v>2013</v>
      </c>
      <c r="R259" t="str">
        <f>VLOOKUP($A259,SalesData[#This Row],COLUMN(R258), FALSE)</f>
        <v>HIGH</v>
      </c>
      <c r="S259" t="str">
        <f>VLOOKUP($A259,SalesData[#This Row],COLUMN(S258), FALSE)</f>
        <v>technology</v>
      </c>
      <c r="T259" t="str">
        <f>VLOOKUP($A259,SalesData[#This Row],COLUMN(T258), FALSE)</f>
        <v>41625</v>
      </c>
      <c r="U259" t="str">
        <f>VLOOKUP($A259,SalesData[#This Row],COLUMN(U258), FALSE)</f>
        <v>BT11391539</v>
      </c>
      <c r="V259" t="str">
        <f>VLOOKUP($A259,SalesData[#This Row],COLUMN(V258), FALSE)</f>
        <v>ES</v>
      </c>
      <c r="W259">
        <f>VLOOKUP($A259,SalesData[#This Row],COLUMN(W258), FALSE)</f>
        <v>2013</v>
      </c>
      <c r="X259" t="str">
        <f>VLOOKUP($A259,SalesData[#This Row],COLUMN(X258), FALSE)</f>
        <v>BT11391539</v>
      </c>
      <c r="Y259">
        <f>VLOOKUP($A259,SalesData[#This Row],COLUMN(Y258), FALSE)</f>
        <v>41625</v>
      </c>
      <c r="Z259" t="str">
        <f>VLOOKUP($A259,SalesData[#This Row],COLUMN(Z258), FALSE)</f>
        <v>ES-2013-BT11391539-41625</v>
      </c>
      <c r="AA259">
        <f>VLOOKUP($A259,SalesData[#This Row],COLUMN(AA258), FALSE)</f>
        <v>2013</v>
      </c>
      <c r="AB259">
        <f>VLOOKUP($A259,SalesData[#This Row],COLUMN(AB258), FALSE)</f>
        <v>12</v>
      </c>
      <c r="AC259">
        <f>VLOOKUP($A259,SalesData[#This Row],COLUMN(AC258), FALSE)</f>
        <v>3</v>
      </c>
      <c r="AD259">
        <f>VLOOKUP($A259,SalesData[#This Row],COLUMN(AD258), FALSE)</f>
        <v>4</v>
      </c>
    </row>
    <row r="260" spans="1:30" ht="15.75">
      <c r="A260" s="53" t="s">
        <v>1468</v>
      </c>
      <c r="B260" s="52">
        <f>VLOOKUP($A260,SalesData[#This Row],COLUMN(B259), FALSE)</f>
        <v>42140</v>
      </c>
      <c r="C260" s="52">
        <f>VLOOKUP($A260,SalesData[#This Row],COLUMN(C259), FALSE)</f>
        <v>42140</v>
      </c>
      <c r="D260" t="str">
        <f>VLOOKUP($A260,SalesData[#This Row],COLUMN(D259), FALSE)</f>
        <v>Mitch Gastineau</v>
      </c>
      <c r="E260" t="str">
        <f>VLOOKUP($A260,SalesData[#This Row],COLUMN(E259), FALSE)</f>
        <v>Brazil</v>
      </c>
      <c r="F260" t="str">
        <f>VLOOKUP($A260,SalesData[#This Row],COLUMN(F259), FALSE)</f>
        <v>South America</v>
      </c>
      <c r="G260" t="str">
        <f>VLOOKUP($A260,SalesData[#This Row],COLUMN(G259), FALSE)</f>
        <v>Furniture</v>
      </c>
      <c r="H260" t="str">
        <f>VLOOKUP($A260,SalesData[#This Row],COLUMN(H259), FALSE)</f>
        <v>Bookcases</v>
      </c>
      <c r="I260">
        <f>VLOOKUP($A260,SalesData[#This Row],COLUMN(I259), FALSE)</f>
        <v>875.22</v>
      </c>
      <c r="J260">
        <f>VLOOKUP($A260,SalesData[#This Row],COLUMN(J259), FALSE)</f>
        <v>3</v>
      </c>
      <c r="K260">
        <f>VLOOKUP($A260,SalesData[#This Row],COLUMN(K259), FALSE)</f>
        <v>0</v>
      </c>
      <c r="L260">
        <f>VLOOKUP($A260,SalesData[#This Row],COLUMN(L259), FALSE)</f>
        <v>139.97999999999999</v>
      </c>
      <c r="M260" t="str">
        <f>VLOOKUP($A260,SalesData[#This Row],COLUMN(M259), FALSE)</f>
        <v>High</v>
      </c>
      <c r="N260" t="str">
        <f>VLOOKUP($A260,SalesData[#This Row],COLUMN(N259), FALSE)</f>
        <v>Normal Order</v>
      </c>
      <c r="O260" t="str">
        <f>VLOOKUP($A260,SalesData[#This Row],COLUMN(O259), FALSE)</f>
        <v>Mitch Gastineau</v>
      </c>
      <c r="P260" t="str">
        <f>VLOOKUP($A260,SalesData[#This Row],COLUMN(P259), FALSE)</f>
        <v>MX</v>
      </c>
      <c r="Q260" t="str">
        <f>VLOOKUP($A260,SalesData[#This Row],COLUMN(Q259), FALSE)</f>
        <v>2015</v>
      </c>
      <c r="R260" t="str">
        <f>VLOOKUP($A260,SalesData[#This Row],COLUMN(R259), FALSE)</f>
        <v>HIGH</v>
      </c>
      <c r="S260" t="str">
        <f>VLOOKUP($A260,SalesData[#This Row],COLUMN(S259), FALSE)</f>
        <v>furniture</v>
      </c>
      <c r="T260" t="str">
        <f>VLOOKUP($A260,SalesData[#This Row],COLUMN(T259), FALSE)</f>
        <v>42140</v>
      </c>
      <c r="U260" t="str">
        <f>VLOOKUP($A260,SalesData[#This Row],COLUMN(U259), FALSE)</f>
        <v>MG1820518</v>
      </c>
      <c r="V260" t="str">
        <f>VLOOKUP($A260,SalesData[#This Row],COLUMN(V259), FALSE)</f>
        <v>MX</v>
      </c>
      <c r="W260">
        <f>VLOOKUP($A260,SalesData[#This Row],COLUMN(W259), FALSE)</f>
        <v>2015</v>
      </c>
      <c r="X260" t="str">
        <f>VLOOKUP($A260,SalesData[#This Row],COLUMN(X259), FALSE)</f>
        <v>MG1820518</v>
      </c>
      <c r="Y260">
        <f>VLOOKUP($A260,SalesData[#This Row],COLUMN(Y259), FALSE)</f>
        <v>42140</v>
      </c>
      <c r="Z260" t="str">
        <f>VLOOKUP($A260,SalesData[#This Row],COLUMN(Z259), FALSE)</f>
        <v>MX-2015-MG1820518-42140</v>
      </c>
      <c r="AA260">
        <f>VLOOKUP($A260,SalesData[#This Row],COLUMN(AA259), FALSE)</f>
        <v>2015</v>
      </c>
      <c r="AB260">
        <f>VLOOKUP($A260,SalesData[#This Row],COLUMN(AB259), FALSE)</f>
        <v>5</v>
      </c>
      <c r="AC260">
        <f>VLOOKUP($A260,SalesData[#This Row],COLUMN(AC259), FALSE)</f>
        <v>7</v>
      </c>
      <c r="AD260">
        <f>VLOOKUP($A260,SalesData[#This Row],COLUMN(AD259), FALSE)</f>
        <v>0</v>
      </c>
    </row>
    <row r="261" spans="1:30" ht="15.75">
      <c r="A261" s="54" t="s">
        <v>1480</v>
      </c>
      <c r="B261" s="52">
        <f>VLOOKUP($A261,SalesData[#This Row],COLUMN(B260), FALSE)</f>
        <v>41459</v>
      </c>
      <c r="C261" s="52">
        <f>VLOOKUP($A261,SalesData[#This Row],COLUMN(C260), FALSE)</f>
        <v>41463</v>
      </c>
      <c r="D261" t="str">
        <f>VLOOKUP($A261,SalesData[#This Row],COLUMN(D260), FALSE)</f>
        <v>Alan Dominguez</v>
      </c>
      <c r="E261" t="str">
        <f>VLOOKUP($A261,SalesData[#This Row],COLUMN(E260), FALSE)</f>
        <v>United States</v>
      </c>
      <c r="F261" t="str">
        <f>VLOOKUP($A261,SalesData[#This Row],COLUMN(F260), FALSE)</f>
        <v>Eastern US</v>
      </c>
      <c r="G261" t="str">
        <f>VLOOKUP($A261,SalesData[#This Row],COLUMN(G260), FALSE)</f>
        <v>Office Supplies</v>
      </c>
      <c r="H261" t="str">
        <f>VLOOKUP($A261,SalesData[#This Row],COLUMN(H260), FALSE)</f>
        <v>Bookcases</v>
      </c>
      <c r="I261">
        <f>VLOOKUP($A261,SalesData[#This Row],COLUMN(I260), FALSE)</f>
        <v>15.48</v>
      </c>
      <c r="J261">
        <f>VLOOKUP($A261,SalesData[#This Row],COLUMN(J260), FALSE)</f>
        <v>3</v>
      </c>
      <c r="K261">
        <f>VLOOKUP($A261,SalesData[#This Row],COLUMN(K260), FALSE)</f>
        <v>0</v>
      </c>
      <c r="L261">
        <f>VLOOKUP($A261,SalesData[#This Row],COLUMN(L260), FALSE)</f>
        <v>4.4891999999999896</v>
      </c>
      <c r="M261" t="str">
        <f>VLOOKUP($A261,SalesData[#This Row],COLUMN(M260), FALSE)</f>
        <v>Medium</v>
      </c>
      <c r="N261" t="str">
        <f>VLOOKUP($A261,SalesData[#This Row],COLUMN(N260), FALSE)</f>
        <v>Normal Order</v>
      </c>
      <c r="O261" t="str">
        <f>VLOOKUP($A261,SalesData[#This Row],COLUMN(O260), FALSE)</f>
        <v>Alan Dominguez</v>
      </c>
      <c r="P261" t="str">
        <f>VLOOKUP($A261,SalesData[#This Row],COLUMN(P260), FALSE)</f>
        <v>CA</v>
      </c>
      <c r="Q261" t="str">
        <f>VLOOKUP($A261,SalesData[#This Row],COLUMN(Q260), FALSE)</f>
        <v>2013</v>
      </c>
      <c r="R261" t="str">
        <f>VLOOKUP($A261,SalesData[#This Row],COLUMN(R260), FALSE)</f>
        <v>MEDIUM</v>
      </c>
      <c r="S261" t="str">
        <f>VLOOKUP($A261,SalesData[#This Row],COLUMN(S260), FALSE)</f>
        <v>office supplies</v>
      </c>
      <c r="T261" t="str">
        <f>VLOOKUP($A261,SalesData[#This Row],COLUMN(T260), FALSE)</f>
        <v>41459</v>
      </c>
      <c r="U261" t="str">
        <f>VLOOKUP($A261,SalesData[#This Row],COLUMN(U260), FALSE)</f>
        <v>AD10180140</v>
      </c>
      <c r="V261" t="str">
        <f>VLOOKUP($A261,SalesData[#This Row],COLUMN(V260), FALSE)</f>
        <v>CA</v>
      </c>
      <c r="W261">
        <f>VLOOKUP($A261,SalesData[#This Row],COLUMN(W260), FALSE)</f>
        <v>2013</v>
      </c>
      <c r="X261" t="str">
        <f>VLOOKUP($A261,SalesData[#This Row],COLUMN(X260), FALSE)</f>
        <v>AD10180140</v>
      </c>
      <c r="Y261">
        <f>VLOOKUP($A261,SalesData[#This Row],COLUMN(Y260), FALSE)</f>
        <v>41459</v>
      </c>
      <c r="Z261" t="str">
        <f>VLOOKUP($A261,SalesData[#This Row],COLUMN(Z260), FALSE)</f>
        <v>CA-2013-AD10180140-41459</v>
      </c>
      <c r="AA261">
        <f>VLOOKUP($A261,SalesData[#This Row],COLUMN(AA260), FALSE)</f>
        <v>2013</v>
      </c>
      <c r="AB261">
        <f>VLOOKUP($A261,SalesData[#This Row],COLUMN(AB260), FALSE)</f>
        <v>7</v>
      </c>
      <c r="AC261">
        <f>VLOOKUP($A261,SalesData[#This Row],COLUMN(AC260), FALSE)</f>
        <v>5</v>
      </c>
      <c r="AD261">
        <f>VLOOKUP($A261,SalesData[#This Row],COLUMN(AD260), FALSE)</f>
        <v>4</v>
      </c>
    </row>
    <row r="262" spans="1:30" ht="15.75">
      <c r="A262" s="53" t="s">
        <v>1481</v>
      </c>
      <c r="B262" s="52">
        <f>VLOOKUP($A262,SalesData[#This Row],COLUMN(B261), FALSE)</f>
        <v>41584</v>
      </c>
      <c r="C262" s="52">
        <f>VLOOKUP($A262,SalesData[#This Row],COLUMN(C261), FALSE)</f>
        <v>41586</v>
      </c>
      <c r="D262" t="str">
        <f>VLOOKUP($A262,SalesData[#This Row],COLUMN(D261), FALSE)</f>
        <v>Natalie Webber</v>
      </c>
      <c r="E262" t="str">
        <f>VLOOKUP($A262,SalesData[#This Row],COLUMN(E261), FALSE)</f>
        <v>Mexico</v>
      </c>
      <c r="F262" t="str">
        <f>VLOOKUP($A262,SalesData[#This Row],COLUMN(F261), FALSE)</f>
        <v>Central America</v>
      </c>
      <c r="G262" t="str">
        <f>VLOOKUP($A262,SalesData[#This Row],COLUMN(G261), FALSE)</f>
        <v>Technology</v>
      </c>
      <c r="H262" t="str">
        <f>VLOOKUP($A262,SalesData[#This Row],COLUMN(H261), FALSE)</f>
        <v>Copiers</v>
      </c>
      <c r="I262">
        <f>VLOOKUP($A262,SalesData[#This Row],COLUMN(I261), FALSE)</f>
        <v>1003.34928</v>
      </c>
      <c r="J262">
        <f>VLOOKUP($A262,SalesData[#This Row],COLUMN(J261), FALSE)</f>
        <v>4</v>
      </c>
      <c r="K262">
        <f>VLOOKUP($A262,SalesData[#This Row],COLUMN(K261), FALSE)</f>
        <v>2E-3</v>
      </c>
      <c r="L262">
        <f>VLOOKUP($A262,SalesData[#This Row],COLUMN(L261), FALSE)</f>
        <v>178.94927999999999</v>
      </c>
      <c r="M262" t="str">
        <f>VLOOKUP($A262,SalesData[#This Row],COLUMN(M261), FALSE)</f>
        <v>Critiacl</v>
      </c>
      <c r="N262" t="str">
        <f>VLOOKUP($A262,SalesData[#This Row],COLUMN(N261), FALSE)</f>
        <v>Normal Order</v>
      </c>
      <c r="O262" t="str">
        <f>VLOOKUP($A262,SalesData[#This Row],COLUMN(O261), FALSE)</f>
        <v>Natalie Webber</v>
      </c>
      <c r="P262" t="str">
        <f>VLOOKUP($A262,SalesData[#This Row],COLUMN(P261), FALSE)</f>
        <v>MX</v>
      </c>
      <c r="Q262" t="str">
        <f>VLOOKUP($A262,SalesData[#This Row],COLUMN(Q261), FALSE)</f>
        <v>2013</v>
      </c>
      <c r="R262" t="str">
        <f>VLOOKUP($A262,SalesData[#This Row],COLUMN(R261), FALSE)</f>
        <v>CRITIACL</v>
      </c>
      <c r="S262" t="str">
        <f>VLOOKUP($A262,SalesData[#This Row],COLUMN(S261), FALSE)</f>
        <v>technology</v>
      </c>
      <c r="T262" t="str">
        <f>VLOOKUP($A262,SalesData[#This Row],COLUMN(T261), FALSE)</f>
        <v>41584</v>
      </c>
      <c r="U262" t="str">
        <f>VLOOKUP($A262,SalesData[#This Row],COLUMN(U261), FALSE)</f>
        <v>NW1840082</v>
      </c>
      <c r="V262" t="str">
        <f>VLOOKUP($A262,SalesData[#This Row],COLUMN(V261), FALSE)</f>
        <v>MX</v>
      </c>
      <c r="W262">
        <f>VLOOKUP($A262,SalesData[#This Row],COLUMN(W261), FALSE)</f>
        <v>2013</v>
      </c>
      <c r="X262" t="str">
        <f>VLOOKUP($A262,SalesData[#This Row],COLUMN(X261), FALSE)</f>
        <v>NW1840082</v>
      </c>
      <c r="Y262">
        <f>VLOOKUP($A262,SalesData[#This Row],COLUMN(Y261), FALSE)</f>
        <v>41584</v>
      </c>
      <c r="Z262" t="str">
        <f>VLOOKUP($A262,SalesData[#This Row],COLUMN(Z261), FALSE)</f>
        <v>MX-2013-NW1840082-41584</v>
      </c>
      <c r="AA262">
        <f>VLOOKUP($A262,SalesData[#This Row],COLUMN(AA261), FALSE)</f>
        <v>2013</v>
      </c>
      <c r="AB262">
        <f>VLOOKUP($A262,SalesData[#This Row],COLUMN(AB261), FALSE)</f>
        <v>11</v>
      </c>
      <c r="AC262">
        <f>VLOOKUP($A262,SalesData[#This Row],COLUMN(AC261), FALSE)</f>
        <v>4</v>
      </c>
      <c r="AD262">
        <f>VLOOKUP($A262,SalesData[#This Row],COLUMN(AD261), FALSE)</f>
        <v>2</v>
      </c>
    </row>
    <row r="263" spans="1:30" ht="15.75">
      <c r="A263" s="54" t="s">
        <v>1487</v>
      </c>
      <c r="B263" s="52">
        <f>VLOOKUP($A263,SalesData[#This Row],COLUMN(B262), FALSE)</f>
        <v>41992</v>
      </c>
      <c r="C263" s="52">
        <f>VLOOKUP($A263,SalesData[#This Row],COLUMN(C262), FALSE)</f>
        <v>41994</v>
      </c>
      <c r="D263" t="str">
        <f>VLOOKUP($A263,SalesData[#This Row],COLUMN(D262), FALSE)</f>
        <v>Alan Haines</v>
      </c>
      <c r="E263" t="str">
        <f>VLOOKUP($A263,SalesData[#This Row],COLUMN(E262), FALSE)</f>
        <v>United States</v>
      </c>
      <c r="F263" t="str">
        <f>VLOOKUP($A263,SalesData[#This Row],COLUMN(F262), FALSE)</f>
        <v>Southern US</v>
      </c>
      <c r="G263" t="str">
        <f>VLOOKUP($A263,SalesData[#This Row],COLUMN(G262), FALSE)</f>
        <v>Office Supplies</v>
      </c>
      <c r="H263" t="str">
        <f>VLOOKUP($A263,SalesData[#This Row],COLUMN(H262), FALSE)</f>
        <v>Storage</v>
      </c>
      <c r="I263">
        <f>VLOOKUP($A263,SalesData[#This Row],COLUMN(I262), FALSE)</f>
        <v>961.48</v>
      </c>
      <c r="J263">
        <f>VLOOKUP($A263,SalesData[#This Row],COLUMN(J262), FALSE)</f>
        <v>5</v>
      </c>
      <c r="K263">
        <f>VLOOKUP($A263,SalesData[#This Row],COLUMN(K262), FALSE)</f>
        <v>0.2</v>
      </c>
      <c r="L263">
        <f>VLOOKUP($A263,SalesData[#This Row],COLUMN(L262), FALSE)</f>
        <v>-204.31449999999899</v>
      </c>
      <c r="M263" t="str">
        <f>VLOOKUP($A263,SalesData[#This Row],COLUMN(M262), FALSE)</f>
        <v>Medium</v>
      </c>
      <c r="N263" t="str">
        <f>VLOOKUP($A263,SalesData[#This Row],COLUMN(N262), FALSE)</f>
        <v>Normal Order</v>
      </c>
      <c r="O263" t="str">
        <f>VLOOKUP($A263,SalesData[#This Row],COLUMN(O262), FALSE)</f>
        <v>Alan Haines</v>
      </c>
      <c r="P263" t="str">
        <f>VLOOKUP($A263,SalesData[#This Row],COLUMN(P262), FALSE)</f>
        <v>CA</v>
      </c>
      <c r="Q263" t="str">
        <f>VLOOKUP($A263,SalesData[#This Row],COLUMN(Q262), FALSE)</f>
        <v>2014</v>
      </c>
      <c r="R263" t="str">
        <f>VLOOKUP($A263,SalesData[#This Row],COLUMN(R262), FALSE)</f>
        <v>MEDIUM</v>
      </c>
      <c r="S263" t="str">
        <f>VLOOKUP($A263,SalesData[#This Row],COLUMN(S262), FALSE)</f>
        <v>office supplies</v>
      </c>
      <c r="T263" t="str">
        <f>VLOOKUP($A263,SalesData[#This Row],COLUMN(T262), FALSE)</f>
        <v>41992</v>
      </c>
      <c r="U263" t="str">
        <f>VLOOKUP($A263,SalesData[#This Row],COLUMN(U262), FALSE)</f>
        <v>AH10195140</v>
      </c>
      <c r="V263" t="str">
        <f>VLOOKUP($A263,SalesData[#This Row],COLUMN(V262), FALSE)</f>
        <v>CA</v>
      </c>
      <c r="W263">
        <f>VLOOKUP($A263,SalesData[#This Row],COLUMN(W262), FALSE)</f>
        <v>2014</v>
      </c>
      <c r="X263" t="str">
        <f>VLOOKUP($A263,SalesData[#This Row],COLUMN(X262), FALSE)</f>
        <v>AH10195140</v>
      </c>
      <c r="Y263">
        <f>VLOOKUP($A263,SalesData[#This Row],COLUMN(Y262), FALSE)</f>
        <v>41992</v>
      </c>
      <c r="Z263" t="str">
        <f>VLOOKUP($A263,SalesData[#This Row],COLUMN(Z262), FALSE)</f>
        <v>CA-2014-AH10195140-41992</v>
      </c>
      <c r="AA263">
        <f>VLOOKUP($A263,SalesData[#This Row],COLUMN(AA262), FALSE)</f>
        <v>2014</v>
      </c>
      <c r="AB263">
        <f>VLOOKUP($A263,SalesData[#This Row],COLUMN(AB262), FALSE)</f>
        <v>12</v>
      </c>
      <c r="AC263">
        <f>VLOOKUP($A263,SalesData[#This Row],COLUMN(AC262), FALSE)</f>
        <v>6</v>
      </c>
      <c r="AD263">
        <f>VLOOKUP($A263,SalesData[#This Row],COLUMN(AD262), FALSE)</f>
        <v>2</v>
      </c>
    </row>
    <row r="264" spans="1:30" ht="15.75">
      <c r="A264" s="53" t="s">
        <v>1489</v>
      </c>
      <c r="B264" s="52">
        <f>VLOOKUP($A264,SalesData[#This Row],COLUMN(B263), FALSE)</f>
        <v>42249</v>
      </c>
      <c r="C264" s="52">
        <f>VLOOKUP($A264,SalesData[#This Row],COLUMN(C263), FALSE)</f>
        <v>42251</v>
      </c>
      <c r="D264" t="str">
        <f>VLOOKUP($A264,SalesData[#This Row],COLUMN(D263), FALSE)</f>
        <v>Alejandro Grove#</v>
      </c>
      <c r="E264" t="str">
        <f>VLOOKUP($A264,SalesData[#This Row],COLUMN(E263), FALSE)</f>
        <v>Czech Republic</v>
      </c>
      <c r="F264" t="str">
        <f>VLOOKUP($A264,SalesData[#This Row],COLUMN(F263), FALSE)</f>
        <v>Eastern Europe</v>
      </c>
      <c r="G264" t="str">
        <f>VLOOKUP($A264,SalesData[#This Row],COLUMN(G263), FALSE)</f>
        <v>Furniture</v>
      </c>
      <c r="H264" t="str">
        <f>VLOOKUP($A264,SalesData[#This Row],COLUMN(H263), FALSE)</f>
        <v>Copiers</v>
      </c>
      <c r="I264">
        <f>VLOOKUP($A264,SalesData[#This Row],COLUMN(I263), FALSE)</f>
        <v>457.13999999999902</v>
      </c>
      <c r="J264">
        <f>VLOOKUP($A264,SalesData[#This Row],COLUMN(J263), FALSE)</f>
        <v>1</v>
      </c>
      <c r="K264">
        <f>VLOOKUP($A264,SalesData[#This Row],COLUMN(K263), FALSE)</f>
        <v>0</v>
      </c>
      <c r="L264">
        <f>VLOOKUP($A264,SalesData[#This Row],COLUMN(L263), FALSE)</f>
        <v>169.14</v>
      </c>
      <c r="M264" t="str">
        <f>VLOOKUP($A264,SalesData[#This Row],COLUMN(M263), FALSE)</f>
        <v>Critical</v>
      </c>
      <c r="N264" t="str">
        <f>VLOOKUP($A264,SalesData[#This Row],COLUMN(N263), FALSE)</f>
        <v>Normal Order</v>
      </c>
      <c r="O264" t="str">
        <f>VLOOKUP($A264,SalesData[#This Row],COLUMN(O263), FALSE)</f>
        <v>Alejandro Grove#</v>
      </c>
      <c r="P264" t="str">
        <f>VLOOKUP($A264,SalesData[#This Row],COLUMN(P263), FALSE)</f>
        <v>EZ</v>
      </c>
      <c r="Q264" t="str">
        <f>VLOOKUP($A264,SalesData[#This Row],COLUMN(Q263), FALSE)</f>
        <v>2015</v>
      </c>
      <c r="R264" t="str">
        <f>VLOOKUP($A264,SalesData[#This Row],COLUMN(R263), FALSE)</f>
        <v>CRITICAL</v>
      </c>
      <c r="S264" t="str">
        <f>VLOOKUP($A264,SalesData[#This Row],COLUMN(S263), FALSE)</f>
        <v>furniture</v>
      </c>
      <c r="T264" t="str">
        <f>VLOOKUP($A264,SalesData[#This Row],COLUMN(T263), FALSE)</f>
        <v>42249</v>
      </c>
      <c r="U264" t="str">
        <f>VLOOKUP($A264,SalesData[#This Row],COLUMN(U263), FALSE)</f>
        <v>AG27032</v>
      </c>
      <c r="V264" t="str">
        <f>VLOOKUP($A264,SalesData[#This Row],COLUMN(V263), FALSE)</f>
        <v>EZ</v>
      </c>
      <c r="W264">
        <f>VLOOKUP($A264,SalesData[#This Row],COLUMN(W263), FALSE)</f>
        <v>2015</v>
      </c>
      <c r="X264" t="str">
        <f>VLOOKUP($A264,SalesData[#This Row],COLUMN(X263), FALSE)</f>
        <v>AG27032</v>
      </c>
      <c r="Y264">
        <f>VLOOKUP($A264,SalesData[#This Row],COLUMN(Y263), FALSE)</f>
        <v>42249</v>
      </c>
      <c r="Z264" t="str">
        <f>VLOOKUP($A264,SalesData[#This Row],COLUMN(Z263), FALSE)</f>
        <v>EZ-2015-AG27032-42249</v>
      </c>
      <c r="AA264">
        <f>VLOOKUP($A264,SalesData[#This Row],COLUMN(AA263), FALSE)</f>
        <v>2015</v>
      </c>
      <c r="AB264">
        <f>VLOOKUP($A264,SalesData[#This Row],COLUMN(AB263), FALSE)</f>
        <v>9</v>
      </c>
      <c r="AC264">
        <f>VLOOKUP($A264,SalesData[#This Row],COLUMN(AC263), FALSE)</f>
        <v>4</v>
      </c>
      <c r="AD264">
        <f>VLOOKUP($A264,SalesData[#This Row],COLUMN(AD263), FALSE)</f>
        <v>2</v>
      </c>
    </row>
    <row r="265" spans="1:30" ht="15.75">
      <c r="A265" s="54" t="s">
        <v>1495</v>
      </c>
      <c r="B265" s="52">
        <f>VLOOKUP($A265,SalesData[#This Row],COLUMN(B264), FALSE)</f>
        <v>42271</v>
      </c>
      <c r="C265" s="52">
        <f>VLOOKUP($A265,SalesData[#This Row],COLUMN(C264), FALSE)</f>
        <v>42273</v>
      </c>
      <c r="D265" t="str">
        <f>VLOOKUP($A265,SalesData[#This Row],COLUMN(D264), FALSE)</f>
        <v>Filia McAdams</v>
      </c>
      <c r="E265" t="str">
        <f>VLOOKUP($A265,SalesData[#This Row],COLUMN(E264), FALSE)</f>
        <v>france</v>
      </c>
      <c r="F265" t="str">
        <f>VLOOKUP($A265,SalesData[#This Row],COLUMN(F264), FALSE)</f>
        <v>Western Europe</v>
      </c>
      <c r="G265" t="str">
        <f>VLOOKUP($A265,SalesData[#This Row],COLUMN(G264), FALSE)</f>
        <v>Office Supplies</v>
      </c>
      <c r="H265" t="str">
        <f>VLOOKUP($A265,SalesData[#This Row],COLUMN(H264), FALSE)</f>
        <v>Machines</v>
      </c>
      <c r="I265">
        <f>VLOOKUP($A265,SalesData[#This Row],COLUMN(I264), FALSE)</f>
        <v>1355.13</v>
      </c>
      <c r="J265">
        <f>VLOOKUP($A265,SalesData[#This Row],COLUMN(J264), FALSE)</f>
        <v>5</v>
      </c>
      <c r="K265">
        <f>VLOOKUP($A265,SalesData[#This Row],COLUMN(K264), FALSE)</f>
        <v>0.1</v>
      </c>
      <c r="L265">
        <f>VLOOKUP($A265,SalesData[#This Row],COLUMN(L264), FALSE)</f>
        <v>-60.269999999999897</v>
      </c>
      <c r="M265" t="str">
        <f>VLOOKUP($A265,SalesData[#This Row],COLUMN(M264), FALSE)</f>
        <v>High</v>
      </c>
      <c r="N265" t="str">
        <f>VLOOKUP($A265,SalesData[#This Row],COLUMN(N264), FALSE)</f>
        <v>Normal Order</v>
      </c>
      <c r="O265" t="str">
        <f>VLOOKUP($A265,SalesData[#This Row],COLUMN(O264), FALSE)</f>
        <v>Filia Mcadams</v>
      </c>
      <c r="P265" t="str">
        <f>VLOOKUP($A265,SalesData[#This Row],COLUMN(P264), FALSE)</f>
        <v>IT</v>
      </c>
      <c r="Q265" t="str">
        <f>VLOOKUP($A265,SalesData[#This Row],COLUMN(Q264), FALSE)</f>
        <v>2015</v>
      </c>
      <c r="R265" t="str">
        <f>VLOOKUP($A265,SalesData[#This Row],COLUMN(R264), FALSE)</f>
        <v>HIGH</v>
      </c>
      <c r="S265" t="str">
        <f>VLOOKUP($A265,SalesData[#This Row],COLUMN(S264), FALSE)</f>
        <v>office supplies</v>
      </c>
      <c r="T265" t="str">
        <f>VLOOKUP($A265,SalesData[#This Row],COLUMN(T264), FALSE)</f>
        <v>42271</v>
      </c>
      <c r="U265" t="str">
        <f>VLOOKUP($A265,SalesData[#This Row],COLUMN(U264), FALSE)</f>
        <v>FM1421545</v>
      </c>
      <c r="V265" t="str">
        <f>VLOOKUP($A265,SalesData[#This Row],COLUMN(V264), FALSE)</f>
        <v>IT</v>
      </c>
      <c r="W265">
        <f>VLOOKUP($A265,SalesData[#This Row],COLUMN(W264), FALSE)</f>
        <v>2015</v>
      </c>
      <c r="X265" t="str">
        <f>VLOOKUP($A265,SalesData[#This Row],COLUMN(X264), FALSE)</f>
        <v>FM1421545</v>
      </c>
      <c r="Y265">
        <f>VLOOKUP($A265,SalesData[#This Row],COLUMN(Y264), FALSE)</f>
        <v>42271</v>
      </c>
      <c r="Z265" t="str">
        <f>VLOOKUP($A265,SalesData[#This Row],COLUMN(Z264), FALSE)</f>
        <v>IT-2015-FM1421545-42271</v>
      </c>
      <c r="AA265">
        <f>VLOOKUP($A265,SalesData[#This Row],COLUMN(AA264), FALSE)</f>
        <v>2015</v>
      </c>
      <c r="AB265">
        <f>VLOOKUP($A265,SalesData[#This Row],COLUMN(AB264), FALSE)</f>
        <v>9</v>
      </c>
      <c r="AC265">
        <f>VLOOKUP($A265,SalesData[#This Row],COLUMN(AC264), FALSE)</f>
        <v>5</v>
      </c>
      <c r="AD265">
        <f>VLOOKUP($A265,SalesData[#This Row],COLUMN(AD264), FALSE)</f>
        <v>2</v>
      </c>
    </row>
    <row r="266" spans="1:30" ht="15.75">
      <c r="A266" s="53" t="s">
        <v>1487</v>
      </c>
      <c r="B266" s="52">
        <f>VLOOKUP($A266,SalesData[#This Row],COLUMN(B265), FALSE)</f>
        <v>41992</v>
      </c>
      <c r="C266" s="52">
        <f>VLOOKUP($A266,SalesData[#This Row],COLUMN(C265), FALSE)</f>
        <v>41994</v>
      </c>
      <c r="D266" t="str">
        <f>VLOOKUP($A266,SalesData[#This Row],COLUMN(D265), FALSE)</f>
        <v>Alan Haines</v>
      </c>
      <c r="E266" t="str">
        <f>VLOOKUP($A266,SalesData[#This Row],COLUMN(E265), FALSE)</f>
        <v>United States</v>
      </c>
      <c r="F266" t="str">
        <f>VLOOKUP($A266,SalesData[#This Row],COLUMN(F265), FALSE)</f>
        <v>Southern US</v>
      </c>
      <c r="G266" t="str">
        <f>VLOOKUP($A266,SalesData[#This Row],COLUMN(G265), FALSE)</f>
        <v>Office Supplies</v>
      </c>
      <c r="H266" t="str">
        <f>VLOOKUP($A266,SalesData[#This Row],COLUMN(H265), FALSE)</f>
        <v>Appliances</v>
      </c>
      <c r="I266">
        <f>VLOOKUP($A266,SalesData[#This Row],COLUMN(I265), FALSE)</f>
        <v>194.52799999999999</v>
      </c>
      <c r="J266">
        <f>VLOOKUP($A266,SalesData[#This Row],COLUMN(J265), FALSE)</f>
        <v>2</v>
      </c>
      <c r="K266">
        <f>VLOOKUP($A266,SalesData[#This Row],COLUMN(K265), FALSE)</f>
        <v>0.2</v>
      </c>
      <c r="L266">
        <f>VLOOKUP($A266,SalesData[#This Row],COLUMN(L265), FALSE)</f>
        <v>24.315999999999899</v>
      </c>
      <c r="M266" t="str">
        <f>VLOOKUP($A266,SalesData[#This Row],COLUMN(M265), FALSE)</f>
        <v>Medium</v>
      </c>
      <c r="N266" t="str">
        <f>VLOOKUP($A266,SalesData[#This Row],COLUMN(N265), FALSE)</f>
        <v>Normal Order</v>
      </c>
      <c r="O266" t="str">
        <f>VLOOKUP($A266,SalesData[#This Row],COLUMN(O265), FALSE)</f>
        <v>Alan Haines</v>
      </c>
      <c r="P266" t="str">
        <f>VLOOKUP($A266,SalesData[#This Row],COLUMN(P265), FALSE)</f>
        <v>CA</v>
      </c>
      <c r="Q266" t="str">
        <f>VLOOKUP($A266,SalesData[#This Row],COLUMN(Q265), FALSE)</f>
        <v>2014</v>
      </c>
      <c r="R266" t="str">
        <f>VLOOKUP($A266,SalesData[#This Row],COLUMN(R265), FALSE)</f>
        <v>MEDIUM</v>
      </c>
      <c r="S266" t="str">
        <f>VLOOKUP($A266,SalesData[#This Row],COLUMN(S265), FALSE)</f>
        <v>office supplies</v>
      </c>
      <c r="T266" t="str">
        <f>VLOOKUP($A266,SalesData[#This Row],COLUMN(T265), FALSE)</f>
        <v>41992</v>
      </c>
      <c r="U266" t="str">
        <f>VLOOKUP($A266,SalesData[#This Row],COLUMN(U265), FALSE)</f>
        <v>AH10195140</v>
      </c>
      <c r="V266" t="str">
        <f>VLOOKUP($A266,SalesData[#This Row],COLUMN(V265), FALSE)</f>
        <v>CA</v>
      </c>
      <c r="W266">
        <f>VLOOKUP($A266,SalesData[#This Row],COLUMN(W265), FALSE)</f>
        <v>2014</v>
      </c>
      <c r="X266" t="str">
        <f>VLOOKUP($A266,SalesData[#This Row],COLUMN(X265), FALSE)</f>
        <v>AH10195140</v>
      </c>
      <c r="Y266">
        <f>VLOOKUP($A266,SalesData[#This Row],COLUMN(Y265), FALSE)</f>
        <v>41992</v>
      </c>
      <c r="Z266" t="str">
        <f>VLOOKUP($A266,SalesData[#This Row],COLUMN(Z265), FALSE)</f>
        <v>CA-2014-AH10195140-41992</v>
      </c>
      <c r="AA266">
        <f>VLOOKUP($A266,SalesData[#This Row],COLUMN(AA265), FALSE)</f>
        <v>2014</v>
      </c>
      <c r="AB266">
        <f>VLOOKUP($A266,SalesData[#This Row],COLUMN(AB265), FALSE)</f>
        <v>12</v>
      </c>
      <c r="AC266">
        <f>VLOOKUP($A266,SalesData[#This Row],COLUMN(AC265), FALSE)</f>
        <v>6</v>
      </c>
      <c r="AD266">
        <f>VLOOKUP($A266,SalesData[#This Row],COLUMN(AD265), FALSE)</f>
        <v>2</v>
      </c>
    </row>
    <row r="267" spans="1:30" ht="15.75">
      <c r="A267" s="54" t="s">
        <v>1500</v>
      </c>
      <c r="B267" s="52" t="str">
        <f>VLOOKUP($A267,SalesData[#This Row],COLUMN(B266), FALSE)</f>
        <v>32/13/2020</v>
      </c>
      <c r="C267" s="52">
        <f>VLOOKUP($A267,SalesData[#This Row],COLUMN(C266), FALSE)</f>
        <v>41593</v>
      </c>
      <c r="D267" t="str">
        <f>VLOOKUP($A267,SalesData[#This Row],COLUMN(D266), FALSE)</f>
        <v>Nancy Lomonaco</v>
      </c>
      <c r="E267" t="str">
        <f>VLOOKUP($A267,SalesData[#This Row],COLUMN(E266), FALSE)</f>
        <v>China</v>
      </c>
      <c r="F267" t="str">
        <f>VLOOKUP($A267,SalesData[#This Row],COLUMN(F266), FALSE)</f>
        <v>Eastern Asia</v>
      </c>
      <c r="G267" t="str">
        <f>VLOOKUP($A267,SalesData[#This Row],COLUMN(G266), FALSE)</f>
        <v>Technology</v>
      </c>
      <c r="H267" t="str">
        <f>VLOOKUP($A267,SalesData[#This Row],COLUMN(H266), FALSE)</f>
        <v>Phones</v>
      </c>
      <c r="I267">
        <f>VLOOKUP($A267,SalesData[#This Row],COLUMN(I266), FALSE)</f>
        <v>2571.12</v>
      </c>
      <c r="J267">
        <f>VLOOKUP($A267,SalesData[#This Row],COLUMN(J266), FALSE)</f>
        <v>4</v>
      </c>
      <c r="K267">
        <f>VLOOKUP($A267,SalesData[#This Row],COLUMN(K266), FALSE)</f>
        <v>0</v>
      </c>
      <c r="L267">
        <f>VLOOKUP($A267,SalesData[#This Row],COLUMN(L266), FALSE)</f>
        <v>102.84</v>
      </c>
      <c r="M267" t="str">
        <f>VLOOKUP($A267,SalesData[#This Row],COLUMN(M266), FALSE)</f>
        <v>Low</v>
      </c>
      <c r="N267" t="str">
        <f>VLOOKUP($A267,SalesData[#This Row],COLUMN(N266), FALSE)</f>
        <v>Normal Order</v>
      </c>
      <c r="O267" t="str">
        <f>VLOOKUP($A267,SalesData[#This Row],COLUMN(O266), FALSE)</f>
        <v>Nancy Lomonaco</v>
      </c>
      <c r="P267" t="str">
        <f>VLOOKUP($A267,SalesData[#This Row],COLUMN(P266), FALSE)</f>
        <v>IN</v>
      </c>
      <c r="Q267" t="str">
        <f>VLOOKUP($A267,SalesData[#This Row],COLUMN(Q266), FALSE)</f>
        <v>2013</v>
      </c>
      <c r="R267" t="str">
        <f>VLOOKUP($A267,SalesData[#This Row],COLUMN(R266), FALSE)</f>
        <v>LOW</v>
      </c>
      <c r="S267" t="str">
        <f>VLOOKUP($A267,SalesData[#This Row],COLUMN(S266), FALSE)</f>
        <v>technology</v>
      </c>
      <c r="T267" t="str">
        <f>VLOOKUP($A267,SalesData[#This Row],COLUMN(T266), FALSE)</f>
        <v>41586</v>
      </c>
      <c r="U267" t="str">
        <f>VLOOKUP($A267,SalesData[#This Row],COLUMN(U266), FALSE)</f>
        <v>NL1831027</v>
      </c>
      <c r="V267" t="str">
        <f>VLOOKUP($A267,SalesData[#This Row],COLUMN(V266), FALSE)</f>
        <v>IN</v>
      </c>
      <c r="W267">
        <f>VLOOKUP($A267,SalesData[#This Row],COLUMN(W266), FALSE)</f>
        <v>2013</v>
      </c>
      <c r="X267" t="str">
        <f>VLOOKUP($A267,SalesData[#This Row],COLUMN(X266), FALSE)</f>
        <v>NL1831027</v>
      </c>
      <c r="Y267">
        <f>VLOOKUP($A267,SalesData[#This Row],COLUMN(Y266), FALSE)</f>
        <v>41586</v>
      </c>
      <c r="Z267" t="str">
        <f>VLOOKUP($A267,SalesData[#This Row],COLUMN(Z266), FALSE)</f>
        <v>IN-2013-NL1831027-41586</v>
      </c>
      <c r="AA267">
        <f>VLOOKUP($A267,SalesData[#This Row],COLUMN(AA266), FALSE)</f>
        <v>0</v>
      </c>
      <c r="AB267">
        <f>VLOOKUP($A267,SalesData[#This Row],COLUMN(AB266), FALSE)</f>
        <v>0</v>
      </c>
      <c r="AC267">
        <f>VLOOKUP($A267,SalesData[#This Row],COLUMN(AC266), FALSE)</f>
        <v>0</v>
      </c>
      <c r="AD267">
        <f>VLOOKUP($A267,SalesData[#This Row],COLUMN(AD266), FALSE)</f>
        <v>0</v>
      </c>
    </row>
    <row r="268" spans="1:30" ht="15.75">
      <c r="A268" s="53" t="s">
        <v>1498</v>
      </c>
      <c r="B268" s="52">
        <f>VLOOKUP($A268,SalesData[#This Row],COLUMN(B267), FALSE)</f>
        <v>41338</v>
      </c>
      <c r="C268" s="52">
        <f>VLOOKUP($A268,SalesData[#This Row],COLUMN(C267), FALSE)</f>
        <v>41340</v>
      </c>
      <c r="D268" t="str">
        <f>VLOOKUP($A268,SalesData[#This Row],COLUMN(D267), FALSE)</f>
        <v>Alan Haines</v>
      </c>
      <c r="E268" t="str">
        <f>VLOOKUP($A268,SalesData[#This Row],COLUMN(E267), FALSE)</f>
        <v>United States</v>
      </c>
      <c r="F268" t="str">
        <f>VLOOKUP($A268,SalesData[#This Row],COLUMN(F267), FALSE)</f>
        <v>Eastern US</v>
      </c>
      <c r="G268" t="str">
        <f>VLOOKUP($A268,SalesData[#This Row],COLUMN(G267), FALSE)</f>
        <v>Furniture</v>
      </c>
      <c r="H268" t="str">
        <f>VLOOKUP($A268,SalesData[#This Row],COLUMN(H267), FALSE)</f>
        <v>Phones</v>
      </c>
      <c r="I268">
        <f>VLOOKUP($A268,SalesData[#This Row],COLUMN(I267), FALSE)</f>
        <v>33.567999999999998</v>
      </c>
      <c r="J268">
        <f>VLOOKUP($A268,SalesData[#This Row],COLUMN(J267), FALSE)</f>
        <v>2</v>
      </c>
      <c r="K268">
        <f>VLOOKUP($A268,SalesData[#This Row],COLUMN(K267), FALSE)</f>
        <v>0.2</v>
      </c>
      <c r="L268">
        <f>VLOOKUP($A268,SalesData[#This Row],COLUMN(L267), FALSE)</f>
        <v>-5.4547999999999996</v>
      </c>
      <c r="M268" t="str">
        <f>VLOOKUP($A268,SalesData[#This Row],COLUMN(M267), FALSE)</f>
        <v>High</v>
      </c>
      <c r="N268" t="str">
        <f>VLOOKUP($A268,SalesData[#This Row],COLUMN(N267), FALSE)</f>
        <v>Normal Order</v>
      </c>
      <c r="O268" t="str">
        <f>VLOOKUP($A268,SalesData[#This Row],COLUMN(O267), FALSE)</f>
        <v>Alan Haines</v>
      </c>
      <c r="P268" t="str">
        <f>VLOOKUP($A268,SalesData[#This Row],COLUMN(P267), FALSE)</f>
        <v>CA</v>
      </c>
      <c r="Q268" t="str">
        <f>VLOOKUP($A268,SalesData[#This Row],COLUMN(Q267), FALSE)</f>
        <v>2013</v>
      </c>
      <c r="R268" t="str">
        <f>VLOOKUP($A268,SalesData[#This Row],COLUMN(R267), FALSE)</f>
        <v>HIGH</v>
      </c>
      <c r="S268" t="str">
        <f>VLOOKUP($A268,SalesData[#This Row],COLUMN(S267), FALSE)</f>
        <v>furniture</v>
      </c>
      <c r="T268" t="str">
        <f>VLOOKUP($A268,SalesData[#This Row],COLUMN(T267), FALSE)</f>
        <v>41338</v>
      </c>
      <c r="U268" t="str">
        <f>VLOOKUP($A268,SalesData[#This Row],COLUMN(U267), FALSE)</f>
        <v>AH10195140</v>
      </c>
      <c r="V268" t="str">
        <f>VLOOKUP($A268,SalesData[#This Row],COLUMN(V267), FALSE)</f>
        <v>CA</v>
      </c>
      <c r="W268">
        <f>VLOOKUP($A268,SalesData[#This Row],COLUMN(W267), FALSE)</f>
        <v>2013</v>
      </c>
      <c r="X268" t="str">
        <f>VLOOKUP($A268,SalesData[#This Row],COLUMN(X267), FALSE)</f>
        <v>AH10195140</v>
      </c>
      <c r="Y268">
        <f>VLOOKUP($A268,SalesData[#This Row],COLUMN(Y267), FALSE)</f>
        <v>41338</v>
      </c>
      <c r="Z268" t="str">
        <f>VLOOKUP($A268,SalesData[#This Row],COLUMN(Z267), FALSE)</f>
        <v>CA-2013-AH10195140-41338</v>
      </c>
      <c r="AA268">
        <f>VLOOKUP($A268,SalesData[#This Row],COLUMN(AA267), FALSE)</f>
        <v>2013</v>
      </c>
      <c r="AB268">
        <f>VLOOKUP($A268,SalesData[#This Row],COLUMN(AB267), FALSE)</f>
        <v>3</v>
      </c>
      <c r="AC268">
        <f>VLOOKUP($A268,SalesData[#This Row],COLUMN(AC267), FALSE)</f>
        <v>3</v>
      </c>
      <c r="AD268">
        <f>VLOOKUP($A268,SalesData[#This Row],COLUMN(AD267), FALSE)</f>
        <v>2</v>
      </c>
    </row>
    <row r="269" spans="1:30" ht="15.75">
      <c r="A269" s="54" t="s">
        <v>1511</v>
      </c>
      <c r="B269" s="52">
        <f>VLOOKUP($A269,SalesData[#This Row],COLUMN(B268), FALSE)</f>
        <v>42314</v>
      </c>
      <c r="C269" s="52">
        <f>VLOOKUP($A269,SalesData[#This Row],COLUMN(C268), FALSE)</f>
        <v>42316</v>
      </c>
      <c r="D269" t="str">
        <f>VLOOKUP($A269,SalesData[#This Row],COLUMN(D268), FALSE)</f>
        <v>Alan Haines</v>
      </c>
      <c r="E269" t="str">
        <f>VLOOKUP($A269,SalesData[#This Row],COLUMN(E268), FALSE)</f>
        <v>United States</v>
      </c>
      <c r="F269" t="str">
        <f>VLOOKUP($A269,SalesData[#This Row],COLUMN(F268), FALSE)</f>
        <v>Central US</v>
      </c>
      <c r="G269" t="str">
        <f>VLOOKUP($A269,SalesData[#This Row],COLUMN(G268), FALSE)</f>
        <v>Office Supplies</v>
      </c>
      <c r="H269" t="str">
        <f>VLOOKUP($A269,SalesData[#This Row],COLUMN(H268), FALSE)</f>
        <v>Bookcases</v>
      </c>
      <c r="I269">
        <f>VLOOKUP($A269,SalesData[#This Row],COLUMN(I268), FALSE)</f>
        <v>16.029999999999902</v>
      </c>
      <c r="J269">
        <f>VLOOKUP($A269,SalesData[#This Row],COLUMN(J268), FALSE)</f>
        <v>5</v>
      </c>
      <c r="K269">
        <f>VLOOKUP($A269,SalesData[#This Row],COLUMN(K268), FALSE)</f>
        <v>0.8</v>
      </c>
      <c r="L269">
        <f>VLOOKUP($A269,SalesData[#This Row],COLUMN(L268), FALSE)</f>
        <v>-25.648</v>
      </c>
      <c r="M269" t="str">
        <f>VLOOKUP($A269,SalesData[#This Row],COLUMN(M268), FALSE)</f>
        <v>Critical</v>
      </c>
      <c r="N269" t="str">
        <f>VLOOKUP($A269,SalesData[#This Row],COLUMN(N268), FALSE)</f>
        <v>Normal Order</v>
      </c>
      <c r="O269" t="str">
        <f>VLOOKUP($A269,SalesData[#This Row],COLUMN(O268), FALSE)</f>
        <v>Alan Haines</v>
      </c>
      <c r="P269" t="str">
        <f>VLOOKUP($A269,SalesData[#This Row],COLUMN(P268), FALSE)</f>
        <v>CA</v>
      </c>
      <c r="Q269" t="str">
        <f>VLOOKUP($A269,SalesData[#This Row],COLUMN(Q268), FALSE)</f>
        <v>2015</v>
      </c>
      <c r="R269" t="str">
        <f>VLOOKUP($A269,SalesData[#This Row],COLUMN(R268), FALSE)</f>
        <v>CRITICAL</v>
      </c>
      <c r="S269" t="str">
        <f>VLOOKUP($A269,SalesData[#This Row],COLUMN(S268), FALSE)</f>
        <v>office supplies</v>
      </c>
      <c r="T269" t="str">
        <f>VLOOKUP($A269,SalesData[#This Row],COLUMN(T268), FALSE)</f>
        <v>42314</v>
      </c>
      <c r="U269" t="str">
        <f>VLOOKUP($A269,SalesData[#This Row],COLUMN(U268), FALSE)</f>
        <v>AH10195140</v>
      </c>
      <c r="V269" t="str">
        <f>VLOOKUP($A269,SalesData[#This Row],COLUMN(V268), FALSE)</f>
        <v>CA</v>
      </c>
      <c r="W269">
        <f>VLOOKUP($A269,SalesData[#This Row],COLUMN(W268), FALSE)</f>
        <v>2015</v>
      </c>
      <c r="X269" t="str">
        <f>VLOOKUP($A269,SalesData[#This Row],COLUMN(X268), FALSE)</f>
        <v>AH10195140</v>
      </c>
      <c r="Y269">
        <f>VLOOKUP($A269,SalesData[#This Row],COLUMN(Y268), FALSE)</f>
        <v>42314</v>
      </c>
      <c r="Z269" t="str">
        <f>VLOOKUP($A269,SalesData[#This Row],COLUMN(Z268), FALSE)</f>
        <v>CA-2015-AH10195140-42314</v>
      </c>
      <c r="AA269">
        <f>VLOOKUP($A269,SalesData[#This Row],COLUMN(AA268), FALSE)</f>
        <v>2015</v>
      </c>
      <c r="AB269">
        <f>VLOOKUP($A269,SalesData[#This Row],COLUMN(AB268), FALSE)</f>
        <v>11</v>
      </c>
      <c r="AC269">
        <f>VLOOKUP($A269,SalesData[#This Row],COLUMN(AC268), FALSE)</f>
        <v>6</v>
      </c>
      <c r="AD269">
        <f>VLOOKUP($A269,SalesData[#This Row],COLUMN(AD268), FALSE)</f>
        <v>2</v>
      </c>
    </row>
    <row r="270" spans="1:30" ht="15.75">
      <c r="A270" s="53" t="s">
        <v>1515</v>
      </c>
      <c r="B270" s="52">
        <f>VLOOKUP($A270,SalesData[#This Row],COLUMN(B269), FALSE)</f>
        <v>42251</v>
      </c>
      <c r="C270" s="52">
        <f>VLOOKUP($A270,SalesData[#This Row],COLUMN(C269), FALSE)</f>
        <v>42107</v>
      </c>
      <c r="D270" t="str">
        <f>VLOOKUP($A270,SalesData[#This Row],COLUMN(D269), FALSE)</f>
        <v>Brian Dahlen</v>
      </c>
      <c r="E270" t="str">
        <f>VLOOKUP($A270,SalesData[#This Row],COLUMN(E269), FALSE)</f>
        <v>Australia</v>
      </c>
      <c r="F270" t="str">
        <f>VLOOKUP($A270,SalesData[#This Row],COLUMN(F269), FALSE)</f>
        <v>Oceania</v>
      </c>
      <c r="G270" t="str">
        <f>VLOOKUP($A270,SalesData[#This Row],COLUMN(G269), FALSE)</f>
        <v>Furniture</v>
      </c>
      <c r="H270" t="str">
        <f>VLOOKUP($A270,SalesData[#This Row],COLUMN(H269), FALSE)</f>
        <v>Chairs</v>
      </c>
      <c r="I270">
        <f>VLOOKUP($A270,SalesData[#This Row],COLUMN(I269), FALSE)</f>
        <v>1656.71999999999</v>
      </c>
      <c r="J270">
        <f>VLOOKUP($A270,SalesData[#This Row],COLUMN(J269), FALSE)</f>
        <v>4</v>
      </c>
      <c r="K270">
        <f>VLOOKUP($A270,SalesData[#This Row],COLUMN(K269), FALSE)</f>
        <v>0.1</v>
      </c>
      <c r="L270">
        <f>VLOOKUP($A270,SalesData[#This Row],COLUMN(L269), FALSE)</f>
        <v>-110.519999999999</v>
      </c>
      <c r="M270" t="str">
        <f>VLOOKUP($A270,SalesData[#This Row],COLUMN(M269), FALSE)</f>
        <v>High</v>
      </c>
      <c r="N270" t="str">
        <f>VLOOKUP($A270,SalesData[#This Row],COLUMN(N269), FALSE)</f>
        <v>Normal Order</v>
      </c>
      <c r="O270" t="str">
        <f>VLOOKUP($A270,SalesData[#This Row],COLUMN(O269), FALSE)</f>
        <v>Brian Dahlen</v>
      </c>
      <c r="P270" t="str">
        <f>VLOOKUP($A270,SalesData[#This Row],COLUMN(P269), FALSE)</f>
        <v>ID</v>
      </c>
      <c r="Q270" t="str">
        <f>VLOOKUP($A270,SalesData[#This Row],COLUMN(Q269), FALSE)</f>
        <v>2015</v>
      </c>
      <c r="R270" t="str">
        <f>VLOOKUP($A270,SalesData[#This Row],COLUMN(R269), FALSE)</f>
        <v>HIGH</v>
      </c>
      <c r="S270" t="str">
        <f>VLOOKUP($A270,SalesData[#This Row],COLUMN(S269), FALSE)</f>
        <v>furniture</v>
      </c>
      <c r="T270" t="str">
        <f>VLOOKUP($A270,SalesData[#This Row],COLUMN(T269), FALSE)</f>
        <v>42103</v>
      </c>
      <c r="U270" t="str">
        <f>VLOOKUP($A270,SalesData[#This Row],COLUMN(U269), FALSE)</f>
        <v>BD116057</v>
      </c>
      <c r="V270" t="str">
        <f>VLOOKUP($A270,SalesData[#This Row],COLUMN(V269), FALSE)</f>
        <v>ID</v>
      </c>
      <c r="W270">
        <f>VLOOKUP($A270,SalesData[#This Row],COLUMN(W269), FALSE)</f>
        <v>2015</v>
      </c>
      <c r="X270" t="str">
        <f>VLOOKUP($A270,SalesData[#This Row],COLUMN(X269), FALSE)</f>
        <v>BD116057</v>
      </c>
      <c r="Y270">
        <f>VLOOKUP($A270,SalesData[#This Row],COLUMN(Y269), FALSE)</f>
        <v>42103</v>
      </c>
      <c r="Z270" t="str">
        <f>VLOOKUP($A270,SalesData[#This Row],COLUMN(Z269), FALSE)</f>
        <v>ID-2015-BD116057-42103</v>
      </c>
      <c r="AA270">
        <f>VLOOKUP($A270,SalesData[#This Row],COLUMN(AA269), FALSE)</f>
        <v>2015</v>
      </c>
      <c r="AB270">
        <f>VLOOKUP($A270,SalesData[#This Row],COLUMN(AB269), FALSE)</f>
        <v>9</v>
      </c>
      <c r="AC270">
        <f>VLOOKUP($A270,SalesData[#This Row],COLUMN(AC269), FALSE)</f>
        <v>6</v>
      </c>
      <c r="AD270">
        <f>VLOOKUP($A270,SalesData[#This Row],COLUMN(AD269), FALSE)</f>
        <v>-144</v>
      </c>
    </row>
    <row r="271" spans="1:30" ht="15.75">
      <c r="A271" s="54" t="s">
        <v>1524</v>
      </c>
      <c r="B271" s="52">
        <f>VLOOKUP($A271,SalesData[#This Row],COLUMN(B270), FALSE)</f>
        <v>42342</v>
      </c>
      <c r="C271" s="52">
        <f>VLOOKUP($A271,SalesData[#This Row],COLUMN(C270), FALSE)</f>
        <v>42345</v>
      </c>
      <c r="D271" t="str">
        <f>VLOOKUP($A271,SalesData[#This Row],COLUMN(D270), FALSE)</f>
        <v>Sonia Cooley</v>
      </c>
      <c r="E271" t="str">
        <f>VLOOKUP($A271,SalesData[#This Row],COLUMN(E270), FALSE)</f>
        <v>Mexico</v>
      </c>
      <c r="F271" t="str">
        <f>VLOOKUP($A271,SalesData[#This Row],COLUMN(F270), FALSE)</f>
        <v>Central America</v>
      </c>
      <c r="G271" t="str">
        <f>VLOOKUP($A271,SalesData[#This Row],COLUMN(G270), FALSE)</f>
        <v>Furniture</v>
      </c>
      <c r="H271" t="str">
        <f>VLOOKUP($A271,SalesData[#This Row],COLUMN(H270), FALSE)</f>
        <v>Machines</v>
      </c>
      <c r="I271">
        <f>VLOOKUP($A271,SalesData[#This Row],COLUMN(I270), FALSE)</f>
        <v>1410.3999999999901</v>
      </c>
      <c r="J271">
        <f>VLOOKUP($A271,SalesData[#This Row],COLUMN(J270), FALSE)</f>
        <v>5</v>
      </c>
      <c r="K271">
        <f>VLOOKUP($A271,SalesData[#This Row],COLUMN(K270), FALSE)</f>
        <v>0.2</v>
      </c>
      <c r="L271">
        <f>VLOOKUP($A271,SalesData[#This Row],COLUMN(L270), FALSE)</f>
        <v>-88.199999999999903</v>
      </c>
      <c r="M271" t="str">
        <f>VLOOKUP($A271,SalesData[#This Row],COLUMN(M270), FALSE)</f>
        <v>Critical</v>
      </c>
      <c r="N271" t="str">
        <f>VLOOKUP($A271,SalesData[#This Row],COLUMN(N270), FALSE)</f>
        <v>Normal Order</v>
      </c>
      <c r="O271" t="str">
        <f>VLOOKUP($A271,SalesData[#This Row],COLUMN(O270), FALSE)</f>
        <v>Sonia Cooley</v>
      </c>
      <c r="P271" t="str">
        <f>VLOOKUP($A271,SalesData[#This Row],COLUMN(P270), FALSE)</f>
        <v>US</v>
      </c>
      <c r="Q271" t="str">
        <f>VLOOKUP($A271,SalesData[#This Row],COLUMN(Q270), FALSE)</f>
        <v>2015</v>
      </c>
      <c r="R271" t="str">
        <f>VLOOKUP($A271,SalesData[#This Row],COLUMN(R270), FALSE)</f>
        <v>CRITICAL</v>
      </c>
      <c r="S271" t="str">
        <f>VLOOKUP($A271,SalesData[#This Row],COLUMN(S270), FALSE)</f>
        <v>furniture</v>
      </c>
      <c r="T271" t="str">
        <f>VLOOKUP($A271,SalesData[#This Row],COLUMN(T270), FALSE)</f>
        <v>42342</v>
      </c>
      <c r="U271" t="str">
        <f>VLOOKUP($A271,SalesData[#This Row],COLUMN(U270), FALSE)</f>
        <v>SC2057582</v>
      </c>
      <c r="V271" t="str">
        <f>VLOOKUP($A271,SalesData[#This Row],COLUMN(V270), FALSE)</f>
        <v>US</v>
      </c>
      <c r="W271">
        <f>VLOOKUP($A271,SalesData[#This Row],COLUMN(W270), FALSE)</f>
        <v>2015</v>
      </c>
      <c r="X271" t="str">
        <f>VLOOKUP($A271,SalesData[#This Row],COLUMN(X270), FALSE)</f>
        <v>SC2057582</v>
      </c>
      <c r="Y271">
        <f>VLOOKUP($A271,SalesData[#This Row],COLUMN(Y270), FALSE)</f>
        <v>42342</v>
      </c>
      <c r="Z271" t="str">
        <f>VLOOKUP($A271,SalesData[#This Row],COLUMN(Z270), FALSE)</f>
        <v>US-2015-SC2057582-42342</v>
      </c>
      <c r="AA271">
        <f>VLOOKUP($A271,SalesData[#This Row],COLUMN(AA270), FALSE)</f>
        <v>2015</v>
      </c>
      <c r="AB271">
        <f>VLOOKUP($A271,SalesData[#This Row],COLUMN(AB270), FALSE)</f>
        <v>12</v>
      </c>
      <c r="AC271">
        <f>VLOOKUP($A271,SalesData[#This Row],COLUMN(AC270), FALSE)</f>
        <v>6</v>
      </c>
      <c r="AD271">
        <f>VLOOKUP($A271,SalesData[#This Row],COLUMN(AD270), FALSE)</f>
        <v>3</v>
      </c>
    </row>
    <row r="272" spans="1:30" ht="15.75">
      <c r="A272" s="53" t="s">
        <v>1539</v>
      </c>
      <c r="B272" s="52">
        <f>VLOOKUP($A272,SalesData[#This Row],COLUMN(B271), FALSE)</f>
        <v>42250</v>
      </c>
      <c r="C272" s="52">
        <f>VLOOKUP($A272,SalesData[#This Row],COLUMN(C271), FALSE)</f>
        <v>42254</v>
      </c>
      <c r="D272" t="str">
        <f>VLOOKUP($A272,SalesData[#This Row],COLUMN(D271), FALSE)</f>
        <v>Alan Hwang</v>
      </c>
      <c r="E272" t="str">
        <f>VLOOKUP($A272,SalesData[#This Row],COLUMN(E271), FALSE)</f>
        <v>United States</v>
      </c>
      <c r="F272" t="str">
        <f>VLOOKUP($A272,SalesData[#This Row],COLUMN(F271), FALSE)</f>
        <v>Southern US</v>
      </c>
      <c r="G272" t="str">
        <f>VLOOKUP($A272,SalesData[#This Row],COLUMN(G271), FALSE)</f>
        <v>Office Supplies</v>
      </c>
      <c r="H272" t="str">
        <f>VLOOKUP($A272,SalesData[#This Row],COLUMN(H271), FALSE)</f>
        <v>Bookcases</v>
      </c>
      <c r="I272">
        <f>VLOOKUP($A272,SalesData[#This Row],COLUMN(I271), FALSE)</f>
        <v>1577.94</v>
      </c>
      <c r="J272">
        <f>VLOOKUP($A272,SalesData[#This Row],COLUMN(J271), FALSE)</f>
        <v>3</v>
      </c>
      <c r="K272">
        <f>VLOOKUP($A272,SalesData[#This Row],COLUMN(K271), FALSE)</f>
        <v>0</v>
      </c>
      <c r="L272">
        <f>VLOOKUP($A272,SalesData[#This Row],COLUMN(L271), FALSE)</f>
        <v>757.41120000000001</v>
      </c>
      <c r="M272" t="str">
        <f>VLOOKUP($A272,SalesData[#This Row],COLUMN(M271), FALSE)</f>
        <v>Medium</v>
      </c>
      <c r="N272" t="str">
        <f>VLOOKUP($A272,SalesData[#This Row],COLUMN(N271), FALSE)</f>
        <v>Normal Order</v>
      </c>
      <c r="O272" t="str">
        <f>VLOOKUP($A272,SalesData[#This Row],COLUMN(O271), FALSE)</f>
        <v>Alan Hwang</v>
      </c>
      <c r="P272" t="str">
        <f>VLOOKUP($A272,SalesData[#This Row],COLUMN(P271), FALSE)</f>
        <v>CA</v>
      </c>
      <c r="Q272" t="str">
        <f>VLOOKUP($A272,SalesData[#This Row],COLUMN(Q271), FALSE)</f>
        <v>2015</v>
      </c>
      <c r="R272" t="str">
        <f>VLOOKUP($A272,SalesData[#This Row],COLUMN(R271), FALSE)</f>
        <v>MEDIUM</v>
      </c>
      <c r="S272" t="str">
        <f>VLOOKUP($A272,SalesData[#This Row],COLUMN(S271), FALSE)</f>
        <v>office supplies</v>
      </c>
      <c r="T272" t="str">
        <f>VLOOKUP($A272,SalesData[#This Row],COLUMN(T271), FALSE)</f>
        <v>42250</v>
      </c>
      <c r="U272" t="str">
        <f>VLOOKUP($A272,SalesData[#This Row],COLUMN(U271), FALSE)</f>
        <v>AH10210140</v>
      </c>
      <c r="V272" t="str">
        <f>VLOOKUP($A272,SalesData[#This Row],COLUMN(V271), FALSE)</f>
        <v>CA</v>
      </c>
      <c r="W272">
        <f>VLOOKUP($A272,SalesData[#This Row],COLUMN(W271), FALSE)</f>
        <v>2015</v>
      </c>
      <c r="X272" t="str">
        <f>VLOOKUP($A272,SalesData[#This Row],COLUMN(X271), FALSE)</f>
        <v>AH10210140</v>
      </c>
      <c r="Y272">
        <f>VLOOKUP($A272,SalesData[#This Row],COLUMN(Y271), FALSE)</f>
        <v>42250</v>
      </c>
      <c r="Z272" t="str">
        <f>VLOOKUP($A272,SalesData[#This Row],COLUMN(Z271), FALSE)</f>
        <v>CA-2015-AH10210140-42250</v>
      </c>
      <c r="AA272">
        <f>VLOOKUP($A272,SalesData[#This Row],COLUMN(AA271), FALSE)</f>
        <v>2015</v>
      </c>
      <c r="AB272">
        <f>VLOOKUP($A272,SalesData[#This Row],COLUMN(AB271), FALSE)</f>
        <v>9</v>
      </c>
      <c r="AC272">
        <f>VLOOKUP($A272,SalesData[#This Row],COLUMN(AC271), FALSE)</f>
        <v>5</v>
      </c>
      <c r="AD272">
        <f>VLOOKUP($A272,SalesData[#This Row],COLUMN(AD271), FALSE)</f>
        <v>4</v>
      </c>
    </row>
    <row r="273" spans="1:30" ht="15.75">
      <c r="A273" s="54" t="s">
        <v>1542</v>
      </c>
      <c r="B273" s="52">
        <f>VLOOKUP($A273,SalesData[#This Row],COLUMN(B272), FALSE)</f>
        <v>42199</v>
      </c>
      <c r="C273" s="52">
        <f>VLOOKUP($A273,SalesData[#This Row],COLUMN(C272), FALSE)</f>
        <v>42201</v>
      </c>
      <c r="D273" t="str">
        <f>VLOOKUP($A273,SalesData[#This Row],COLUMN(D272), FALSE)</f>
        <v>Bill Shonely</v>
      </c>
      <c r="E273" t="str">
        <f>VLOOKUP($A273,SalesData[#This Row],COLUMN(E272), FALSE)</f>
        <v>Brazil</v>
      </c>
      <c r="F273" t="str">
        <f>VLOOKUP($A273,SalesData[#This Row],COLUMN(F272), FALSE)</f>
        <v>South America</v>
      </c>
      <c r="G273" t="str">
        <f>VLOOKUP($A273,SalesData[#This Row],COLUMN(G272), FALSE)</f>
        <v>Technology</v>
      </c>
      <c r="H273" t="str">
        <f>VLOOKUP($A273,SalesData[#This Row],COLUMN(H272), FALSE)</f>
        <v>Appliances</v>
      </c>
      <c r="I273">
        <f>VLOOKUP($A273,SalesData[#This Row],COLUMN(I272), FALSE)</f>
        <v>997.80039999999894</v>
      </c>
      <c r="J273">
        <f>VLOOKUP($A273,SalesData[#This Row],COLUMN(J272), FALSE)</f>
        <v>5</v>
      </c>
      <c r="K273">
        <f>VLOOKUP($A273,SalesData[#This Row],COLUMN(K272), FALSE)</f>
        <v>2E-3</v>
      </c>
      <c r="L273">
        <f>VLOOKUP($A273,SalesData[#This Row],COLUMN(L272), FALSE)</f>
        <v>327.90039999999999</v>
      </c>
      <c r="M273" t="str">
        <f>VLOOKUP($A273,SalesData[#This Row],COLUMN(M272), FALSE)</f>
        <v>High</v>
      </c>
      <c r="N273" t="str">
        <f>VLOOKUP($A273,SalesData[#This Row],COLUMN(N272), FALSE)</f>
        <v>Normal Order</v>
      </c>
      <c r="O273" t="str">
        <f>VLOOKUP($A273,SalesData[#This Row],COLUMN(O272), FALSE)</f>
        <v>Bill Shonely</v>
      </c>
      <c r="P273" t="str">
        <f>VLOOKUP($A273,SalesData[#This Row],COLUMN(P272), FALSE)</f>
        <v>MX</v>
      </c>
      <c r="Q273" t="str">
        <f>VLOOKUP($A273,SalesData[#This Row],COLUMN(Q272), FALSE)</f>
        <v>2015</v>
      </c>
      <c r="R273" t="str">
        <f>VLOOKUP($A273,SalesData[#This Row],COLUMN(R272), FALSE)</f>
        <v>HIGH</v>
      </c>
      <c r="S273" t="str">
        <f>VLOOKUP($A273,SalesData[#This Row],COLUMN(S272), FALSE)</f>
        <v>technology</v>
      </c>
      <c r="T273" t="str">
        <f>VLOOKUP($A273,SalesData[#This Row],COLUMN(T272), FALSE)</f>
        <v>42199</v>
      </c>
      <c r="U273" t="str">
        <f>VLOOKUP($A273,SalesData[#This Row],COLUMN(U272), FALSE)</f>
        <v>BS1136518</v>
      </c>
      <c r="V273" t="str">
        <f>VLOOKUP($A273,SalesData[#This Row],COLUMN(V272), FALSE)</f>
        <v>MX</v>
      </c>
      <c r="W273">
        <f>VLOOKUP($A273,SalesData[#This Row],COLUMN(W272), FALSE)</f>
        <v>2015</v>
      </c>
      <c r="X273" t="str">
        <f>VLOOKUP($A273,SalesData[#This Row],COLUMN(X272), FALSE)</f>
        <v>BS1136518</v>
      </c>
      <c r="Y273">
        <f>VLOOKUP($A273,SalesData[#This Row],COLUMN(Y272), FALSE)</f>
        <v>42199</v>
      </c>
      <c r="Z273" t="str">
        <f>VLOOKUP($A273,SalesData[#This Row],COLUMN(Z272), FALSE)</f>
        <v>MX-2015-BS1136518-42199</v>
      </c>
      <c r="AA273">
        <f>VLOOKUP($A273,SalesData[#This Row],COLUMN(AA272), FALSE)</f>
        <v>2015</v>
      </c>
      <c r="AB273">
        <f>VLOOKUP($A273,SalesData[#This Row],COLUMN(AB272), FALSE)</f>
        <v>7</v>
      </c>
      <c r="AC273">
        <f>VLOOKUP($A273,SalesData[#This Row],COLUMN(AC272), FALSE)</f>
        <v>3</v>
      </c>
      <c r="AD273">
        <f>VLOOKUP($A273,SalesData[#This Row],COLUMN(AD272), FALSE)</f>
        <v>2</v>
      </c>
    </row>
    <row r="274" spans="1:30" ht="15.75">
      <c r="A274" s="53" t="s">
        <v>1544</v>
      </c>
      <c r="B274" s="52">
        <f>VLOOKUP($A274,SalesData[#This Row],COLUMN(B273), FALSE)</f>
        <v>41389</v>
      </c>
      <c r="C274" s="52">
        <f>VLOOKUP($A274,SalesData[#This Row],COLUMN(C273), FALSE)</f>
        <v>41389</v>
      </c>
      <c r="D274" t="str">
        <f>VLOOKUP($A274,SalesData[#This Row],COLUMN(D273), FALSE)</f>
        <v>Kunst Miller</v>
      </c>
      <c r="E274" t="str">
        <f>VLOOKUP($A274,SalesData[#This Row],COLUMN(E273), FALSE)</f>
        <v>Iran</v>
      </c>
      <c r="F274" t="str">
        <f>VLOOKUP($A274,SalesData[#This Row],COLUMN(F273), FALSE)</f>
        <v>Southern Asia</v>
      </c>
      <c r="G274" t="str">
        <f>VLOOKUP($A274,SalesData[#This Row],COLUMN(G273), FALSE)</f>
        <v>Furniture</v>
      </c>
      <c r="H274" t="str">
        <f>VLOOKUP($A274,SalesData[#This Row],COLUMN(H273), FALSE)</f>
        <v>Copiers</v>
      </c>
      <c r="I274">
        <f>VLOOKUP($A274,SalesData[#This Row],COLUMN(I273), FALSE)</f>
        <v>1647</v>
      </c>
      <c r="J274">
        <f>VLOOKUP($A274,SalesData[#This Row],COLUMN(J273), FALSE)</f>
        <v>4</v>
      </c>
      <c r="K274">
        <f>VLOOKUP($A274,SalesData[#This Row],COLUMN(K273), FALSE)</f>
        <v>0</v>
      </c>
      <c r="L274">
        <f>VLOOKUP($A274,SalesData[#This Row],COLUMN(L273), FALSE)</f>
        <v>625.79999999999995</v>
      </c>
      <c r="M274" t="str">
        <f>VLOOKUP($A274,SalesData[#This Row],COLUMN(M273), FALSE)</f>
        <v>High</v>
      </c>
      <c r="N274" t="str">
        <f>VLOOKUP($A274,SalesData[#This Row],COLUMN(N273), FALSE)</f>
        <v>Normal Order</v>
      </c>
      <c r="O274" t="str">
        <f>VLOOKUP($A274,SalesData[#This Row],COLUMN(O273), FALSE)</f>
        <v>Kunst Miller</v>
      </c>
      <c r="P274" t="str">
        <f>VLOOKUP($A274,SalesData[#This Row],COLUMN(P273), FALSE)</f>
        <v>IR</v>
      </c>
      <c r="Q274" t="str">
        <f>VLOOKUP($A274,SalesData[#This Row],COLUMN(Q273), FALSE)</f>
        <v>2013</v>
      </c>
      <c r="R274" t="str">
        <f>VLOOKUP($A274,SalesData[#This Row],COLUMN(R273), FALSE)</f>
        <v>HIGH</v>
      </c>
      <c r="S274" t="str">
        <f>VLOOKUP($A274,SalesData[#This Row],COLUMN(S273), FALSE)</f>
        <v>furniture</v>
      </c>
      <c r="T274" t="str">
        <f>VLOOKUP($A274,SalesData[#This Row],COLUMN(T273), FALSE)</f>
        <v>41389</v>
      </c>
      <c r="U274" t="str">
        <f>VLOOKUP($A274,SalesData[#This Row],COLUMN(U273), FALSE)</f>
        <v>KM672060</v>
      </c>
      <c r="V274" t="str">
        <f>VLOOKUP($A274,SalesData[#This Row],COLUMN(V273), FALSE)</f>
        <v>IR</v>
      </c>
      <c r="W274">
        <f>VLOOKUP($A274,SalesData[#This Row],COLUMN(W273), FALSE)</f>
        <v>2013</v>
      </c>
      <c r="X274" t="str">
        <f>VLOOKUP($A274,SalesData[#This Row],COLUMN(X273), FALSE)</f>
        <v>KM672060</v>
      </c>
      <c r="Y274">
        <f>VLOOKUP($A274,SalesData[#This Row],COLUMN(Y273), FALSE)</f>
        <v>41389</v>
      </c>
      <c r="Z274" t="str">
        <f>VLOOKUP($A274,SalesData[#This Row],COLUMN(Z273), FALSE)</f>
        <v>IR-2013-KM672060-41389</v>
      </c>
      <c r="AA274">
        <f>VLOOKUP($A274,SalesData[#This Row],COLUMN(AA273), FALSE)</f>
        <v>2013</v>
      </c>
      <c r="AB274">
        <f>VLOOKUP($A274,SalesData[#This Row],COLUMN(AB273), FALSE)</f>
        <v>4</v>
      </c>
      <c r="AC274">
        <f>VLOOKUP($A274,SalesData[#This Row],COLUMN(AC273), FALSE)</f>
        <v>5</v>
      </c>
      <c r="AD274">
        <f>VLOOKUP($A274,SalesData[#This Row],COLUMN(AD273), FALSE)</f>
        <v>0</v>
      </c>
    </row>
    <row r="275" spans="1:30" ht="15.75">
      <c r="A275" s="54" t="s">
        <v>1547</v>
      </c>
      <c r="B275" s="52">
        <f>VLOOKUP($A275,SalesData[#This Row],COLUMN(B274), FALSE)</f>
        <v>41128</v>
      </c>
      <c r="C275" s="52">
        <f>VLOOKUP($A275,SalesData[#This Row],COLUMN(C274), FALSE)</f>
        <v>41128</v>
      </c>
      <c r="D275" t="str">
        <f>VLOOKUP($A275,SalesData[#This Row],COLUMN(D274), FALSE)</f>
        <v>Barbara Fisher</v>
      </c>
      <c r="E275" t="str">
        <f>VLOOKUP($A275,SalesData[#This Row],COLUMN(E274), FALSE)</f>
        <v>China</v>
      </c>
      <c r="F275" t="str">
        <f>VLOOKUP($A275,SalesData[#This Row],COLUMN(F274), FALSE)</f>
        <v>Eastern Asia</v>
      </c>
      <c r="G275" t="str">
        <f>VLOOKUP($A275,SalesData[#This Row],COLUMN(G274), FALSE)</f>
        <v>Technology</v>
      </c>
      <c r="H275" t="str">
        <f>VLOOKUP($A275,SalesData[#This Row],COLUMN(H274), FALSE)</f>
        <v>Copiers</v>
      </c>
      <c r="I275">
        <f>VLOOKUP($A275,SalesData[#This Row],COLUMN(I274), FALSE)</f>
        <v>1273.56</v>
      </c>
      <c r="J275">
        <f>VLOOKUP($A275,SalesData[#This Row],COLUMN(J274), FALSE)</f>
        <v>4</v>
      </c>
      <c r="K275">
        <f>VLOOKUP($A275,SalesData[#This Row],COLUMN(K274), FALSE)</f>
        <v>0</v>
      </c>
      <c r="L275">
        <f>VLOOKUP($A275,SalesData[#This Row],COLUMN(L274), FALSE)</f>
        <v>573</v>
      </c>
      <c r="M275" t="str">
        <f>VLOOKUP($A275,SalesData[#This Row],COLUMN(M274), FALSE)</f>
        <v>Medium</v>
      </c>
      <c r="N275" t="str">
        <f>VLOOKUP($A275,SalesData[#This Row],COLUMN(N274), FALSE)</f>
        <v>Normal Order</v>
      </c>
      <c r="O275" t="str">
        <f>VLOOKUP($A275,SalesData[#This Row],COLUMN(O274), FALSE)</f>
        <v>Barbara Fisher</v>
      </c>
      <c r="P275" t="str">
        <f>VLOOKUP($A275,SalesData[#This Row],COLUMN(P274), FALSE)</f>
        <v>IN</v>
      </c>
      <c r="Q275" t="str">
        <f>VLOOKUP($A275,SalesData[#This Row],COLUMN(Q274), FALSE)</f>
        <v>2012</v>
      </c>
      <c r="R275" t="str">
        <f>VLOOKUP($A275,SalesData[#This Row],COLUMN(R274), FALSE)</f>
        <v>MEDIUM</v>
      </c>
      <c r="S275" t="str">
        <f>VLOOKUP($A275,SalesData[#This Row],COLUMN(S274), FALSE)</f>
        <v>technology</v>
      </c>
      <c r="T275" t="str">
        <f>VLOOKUP($A275,SalesData[#This Row],COLUMN(T274), FALSE)</f>
        <v>41128</v>
      </c>
      <c r="U275" t="str">
        <f>VLOOKUP($A275,SalesData[#This Row],COLUMN(U274), FALSE)</f>
        <v>BF1097527</v>
      </c>
      <c r="V275" t="str">
        <f>VLOOKUP($A275,SalesData[#This Row],COLUMN(V274), FALSE)</f>
        <v>IN</v>
      </c>
      <c r="W275">
        <f>VLOOKUP($A275,SalesData[#This Row],COLUMN(W274), FALSE)</f>
        <v>2012</v>
      </c>
      <c r="X275" t="str">
        <f>VLOOKUP($A275,SalesData[#This Row],COLUMN(X274), FALSE)</f>
        <v>BF1097527</v>
      </c>
      <c r="Y275">
        <f>VLOOKUP($A275,SalesData[#This Row],COLUMN(Y274), FALSE)</f>
        <v>41128</v>
      </c>
      <c r="Z275" t="str">
        <f>VLOOKUP($A275,SalesData[#This Row],COLUMN(Z274), FALSE)</f>
        <v>IN-2012-BF1097527-41128</v>
      </c>
      <c r="AA275">
        <f>VLOOKUP($A275,SalesData[#This Row],COLUMN(AA274), FALSE)</f>
        <v>2012</v>
      </c>
      <c r="AB275">
        <f>VLOOKUP($A275,SalesData[#This Row],COLUMN(AB274), FALSE)</f>
        <v>8</v>
      </c>
      <c r="AC275">
        <f>VLOOKUP($A275,SalesData[#This Row],COLUMN(AC274), FALSE)</f>
        <v>3</v>
      </c>
      <c r="AD275">
        <f>VLOOKUP($A275,SalesData[#This Row],COLUMN(AD274), FALSE)</f>
        <v>0</v>
      </c>
    </row>
    <row r="276" spans="1:30" ht="15.75">
      <c r="A276" s="53" t="s">
        <v>1548</v>
      </c>
      <c r="B276" s="52">
        <f>VLOOKUP($A276,SalesData[#This Row],COLUMN(B275), FALSE)</f>
        <v>41259</v>
      </c>
      <c r="C276" s="52">
        <f>VLOOKUP($A276,SalesData[#This Row],COLUMN(C275), FALSE)</f>
        <v>41263</v>
      </c>
      <c r="D276" t="str">
        <f>VLOOKUP($A276,SalesData[#This Row],COLUMN(D275), FALSE)</f>
        <v>Michelle Moray</v>
      </c>
      <c r="E276" t="str">
        <f>VLOOKUP($A276,SalesData[#This Row],COLUMN(E275), FALSE)</f>
        <v>Germany</v>
      </c>
      <c r="F276" t="str">
        <f>VLOOKUP($A276,SalesData[#This Row],COLUMN(F275), FALSE)</f>
        <v>Western Europe</v>
      </c>
      <c r="G276" t="str">
        <f>VLOOKUP($A276,SalesData[#This Row],COLUMN(G275), FALSE)</f>
        <v>Technology</v>
      </c>
      <c r="H276" t="str">
        <f>VLOOKUP($A276,SalesData[#This Row],COLUMN(H275), FALSE)</f>
        <v>Bookcases</v>
      </c>
      <c r="I276">
        <f>VLOOKUP($A276,SalesData[#This Row],COLUMN(I275), FALSE)</f>
        <v>1908.18</v>
      </c>
      <c r="J276">
        <f>VLOOKUP($A276,SalesData[#This Row],COLUMN(J275), FALSE)</f>
        <v>3</v>
      </c>
      <c r="K276">
        <f>VLOOKUP($A276,SalesData[#This Row],COLUMN(K275), FALSE)</f>
        <v>0</v>
      </c>
      <c r="L276">
        <f>VLOOKUP($A276,SalesData[#This Row],COLUMN(L275), FALSE)</f>
        <v>820.44</v>
      </c>
      <c r="M276" t="str">
        <f>VLOOKUP($A276,SalesData[#This Row],COLUMN(M275), FALSE)</f>
        <v>Medium</v>
      </c>
      <c r="N276" t="str">
        <f>VLOOKUP($A276,SalesData[#This Row],COLUMN(N275), FALSE)</f>
        <v>Normal Order</v>
      </c>
      <c r="O276" t="str">
        <f>VLOOKUP($A276,SalesData[#This Row],COLUMN(O275), FALSE)</f>
        <v>Michelle Moray</v>
      </c>
      <c r="P276" t="str">
        <f>VLOOKUP($A276,SalesData[#This Row],COLUMN(P275), FALSE)</f>
        <v>ES</v>
      </c>
      <c r="Q276" t="str">
        <f>VLOOKUP($A276,SalesData[#This Row],COLUMN(Q275), FALSE)</f>
        <v>2012</v>
      </c>
      <c r="R276" t="str">
        <f>VLOOKUP($A276,SalesData[#This Row],COLUMN(R275), FALSE)</f>
        <v>MEDIUM</v>
      </c>
      <c r="S276" t="str">
        <f>VLOOKUP($A276,SalesData[#This Row],COLUMN(S275), FALSE)</f>
        <v>technology</v>
      </c>
      <c r="T276" t="str">
        <f>VLOOKUP($A276,SalesData[#This Row],COLUMN(T275), FALSE)</f>
        <v>41259</v>
      </c>
      <c r="U276" t="str">
        <f>VLOOKUP($A276,SalesData[#This Row],COLUMN(U275), FALSE)</f>
        <v>MM1805548</v>
      </c>
      <c r="V276" t="str">
        <f>VLOOKUP($A276,SalesData[#This Row],COLUMN(V275), FALSE)</f>
        <v>ES</v>
      </c>
      <c r="W276">
        <f>VLOOKUP($A276,SalesData[#This Row],COLUMN(W275), FALSE)</f>
        <v>2012</v>
      </c>
      <c r="X276" t="str">
        <f>VLOOKUP($A276,SalesData[#This Row],COLUMN(X275), FALSE)</f>
        <v>MM1805548</v>
      </c>
      <c r="Y276">
        <f>VLOOKUP($A276,SalesData[#This Row],COLUMN(Y275), FALSE)</f>
        <v>41259</v>
      </c>
      <c r="Z276" t="str">
        <f>VLOOKUP($A276,SalesData[#This Row],COLUMN(Z275), FALSE)</f>
        <v>ES-2012-MM1805548-41259</v>
      </c>
      <c r="AA276">
        <f>VLOOKUP($A276,SalesData[#This Row],COLUMN(AA275), FALSE)</f>
        <v>2012</v>
      </c>
      <c r="AB276">
        <f>VLOOKUP($A276,SalesData[#This Row],COLUMN(AB275), FALSE)</f>
        <v>12</v>
      </c>
      <c r="AC276">
        <f>VLOOKUP($A276,SalesData[#This Row],COLUMN(AC275), FALSE)</f>
        <v>1</v>
      </c>
      <c r="AD276">
        <f>VLOOKUP($A276,SalesData[#This Row],COLUMN(AD275), FALSE)</f>
        <v>4</v>
      </c>
    </row>
    <row r="277" spans="1:30" ht="15.75">
      <c r="A277" s="54" t="s">
        <v>1553</v>
      </c>
      <c r="B277" s="52">
        <f>VLOOKUP($A277,SalesData[#This Row],COLUMN(B276), FALSE)</f>
        <v>41583</v>
      </c>
      <c r="C277" s="52">
        <f>VLOOKUP($A277,SalesData[#This Row],COLUMN(C276), FALSE)</f>
        <v>41586</v>
      </c>
      <c r="D277" t="str">
        <f>VLOOKUP($A277,SalesData[#This Row],COLUMN(D276), FALSE)</f>
        <v>Nathan Cano</v>
      </c>
      <c r="E277" t="str">
        <f>VLOOKUP($A277,SalesData[#This Row],COLUMN(E276), FALSE)</f>
        <v>Ukraine</v>
      </c>
      <c r="F277" t="str">
        <f>VLOOKUP($A277,SalesData[#This Row],COLUMN(F276), FALSE)</f>
        <v>Eastern Europe</v>
      </c>
      <c r="G277" t="str">
        <f>VLOOKUP($A277,SalesData[#This Row],COLUMN(G276), FALSE)</f>
        <v xml:space="preserve"> Technology </v>
      </c>
      <c r="H277" t="str">
        <f>VLOOKUP($A277,SalesData[#This Row],COLUMN(H276), FALSE)</f>
        <v>Tables</v>
      </c>
      <c r="I277">
        <f>VLOOKUP($A277,SalesData[#This Row],COLUMN(I276), FALSE)</f>
        <v>680.28</v>
      </c>
      <c r="J277">
        <f>VLOOKUP($A277,SalesData[#This Row],COLUMN(J276), FALSE)</f>
        <v>4</v>
      </c>
      <c r="K277">
        <f>VLOOKUP($A277,SalesData[#This Row],COLUMN(K276), FALSE)</f>
        <v>0</v>
      </c>
      <c r="L277">
        <f>VLOOKUP($A277,SalesData[#This Row],COLUMN(L276), FALSE)</f>
        <v>231.24</v>
      </c>
      <c r="M277" t="str">
        <f>VLOOKUP($A277,SalesData[#This Row],COLUMN(M276), FALSE)</f>
        <v>Critical</v>
      </c>
      <c r="N277" t="str">
        <f>VLOOKUP($A277,SalesData[#This Row],COLUMN(N276), FALSE)</f>
        <v>Normal Order</v>
      </c>
      <c r="O277" t="str">
        <f>VLOOKUP($A277,SalesData[#This Row],COLUMN(O276), FALSE)</f>
        <v>Nathan Cano</v>
      </c>
      <c r="P277" t="str">
        <f>VLOOKUP($A277,SalesData[#This Row],COLUMN(P276), FALSE)</f>
        <v>UP</v>
      </c>
      <c r="Q277" t="str">
        <f>VLOOKUP($A277,SalesData[#This Row],COLUMN(Q276), FALSE)</f>
        <v>2013</v>
      </c>
      <c r="R277" t="str">
        <f>VLOOKUP($A277,SalesData[#This Row],COLUMN(R276), FALSE)</f>
        <v>CRITICAL</v>
      </c>
      <c r="S277" t="str">
        <f>VLOOKUP($A277,SalesData[#This Row],COLUMN(S276), FALSE)</f>
        <v xml:space="preserve"> technology </v>
      </c>
      <c r="T277" t="str">
        <f>VLOOKUP($A277,SalesData[#This Row],COLUMN(T276), FALSE)</f>
        <v>41583</v>
      </c>
      <c r="U277" t="str">
        <f>VLOOKUP($A277,SalesData[#This Row],COLUMN(U276), FALSE)</f>
        <v>NC8415137</v>
      </c>
      <c r="V277" t="str">
        <f>VLOOKUP($A277,SalesData[#This Row],COLUMN(V276), FALSE)</f>
        <v>UP</v>
      </c>
      <c r="W277">
        <f>VLOOKUP($A277,SalesData[#This Row],COLUMN(W276), FALSE)</f>
        <v>2013</v>
      </c>
      <c r="X277" t="str">
        <f>VLOOKUP($A277,SalesData[#This Row],COLUMN(X276), FALSE)</f>
        <v>NC8415137</v>
      </c>
      <c r="Y277">
        <f>VLOOKUP($A277,SalesData[#This Row],COLUMN(Y276), FALSE)</f>
        <v>41583</v>
      </c>
      <c r="Z277" t="str">
        <f>VLOOKUP($A277,SalesData[#This Row],COLUMN(Z276), FALSE)</f>
        <v>UP-2013-NC8415137-41583</v>
      </c>
      <c r="AA277">
        <f>VLOOKUP($A277,SalesData[#This Row],COLUMN(AA276), FALSE)</f>
        <v>2013</v>
      </c>
      <c r="AB277">
        <f>VLOOKUP($A277,SalesData[#This Row],COLUMN(AB276), FALSE)</f>
        <v>11</v>
      </c>
      <c r="AC277">
        <f>VLOOKUP($A277,SalesData[#This Row],COLUMN(AC276), FALSE)</f>
        <v>3</v>
      </c>
      <c r="AD277">
        <f>VLOOKUP($A277,SalesData[#This Row],COLUMN(AD276), FALSE)</f>
        <v>3</v>
      </c>
    </row>
    <row r="278" spans="1:30" ht="15.75">
      <c r="A278" s="53" t="s">
        <v>1555</v>
      </c>
      <c r="B278" s="52">
        <f>VLOOKUP($A278,SalesData[#This Row],COLUMN(B277), FALSE)</f>
        <v>41280</v>
      </c>
      <c r="C278" s="52">
        <f>VLOOKUP($A278,SalesData[#This Row],COLUMN(C277), FALSE)</f>
        <v>41283</v>
      </c>
      <c r="D278" t="str">
        <f>VLOOKUP($A278,SalesData[#This Row],COLUMN(D277), FALSE)</f>
        <v>Georgia Rosenberg</v>
      </c>
      <c r="E278" t="str">
        <f>VLOOKUP($A278,SalesData[#This Row],COLUMN(E277), FALSE)</f>
        <v>Norway</v>
      </c>
      <c r="F278" t="str">
        <f>VLOOKUP($A278,SalesData[#This Row],COLUMN(F277), FALSE)</f>
        <v>Northern Europe</v>
      </c>
      <c r="G278" t="str">
        <f>VLOOKUP($A278,SalesData[#This Row],COLUMN(G277), FALSE)</f>
        <v>Technology</v>
      </c>
      <c r="H278" t="str">
        <f>VLOOKUP($A278,SalesData[#This Row],COLUMN(H277), FALSE)</f>
        <v>Bookcases</v>
      </c>
      <c r="I278">
        <f>VLOOKUP($A278,SalesData[#This Row],COLUMN(I277), FALSE)</f>
        <v>964.07999999999902</v>
      </c>
      <c r="J278">
        <f>VLOOKUP($A278,SalesData[#This Row],COLUMN(J277), FALSE)</f>
        <v>3</v>
      </c>
      <c r="K278">
        <f>VLOOKUP($A278,SalesData[#This Row],COLUMN(K277), FALSE)</f>
        <v>0</v>
      </c>
      <c r="L278">
        <f>VLOOKUP($A278,SalesData[#This Row],COLUMN(L277), FALSE)</f>
        <v>337.409999999999</v>
      </c>
      <c r="M278" t="str">
        <f>VLOOKUP($A278,SalesData[#This Row],COLUMN(M277), FALSE)</f>
        <v>Medium</v>
      </c>
      <c r="N278" t="str">
        <f>VLOOKUP($A278,SalesData[#This Row],COLUMN(N277), FALSE)</f>
        <v>Normal Order</v>
      </c>
      <c r="O278" t="str">
        <f>VLOOKUP($A278,SalesData[#This Row],COLUMN(O277), FALSE)</f>
        <v>Georgia Rosenberg</v>
      </c>
      <c r="P278" t="str">
        <f>VLOOKUP($A278,SalesData[#This Row],COLUMN(P277), FALSE)</f>
        <v>ES</v>
      </c>
      <c r="Q278" t="str">
        <f>VLOOKUP($A278,SalesData[#This Row],COLUMN(Q277), FALSE)</f>
        <v>2013</v>
      </c>
      <c r="R278" t="str">
        <f>VLOOKUP($A278,SalesData[#This Row],COLUMN(R277), FALSE)</f>
        <v>MEDIUM</v>
      </c>
      <c r="S278" t="str">
        <f>VLOOKUP($A278,SalesData[#This Row],COLUMN(S277), FALSE)</f>
        <v>technology</v>
      </c>
      <c r="T278" t="str">
        <f>VLOOKUP($A278,SalesData[#This Row],COLUMN(T277), FALSE)</f>
        <v>41280</v>
      </c>
      <c r="U278" t="str">
        <f>VLOOKUP($A278,SalesData[#This Row],COLUMN(U277), FALSE)</f>
        <v>GR1456096</v>
      </c>
      <c r="V278" t="str">
        <f>VLOOKUP($A278,SalesData[#This Row],COLUMN(V277), FALSE)</f>
        <v>ES</v>
      </c>
      <c r="W278">
        <f>VLOOKUP($A278,SalesData[#This Row],COLUMN(W277), FALSE)</f>
        <v>2013</v>
      </c>
      <c r="X278" t="str">
        <f>VLOOKUP($A278,SalesData[#This Row],COLUMN(X277), FALSE)</f>
        <v>GR1456096</v>
      </c>
      <c r="Y278">
        <f>VLOOKUP($A278,SalesData[#This Row],COLUMN(Y277), FALSE)</f>
        <v>41280</v>
      </c>
      <c r="Z278" t="str">
        <f>VLOOKUP($A278,SalesData[#This Row],COLUMN(Z277), FALSE)</f>
        <v>ES-2013-GR1456096-41280</v>
      </c>
      <c r="AA278">
        <f>VLOOKUP($A278,SalesData[#This Row],COLUMN(AA277), FALSE)</f>
        <v>2013</v>
      </c>
      <c r="AB278">
        <f>VLOOKUP($A278,SalesData[#This Row],COLUMN(AB277), FALSE)</f>
        <v>1</v>
      </c>
      <c r="AC278">
        <f>VLOOKUP($A278,SalesData[#This Row],COLUMN(AC277), FALSE)</f>
        <v>1</v>
      </c>
      <c r="AD278">
        <f>VLOOKUP($A278,SalesData[#This Row],COLUMN(AD277), FALSE)</f>
        <v>3</v>
      </c>
    </row>
    <row r="279" spans="1:30" ht="15.75">
      <c r="A279" s="54" t="s">
        <v>1561</v>
      </c>
      <c r="B279" s="52">
        <f>VLOOKUP($A279,SalesData[#This Row],COLUMN(B278), FALSE)</f>
        <v>42072</v>
      </c>
      <c r="C279" s="52">
        <f>VLOOKUP($A279,SalesData[#This Row],COLUMN(C278), FALSE)</f>
        <v>42079</v>
      </c>
      <c r="D279" t="str">
        <f>VLOOKUP($A279,SalesData[#This Row],COLUMN(D278), FALSE)</f>
        <v>Alan Hwang</v>
      </c>
      <c r="E279" t="str">
        <f>VLOOKUP($A279,SalesData[#This Row],COLUMN(E278), FALSE)</f>
        <v>United States</v>
      </c>
      <c r="F279" t="str">
        <f>VLOOKUP($A279,SalesData[#This Row],COLUMN(F278), FALSE)</f>
        <v>Western US</v>
      </c>
      <c r="G279" t="str">
        <f>VLOOKUP($A279,SalesData[#This Row],COLUMN(G278), FALSE)</f>
        <v>Office Supplies</v>
      </c>
      <c r="H279" t="str">
        <f>VLOOKUP($A279,SalesData[#This Row],COLUMN(H278), FALSE)</f>
        <v>Copiers</v>
      </c>
      <c r="I279">
        <f>VLOOKUP($A279,SalesData[#This Row],COLUMN(I278), FALSE)</f>
        <v>171.2</v>
      </c>
      <c r="J279">
        <f>VLOOKUP($A279,SalesData[#This Row],COLUMN(J278), FALSE)</f>
        <v>5</v>
      </c>
      <c r="K279">
        <f>VLOOKUP($A279,SalesData[#This Row],COLUMN(K278), FALSE)</f>
        <v>0.2</v>
      </c>
      <c r="L279">
        <f>VLOOKUP($A279,SalesData[#This Row],COLUMN(L278), FALSE)</f>
        <v>64.199999999999903</v>
      </c>
      <c r="M279" t="str">
        <f>VLOOKUP($A279,SalesData[#This Row],COLUMN(M278), FALSE)</f>
        <v>Medium</v>
      </c>
      <c r="N279" t="str">
        <f>VLOOKUP($A279,SalesData[#This Row],COLUMN(N278), FALSE)</f>
        <v>Normal Order</v>
      </c>
      <c r="O279" t="str">
        <f>VLOOKUP($A279,SalesData[#This Row],COLUMN(O278), FALSE)</f>
        <v>Alan Hwang</v>
      </c>
      <c r="P279" t="str">
        <f>VLOOKUP($A279,SalesData[#This Row],COLUMN(P278), FALSE)</f>
        <v>CA</v>
      </c>
      <c r="Q279" t="str">
        <f>VLOOKUP($A279,SalesData[#This Row],COLUMN(Q278), FALSE)</f>
        <v>2015</v>
      </c>
      <c r="R279" t="str">
        <f>VLOOKUP($A279,SalesData[#This Row],COLUMN(R278), FALSE)</f>
        <v>MEDIUM</v>
      </c>
      <c r="S279" t="str">
        <f>VLOOKUP($A279,SalesData[#This Row],COLUMN(S278), FALSE)</f>
        <v>office supplies</v>
      </c>
      <c r="T279" t="str">
        <f>VLOOKUP($A279,SalesData[#This Row],COLUMN(T278), FALSE)</f>
        <v>42072</v>
      </c>
      <c r="U279" t="str">
        <f>VLOOKUP($A279,SalesData[#This Row],COLUMN(U278), FALSE)</f>
        <v>AH10210140</v>
      </c>
      <c r="V279" t="str">
        <f>VLOOKUP($A279,SalesData[#This Row],COLUMN(V278), FALSE)</f>
        <v>CA</v>
      </c>
      <c r="W279">
        <f>VLOOKUP($A279,SalesData[#This Row],COLUMN(W278), FALSE)</f>
        <v>2015</v>
      </c>
      <c r="X279" t="str">
        <f>VLOOKUP($A279,SalesData[#This Row],COLUMN(X278), FALSE)</f>
        <v>AH10210140</v>
      </c>
      <c r="Y279">
        <f>VLOOKUP($A279,SalesData[#This Row],COLUMN(Y278), FALSE)</f>
        <v>42072</v>
      </c>
      <c r="Z279" t="str">
        <f>VLOOKUP($A279,SalesData[#This Row],COLUMN(Z278), FALSE)</f>
        <v>CA-2015-AH10210140-42072</v>
      </c>
      <c r="AA279">
        <f>VLOOKUP($A279,SalesData[#This Row],COLUMN(AA278), FALSE)</f>
        <v>2015</v>
      </c>
      <c r="AB279">
        <f>VLOOKUP($A279,SalesData[#This Row],COLUMN(AB278), FALSE)</f>
        <v>3</v>
      </c>
      <c r="AC279">
        <f>VLOOKUP($A279,SalesData[#This Row],COLUMN(AC278), FALSE)</f>
        <v>2</v>
      </c>
      <c r="AD279">
        <f>VLOOKUP($A279,SalesData[#This Row],COLUMN(AD278), FALSE)</f>
        <v>7</v>
      </c>
    </row>
    <row r="280" spans="1:30" ht="15.75">
      <c r="A280" s="53" t="s">
        <v>1562</v>
      </c>
      <c r="B280" s="52">
        <f>VLOOKUP($A280,SalesData[#This Row],COLUMN(B279), FALSE)</f>
        <v>41588</v>
      </c>
      <c r="C280" s="52">
        <f>VLOOKUP($A280,SalesData[#This Row],COLUMN(C279), FALSE)</f>
        <v>41593</v>
      </c>
      <c r="D280" t="str">
        <f>VLOOKUP($A280,SalesData[#This Row],COLUMN(D279), FALSE)</f>
        <v>Alan Hwang</v>
      </c>
      <c r="E280" t="str">
        <f>VLOOKUP($A280,SalesData[#This Row],COLUMN(E279), FALSE)</f>
        <v>United States</v>
      </c>
      <c r="F280" t="str">
        <f>VLOOKUP($A280,SalesData[#This Row],COLUMN(F279), FALSE)</f>
        <v>Western US</v>
      </c>
      <c r="G280" t="str">
        <f>VLOOKUP($A280,SalesData[#This Row],COLUMN(G279), FALSE)</f>
        <v>Technology</v>
      </c>
      <c r="H280" t="str">
        <f>VLOOKUP($A280,SalesData[#This Row],COLUMN(H279), FALSE)</f>
        <v>Tables</v>
      </c>
      <c r="I280">
        <f>VLOOKUP($A280,SalesData[#This Row],COLUMN(I279), FALSE)</f>
        <v>79.900000000000006</v>
      </c>
      <c r="J280">
        <f>VLOOKUP($A280,SalesData[#This Row],COLUMN(J279), FALSE)</f>
        <v>2</v>
      </c>
      <c r="K280">
        <f>VLOOKUP($A280,SalesData[#This Row],COLUMN(K279), FALSE)</f>
        <v>0</v>
      </c>
      <c r="L280">
        <f>VLOOKUP($A280,SalesData[#This Row],COLUMN(L279), FALSE)</f>
        <v>35.155999999999999</v>
      </c>
      <c r="M280" t="str">
        <f>VLOOKUP($A280,SalesData[#This Row],COLUMN(M279), FALSE)</f>
        <v>Medium</v>
      </c>
      <c r="N280" t="str">
        <f>VLOOKUP($A280,SalesData[#This Row],COLUMN(N279), FALSE)</f>
        <v>Normal Order</v>
      </c>
      <c r="O280" t="str">
        <f>VLOOKUP($A280,SalesData[#This Row],COLUMN(O279), FALSE)</f>
        <v>Alan Hwang</v>
      </c>
      <c r="P280" t="str">
        <f>VLOOKUP($A280,SalesData[#This Row],COLUMN(P279), FALSE)</f>
        <v>CA</v>
      </c>
      <c r="Q280" t="str">
        <f>VLOOKUP($A280,SalesData[#This Row],COLUMN(Q279), FALSE)</f>
        <v>2013</v>
      </c>
      <c r="R280" t="str">
        <f>VLOOKUP($A280,SalesData[#This Row],COLUMN(R279), FALSE)</f>
        <v>MEDIUM</v>
      </c>
      <c r="S280" t="str">
        <f>VLOOKUP($A280,SalesData[#This Row],COLUMN(S279), FALSE)</f>
        <v>technology</v>
      </c>
      <c r="T280" t="str">
        <f>VLOOKUP($A280,SalesData[#This Row],COLUMN(T279), FALSE)</f>
        <v>41588</v>
      </c>
      <c r="U280" t="str">
        <f>VLOOKUP($A280,SalesData[#This Row],COLUMN(U279), FALSE)</f>
        <v>AH10210140</v>
      </c>
      <c r="V280" t="str">
        <f>VLOOKUP($A280,SalesData[#This Row],COLUMN(V279), FALSE)</f>
        <v>CA</v>
      </c>
      <c r="W280">
        <f>VLOOKUP($A280,SalesData[#This Row],COLUMN(W279), FALSE)</f>
        <v>2013</v>
      </c>
      <c r="X280" t="str">
        <f>VLOOKUP($A280,SalesData[#This Row],COLUMN(X279), FALSE)</f>
        <v>AH10210140</v>
      </c>
      <c r="Y280">
        <f>VLOOKUP($A280,SalesData[#This Row],COLUMN(Y279), FALSE)</f>
        <v>41588</v>
      </c>
      <c r="Z280" t="str">
        <f>VLOOKUP($A280,SalesData[#This Row],COLUMN(Z279), FALSE)</f>
        <v>CA-2013-AH10210140-41588</v>
      </c>
      <c r="AA280">
        <f>VLOOKUP($A280,SalesData[#This Row],COLUMN(AA279), FALSE)</f>
        <v>2013</v>
      </c>
      <c r="AB280">
        <f>VLOOKUP($A280,SalesData[#This Row],COLUMN(AB279), FALSE)</f>
        <v>11</v>
      </c>
      <c r="AC280">
        <f>VLOOKUP($A280,SalesData[#This Row],COLUMN(AC279), FALSE)</f>
        <v>1</v>
      </c>
      <c r="AD280">
        <f>VLOOKUP($A280,SalesData[#This Row],COLUMN(AD279), FALSE)</f>
        <v>5</v>
      </c>
    </row>
    <row r="281" spans="1:30" ht="15.75">
      <c r="A281" s="54" t="s">
        <v>1565</v>
      </c>
      <c r="B281" s="52">
        <f>VLOOKUP($A281,SalesData[#This Row],COLUMN(B280), FALSE)</f>
        <v>41430</v>
      </c>
      <c r="C281" s="52">
        <f>VLOOKUP($A281,SalesData[#This Row],COLUMN(C280), FALSE)</f>
        <v>41436</v>
      </c>
      <c r="D281" t="str">
        <f>VLOOKUP($A281,SalesData[#This Row],COLUMN(D280), FALSE)</f>
        <v>Andy Yotov</v>
      </c>
      <c r="E281" t="str">
        <f>VLOOKUP($A281,SalesData[#This Row],COLUMN(E280), FALSE)</f>
        <v>United Kingdom</v>
      </c>
      <c r="F281" t="str">
        <f>VLOOKUP($A281,SalesData[#This Row],COLUMN(F280), FALSE)</f>
        <v>Northern Europe</v>
      </c>
      <c r="G281" t="str">
        <f>VLOOKUP($A281,SalesData[#This Row],COLUMN(G280), FALSE)</f>
        <v>Technology</v>
      </c>
      <c r="H281" t="str">
        <f>VLOOKUP($A281,SalesData[#This Row],COLUMN(H280), FALSE)</f>
        <v>Copiers</v>
      </c>
      <c r="I281">
        <f>VLOOKUP($A281,SalesData[#This Row],COLUMN(I280), FALSE)</f>
        <v>1891.5</v>
      </c>
      <c r="J281">
        <f>VLOOKUP($A281,SalesData[#This Row],COLUMN(J280), FALSE)</f>
        <v>5</v>
      </c>
      <c r="K281">
        <f>VLOOKUP($A281,SalesData[#This Row],COLUMN(K280), FALSE)</f>
        <v>0</v>
      </c>
      <c r="L281">
        <f>VLOOKUP($A281,SalesData[#This Row],COLUMN(L280), FALSE)</f>
        <v>832.2</v>
      </c>
      <c r="M281" t="str">
        <f>VLOOKUP($A281,SalesData[#This Row],COLUMN(M280), FALSE)</f>
        <v>Medium</v>
      </c>
      <c r="N281" t="str">
        <f>VLOOKUP($A281,SalesData[#This Row],COLUMN(N280), FALSE)</f>
        <v>Normal Order</v>
      </c>
      <c r="O281" t="str">
        <f>VLOOKUP($A281,SalesData[#This Row],COLUMN(O280), FALSE)</f>
        <v>Andy Yotov</v>
      </c>
      <c r="P281" t="str">
        <f>VLOOKUP($A281,SalesData[#This Row],COLUMN(P280), FALSE)</f>
        <v>ES</v>
      </c>
      <c r="Q281" t="str">
        <f>VLOOKUP($A281,SalesData[#This Row],COLUMN(Q280), FALSE)</f>
        <v>2013</v>
      </c>
      <c r="R281" t="str">
        <f>VLOOKUP($A281,SalesData[#This Row],COLUMN(R280), FALSE)</f>
        <v>MEDIUM</v>
      </c>
      <c r="S281" t="str">
        <f>VLOOKUP($A281,SalesData[#This Row],COLUMN(S280), FALSE)</f>
        <v>technology</v>
      </c>
      <c r="T281" t="str">
        <f>VLOOKUP($A281,SalesData[#This Row],COLUMN(T280), FALSE)</f>
        <v>41430</v>
      </c>
      <c r="U281" t="str">
        <f>VLOOKUP($A281,SalesData[#This Row],COLUMN(U280), FALSE)</f>
        <v>AY10555139</v>
      </c>
      <c r="V281" t="str">
        <f>VLOOKUP($A281,SalesData[#This Row],COLUMN(V280), FALSE)</f>
        <v>ES</v>
      </c>
      <c r="W281">
        <f>VLOOKUP($A281,SalesData[#This Row],COLUMN(W280), FALSE)</f>
        <v>2013</v>
      </c>
      <c r="X281" t="str">
        <f>VLOOKUP($A281,SalesData[#This Row],COLUMN(X280), FALSE)</f>
        <v>AY10555139</v>
      </c>
      <c r="Y281">
        <f>VLOOKUP($A281,SalesData[#This Row],COLUMN(Y280), FALSE)</f>
        <v>41430</v>
      </c>
      <c r="Z281" t="str">
        <f>VLOOKUP($A281,SalesData[#This Row],COLUMN(Z280), FALSE)</f>
        <v>ES-2013-AY10555139-41430</v>
      </c>
      <c r="AA281">
        <f>VLOOKUP($A281,SalesData[#This Row],COLUMN(AA280), FALSE)</f>
        <v>2013</v>
      </c>
      <c r="AB281">
        <f>VLOOKUP($A281,SalesData[#This Row],COLUMN(AB280), FALSE)</f>
        <v>6</v>
      </c>
      <c r="AC281">
        <f>VLOOKUP($A281,SalesData[#This Row],COLUMN(AC280), FALSE)</f>
        <v>4</v>
      </c>
      <c r="AD281">
        <f>VLOOKUP($A281,SalesData[#This Row],COLUMN(AD280), FALSE)</f>
        <v>6</v>
      </c>
    </row>
    <row r="282" spans="1:30" ht="15.75">
      <c r="A282" s="53" t="s">
        <v>1567</v>
      </c>
      <c r="B282" s="52">
        <f>VLOOKUP($A282,SalesData[#This Row],COLUMN(B281), FALSE)</f>
        <v>41762</v>
      </c>
      <c r="C282" s="52">
        <f>VLOOKUP($A282,SalesData[#This Row],COLUMN(C281), FALSE)</f>
        <v>41763</v>
      </c>
      <c r="D282" t="str">
        <f>VLOOKUP($A282,SalesData[#This Row],COLUMN(D281), FALSE)</f>
        <v>Christine Phan</v>
      </c>
      <c r="E282" t="str">
        <f>VLOOKUP($A282,SalesData[#This Row],COLUMN(E281), FALSE)</f>
        <v>Dominican Republic</v>
      </c>
      <c r="F282" t="str">
        <f>VLOOKUP($A282,SalesData[#This Row],COLUMN(F281), FALSE)</f>
        <v>Caribbean</v>
      </c>
      <c r="G282" t="str">
        <f>VLOOKUP($A282,SalesData[#This Row],COLUMN(G281), FALSE)</f>
        <v>Office Supplies</v>
      </c>
      <c r="H282" t="str">
        <f>VLOOKUP($A282,SalesData[#This Row],COLUMN(H281), FALSE)</f>
        <v>Copiers</v>
      </c>
      <c r="I282">
        <f>VLOOKUP($A282,SalesData[#This Row],COLUMN(I281), FALSE)</f>
        <v>912.24</v>
      </c>
      <c r="J282">
        <f>VLOOKUP($A282,SalesData[#This Row],COLUMN(J281), FALSE)</f>
        <v>3</v>
      </c>
      <c r="K282">
        <f>VLOOKUP($A282,SalesData[#This Row],COLUMN(K281), FALSE)</f>
        <v>0.2</v>
      </c>
      <c r="L282">
        <f>VLOOKUP($A282,SalesData[#This Row],COLUMN(L281), FALSE)</f>
        <v>68.400000000000006</v>
      </c>
      <c r="M282" t="str">
        <f>VLOOKUP($A282,SalesData[#This Row],COLUMN(M281), FALSE)</f>
        <v>High</v>
      </c>
      <c r="N282" t="str">
        <f>VLOOKUP($A282,SalesData[#This Row],COLUMN(N281), FALSE)</f>
        <v>Normal Order</v>
      </c>
      <c r="O282" t="str">
        <f>VLOOKUP($A282,SalesData[#This Row],COLUMN(O281), FALSE)</f>
        <v>Christine Phan</v>
      </c>
      <c r="P282" t="str">
        <f>VLOOKUP($A282,SalesData[#This Row],COLUMN(P281), FALSE)</f>
        <v>MX</v>
      </c>
      <c r="Q282" t="str">
        <f>VLOOKUP($A282,SalesData[#This Row],COLUMN(Q281), FALSE)</f>
        <v>2014</v>
      </c>
      <c r="R282" t="str">
        <f>VLOOKUP($A282,SalesData[#This Row],COLUMN(R281), FALSE)</f>
        <v>HIGH</v>
      </c>
      <c r="S282" t="str">
        <f>VLOOKUP($A282,SalesData[#This Row],COLUMN(S281), FALSE)</f>
        <v>office supplies</v>
      </c>
      <c r="T282" t="str">
        <f>VLOOKUP($A282,SalesData[#This Row],COLUMN(T281), FALSE)</f>
        <v>41762</v>
      </c>
      <c r="U282" t="str">
        <f>VLOOKUP($A282,SalesData[#This Row],COLUMN(U281), FALSE)</f>
        <v>CP1234036</v>
      </c>
      <c r="V282" t="str">
        <f>VLOOKUP($A282,SalesData[#This Row],COLUMN(V281), FALSE)</f>
        <v>MX</v>
      </c>
      <c r="W282">
        <f>VLOOKUP($A282,SalesData[#This Row],COLUMN(W281), FALSE)</f>
        <v>2014</v>
      </c>
      <c r="X282" t="str">
        <f>VLOOKUP($A282,SalesData[#This Row],COLUMN(X281), FALSE)</f>
        <v>CP1234036</v>
      </c>
      <c r="Y282">
        <f>VLOOKUP($A282,SalesData[#This Row],COLUMN(Y281), FALSE)</f>
        <v>41762</v>
      </c>
      <c r="Z282" t="str">
        <f>VLOOKUP($A282,SalesData[#This Row],COLUMN(Z281), FALSE)</f>
        <v>MX-2014-CP1234036-41762</v>
      </c>
      <c r="AA282">
        <f>VLOOKUP($A282,SalesData[#This Row],COLUMN(AA281), FALSE)</f>
        <v>2014</v>
      </c>
      <c r="AB282">
        <f>VLOOKUP($A282,SalesData[#This Row],COLUMN(AB281), FALSE)</f>
        <v>5</v>
      </c>
      <c r="AC282">
        <f>VLOOKUP($A282,SalesData[#This Row],COLUMN(AC281), FALSE)</f>
        <v>7</v>
      </c>
      <c r="AD282">
        <f>VLOOKUP($A282,SalesData[#This Row],COLUMN(AD281), FALSE)</f>
        <v>1</v>
      </c>
    </row>
    <row r="283" spans="1:30" ht="15.75">
      <c r="A283" s="54" t="s">
        <v>1568</v>
      </c>
      <c r="B283" s="52">
        <f>VLOOKUP($A283,SalesData[#This Row],COLUMN(B282), FALSE)</f>
        <v>41914</v>
      </c>
      <c r="C283" s="52">
        <f>VLOOKUP($A283,SalesData[#This Row],COLUMN(C282), FALSE)</f>
        <v>41917</v>
      </c>
      <c r="D283" t="str">
        <f>VLOOKUP($A283,SalesData[#This Row],COLUMN(D282), FALSE)</f>
        <v>Mark Packer</v>
      </c>
      <c r="E283" t="str">
        <f>VLOOKUP($A283,SalesData[#This Row],COLUMN(E282), FALSE)</f>
        <v>Nicaragua</v>
      </c>
      <c r="F283" t="str">
        <f>VLOOKUP($A283,SalesData[#This Row],COLUMN(F282), FALSE)</f>
        <v>Central America</v>
      </c>
      <c r="G283" t="str">
        <f>VLOOKUP($A283,SalesData[#This Row],COLUMN(G282), FALSE)</f>
        <v>Technology</v>
      </c>
      <c r="H283" t="str">
        <f>VLOOKUP($A283,SalesData[#This Row],COLUMN(H282), FALSE)</f>
        <v>Copiers</v>
      </c>
      <c r="I283">
        <f>VLOOKUP($A283,SalesData[#This Row],COLUMN(I282), FALSE)</f>
        <v>947.22176000000002</v>
      </c>
      <c r="J283">
        <f>VLOOKUP($A283,SalesData[#This Row],COLUMN(J282), FALSE)</f>
        <v>4</v>
      </c>
      <c r="K283">
        <f>VLOOKUP($A283,SalesData[#This Row],COLUMN(K282), FALSE)</f>
        <v>2E-3</v>
      </c>
      <c r="L283">
        <f>VLOOKUP($A283,SalesData[#This Row],COLUMN(L282), FALSE)</f>
        <v>377.70175999999998</v>
      </c>
      <c r="M283" t="str">
        <f>VLOOKUP($A283,SalesData[#This Row],COLUMN(M282), FALSE)</f>
        <v>High</v>
      </c>
      <c r="N283" t="str">
        <f>VLOOKUP($A283,SalesData[#This Row],COLUMN(N282), FALSE)</f>
        <v>Normal Order</v>
      </c>
      <c r="O283" t="str">
        <f>VLOOKUP($A283,SalesData[#This Row],COLUMN(O282), FALSE)</f>
        <v>Mark Packer</v>
      </c>
      <c r="P283" t="str">
        <f>VLOOKUP($A283,SalesData[#This Row],COLUMN(P282), FALSE)</f>
        <v>MX</v>
      </c>
      <c r="Q283" t="str">
        <f>VLOOKUP($A283,SalesData[#This Row],COLUMN(Q282), FALSE)</f>
        <v>2014</v>
      </c>
      <c r="R283" t="str">
        <f>VLOOKUP($A283,SalesData[#This Row],COLUMN(R282), FALSE)</f>
        <v>HIGH</v>
      </c>
      <c r="S283" t="str">
        <f>VLOOKUP($A283,SalesData[#This Row],COLUMN(S282), FALSE)</f>
        <v>technology</v>
      </c>
      <c r="T283" t="str">
        <f>VLOOKUP($A283,SalesData[#This Row],COLUMN(T282), FALSE)</f>
        <v>41914</v>
      </c>
      <c r="U283" t="str">
        <f>VLOOKUP($A283,SalesData[#This Row],COLUMN(U282), FALSE)</f>
        <v>MP1747093</v>
      </c>
      <c r="V283" t="str">
        <f>VLOOKUP($A283,SalesData[#This Row],COLUMN(V282), FALSE)</f>
        <v>MX</v>
      </c>
      <c r="W283">
        <f>VLOOKUP($A283,SalesData[#This Row],COLUMN(W282), FALSE)</f>
        <v>2014</v>
      </c>
      <c r="X283" t="str">
        <f>VLOOKUP($A283,SalesData[#This Row],COLUMN(X282), FALSE)</f>
        <v>MP1747093</v>
      </c>
      <c r="Y283">
        <f>VLOOKUP($A283,SalesData[#This Row],COLUMN(Y282), FALSE)</f>
        <v>41914</v>
      </c>
      <c r="Z283" t="str">
        <f>VLOOKUP($A283,SalesData[#This Row],COLUMN(Z282), FALSE)</f>
        <v>MX-2014-MP1747093-41914</v>
      </c>
      <c r="AA283">
        <f>VLOOKUP($A283,SalesData[#This Row],COLUMN(AA282), FALSE)</f>
        <v>2014</v>
      </c>
      <c r="AB283">
        <f>VLOOKUP($A283,SalesData[#This Row],COLUMN(AB282), FALSE)</f>
        <v>10</v>
      </c>
      <c r="AC283">
        <f>VLOOKUP($A283,SalesData[#This Row],COLUMN(AC282), FALSE)</f>
        <v>5</v>
      </c>
      <c r="AD283">
        <f>VLOOKUP($A283,SalesData[#This Row],COLUMN(AD282), FALSE)</f>
        <v>3</v>
      </c>
    </row>
    <row r="284" spans="1:30" ht="15.75">
      <c r="A284" s="53" t="s">
        <v>1570</v>
      </c>
      <c r="B284" s="52" t="str">
        <f>VLOOKUP($A284,SalesData[#This Row],COLUMN(B283), FALSE)</f>
        <v>32/13/2020</v>
      </c>
      <c r="C284" s="52">
        <f>VLOOKUP($A284,SalesData[#This Row],COLUMN(C283), FALSE)</f>
        <v>41261</v>
      </c>
      <c r="D284" t="str">
        <f>VLOOKUP($A284,SalesData[#This Row],COLUMN(D283), FALSE)</f>
        <v>Pauline Johnson</v>
      </c>
      <c r="E284" t="str">
        <f>VLOOKUP($A284,SalesData[#This Row],COLUMN(E283), FALSE)</f>
        <v>United Kingdom</v>
      </c>
      <c r="F284" t="str">
        <f>VLOOKUP($A284,SalesData[#This Row],COLUMN(F283), FALSE)</f>
        <v>Northern Europe</v>
      </c>
      <c r="G284" t="str">
        <f>VLOOKUP($A284,SalesData[#This Row],COLUMN(G283), FALSE)</f>
        <v>Furniture</v>
      </c>
      <c r="H284" t="str">
        <f>VLOOKUP($A284,SalesData[#This Row],COLUMN(H283), FALSE)</f>
        <v>Appliances</v>
      </c>
      <c r="I284">
        <f>VLOOKUP($A284,SalesData[#This Row],COLUMN(I283), FALSE)</f>
        <v>1983.0149999999901</v>
      </c>
      <c r="J284">
        <f>VLOOKUP($A284,SalesData[#This Row],COLUMN(J283), FALSE)</f>
        <v>5</v>
      </c>
      <c r="K284">
        <f>VLOOKUP($A284,SalesData[#This Row],COLUMN(K283), FALSE)</f>
        <v>0.1</v>
      </c>
      <c r="L284">
        <f>VLOOKUP($A284,SalesData[#This Row],COLUMN(L283), FALSE)</f>
        <v>616.81500000000005</v>
      </c>
      <c r="M284" t="str">
        <f>VLOOKUP($A284,SalesData[#This Row],COLUMN(M283), FALSE)</f>
        <v>High</v>
      </c>
      <c r="N284" t="str">
        <f>VLOOKUP($A284,SalesData[#This Row],COLUMN(N283), FALSE)</f>
        <v>Normal Order</v>
      </c>
      <c r="O284" t="str">
        <f>VLOOKUP($A284,SalesData[#This Row],COLUMN(O283), FALSE)</f>
        <v>Pauline Johnson</v>
      </c>
      <c r="P284" t="str">
        <f>VLOOKUP($A284,SalesData[#This Row],COLUMN(P283), FALSE)</f>
        <v>ES</v>
      </c>
      <c r="Q284" t="str">
        <f>VLOOKUP($A284,SalesData[#This Row],COLUMN(Q283), FALSE)</f>
        <v>2012</v>
      </c>
      <c r="R284" t="str">
        <f>VLOOKUP($A284,SalesData[#This Row],COLUMN(R283), FALSE)</f>
        <v>HIGH</v>
      </c>
      <c r="S284" t="str">
        <f>VLOOKUP($A284,SalesData[#This Row],COLUMN(S283), FALSE)</f>
        <v>furniture</v>
      </c>
      <c r="T284" t="str">
        <f>VLOOKUP($A284,SalesData[#This Row],COLUMN(T283), FALSE)</f>
        <v>41257</v>
      </c>
      <c r="U284" t="str">
        <f>VLOOKUP($A284,SalesData[#This Row],COLUMN(U283), FALSE)</f>
        <v>PJ19015139</v>
      </c>
      <c r="V284" t="str">
        <f>VLOOKUP($A284,SalesData[#This Row],COLUMN(V283), FALSE)</f>
        <v>ES</v>
      </c>
      <c r="W284">
        <f>VLOOKUP($A284,SalesData[#This Row],COLUMN(W283), FALSE)</f>
        <v>2012</v>
      </c>
      <c r="X284" t="str">
        <f>VLOOKUP($A284,SalesData[#This Row],COLUMN(X283), FALSE)</f>
        <v>PJ19015139</v>
      </c>
      <c r="Y284">
        <f>VLOOKUP($A284,SalesData[#This Row],COLUMN(Y283), FALSE)</f>
        <v>41257</v>
      </c>
      <c r="Z284" t="str">
        <f>VLOOKUP($A284,SalesData[#This Row],COLUMN(Z283), FALSE)</f>
        <v>ES-2012-PJ19015139-41257</v>
      </c>
      <c r="AA284">
        <f>VLOOKUP($A284,SalesData[#This Row],COLUMN(AA283), FALSE)</f>
        <v>0</v>
      </c>
      <c r="AB284">
        <f>VLOOKUP($A284,SalesData[#This Row],COLUMN(AB283), FALSE)</f>
        <v>0</v>
      </c>
      <c r="AC284">
        <f>VLOOKUP($A284,SalesData[#This Row],COLUMN(AC283), FALSE)</f>
        <v>0</v>
      </c>
      <c r="AD284">
        <f>VLOOKUP($A284,SalesData[#This Row],COLUMN(AD283), FALSE)</f>
        <v>0</v>
      </c>
    </row>
    <row r="285" spans="1:30" ht="15.75">
      <c r="A285" s="54" t="s">
        <v>1572</v>
      </c>
      <c r="B285" s="52">
        <f>VLOOKUP($A285,SalesData[#This Row],COLUMN(B284), FALSE)</f>
        <v>41572</v>
      </c>
      <c r="C285" s="52">
        <f>VLOOKUP($A285,SalesData[#This Row],COLUMN(C284), FALSE)</f>
        <v>41576</v>
      </c>
      <c r="D285" t="str">
        <f>VLOOKUP($A285,SalesData[#This Row],COLUMN(D284), FALSE)</f>
        <v>Nathan Cano</v>
      </c>
      <c r="E285" t="str">
        <f>VLOOKUP($A285,SalesData[#This Row],COLUMN(E284), FALSE)</f>
        <v>Nicaragua</v>
      </c>
      <c r="F285" t="str">
        <f>VLOOKUP($A285,SalesData[#This Row],COLUMN(F284), FALSE)</f>
        <v>Central America</v>
      </c>
      <c r="G285" t="str">
        <f>VLOOKUP($A285,SalesData[#This Row],COLUMN(G284), FALSE)</f>
        <v>Technology</v>
      </c>
      <c r="H285" t="str">
        <f>VLOOKUP($A285,SalesData[#This Row],COLUMN(H284), FALSE)</f>
        <v>Copiers</v>
      </c>
      <c r="I285">
        <f>VLOOKUP($A285,SalesData[#This Row],COLUMN(I284), FALSE)</f>
        <v>2146.6</v>
      </c>
      <c r="J285">
        <f>VLOOKUP($A285,SalesData[#This Row],COLUMN(J284), FALSE)</f>
        <v>5</v>
      </c>
      <c r="K285">
        <f>VLOOKUP($A285,SalesData[#This Row],COLUMN(K284), FALSE)</f>
        <v>0</v>
      </c>
      <c r="L285">
        <f>VLOOKUP($A285,SalesData[#This Row],COLUMN(L284), FALSE)</f>
        <v>429.3</v>
      </c>
      <c r="M285" t="str">
        <f>VLOOKUP($A285,SalesData[#This Row],COLUMN(M284), FALSE)</f>
        <v>Medium</v>
      </c>
      <c r="N285" t="str">
        <f>VLOOKUP($A285,SalesData[#This Row],COLUMN(N284), FALSE)</f>
        <v>Normal Order</v>
      </c>
      <c r="O285" t="str">
        <f>VLOOKUP($A285,SalesData[#This Row],COLUMN(O284), FALSE)</f>
        <v>Nathan Cano</v>
      </c>
      <c r="P285" t="str">
        <f>VLOOKUP($A285,SalesData[#This Row],COLUMN(P284), FALSE)</f>
        <v>MX</v>
      </c>
      <c r="Q285" t="str">
        <f>VLOOKUP($A285,SalesData[#This Row],COLUMN(Q284), FALSE)</f>
        <v>2013</v>
      </c>
      <c r="R285" t="str">
        <f>VLOOKUP($A285,SalesData[#This Row],COLUMN(R284), FALSE)</f>
        <v>MEDIUM</v>
      </c>
      <c r="S285" t="str">
        <f>VLOOKUP($A285,SalesData[#This Row],COLUMN(S284), FALSE)</f>
        <v>technology</v>
      </c>
      <c r="T285" t="str">
        <f>VLOOKUP($A285,SalesData[#This Row],COLUMN(T284), FALSE)</f>
        <v>41572</v>
      </c>
      <c r="U285" t="str">
        <f>VLOOKUP($A285,SalesData[#This Row],COLUMN(U284), FALSE)</f>
        <v>NC1841593</v>
      </c>
      <c r="V285" t="str">
        <f>VLOOKUP($A285,SalesData[#This Row],COLUMN(V284), FALSE)</f>
        <v>MX</v>
      </c>
      <c r="W285">
        <f>VLOOKUP($A285,SalesData[#This Row],COLUMN(W284), FALSE)</f>
        <v>2013</v>
      </c>
      <c r="X285" t="str">
        <f>VLOOKUP($A285,SalesData[#This Row],COLUMN(X284), FALSE)</f>
        <v>NC1841593</v>
      </c>
      <c r="Y285">
        <f>VLOOKUP($A285,SalesData[#This Row],COLUMN(Y284), FALSE)</f>
        <v>41572</v>
      </c>
      <c r="Z285" t="str">
        <f>VLOOKUP($A285,SalesData[#This Row],COLUMN(Z284), FALSE)</f>
        <v>MX-2013-NC1841593-41572</v>
      </c>
      <c r="AA285">
        <f>VLOOKUP($A285,SalesData[#This Row],COLUMN(AA284), FALSE)</f>
        <v>2013</v>
      </c>
      <c r="AB285">
        <f>VLOOKUP($A285,SalesData[#This Row],COLUMN(AB284), FALSE)</f>
        <v>10</v>
      </c>
      <c r="AC285">
        <f>VLOOKUP($A285,SalesData[#This Row],COLUMN(AC284), FALSE)</f>
        <v>6</v>
      </c>
      <c r="AD285">
        <f>VLOOKUP($A285,SalesData[#This Row],COLUMN(AD284), FALSE)</f>
        <v>4</v>
      </c>
    </row>
    <row r="286" spans="1:30" ht="15.75">
      <c r="A286" s="53" t="s">
        <v>1575</v>
      </c>
      <c r="B286" s="52">
        <f>VLOOKUP($A286,SalesData[#This Row],COLUMN(B285), FALSE)</f>
        <v>42258</v>
      </c>
      <c r="C286" s="52">
        <f>VLOOKUP($A286,SalesData[#This Row],COLUMN(C285), FALSE)</f>
        <v>42259</v>
      </c>
      <c r="D286" t="str">
        <f>VLOOKUP($A286,SalesData[#This Row],COLUMN(D285), FALSE)</f>
        <v>Laurel Workman</v>
      </c>
      <c r="E286" t="str">
        <f>VLOOKUP($A286,SalesData[#This Row],COLUMN(E285), FALSE)</f>
        <v>France</v>
      </c>
      <c r="F286" t="str">
        <f>VLOOKUP($A286,SalesData[#This Row],COLUMN(F285), FALSE)</f>
        <v>Western Europe</v>
      </c>
      <c r="G286" t="str">
        <f>VLOOKUP($A286,SalesData[#This Row],COLUMN(G285), FALSE)</f>
        <v>Furniture</v>
      </c>
      <c r="H286" t="str">
        <f>VLOOKUP($A286,SalesData[#This Row],COLUMN(H285), FALSE)</f>
        <v>Phones</v>
      </c>
      <c r="I286">
        <f>VLOOKUP($A286,SalesData[#This Row],COLUMN(I285), FALSE)</f>
        <v>1622.01</v>
      </c>
      <c r="J286">
        <f>VLOOKUP($A286,SalesData[#This Row],COLUMN(J285), FALSE)</f>
        <v>5</v>
      </c>
      <c r="K286">
        <f>VLOOKUP($A286,SalesData[#This Row],COLUMN(K285), FALSE)</f>
        <v>0.35</v>
      </c>
      <c r="L286">
        <f>VLOOKUP($A286,SalesData[#This Row],COLUMN(L285), FALSE)</f>
        <v>-623.94000000000005</v>
      </c>
      <c r="M286" t="str">
        <f>VLOOKUP($A286,SalesData[#This Row],COLUMN(M285), FALSE)</f>
        <v>High</v>
      </c>
      <c r="N286" t="str">
        <f>VLOOKUP($A286,SalesData[#This Row],COLUMN(N285), FALSE)</f>
        <v>Normal Order</v>
      </c>
      <c r="O286" t="str">
        <f>VLOOKUP($A286,SalesData[#This Row],COLUMN(O285), FALSE)</f>
        <v>Laurel Workman</v>
      </c>
      <c r="P286" t="str">
        <f>VLOOKUP($A286,SalesData[#This Row],COLUMN(P285), FALSE)</f>
        <v>ES</v>
      </c>
      <c r="Q286" t="str">
        <f>VLOOKUP($A286,SalesData[#This Row],COLUMN(Q285), FALSE)</f>
        <v>2015</v>
      </c>
      <c r="R286" t="str">
        <f>VLOOKUP($A286,SalesData[#This Row],COLUMN(R285), FALSE)</f>
        <v>HIGH</v>
      </c>
      <c r="S286" t="str">
        <f>VLOOKUP($A286,SalesData[#This Row],COLUMN(S285), FALSE)</f>
        <v>furniture</v>
      </c>
      <c r="T286" t="str">
        <f>VLOOKUP($A286,SalesData[#This Row],COLUMN(T285), FALSE)</f>
        <v>42258</v>
      </c>
      <c r="U286" t="str">
        <f>VLOOKUP($A286,SalesData[#This Row],COLUMN(U285), FALSE)</f>
        <v>LW1682545</v>
      </c>
      <c r="V286" t="str">
        <f>VLOOKUP($A286,SalesData[#This Row],COLUMN(V285), FALSE)</f>
        <v>ES</v>
      </c>
      <c r="W286">
        <f>VLOOKUP($A286,SalesData[#This Row],COLUMN(W285), FALSE)</f>
        <v>2015</v>
      </c>
      <c r="X286" t="str">
        <f>VLOOKUP($A286,SalesData[#This Row],COLUMN(X285), FALSE)</f>
        <v>LW1682545</v>
      </c>
      <c r="Y286">
        <f>VLOOKUP($A286,SalesData[#This Row],COLUMN(Y285), FALSE)</f>
        <v>42258</v>
      </c>
      <c r="Z286" t="str">
        <f>VLOOKUP($A286,SalesData[#This Row],COLUMN(Z285), FALSE)</f>
        <v>ES-2015-LW1682545-42258</v>
      </c>
      <c r="AA286">
        <f>VLOOKUP($A286,SalesData[#This Row],COLUMN(AA285), FALSE)</f>
        <v>2015</v>
      </c>
      <c r="AB286">
        <f>VLOOKUP($A286,SalesData[#This Row],COLUMN(AB285), FALSE)</f>
        <v>9</v>
      </c>
      <c r="AC286">
        <f>VLOOKUP($A286,SalesData[#This Row],COLUMN(AC285), FALSE)</f>
        <v>6</v>
      </c>
      <c r="AD286">
        <f>VLOOKUP($A286,SalesData[#This Row],COLUMN(AD285), FALSE)</f>
        <v>1</v>
      </c>
    </row>
    <row r="287" spans="1:30" ht="15.75">
      <c r="A287" s="54" t="s">
        <v>1529</v>
      </c>
      <c r="B287" s="52">
        <f>VLOOKUP($A287,SalesData[#This Row],COLUMN(B286), FALSE)</f>
        <v>41615</v>
      </c>
      <c r="C287" s="52">
        <f>VLOOKUP($A287,SalesData[#This Row],COLUMN(C286), FALSE)</f>
        <v>41617</v>
      </c>
      <c r="D287" t="str">
        <f>VLOOKUP($A287,SalesData[#This Row],COLUMN(D286), FALSE)</f>
        <v>Alan Hwang</v>
      </c>
      <c r="E287" t="str">
        <f>VLOOKUP($A287,SalesData[#This Row],COLUMN(E286), FALSE)</f>
        <v>United States</v>
      </c>
      <c r="F287" t="str">
        <f>VLOOKUP($A287,SalesData[#This Row],COLUMN(F286), FALSE)</f>
        <v>Eastern US</v>
      </c>
      <c r="G287" t="str">
        <f>VLOOKUP($A287,SalesData[#This Row],COLUMN(G286), FALSE)</f>
        <v>Office Supplies</v>
      </c>
      <c r="H287" t="str">
        <f>VLOOKUP($A287,SalesData[#This Row],COLUMN(H286), FALSE)</f>
        <v>Tables</v>
      </c>
      <c r="I287">
        <f>VLOOKUP($A287,SalesData[#This Row],COLUMN(I286), FALSE)</f>
        <v>21.36</v>
      </c>
      <c r="J287">
        <f>VLOOKUP($A287,SalesData[#This Row],COLUMN(J286), FALSE)</f>
        <v>5</v>
      </c>
      <c r="K287">
        <f>VLOOKUP($A287,SalesData[#This Row],COLUMN(K286), FALSE)</f>
        <v>0.2</v>
      </c>
      <c r="L287">
        <f>VLOOKUP($A287,SalesData[#This Row],COLUMN(L286), FALSE)</f>
        <v>7.2089999999999996</v>
      </c>
      <c r="M287" t="str">
        <f>VLOOKUP($A287,SalesData[#This Row],COLUMN(M286), FALSE)</f>
        <v>Medium</v>
      </c>
      <c r="N287" t="str">
        <f>VLOOKUP($A287,SalesData[#This Row],COLUMN(N286), FALSE)</f>
        <v>Normal Order</v>
      </c>
      <c r="O287" t="str">
        <f>VLOOKUP($A287,SalesData[#This Row],COLUMN(O286), FALSE)</f>
        <v>Alan Hwang</v>
      </c>
      <c r="P287" t="str">
        <f>VLOOKUP($A287,SalesData[#This Row],COLUMN(P286), FALSE)</f>
        <v>CA</v>
      </c>
      <c r="Q287" t="str">
        <f>VLOOKUP($A287,SalesData[#This Row],COLUMN(Q286), FALSE)</f>
        <v>2013</v>
      </c>
      <c r="R287" t="str">
        <f>VLOOKUP($A287,SalesData[#This Row],COLUMN(R286), FALSE)</f>
        <v>MEDIUM</v>
      </c>
      <c r="S287" t="str">
        <f>VLOOKUP($A287,SalesData[#This Row],COLUMN(S286), FALSE)</f>
        <v>office supplies</v>
      </c>
      <c r="T287" t="str">
        <f>VLOOKUP($A287,SalesData[#This Row],COLUMN(T286), FALSE)</f>
        <v>41615</v>
      </c>
      <c r="U287" t="str">
        <f>VLOOKUP($A287,SalesData[#This Row],COLUMN(U286), FALSE)</f>
        <v>AH10210140</v>
      </c>
      <c r="V287" t="str">
        <f>VLOOKUP($A287,SalesData[#This Row],COLUMN(V286), FALSE)</f>
        <v>CA</v>
      </c>
      <c r="W287">
        <f>VLOOKUP($A287,SalesData[#This Row],COLUMN(W286), FALSE)</f>
        <v>2013</v>
      </c>
      <c r="X287" t="str">
        <f>VLOOKUP($A287,SalesData[#This Row],COLUMN(X286), FALSE)</f>
        <v>AH10210140</v>
      </c>
      <c r="Y287">
        <f>VLOOKUP($A287,SalesData[#This Row],COLUMN(Y286), FALSE)</f>
        <v>41615</v>
      </c>
      <c r="Z287" t="str">
        <f>VLOOKUP($A287,SalesData[#This Row],COLUMN(Z286), FALSE)</f>
        <v>CA-2013-AH10210140-41615</v>
      </c>
      <c r="AA287">
        <f>VLOOKUP($A287,SalesData[#This Row],COLUMN(AA286), FALSE)</f>
        <v>2013</v>
      </c>
      <c r="AB287">
        <f>VLOOKUP($A287,SalesData[#This Row],COLUMN(AB286), FALSE)</f>
        <v>12</v>
      </c>
      <c r="AC287">
        <f>VLOOKUP($A287,SalesData[#This Row],COLUMN(AC286), FALSE)</f>
        <v>7</v>
      </c>
      <c r="AD287">
        <f>VLOOKUP($A287,SalesData[#This Row],COLUMN(AD286), FALSE)</f>
        <v>2</v>
      </c>
    </row>
    <row r="288" spans="1:30" ht="15.75">
      <c r="A288" s="53" t="s">
        <v>1579</v>
      </c>
      <c r="B288" s="52">
        <f>VLOOKUP($A288,SalesData[#This Row],COLUMN(B287), FALSE)</f>
        <v>41216</v>
      </c>
      <c r="C288" s="52">
        <f>VLOOKUP($A288,SalesData[#This Row],COLUMN(C287), FALSE)</f>
        <v>41218</v>
      </c>
      <c r="D288" t="str">
        <f>VLOOKUP($A288,SalesData[#This Row],COLUMN(D287), FALSE)</f>
        <v>Cari Sayre</v>
      </c>
      <c r="E288" t="str">
        <f>VLOOKUP($A288,SalesData[#This Row],COLUMN(E287), FALSE)</f>
        <v>Bolivia</v>
      </c>
      <c r="F288" t="str">
        <f>VLOOKUP($A288,SalesData[#This Row],COLUMN(F287), FALSE)</f>
        <v>South America</v>
      </c>
      <c r="G288" t="str">
        <f>VLOOKUP($A288,SalesData[#This Row],COLUMN(G287), FALSE)</f>
        <v>Office Supplies</v>
      </c>
      <c r="H288" t="str">
        <f>VLOOKUP($A288,SalesData[#This Row],COLUMN(H287), FALSE)</f>
        <v>Tables</v>
      </c>
      <c r="I288">
        <f>VLOOKUP($A288,SalesData[#This Row],COLUMN(I287), FALSE)</f>
        <v>1401.84</v>
      </c>
      <c r="J288">
        <f>VLOOKUP($A288,SalesData[#This Row],COLUMN(J287), FALSE)</f>
        <v>4</v>
      </c>
      <c r="K288">
        <f>VLOOKUP($A288,SalesData[#This Row],COLUMN(K287), FALSE)</f>
        <v>0</v>
      </c>
      <c r="L288">
        <f>VLOOKUP($A288,SalesData[#This Row],COLUMN(L287), FALSE)</f>
        <v>126.16</v>
      </c>
      <c r="M288" t="str">
        <f>VLOOKUP($A288,SalesData[#This Row],COLUMN(M287), FALSE)</f>
        <v>High</v>
      </c>
      <c r="N288" t="str">
        <f>VLOOKUP($A288,SalesData[#This Row],COLUMN(N287), FALSE)</f>
        <v>Normal Order</v>
      </c>
      <c r="O288" t="str">
        <f>VLOOKUP($A288,SalesData[#This Row],COLUMN(O287), FALSE)</f>
        <v>Cari Sayre</v>
      </c>
      <c r="P288" t="str">
        <f>VLOOKUP($A288,SalesData[#This Row],COLUMN(P287), FALSE)</f>
        <v>MX</v>
      </c>
      <c r="Q288" t="str">
        <f>VLOOKUP($A288,SalesData[#This Row],COLUMN(Q287), FALSE)</f>
        <v>2012</v>
      </c>
      <c r="R288" t="str">
        <f>VLOOKUP($A288,SalesData[#This Row],COLUMN(R287), FALSE)</f>
        <v>HIGH</v>
      </c>
      <c r="S288" t="str">
        <f>VLOOKUP($A288,SalesData[#This Row],COLUMN(S287), FALSE)</f>
        <v>office supplies</v>
      </c>
      <c r="T288" t="str">
        <f>VLOOKUP($A288,SalesData[#This Row],COLUMN(T287), FALSE)</f>
        <v>41216</v>
      </c>
      <c r="U288" t="str">
        <f>VLOOKUP($A288,SalesData[#This Row],COLUMN(U287), FALSE)</f>
        <v>CS1184516</v>
      </c>
      <c r="V288" t="str">
        <f>VLOOKUP($A288,SalesData[#This Row],COLUMN(V287), FALSE)</f>
        <v>MX</v>
      </c>
      <c r="W288">
        <f>VLOOKUP($A288,SalesData[#This Row],COLUMN(W287), FALSE)</f>
        <v>2012</v>
      </c>
      <c r="X288" t="str">
        <f>VLOOKUP($A288,SalesData[#This Row],COLUMN(X287), FALSE)</f>
        <v>CS1184516</v>
      </c>
      <c r="Y288">
        <f>VLOOKUP($A288,SalesData[#This Row],COLUMN(Y287), FALSE)</f>
        <v>41216</v>
      </c>
      <c r="Z288" t="str">
        <f>VLOOKUP($A288,SalesData[#This Row],COLUMN(Z287), FALSE)</f>
        <v>MX-2012-CS1184516-41216</v>
      </c>
      <c r="AA288">
        <f>VLOOKUP($A288,SalesData[#This Row],COLUMN(AA287), FALSE)</f>
        <v>2012</v>
      </c>
      <c r="AB288">
        <f>VLOOKUP($A288,SalesData[#This Row],COLUMN(AB287), FALSE)</f>
        <v>11</v>
      </c>
      <c r="AC288">
        <f>VLOOKUP($A288,SalesData[#This Row],COLUMN(AC287), FALSE)</f>
        <v>7</v>
      </c>
      <c r="AD288">
        <f>VLOOKUP($A288,SalesData[#This Row],COLUMN(AD287), FALSE)</f>
        <v>2</v>
      </c>
    </row>
    <row r="289" spans="1:30" ht="15.75">
      <c r="A289" s="54" t="s">
        <v>189</v>
      </c>
      <c r="B289" s="52">
        <f>VLOOKUP($A289,SalesData[#This Row],COLUMN(B288), FALSE)</f>
        <v>41882</v>
      </c>
      <c r="C289" s="52">
        <f>VLOOKUP($A289,SalesData[#This Row],COLUMN(C288), FALSE)</f>
        <v>41885</v>
      </c>
      <c r="D289" t="str">
        <f>VLOOKUP($A289,SalesData[#This Row],COLUMN(D288), FALSE)</f>
        <v>Kimberly Carter</v>
      </c>
      <c r="E289" t="str">
        <f>VLOOKUP($A289,SalesData[#This Row],COLUMN(E288), FALSE)</f>
        <v>Germany</v>
      </c>
      <c r="F289" t="str">
        <f>VLOOKUP($A289,SalesData[#This Row],COLUMN(F288), FALSE)</f>
        <v>Western Europe</v>
      </c>
      <c r="G289" t="str">
        <f>VLOOKUP($A289,SalesData[#This Row],COLUMN(G288), FALSE)</f>
        <v>Technology</v>
      </c>
      <c r="H289" t="str">
        <f>VLOOKUP($A289,SalesData[#This Row],COLUMN(H288), FALSE)</f>
        <v>Storage</v>
      </c>
      <c r="I289">
        <f>VLOOKUP($A289,SalesData[#This Row],COLUMN(I288), FALSE)</f>
        <v>794.7</v>
      </c>
      <c r="J289">
        <f>VLOOKUP($A289,SalesData[#This Row],COLUMN(J288), FALSE)</f>
        <v>3</v>
      </c>
      <c r="K289">
        <f>VLOOKUP($A289,SalesData[#This Row],COLUMN(K288), FALSE)</f>
        <v>0</v>
      </c>
      <c r="L289">
        <f>VLOOKUP($A289,SalesData[#This Row],COLUMN(L288), FALSE)</f>
        <v>174.78</v>
      </c>
      <c r="M289" t="str">
        <f>VLOOKUP($A289,SalesData[#This Row],COLUMN(M288), FALSE)</f>
        <v>Critical</v>
      </c>
      <c r="N289" t="str">
        <f>VLOOKUP($A289,SalesData[#This Row],COLUMN(N288), FALSE)</f>
        <v>Normal Order</v>
      </c>
      <c r="O289" t="str">
        <f>VLOOKUP($A289,SalesData[#This Row],COLUMN(O288), FALSE)</f>
        <v>Kimberly Carter</v>
      </c>
      <c r="P289" t="str">
        <f>VLOOKUP($A289,SalesData[#This Row],COLUMN(P288), FALSE)</f>
        <v>IT</v>
      </c>
      <c r="Q289" t="str">
        <f>VLOOKUP($A289,SalesData[#This Row],COLUMN(Q288), FALSE)</f>
        <v>2014</v>
      </c>
      <c r="R289" t="str">
        <f>VLOOKUP($A289,SalesData[#This Row],COLUMN(R288), FALSE)</f>
        <v>CRITICAL</v>
      </c>
      <c r="S289" t="str">
        <f>VLOOKUP($A289,SalesData[#This Row],COLUMN(S288), FALSE)</f>
        <v>technology</v>
      </c>
      <c r="T289" t="str">
        <f>VLOOKUP($A289,SalesData[#This Row],COLUMN(T288), FALSE)</f>
        <v>41882</v>
      </c>
      <c r="U289" t="str">
        <f>VLOOKUP($A289,SalesData[#This Row],COLUMN(U288), FALSE)</f>
        <v>KC1667548</v>
      </c>
      <c r="V289" t="str">
        <f>VLOOKUP($A289,SalesData[#This Row],COLUMN(V288), FALSE)</f>
        <v>IT</v>
      </c>
      <c r="W289">
        <f>VLOOKUP($A289,SalesData[#This Row],COLUMN(W288), FALSE)</f>
        <v>2014</v>
      </c>
      <c r="X289" t="str">
        <f>VLOOKUP($A289,SalesData[#This Row],COLUMN(X288), FALSE)</f>
        <v>KC1667548</v>
      </c>
      <c r="Y289">
        <f>VLOOKUP($A289,SalesData[#This Row],COLUMN(Y288), FALSE)</f>
        <v>41882</v>
      </c>
      <c r="Z289" t="str">
        <f>VLOOKUP($A289,SalesData[#This Row],COLUMN(Z288), FALSE)</f>
        <v>IT-2014-KC1667548-41882</v>
      </c>
      <c r="AA289">
        <f>VLOOKUP($A289,SalesData[#This Row],COLUMN(AA288), FALSE)</f>
        <v>2014</v>
      </c>
      <c r="AB289">
        <f>VLOOKUP($A289,SalesData[#This Row],COLUMN(AB288), FALSE)</f>
        <v>8</v>
      </c>
      <c r="AC289">
        <f>VLOOKUP($A289,SalesData[#This Row],COLUMN(AC288), FALSE)</f>
        <v>1</v>
      </c>
      <c r="AD289">
        <f>VLOOKUP($A289,SalesData[#This Row],COLUMN(AD288), FALSE)</f>
        <v>3</v>
      </c>
    </row>
    <row r="290" spans="1:30" ht="15.75">
      <c r="A290" s="53" t="s">
        <v>1556</v>
      </c>
      <c r="B290" s="52">
        <f>VLOOKUP($A290,SalesData[#This Row],COLUMN(B289), FALSE)</f>
        <v>41241</v>
      </c>
      <c r="C290" s="52">
        <f>VLOOKUP($A290,SalesData[#This Row],COLUMN(C289), FALSE)</f>
        <v>41248</v>
      </c>
      <c r="D290" t="str">
        <f>VLOOKUP($A290,SalesData[#This Row],COLUMN(D289), FALSE)</f>
        <v>Alan Hwang</v>
      </c>
      <c r="E290" t="str">
        <f>VLOOKUP($A290,SalesData[#This Row],COLUMN(E289), FALSE)</f>
        <v>United States</v>
      </c>
      <c r="F290" t="str">
        <f>VLOOKUP($A290,SalesData[#This Row],COLUMN(F289), FALSE)</f>
        <v>Western US</v>
      </c>
      <c r="G290" t="str">
        <f>VLOOKUP($A290,SalesData[#This Row],COLUMN(G289), FALSE)</f>
        <v>Office Supplies</v>
      </c>
      <c r="H290" t="str">
        <f>VLOOKUP($A290,SalesData[#This Row],COLUMN(H289), FALSE)</f>
        <v>Bookcases</v>
      </c>
      <c r="I290">
        <f>VLOOKUP($A290,SalesData[#This Row],COLUMN(I289), FALSE)</f>
        <v>30.4</v>
      </c>
      <c r="J290">
        <f>VLOOKUP($A290,SalesData[#This Row],COLUMN(J289), FALSE)</f>
        <v>5</v>
      </c>
      <c r="K290">
        <f>VLOOKUP($A290,SalesData[#This Row],COLUMN(K289), FALSE)</f>
        <v>0</v>
      </c>
      <c r="L290">
        <f>VLOOKUP($A290,SalesData[#This Row],COLUMN(L289), FALSE)</f>
        <v>15.2</v>
      </c>
      <c r="M290" t="str">
        <f>VLOOKUP($A290,SalesData[#This Row],COLUMN(M289), FALSE)</f>
        <v>Medium</v>
      </c>
      <c r="N290" t="str">
        <f>VLOOKUP($A290,SalesData[#This Row],COLUMN(N289), FALSE)</f>
        <v>Normal Order</v>
      </c>
      <c r="O290" t="str">
        <f>VLOOKUP($A290,SalesData[#This Row],COLUMN(O289), FALSE)</f>
        <v>Alan Hwang</v>
      </c>
      <c r="P290" t="str">
        <f>VLOOKUP($A290,SalesData[#This Row],COLUMN(P289), FALSE)</f>
        <v>CA</v>
      </c>
      <c r="Q290" t="str">
        <f>VLOOKUP($A290,SalesData[#This Row],COLUMN(Q289), FALSE)</f>
        <v>2012</v>
      </c>
      <c r="R290" t="str">
        <f>VLOOKUP($A290,SalesData[#This Row],COLUMN(R289), FALSE)</f>
        <v>MEDIUM</v>
      </c>
      <c r="S290" t="str">
        <f>VLOOKUP($A290,SalesData[#This Row],COLUMN(S289), FALSE)</f>
        <v>office supplies</v>
      </c>
      <c r="T290" t="str">
        <f>VLOOKUP($A290,SalesData[#This Row],COLUMN(T289), FALSE)</f>
        <v>41241</v>
      </c>
      <c r="U290" t="str">
        <f>VLOOKUP($A290,SalesData[#This Row],COLUMN(U289), FALSE)</f>
        <v>AH10210140</v>
      </c>
      <c r="V290" t="str">
        <f>VLOOKUP($A290,SalesData[#This Row],COLUMN(V289), FALSE)</f>
        <v>CA</v>
      </c>
      <c r="W290">
        <f>VLOOKUP($A290,SalesData[#This Row],COLUMN(W289), FALSE)</f>
        <v>2012</v>
      </c>
      <c r="X290" t="str">
        <f>VLOOKUP($A290,SalesData[#This Row],COLUMN(X289), FALSE)</f>
        <v>AH10210140</v>
      </c>
      <c r="Y290">
        <f>VLOOKUP($A290,SalesData[#This Row],COLUMN(Y289), FALSE)</f>
        <v>41241</v>
      </c>
      <c r="Z290" t="str">
        <f>VLOOKUP($A290,SalesData[#This Row],COLUMN(Z289), FALSE)</f>
        <v>CA-2012-AH10210140-41241</v>
      </c>
      <c r="AA290">
        <f>VLOOKUP($A290,SalesData[#This Row],COLUMN(AA289), FALSE)</f>
        <v>2012</v>
      </c>
      <c r="AB290">
        <f>VLOOKUP($A290,SalesData[#This Row],COLUMN(AB289), FALSE)</f>
        <v>11</v>
      </c>
      <c r="AC290">
        <f>VLOOKUP($A290,SalesData[#This Row],COLUMN(AC289), FALSE)</f>
        <v>4</v>
      </c>
      <c r="AD290">
        <f>VLOOKUP($A290,SalesData[#This Row],COLUMN(AD289), FALSE)</f>
        <v>7</v>
      </c>
    </row>
    <row r="291" spans="1:30" ht="15.75">
      <c r="A291" s="54" t="s">
        <v>1590</v>
      </c>
      <c r="B291" s="52">
        <f>VLOOKUP($A291,SalesData[#This Row],COLUMN(B290), FALSE)</f>
        <v>41527</v>
      </c>
      <c r="C291" s="52">
        <f>VLOOKUP($A291,SalesData[#This Row],COLUMN(C290), FALSE)</f>
        <v>41529</v>
      </c>
      <c r="D291" t="str">
        <f>VLOOKUP($A291,SalesData[#This Row],COLUMN(D290), FALSE)</f>
        <v>Parhena Norris</v>
      </c>
      <c r="E291" t="str">
        <f>VLOOKUP($A291,SalesData[#This Row],COLUMN(E290), FALSE)</f>
        <v>China</v>
      </c>
      <c r="F291" t="str">
        <f>VLOOKUP($A291,SalesData[#This Row],COLUMN(F290), FALSE)</f>
        <v>Eastern Asia</v>
      </c>
      <c r="G291" t="str">
        <f>VLOOKUP($A291,SalesData[#This Row],COLUMN(G290), FALSE)</f>
        <v>Furniture</v>
      </c>
      <c r="H291" t="str">
        <f>VLOOKUP($A291,SalesData[#This Row],COLUMN(H290), FALSE)</f>
        <v>Binders</v>
      </c>
      <c r="I291">
        <f>VLOOKUP($A291,SalesData[#This Row],COLUMN(I290), FALSE)</f>
        <v>1859.99999999999</v>
      </c>
      <c r="J291">
        <f>VLOOKUP($A291,SalesData[#This Row],COLUMN(J290), FALSE)</f>
        <v>4</v>
      </c>
      <c r="K291">
        <f>VLOOKUP($A291,SalesData[#This Row],COLUMN(K290), FALSE)</f>
        <v>0</v>
      </c>
      <c r="L291">
        <f>VLOOKUP($A291,SalesData[#This Row],COLUMN(L290), FALSE)</f>
        <v>316.2</v>
      </c>
      <c r="M291" t="str">
        <f>VLOOKUP($A291,SalesData[#This Row],COLUMN(M290), FALSE)</f>
        <v>High</v>
      </c>
      <c r="N291" t="str">
        <f>VLOOKUP($A291,SalesData[#This Row],COLUMN(N290), FALSE)</f>
        <v>Normal Order</v>
      </c>
      <c r="O291" t="str">
        <f>VLOOKUP($A291,SalesData[#This Row],COLUMN(O290), FALSE)</f>
        <v>Parhena Norris</v>
      </c>
      <c r="P291" t="str">
        <f>VLOOKUP($A291,SalesData[#This Row],COLUMN(P290), FALSE)</f>
        <v>IN</v>
      </c>
      <c r="Q291" t="str">
        <f>VLOOKUP($A291,SalesData[#This Row],COLUMN(Q290), FALSE)</f>
        <v>2013</v>
      </c>
      <c r="R291" t="str">
        <f>VLOOKUP($A291,SalesData[#This Row],COLUMN(R290), FALSE)</f>
        <v>HIGH</v>
      </c>
      <c r="S291" t="str">
        <f>VLOOKUP($A291,SalesData[#This Row],COLUMN(S290), FALSE)</f>
        <v>furniture</v>
      </c>
      <c r="T291" t="str">
        <f>VLOOKUP($A291,SalesData[#This Row],COLUMN(T290), FALSE)</f>
        <v>41527</v>
      </c>
      <c r="U291" t="str">
        <f>VLOOKUP($A291,SalesData[#This Row],COLUMN(U290), FALSE)</f>
        <v>PN1877527</v>
      </c>
      <c r="V291" t="str">
        <f>VLOOKUP($A291,SalesData[#This Row],COLUMN(V290), FALSE)</f>
        <v>IN</v>
      </c>
      <c r="W291">
        <f>VLOOKUP($A291,SalesData[#This Row],COLUMN(W290), FALSE)</f>
        <v>2013</v>
      </c>
      <c r="X291" t="str">
        <f>VLOOKUP($A291,SalesData[#This Row],COLUMN(X290), FALSE)</f>
        <v>PN1877527</v>
      </c>
      <c r="Y291">
        <f>VLOOKUP($A291,SalesData[#This Row],COLUMN(Y290), FALSE)</f>
        <v>41527</v>
      </c>
      <c r="Z291" t="str">
        <f>VLOOKUP($A291,SalesData[#This Row],COLUMN(Z290), FALSE)</f>
        <v>IN-2013-PN1877527-41527</v>
      </c>
      <c r="AA291">
        <f>VLOOKUP($A291,SalesData[#This Row],COLUMN(AA290), FALSE)</f>
        <v>2013</v>
      </c>
      <c r="AB291">
        <f>VLOOKUP($A291,SalesData[#This Row],COLUMN(AB290), FALSE)</f>
        <v>9</v>
      </c>
      <c r="AC291">
        <f>VLOOKUP($A291,SalesData[#This Row],COLUMN(AC290), FALSE)</f>
        <v>3</v>
      </c>
      <c r="AD291">
        <f>VLOOKUP($A291,SalesData[#This Row],COLUMN(AD290), FALSE)</f>
        <v>2</v>
      </c>
    </row>
    <row r="292" spans="1:30" ht="15.75">
      <c r="A292" s="53" t="s">
        <v>1593</v>
      </c>
      <c r="B292" s="52">
        <f>VLOOKUP($A292,SalesData[#This Row],COLUMN(B291), FALSE)</f>
        <v>41936</v>
      </c>
      <c r="C292" s="52">
        <f>VLOOKUP($A292,SalesData[#This Row],COLUMN(C291), FALSE)</f>
        <v>41936</v>
      </c>
      <c r="D292" t="str">
        <f>VLOOKUP($A292,SalesData[#This Row],COLUMN(D291), FALSE)</f>
        <v>Eugene Hildebrand</v>
      </c>
      <c r="E292" t="str">
        <f>VLOOKUP($A292,SalesData[#This Row],COLUMN(E291), FALSE)</f>
        <v>Malaysia</v>
      </c>
      <c r="F292" t="str">
        <f>VLOOKUP($A292,SalesData[#This Row],COLUMN(F291), FALSE)</f>
        <v>Southeastern Asia</v>
      </c>
      <c r="G292" t="str">
        <f>VLOOKUP($A292,SalesData[#This Row],COLUMN(G291), FALSE)</f>
        <v>Technology</v>
      </c>
      <c r="H292" t="str">
        <f>VLOOKUP($A292,SalesData[#This Row],COLUMN(H291), FALSE)</f>
        <v>Chairs</v>
      </c>
      <c r="I292">
        <f>VLOOKUP($A292,SalesData[#This Row],COLUMN(I291), FALSE)</f>
        <v>881.1</v>
      </c>
      <c r="J292">
        <f>VLOOKUP($A292,SalesData[#This Row],COLUMN(J291), FALSE)</f>
        <v>5</v>
      </c>
      <c r="K292">
        <f>VLOOKUP($A292,SalesData[#This Row],COLUMN(K291), FALSE)</f>
        <v>0</v>
      </c>
      <c r="L292">
        <f>VLOOKUP($A292,SalesData[#This Row],COLUMN(L291), FALSE)</f>
        <v>184.95</v>
      </c>
      <c r="M292" t="str">
        <f>VLOOKUP($A292,SalesData[#This Row],COLUMN(M291), FALSE)</f>
        <v>High</v>
      </c>
      <c r="N292" t="str">
        <f>VLOOKUP($A292,SalesData[#This Row],COLUMN(N291), FALSE)</f>
        <v>Normal Order</v>
      </c>
      <c r="O292" t="str">
        <f>VLOOKUP($A292,SalesData[#This Row],COLUMN(O291), FALSE)</f>
        <v>Eugene Hildebrand</v>
      </c>
      <c r="P292" t="str">
        <f>VLOOKUP($A292,SalesData[#This Row],COLUMN(P291), FALSE)</f>
        <v>IN</v>
      </c>
      <c r="Q292" t="str">
        <f>VLOOKUP($A292,SalesData[#This Row],COLUMN(Q291), FALSE)</f>
        <v>2014</v>
      </c>
      <c r="R292" t="str">
        <f>VLOOKUP($A292,SalesData[#This Row],COLUMN(R291), FALSE)</f>
        <v>HIGH</v>
      </c>
      <c r="S292" t="str">
        <f>VLOOKUP($A292,SalesData[#This Row],COLUMN(S291), FALSE)</f>
        <v>technology</v>
      </c>
      <c r="T292" t="str">
        <f>VLOOKUP($A292,SalesData[#This Row],COLUMN(T291), FALSE)</f>
        <v>41936</v>
      </c>
      <c r="U292" t="str">
        <f>VLOOKUP($A292,SalesData[#This Row],COLUMN(U291), FALSE)</f>
        <v>EH1412578</v>
      </c>
      <c r="V292" t="str">
        <f>VLOOKUP($A292,SalesData[#This Row],COLUMN(V291), FALSE)</f>
        <v>IN</v>
      </c>
      <c r="W292">
        <f>VLOOKUP($A292,SalesData[#This Row],COLUMN(W291), FALSE)</f>
        <v>2014</v>
      </c>
      <c r="X292" t="str">
        <f>VLOOKUP($A292,SalesData[#This Row],COLUMN(X291), FALSE)</f>
        <v>EH1412578</v>
      </c>
      <c r="Y292">
        <f>VLOOKUP($A292,SalesData[#This Row],COLUMN(Y291), FALSE)</f>
        <v>41936</v>
      </c>
      <c r="Z292" t="str">
        <f>VLOOKUP($A292,SalesData[#This Row],COLUMN(Z291), FALSE)</f>
        <v>IN-2014-EH1412578-41936</v>
      </c>
      <c r="AA292">
        <f>VLOOKUP($A292,SalesData[#This Row],COLUMN(AA291), FALSE)</f>
        <v>2014</v>
      </c>
      <c r="AB292">
        <f>VLOOKUP($A292,SalesData[#This Row],COLUMN(AB291), FALSE)</f>
        <v>10</v>
      </c>
      <c r="AC292">
        <f>VLOOKUP($A292,SalesData[#This Row],COLUMN(AC291), FALSE)</f>
        <v>6</v>
      </c>
      <c r="AD292">
        <f>VLOOKUP($A292,SalesData[#This Row],COLUMN(AD291), FALSE)</f>
        <v>0</v>
      </c>
    </row>
    <row r="293" spans="1:30" ht="15.75">
      <c r="A293" s="54" t="s">
        <v>1594</v>
      </c>
      <c r="B293" s="52">
        <f>VLOOKUP($A293,SalesData[#This Row],COLUMN(B292), FALSE)</f>
        <v>41801</v>
      </c>
      <c r="C293" s="52">
        <f>VLOOKUP($A293,SalesData[#This Row],COLUMN(C292), FALSE)</f>
        <v>41805</v>
      </c>
      <c r="D293" t="str">
        <f>VLOOKUP($A293,SalesData[#This Row],COLUMN(D292), FALSE)</f>
        <v>Arthur Gainer</v>
      </c>
      <c r="E293" t="str">
        <f>VLOOKUP($A293,SalesData[#This Row],COLUMN(E292), FALSE)</f>
        <v>France</v>
      </c>
      <c r="F293" t="str">
        <f>VLOOKUP($A293,SalesData[#This Row],COLUMN(F292), FALSE)</f>
        <v>WESTERN EUROPE</v>
      </c>
      <c r="G293" t="str">
        <f>VLOOKUP($A293,SalesData[#This Row],COLUMN(G292), FALSE)</f>
        <v>Technology</v>
      </c>
      <c r="H293" t="str">
        <f>VLOOKUP($A293,SalesData[#This Row],COLUMN(H292), FALSE)</f>
        <v>Phones</v>
      </c>
      <c r="I293">
        <f>VLOOKUP($A293,SalesData[#This Row],COLUMN(I292), FALSE)</f>
        <v>1622.1824999999999</v>
      </c>
      <c r="J293">
        <f>VLOOKUP($A293,SalesData[#This Row],COLUMN(J292), FALSE)</f>
        <v>3</v>
      </c>
      <c r="K293">
        <f>VLOOKUP($A293,SalesData[#This Row],COLUMN(K292), FALSE)</f>
        <v>0.15</v>
      </c>
      <c r="L293">
        <f>VLOOKUP($A293,SalesData[#This Row],COLUMN(L292), FALSE)</f>
        <v>324.38249999999903</v>
      </c>
      <c r="M293" t="str">
        <f>VLOOKUP($A293,SalesData[#This Row],COLUMN(M292), FALSE)</f>
        <v>High</v>
      </c>
      <c r="N293" t="str">
        <f>VLOOKUP($A293,SalesData[#This Row],COLUMN(N292), FALSE)</f>
        <v>Normal Order</v>
      </c>
      <c r="O293" t="str">
        <f>VLOOKUP($A293,SalesData[#This Row],COLUMN(O292), FALSE)</f>
        <v>Arthur Gainer</v>
      </c>
      <c r="P293" t="str">
        <f>VLOOKUP($A293,SalesData[#This Row],COLUMN(P292), FALSE)</f>
        <v xml:space="preserve"> E</v>
      </c>
      <c r="Q293" t="str">
        <f>VLOOKUP($A293,SalesData[#This Row],COLUMN(Q292), FALSE)</f>
        <v>-201</v>
      </c>
      <c r="R293" t="str">
        <f>VLOOKUP($A293,SalesData[#This Row],COLUMN(R292), FALSE)</f>
        <v>HIGH</v>
      </c>
      <c r="S293" t="str">
        <f>VLOOKUP($A293,SalesData[#This Row],COLUMN(S292), FALSE)</f>
        <v>technology</v>
      </c>
      <c r="T293" t="str">
        <f>VLOOKUP($A293,SalesData[#This Row],COLUMN(T292), FALSE)</f>
        <v xml:space="preserve">1801 </v>
      </c>
      <c r="U293" t="str">
        <f>VLOOKUP($A293,SalesData[#This Row],COLUMN(U292), FALSE)</f>
        <v>AG1090045</v>
      </c>
      <c r="V293" t="str">
        <f>VLOOKUP($A293,SalesData[#This Row],COLUMN(V292), FALSE)</f>
        <v xml:space="preserve"> ES</v>
      </c>
      <c r="W293">
        <f>VLOOKUP($A293,SalesData[#This Row],COLUMN(W292), FALSE)</f>
        <v>2014</v>
      </c>
      <c r="X293" t="str">
        <f>VLOOKUP($A293,SalesData[#This Row],COLUMN(X292), FALSE)</f>
        <v>AG1090045</v>
      </c>
      <c r="Y293">
        <f>VLOOKUP($A293,SalesData[#This Row],COLUMN(Y292), FALSE)</f>
        <v>41801</v>
      </c>
      <c r="Z293" t="str">
        <f>VLOOKUP($A293,SalesData[#This Row],COLUMN(Z292), FALSE)</f>
        <v>ES-2014-AG1090045-41801</v>
      </c>
      <c r="AA293">
        <f>VLOOKUP($A293,SalesData[#This Row],COLUMN(AA292), FALSE)</f>
        <v>2014</v>
      </c>
      <c r="AB293">
        <f>VLOOKUP($A293,SalesData[#This Row],COLUMN(AB292), FALSE)</f>
        <v>6</v>
      </c>
      <c r="AC293">
        <f>VLOOKUP($A293,SalesData[#This Row],COLUMN(AC292), FALSE)</f>
        <v>4</v>
      </c>
      <c r="AD293">
        <f>VLOOKUP($A293,SalesData[#This Row],COLUMN(AD292), FALSE)</f>
        <v>4</v>
      </c>
    </row>
    <row r="294" spans="1:30" ht="15.75">
      <c r="A294" s="53" t="s">
        <v>1598</v>
      </c>
      <c r="B294" s="52">
        <f>VLOOKUP($A294,SalesData[#This Row],COLUMN(B293), FALSE)</f>
        <v>41690</v>
      </c>
      <c r="C294" s="52">
        <f>VLOOKUP($A294,SalesData[#This Row],COLUMN(C293), FALSE)</f>
        <v>41697</v>
      </c>
      <c r="D294" t="str">
        <f>VLOOKUP($A294,SalesData[#This Row],COLUMN(D293), FALSE)</f>
        <v>Alan Hwang</v>
      </c>
      <c r="E294" t="str">
        <f>VLOOKUP($A294,SalesData[#This Row],COLUMN(E293), FALSE)</f>
        <v>United States</v>
      </c>
      <c r="F294" t="str">
        <f>VLOOKUP($A294,SalesData[#This Row],COLUMN(F293), FALSE)</f>
        <v>Southern US</v>
      </c>
      <c r="G294" t="str">
        <f>VLOOKUP($A294,SalesData[#This Row],COLUMN(G293), FALSE)</f>
        <v>Office Supplies</v>
      </c>
      <c r="H294" t="str">
        <f>VLOOKUP($A294,SalesData[#This Row],COLUMN(H293), FALSE)</f>
        <v>Machines</v>
      </c>
      <c r="I294">
        <f>VLOOKUP($A294,SalesData[#This Row],COLUMN(I293), FALSE)</f>
        <v>16.495999999999999</v>
      </c>
      <c r="J294">
        <f>VLOOKUP($A294,SalesData[#This Row],COLUMN(J293), FALSE)</f>
        <v>2</v>
      </c>
      <c r="K294">
        <f>VLOOKUP($A294,SalesData[#This Row],COLUMN(K293), FALSE)</f>
        <v>0.2</v>
      </c>
      <c r="L294">
        <f>VLOOKUP($A294,SalesData[#This Row],COLUMN(L293), FALSE)</f>
        <v>5.5673999999999904</v>
      </c>
      <c r="M294" t="str">
        <f>VLOOKUP($A294,SalesData[#This Row],COLUMN(M293), FALSE)</f>
        <v>Medium</v>
      </c>
      <c r="N294" t="str">
        <f>VLOOKUP($A294,SalesData[#This Row],COLUMN(N293), FALSE)</f>
        <v>Normal Order</v>
      </c>
      <c r="O294" t="str">
        <f>VLOOKUP($A294,SalesData[#This Row],COLUMN(O293), FALSE)</f>
        <v>Alan Hwang</v>
      </c>
      <c r="P294" t="str">
        <f>VLOOKUP($A294,SalesData[#This Row],COLUMN(P293), FALSE)</f>
        <v>CA</v>
      </c>
      <c r="Q294" t="str">
        <f>VLOOKUP($A294,SalesData[#This Row],COLUMN(Q293), FALSE)</f>
        <v>2014</v>
      </c>
      <c r="R294" t="str">
        <f>VLOOKUP($A294,SalesData[#This Row],COLUMN(R293), FALSE)</f>
        <v>MEDIUM</v>
      </c>
      <c r="S294" t="str">
        <f>VLOOKUP($A294,SalesData[#This Row],COLUMN(S293), FALSE)</f>
        <v>office supplies</v>
      </c>
      <c r="T294" t="str">
        <f>VLOOKUP($A294,SalesData[#This Row],COLUMN(T293), FALSE)</f>
        <v>41690</v>
      </c>
      <c r="U294" t="str">
        <f>VLOOKUP($A294,SalesData[#This Row],COLUMN(U293), FALSE)</f>
        <v>AH10210140</v>
      </c>
      <c r="V294" t="str">
        <f>VLOOKUP($A294,SalesData[#This Row],COLUMN(V293), FALSE)</f>
        <v>CA</v>
      </c>
      <c r="W294">
        <f>VLOOKUP($A294,SalesData[#This Row],COLUMN(W293), FALSE)</f>
        <v>2014</v>
      </c>
      <c r="X294" t="str">
        <f>VLOOKUP($A294,SalesData[#This Row],COLUMN(X293), FALSE)</f>
        <v>AH10210140</v>
      </c>
      <c r="Y294">
        <f>VLOOKUP($A294,SalesData[#This Row],COLUMN(Y293), FALSE)</f>
        <v>41690</v>
      </c>
      <c r="Z294" t="str">
        <f>VLOOKUP($A294,SalesData[#This Row],COLUMN(Z293), FALSE)</f>
        <v>CA-2014-AH10210140-41690</v>
      </c>
      <c r="AA294">
        <f>VLOOKUP($A294,SalesData[#This Row],COLUMN(AA293), FALSE)</f>
        <v>2014</v>
      </c>
      <c r="AB294">
        <f>VLOOKUP($A294,SalesData[#This Row],COLUMN(AB293), FALSE)</f>
        <v>2</v>
      </c>
      <c r="AC294">
        <f>VLOOKUP($A294,SalesData[#This Row],COLUMN(AC293), FALSE)</f>
        <v>5</v>
      </c>
      <c r="AD294">
        <f>VLOOKUP($A294,SalesData[#This Row],COLUMN(AD293), FALSE)</f>
        <v>7</v>
      </c>
    </row>
    <row r="295" spans="1:30" ht="15.75">
      <c r="A295" s="54" t="s">
        <v>1600</v>
      </c>
      <c r="B295" s="52">
        <f>VLOOKUP($A295,SalesData[#This Row],COLUMN(B294), FALSE)</f>
        <v>41930</v>
      </c>
      <c r="C295" s="52">
        <f>VLOOKUP($A295,SalesData[#This Row],COLUMN(C294), FALSE)</f>
        <v>41934</v>
      </c>
      <c r="D295" t="str">
        <f>VLOOKUP($A295,SalesData[#This Row],COLUMN(D294), FALSE)</f>
        <v>Brosina Hoffman</v>
      </c>
      <c r="E295" t="str">
        <f>VLOOKUP($A295,SalesData[#This Row],COLUMN(E294), FALSE)</f>
        <v>El Salvador</v>
      </c>
      <c r="F295" t="str">
        <f>VLOOKUP($A295,SalesData[#This Row],COLUMN(F294), FALSE)</f>
        <v>Central America</v>
      </c>
      <c r="G295" t="str">
        <f>VLOOKUP($A295,SalesData[#This Row],COLUMN(G294), FALSE)</f>
        <v>Technology</v>
      </c>
      <c r="H295" t="str">
        <f>VLOOKUP($A295,SalesData[#This Row],COLUMN(H294), FALSE)</f>
        <v>Machines</v>
      </c>
      <c r="I295">
        <f>VLOOKUP($A295,SalesData[#This Row],COLUMN(I294), FALSE)</f>
        <v>2120.8000000000002</v>
      </c>
      <c r="J295">
        <f>VLOOKUP($A295,SalesData[#This Row],COLUMN(J294), FALSE)</f>
        <v>5</v>
      </c>
      <c r="K295">
        <f>VLOOKUP($A295,SalesData[#This Row],COLUMN(K294), FALSE)</f>
        <v>0</v>
      </c>
      <c r="L295">
        <f>VLOOKUP($A295,SalesData[#This Row],COLUMN(L294), FALSE)</f>
        <v>275.7</v>
      </c>
      <c r="M295" t="str">
        <f>VLOOKUP($A295,SalesData[#This Row],COLUMN(M294), FALSE)</f>
        <v>High</v>
      </c>
      <c r="N295" t="str">
        <f>VLOOKUP($A295,SalesData[#This Row],COLUMN(N294), FALSE)</f>
        <v>Normal Order</v>
      </c>
      <c r="O295" t="str">
        <f>VLOOKUP($A295,SalesData[#This Row],COLUMN(O294), FALSE)</f>
        <v>Brosina Hoffman</v>
      </c>
      <c r="P295" t="str">
        <f>VLOOKUP($A295,SalesData[#This Row],COLUMN(P294), FALSE)</f>
        <v>MX</v>
      </c>
      <c r="Q295" t="str">
        <f>VLOOKUP($A295,SalesData[#This Row],COLUMN(Q294), FALSE)</f>
        <v>2014</v>
      </c>
      <c r="R295" t="str">
        <f>VLOOKUP($A295,SalesData[#This Row],COLUMN(R294), FALSE)</f>
        <v>HIGH</v>
      </c>
      <c r="S295" t="str">
        <f>VLOOKUP($A295,SalesData[#This Row],COLUMN(S294), FALSE)</f>
        <v>technology</v>
      </c>
      <c r="T295" t="str">
        <f>VLOOKUP($A295,SalesData[#This Row],COLUMN(T294), FALSE)</f>
        <v>41930</v>
      </c>
      <c r="U295" t="str">
        <f>VLOOKUP($A295,SalesData[#This Row],COLUMN(U294), FALSE)</f>
        <v>BH1171039</v>
      </c>
      <c r="V295" t="str">
        <f>VLOOKUP($A295,SalesData[#This Row],COLUMN(V294), FALSE)</f>
        <v>MX</v>
      </c>
      <c r="W295">
        <f>VLOOKUP($A295,SalesData[#This Row],COLUMN(W294), FALSE)</f>
        <v>2014</v>
      </c>
      <c r="X295" t="str">
        <f>VLOOKUP($A295,SalesData[#This Row],COLUMN(X294), FALSE)</f>
        <v>BH1171039</v>
      </c>
      <c r="Y295">
        <f>VLOOKUP($A295,SalesData[#This Row],COLUMN(Y294), FALSE)</f>
        <v>41930</v>
      </c>
      <c r="Z295" t="str">
        <f>VLOOKUP($A295,SalesData[#This Row],COLUMN(Z294), FALSE)</f>
        <v>MX-2014-BH1171039-41930</v>
      </c>
      <c r="AA295">
        <f>VLOOKUP($A295,SalesData[#This Row],COLUMN(AA294), FALSE)</f>
        <v>2014</v>
      </c>
      <c r="AB295">
        <f>VLOOKUP($A295,SalesData[#This Row],COLUMN(AB294), FALSE)</f>
        <v>10</v>
      </c>
      <c r="AC295">
        <f>VLOOKUP($A295,SalesData[#This Row],COLUMN(AC294), FALSE)</f>
        <v>7</v>
      </c>
      <c r="AD295">
        <f>VLOOKUP($A295,SalesData[#This Row],COLUMN(AD294), FALSE)</f>
        <v>4</v>
      </c>
    </row>
    <row r="296" spans="1:30" ht="15.75">
      <c r="A296" s="53" t="s">
        <v>1604</v>
      </c>
      <c r="B296" s="52">
        <f>VLOOKUP($A296,SalesData[#This Row],COLUMN(B295), FALSE)</f>
        <v>41310</v>
      </c>
      <c r="C296" s="52">
        <f>VLOOKUP($A296,SalesData[#This Row],COLUMN(C295), FALSE)</f>
        <v>41315</v>
      </c>
      <c r="D296" t="str">
        <f>VLOOKUP($A296,SalesData[#This Row],COLUMN(D295), FALSE)</f>
        <v>Stuart Calhoun</v>
      </c>
      <c r="E296" t="str">
        <f>VLOOKUP($A296,SalesData[#This Row],COLUMN(E295), FALSE)</f>
        <v>India</v>
      </c>
      <c r="F296" t="str">
        <f>VLOOKUP($A296,SalesData[#This Row],COLUMN(F295), FALSE)</f>
        <v>Southern Asia</v>
      </c>
      <c r="G296" t="str">
        <f>VLOOKUP($A296,SalesData[#This Row],COLUMN(G295), FALSE)</f>
        <v>Furniture</v>
      </c>
      <c r="H296" t="str">
        <f>VLOOKUP($A296,SalesData[#This Row],COLUMN(H295), FALSE)</f>
        <v>Phones</v>
      </c>
      <c r="I296">
        <f>VLOOKUP($A296,SalesData[#This Row],COLUMN(I295), FALSE)</f>
        <v>1236.33</v>
      </c>
      <c r="J296">
        <f>VLOOKUP($A296,SalesData[#This Row],COLUMN(J295), FALSE)</f>
        <v>3</v>
      </c>
      <c r="K296">
        <f>VLOOKUP($A296,SalesData[#This Row],COLUMN(K295), FALSE)</f>
        <v>0</v>
      </c>
      <c r="L296">
        <f>VLOOKUP($A296,SalesData[#This Row],COLUMN(L295), FALSE)</f>
        <v>519.21</v>
      </c>
      <c r="M296" t="str">
        <f>VLOOKUP($A296,SalesData[#This Row],COLUMN(M295), FALSE)</f>
        <v>High</v>
      </c>
      <c r="N296" t="str">
        <f>VLOOKUP($A296,SalesData[#This Row],COLUMN(N295), FALSE)</f>
        <v>Normal Order</v>
      </c>
      <c r="O296" t="str">
        <f>VLOOKUP($A296,SalesData[#This Row],COLUMN(O295), FALSE)</f>
        <v>Stuart Calhoun</v>
      </c>
      <c r="P296" t="str">
        <f>VLOOKUP($A296,SalesData[#This Row],COLUMN(P295), FALSE)</f>
        <v>IN</v>
      </c>
      <c r="Q296" t="str">
        <f>VLOOKUP($A296,SalesData[#This Row],COLUMN(Q295), FALSE)</f>
        <v>2013</v>
      </c>
      <c r="R296" t="str">
        <f>VLOOKUP($A296,SalesData[#This Row],COLUMN(R295), FALSE)</f>
        <v>HIGH</v>
      </c>
      <c r="S296" t="str">
        <f>VLOOKUP($A296,SalesData[#This Row],COLUMN(S295), FALSE)</f>
        <v>furniture</v>
      </c>
      <c r="T296" t="str">
        <f>VLOOKUP($A296,SalesData[#This Row],COLUMN(T295), FALSE)</f>
        <v>41310</v>
      </c>
      <c r="U296" t="str">
        <f>VLOOKUP($A296,SalesData[#This Row],COLUMN(U295), FALSE)</f>
        <v>SC2080058</v>
      </c>
      <c r="V296" t="str">
        <f>VLOOKUP($A296,SalesData[#This Row],COLUMN(V295), FALSE)</f>
        <v>IN</v>
      </c>
      <c r="W296">
        <f>VLOOKUP($A296,SalesData[#This Row],COLUMN(W295), FALSE)</f>
        <v>2013</v>
      </c>
      <c r="X296" t="str">
        <f>VLOOKUP($A296,SalesData[#This Row],COLUMN(X295), FALSE)</f>
        <v>SC2080058</v>
      </c>
      <c r="Y296">
        <f>VLOOKUP($A296,SalesData[#This Row],COLUMN(Y295), FALSE)</f>
        <v>41310</v>
      </c>
      <c r="Z296" t="str">
        <f>VLOOKUP($A296,SalesData[#This Row],COLUMN(Z295), FALSE)</f>
        <v>IN-2013-SC2080058-41310</v>
      </c>
      <c r="AA296">
        <f>VLOOKUP($A296,SalesData[#This Row],COLUMN(AA295), FALSE)</f>
        <v>2013</v>
      </c>
      <c r="AB296">
        <f>VLOOKUP($A296,SalesData[#This Row],COLUMN(AB295), FALSE)</f>
        <v>2</v>
      </c>
      <c r="AC296">
        <f>VLOOKUP($A296,SalesData[#This Row],COLUMN(AC295), FALSE)</f>
        <v>3</v>
      </c>
      <c r="AD296">
        <f>VLOOKUP($A296,SalesData[#This Row],COLUMN(AD295), FALSE)</f>
        <v>5</v>
      </c>
    </row>
    <row r="297" spans="1:30" ht="15.75">
      <c r="A297" s="54" t="s">
        <v>1529</v>
      </c>
      <c r="B297" s="52">
        <f>VLOOKUP($A297,SalesData[#This Row],COLUMN(B296), FALSE)</f>
        <v>41615</v>
      </c>
      <c r="C297" s="52">
        <f>VLOOKUP($A297,SalesData[#This Row],COLUMN(C296), FALSE)</f>
        <v>41617</v>
      </c>
      <c r="D297" t="str">
        <f>VLOOKUP($A297,SalesData[#This Row],COLUMN(D296), FALSE)</f>
        <v>Alan Hwang</v>
      </c>
      <c r="E297" t="str">
        <f>VLOOKUP($A297,SalesData[#This Row],COLUMN(E296), FALSE)</f>
        <v>United States</v>
      </c>
      <c r="F297" t="str">
        <f>VLOOKUP($A297,SalesData[#This Row],COLUMN(F296), FALSE)</f>
        <v>Eastern US</v>
      </c>
      <c r="G297" t="str">
        <f>VLOOKUP($A297,SalesData[#This Row],COLUMN(G296), FALSE)</f>
        <v>Office Supplies</v>
      </c>
      <c r="H297" t="str">
        <f>VLOOKUP($A297,SalesData[#This Row],COLUMN(H296), FALSE)</f>
        <v>Copiers</v>
      </c>
      <c r="I297">
        <f>VLOOKUP($A297,SalesData[#This Row],COLUMN(I296), FALSE)</f>
        <v>6.6879999999999997</v>
      </c>
      <c r="J297">
        <f>VLOOKUP($A297,SalesData[#This Row],COLUMN(J296), FALSE)</f>
        <v>2</v>
      </c>
      <c r="K297">
        <f>VLOOKUP($A297,SalesData[#This Row],COLUMN(K296), FALSE)</f>
        <v>0.2</v>
      </c>
      <c r="L297">
        <f>VLOOKUP($A297,SalesData[#This Row],COLUMN(L296), FALSE)</f>
        <v>2.34079999999999</v>
      </c>
      <c r="M297" t="str">
        <f>VLOOKUP($A297,SalesData[#This Row],COLUMN(M296), FALSE)</f>
        <v>Medium</v>
      </c>
      <c r="N297" t="str">
        <f>VLOOKUP($A297,SalesData[#This Row],COLUMN(N296), FALSE)</f>
        <v>Normal Order</v>
      </c>
      <c r="O297" t="str">
        <f>VLOOKUP($A297,SalesData[#This Row],COLUMN(O296), FALSE)</f>
        <v>Alan Hwang</v>
      </c>
      <c r="P297" t="str">
        <f>VLOOKUP($A297,SalesData[#This Row],COLUMN(P296), FALSE)</f>
        <v>CA</v>
      </c>
      <c r="Q297" t="str">
        <f>VLOOKUP($A297,SalesData[#This Row],COLUMN(Q296), FALSE)</f>
        <v>2013</v>
      </c>
      <c r="R297" t="str">
        <f>VLOOKUP($A297,SalesData[#This Row],COLUMN(R296), FALSE)</f>
        <v>MEDIUM</v>
      </c>
      <c r="S297" t="str">
        <f>VLOOKUP($A297,SalesData[#This Row],COLUMN(S296), FALSE)</f>
        <v>office supplies</v>
      </c>
      <c r="T297" t="str">
        <f>VLOOKUP($A297,SalesData[#This Row],COLUMN(T296), FALSE)</f>
        <v>41615</v>
      </c>
      <c r="U297" t="str">
        <f>VLOOKUP($A297,SalesData[#This Row],COLUMN(U296), FALSE)</f>
        <v>AH10210140</v>
      </c>
      <c r="V297" t="str">
        <f>VLOOKUP($A297,SalesData[#This Row],COLUMN(V296), FALSE)</f>
        <v>CA</v>
      </c>
      <c r="W297">
        <f>VLOOKUP($A297,SalesData[#This Row],COLUMN(W296), FALSE)</f>
        <v>2013</v>
      </c>
      <c r="X297" t="str">
        <f>VLOOKUP($A297,SalesData[#This Row],COLUMN(X296), FALSE)</f>
        <v>AH10210140</v>
      </c>
      <c r="Y297">
        <f>VLOOKUP($A297,SalesData[#This Row],COLUMN(Y296), FALSE)</f>
        <v>41615</v>
      </c>
      <c r="Z297" t="str">
        <f>VLOOKUP($A297,SalesData[#This Row],COLUMN(Z296), FALSE)</f>
        <v>CA-2013-AH10210140-41615</v>
      </c>
      <c r="AA297">
        <f>VLOOKUP($A297,SalesData[#This Row],COLUMN(AA296), FALSE)</f>
        <v>2013</v>
      </c>
      <c r="AB297">
        <f>VLOOKUP($A297,SalesData[#This Row],COLUMN(AB296), FALSE)</f>
        <v>12</v>
      </c>
      <c r="AC297">
        <f>VLOOKUP($A297,SalesData[#This Row],COLUMN(AC296), FALSE)</f>
        <v>7</v>
      </c>
      <c r="AD297">
        <f>VLOOKUP($A297,SalesData[#This Row],COLUMN(AD296), FALSE)</f>
        <v>2</v>
      </c>
    </row>
    <row r="298" spans="1:30" ht="15.75">
      <c r="A298" s="53" t="s">
        <v>156</v>
      </c>
      <c r="B298" s="52">
        <f>VLOOKUP($A298,SalesData[#This Row],COLUMN(B297), FALSE)</f>
        <v>42244</v>
      </c>
      <c r="C298" s="52">
        <f>VLOOKUP($A298,SalesData[#This Row],COLUMN(C297), FALSE)</f>
        <v>42245</v>
      </c>
      <c r="D298" t="str">
        <f>VLOOKUP($A298,SalesData[#This Row],COLUMN(D297), FALSE)</f>
        <v>Arthur Prichep</v>
      </c>
      <c r="E298" t="str">
        <f>VLOOKUP($A298,SalesData[#This Row],COLUMN(E297), FALSE)</f>
        <v>China</v>
      </c>
      <c r="F298" t="str">
        <f>VLOOKUP($A298,SalesData[#This Row],COLUMN(F297), FALSE)</f>
        <v>EASTERN ASIA</v>
      </c>
      <c r="G298" t="str">
        <f>VLOOKUP($A298,SalesData[#This Row],COLUMN(G297), FALSE)</f>
        <v>Technology</v>
      </c>
      <c r="H298" t="str">
        <f>VLOOKUP($A298,SalesData[#This Row],COLUMN(H297), FALSE)</f>
        <v>Bookcases</v>
      </c>
      <c r="I298">
        <f>VLOOKUP($A298,SalesData[#This Row],COLUMN(I297), FALSE)</f>
        <v>759.66</v>
      </c>
      <c r="J298">
        <f>VLOOKUP($A298,SalesData[#This Row],COLUMN(J297), FALSE)</f>
        <v>2</v>
      </c>
      <c r="K298">
        <f>VLOOKUP($A298,SalesData[#This Row],COLUMN(K297), FALSE)</f>
        <v>0</v>
      </c>
      <c r="L298">
        <f>VLOOKUP($A298,SalesData[#This Row],COLUMN(L297), FALSE)</f>
        <v>311.45999999999998</v>
      </c>
      <c r="M298" t="str">
        <f>VLOOKUP($A298,SalesData[#This Row],COLUMN(M297), FALSE)</f>
        <v>High</v>
      </c>
      <c r="N298" t="str">
        <f>VLOOKUP($A298,SalesData[#This Row],COLUMN(N297), FALSE)</f>
        <v>Normal Order</v>
      </c>
      <c r="O298" t="str">
        <f>VLOOKUP($A298,SalesData[#This Row],COLUMN(O297), FALSE)</f>
        <v>Arthur Prichep</v>
      </c>
      <c r="P298" t="str">
        <f>VLOOKUP($A298,SalesData[#This Row],COLUMN(P297), FALSE)</f>
        <v>IN</v>
      </c>
      <c r="Q298" t="str">
        <f>VLOOKUP($A298,SalesData[#This Row],COLUMN(Q297), FALSE)</f>
        <v>2015</v>
      </c>
      <c r="R298" t="str">
        <f>VLOOKUP($A298,SalesData[#This Row],COLUMN(R297), FALSE)</f>
        <v>HIGH</v>
      </c>
      <c r="S298" t="str">
        <f>VLOOKUP($A298,SalesData[#This Row],COLUMN(S297), FALSE)</f>
        <v>technology</v>
      </c>
      <c r="T298" t="str">
        <f>VLOOKUP($A298,SalesData[#This Row],COLUMN(T297), FALSE)</f>
        <v>42244</v>
      </c>
      <c r="U298" t="str">
        <f>VLOOKUP($A298,SalesData[#This Row],COLUMN(U297), FALSE)</f>
        <v>AP1091527</v>
      </c>
      <c r="V298" t="str">
        <f>VLOOKUP($A298,SalesData[#This Row],COLUMN(V297), FALSE)</f>
        <v>IN</v>
      </c>
      <c r="W298">
        <f>VLOOKUP($A298,SalesData[#This Row],COLUMN(W297), FALSE)</f>
        <v>2015</v>
      </c>
      <c r="X298" t="str">
        <f>VLOOKUP($A298,SalesData[#This Row],COLUMN(X297), FALSE)</f>
        <v>AP1091527</v>
      </c>
      <c r="Y298">
        <f>VLOOKUP($A298,SalesData[#This Row],COLUMN(Y297), FALSE)</f>
        <v>42244</v>
      </c>
      <c r="Z298" t="str">
        <f>VLOOKUP($A298,SalesData[#This Row],COLUMN(Z297), FALSE)</f>
        <v>IN-2015-AP1091527-42244</v>
      </c>
      <c r="AA298">
        <f>VLOOKUP($A298,SalesData[#This Row],COLUMN(AA297), FALSE)</f>
        <v>2015</v>
      </c>
      <c r="AB298">
        <f>VLOOKUP($A298,SalesData[#This Row],COLUMN(AB297), FALSE)</f>
        <v>8</v>
      </c>
      <c r="AC298">
        <f>VLOOKUP($A298,SalesData[#This Row],COLUMN(AC297), FALSE)</f>
        <v>6</v>
      </c>
      <c r="AD298">
        <f>VLOOKUP($A298,SalesData[#This Row],COLUMN(AD297), FALSE)</f>
        <v>1</v>
      </c>
    </row>
    <row r="299" spans="1:30" ht="15.75">
      <c r="A299" s="54" t="s">
        <v>1561</v>
      </c>
      <c r="B299" s="52">
        <f>VLOOKUP($A299,SalesData[#This Row],COLUMN(B298), FALSE)</f>
        <v>42072</v>
      </c>
      <c r="C299" s="52">
        <f>VLOOKUP($A299,SalesData[#This Row],COLUMN(C298), FALSE)</f>
        <v>42079</v>
      </c>
      <c r="D299" t="str">
        <f>VLOOKUP($A299,SalesData[#This Row],COLUMN(D298), FALSE)</f>
        <v>Alan Hwang</v>
      </c>
      <c r="E299" t="str">
        <f>VLOOKUP($A299,SalesData[#This Row],COLUMN(E298), FALSE)</f>
        <v>United States</v>
      </c>
      <c r="F299" t="str">
        <f>VLOOKUP($A299,SalesData[#This Row],COLUMN(F298), FALSE)</f>
        <v>Western US</v>
      </c>
      <c r="G299" t="str">
        <f>VLOOKUP($A299,SalesData[#This Row],COLUMN(G298), FALSE)</f>
        <v>Office Supplies</v>
      </c>
      <c r="H299" t="str">
        <f>VLOOKUP($A299,SalesData[#This Row],COLUMN(H298), FALSE)</f>
        <v>Copiers</v>
      </c>
      <c r="I299">
        <f>VLOOKUP($A299,SalesData[#This Row],COLUMN(I298), FALSE)</f>
        <v>3.36</v>
      </c>
      <c r="J299">
        <f>VLOOKUP($A299,SalesData[#This Row],COLUMN(J298), FALSE)</f>
        <v>2</v>
      </c>
      <c r="K299">
        <f>VLOOKUP($A299,SalesData[#This Row],COLUMN(K298), FALSE)</f>
        <v>0</v>
      </c>
      <c r="L299">
        <f>VLOOKUP($A299,SalesData[#This Row],COLUMN(L298), FALSE)</f>
        <v>0.87360000000000004</v>
      </c>
      <c r="M299" t="str">
        <f>VLOOKUP($A299,SalesData[#This Row],COLUMN(M298), FALSE)</f>
        <v>Medium</v>
      </c>
      <c r="N299" t="str">
        <f>VLOOKUP($A299,SalesData[#This Row],COLUMN(N298), FALSE)</f>
        <v>Normal Order</v>
      </c>
      <c r="O299" t="str">
        <f>VLOOKUP($A299,SalesData[#This Row],COLUMN(O298), FALSE)</f>
        <v>Alan Hwang</v>
      </c>
      <c r="P299" t="str">
        <f>VLOOKUP($A299,SalesData[#This Row],COLUMN(P298), FALSE)</f>
        <v>CA</v>
      </c>
      <c r="Q299" t="str">
        <f>VLOOKUP($A299,SalesData[#This Row],COLUMN(Q298), FALSE)</f>
        <v>2015</v>
      </c>
      <c r="R299" t="str">
        <f>VLOOKUP($A299,SalesData[#This Row],COLUMN(R298), FALSE)</f>
        <v>MEDIUM</v>
      </c>
      <c r="S299" t="str">
        <f>VLOOKUP($A299,SalesData[#This Row],COLUMN(S298), FALSE)</f>
        <v>office supplies</v>
      </c>
      <c r="T299" t="str">
        <f>VLOOKUP($A299,SalesData[#This Row],COLUMN(T298), FALSE)</f>
        <v>42072</v>
      </c>
      <c r="U299" t="str">
        <f>VLOOKUP($A299,SalesData[#This Row],COLUMN(U298), FALSE)</f>
        <v>AH10210140</v>
      </c>
      <c r="V299" t="str">
        <f>VLOOKUP($A299,SalesData[#This Row],COLUMN(V298), FALSE)</f>
        <v>CA</v>
      </c>
      <c r="W299">
        <f>VLOOKUP($A299,SalesData[#This Row],COLUMN(W298), FALSE)</f>
        <v>2015</v>
      </c>
      <c r="X299" t="str">
        <f>VLOOKUP($A299,SalesData[#This Row],COLUMN(X298), FALSE)</f>
        <v>AH10210140</v>
      </c>
      <c r="Y299">
        <f>VLOOKUP($A299,SalesData[#This Row],COLUMN(Y298), FALSE)</f>
        <v>42072</v>
      </c>
      <c r="Z299" t="str">
        <f>VLOOKUP($A299,SalesData[#This Row],COLUMN(Z298), FALSE)</f>
        <v>CA-2015-AH10210140-42072</v>
      </c>
      <c r="AA299">
        <f>VLOOKUP($A299,SalesData[#This Row],COLUMN(AA298), FALSE)</f>
        <v>2015</v>
      </c>
      <c r="AB299">
        <f>VLOOKUP($A299,SalesData[#This Row],COLUMN(AB298), FALSE)</f>
        <v>3</v>
      </c>
      <c r="AC299">
        <f>VLOOKUP($A299,SalesData[#This Row],COLUMN(AC298), FALSE)</f>
        <v>2</v>
      </c>
      <c r="AD299">
        <f>VLOOKUP($A299,SalesData[#This Row],COLUMN(AD298), FALSE)</f>
        <v>7</v>
      </c>
    </row>
    <row r="300" spans="1:30" ht="15.75">
      <c r="A300" s="53" t="s">
        <v>1607</v>
      </c>
      <c r="B300" s="52">
        <f>VLOOKUP($A300,SalesData[#This Row],COLUMN(B299), FALSE)</f>
        <v>41040</v>
      </c>
      <c r="C300" s="52">
        <f>VLOOKUP($A300,SalesData[#This Row],COLUMN(C299), FALSE)</f>
        <v>41042</v>
      </c>
      <c r="D300" t="str">
        <f>VLOOKUP($A300,SalesData[#This Row],COLUMN(D299), FALSE)</f>
        <v>Mike Pelletier</v>
      </c>
      <c r="E300" t="str">
        <f>VLOOKUP($A300,SalesData[#This Row],COLUMN(E299), FALSE)</f>
        <v>France</v>
      </c>
      <c r="F300" t="str">
        <f>VLOOKUP($A300,SalesData[#This Row],COLUMN(F299), FALSE)</f>
        <v>Western Europe</v>
      </c>
      <c r="G300" t="str">
        <f>VLOOKUP($A300,SalesData[#This Row],COLUMN(G299), FALSE)</f>
        <v>Furniture</v>
      </c>
      <c r="H300" t="str">
        <f>VLOOKUP($A300,SalesData[#This Row],COLUMN(H299), FALSE)</f>
        <v>Tables</v>
      </c>
      <c r="I300">
        <f>VLOOKUP($A300,SalesData[#This Row],COLUMN(I299), FALSE)</f>
        <v>627.27599999999995</v>
      </c>
      <c r="J300">
        <f>VLOOKUP($A300,SalesData[#This Row],COLUMN(J299), FALSE)</f>
        <v>2</v>
      </c>
      <c r="K300">
        <f>VLOOKUP($A300,SalesData[#This Row],COLUMN(K299), FALSE)</f>
        <v>0.35</v>
      </c>
      <c r="L300">
        <f>VLOOKUP($A300,SalesData[#This Row],COLUMN(L299), FALSE)</f>
        <v>-135.14399999999901</v>
      </c>
      <c r="M300" t="str">
        <f>VLOOKUP($A300,SalesData[#This Row],COLUMN(M299), FALSE)</f>
        <v>Critical</v>
      </c>
      <c r="N300" t="str">
        <f>VLOOKUP($A300,SalesData[#This Row],COLUMN(N299), FALSE)</f>
        <v>Normal Order</v>
      </c>
      <c r="O300" t="str">
        <f>VLOOKUP($A300,SalesData[#This Row],COLUMN(O299), FALSE)</f>
        <v>Mike Pelletier</v>
      </c>
      <c r="P300" t="str">
        <f>VLOOKUP($A300,SalesData[#This Row],COLUMN(P299), FALSE)</f>
        <v>IT</v>
      </c>
      <c r="Q300" t="str">
        <f>VLOOKUP($A300,SalesData[#This Row],COLUMN(Q299), FALSE)</f>
        <v>2012</v>
      </c>
      <c r="R300" t="str">
        <f>VLOOKUP($A300,SalesData[#This Row],COLUMN(R299), FALSE)</f>
        <v>CRITICAL</v>
      </c>
      <c r="S300" t="str">
        <f>VLOOKUP($A300,SalesData[#This Row],COLUMN(S299), FALSE)</f>
        <v>furniture</v>
      </c>
      <c r="T300" t="str">
        <f>VLOOKUP($A300,SalesData[#This Row],COLUMN(T299), FALSE)</f>
        <v>41040</v>
      </c>
      <c r="U300" t="str">
        <f>VLOOKUP($A300,SalesData[#This Row],COLUMN(U299), FALSE)</f>
        <v>MP1817545</v>
      </c>
      <c r="V300" t="str">
        <f>VLOOKUP($A300,SalesData[#This Row],COLUMN(V299), FALSE)</f>
        <v>IT</v>
      </c>
      <c r="W300">
        <f>VLOOKUP($A300,SalesData[#This Row],COLUMN(W299), FALSE)</f>
        <v>2012</v>
      </c>
      <c r="X300" t="str">
        <f>VLOOKUP($A300,SalesData[#This Row],COLUMN(X299), FALSE)</f>
        <v>MP1817545</v>
      </c>
      <c r="Y300">
        <f>VLOOKUP($A300,SalesData[#This Row],COLUMN(Y299), FALSE)</f>
        <v>41040</v>
      </c>
      <c r="Z300" t="str">
        <f>VLOOKUP($A300,SalesData[#This Row],COLUMN(Z299), FALSE)</f>
        <v>IT-2012-MP1817545-41040</v>
      </c>
      <c r="AA300">
        <f>VLOOKUP($A300,SalesData[#This Row],COLUMN(AA299), FALSE)</f>
        <v>2012</v>
      </c>
      <c r="AB300">
        <f>VLOOKUP($A300,SalesData[#This Row],COLUMN(AB299), FALSE)</f>
        <v>5</v>
      </c>
      <c r="AC300">
        <f>VLOOKUP($A300,SalesData[#This Row],COLUMN(AC299), FALSE)</f>
        <v>6</v>
      </c>
      <c r="AD300">
        <f>VLOOKUP($A300,SalesData[#This Row],COLUMN(AD299), FALSE)</f>
        <v>2</v>
      </c>
    </row>
    <row r="301" spans="1:30" ht="15.75">
      <c r="A301" s="54" t="s">
        <v>1610</v>
      </c>
      <c r="B301" s="52">
        <f>VLOOKUP($A301,SalesData[#This Row],COLUMN(B300), FALSE)</f>
        <v>41863</v>
      </c>
      <c r="C301" s="52">
        <f>VLOOKUP($A301,SalesData[#This Row],COLUMN(C300), FALSE)</f>
        <v>41865</v>
      </c>
      <c r="D301" t="str">
        <f>VLOOKUP($A301,SalesData[#This Row],COLUMN(D300), FALSE)</f>
        <v>Tonja Turnell</v>
      </c>
      <c r="E301" t="str">
        <f>VLOOKUP($A301,SalesData[#This Row],COLUMN(E300), FALSE)</f>
        <v>Albania</v>
      </c>
      <c r="F301" t="str">
        <f>VLOOKUP($A301,SalesData[#This Row],COLUMN(F300), FALSE)</f>
        <v>Southern Europe</v>
      </c>
      <c r="G301" t="str">
        <f>VLOOKUP($A301,SalesData[#This Row],COLUMN(G300), FALSE)</f>
        <v>Technology</v>
      </c>
      <c r="H301" t="str">
        <f>VLOOKUP($A301,SalesData[#This Row],COLUMN(H300), FALSE)</f>
        <v>Tables</v>
      </c>
      <c r="I301">
        <f>VLOOKUP($A301,SalesData[#This Row],COLUMN(I300), FALSE)</f>
        <v>553.91999999999996</v>
      </c>
      <c r="J301">
        <f>VLOOKUP($A301,SalesData[#This Row],COLUMN(J300), FALSE)</f>
        <v>4</v>
      </c>
      <c r="K301">
        <f>VLOOKUP($A301,SalesData[#This Row],COLUMN(K300), FALSE)</f>
        <v>0</v>
      </c>
      <c r="L301">
        <f>VLOOKUP($A301,SalesData[#This Row],COLUMN(L300), FALSE)</f>
        <v>22.08</v>
      </c>
      <c r="M301" t="str">
        <f>VLOOKUP($A301,SalesData[#This Row],COLUMN(M300), FALSE)</f>
        <v>Critical</v>
      </c>
      <c r="N301" t="str">
        <f>VLOOKUP($A301,SalesData[#This Row],COLUMN(N300), FALSE)</f>
        <v>Normal Order</v>
      </c>
      <c r="O301" t="str">
        <f>VLOOKUP($A301,SalesData[#This Row],COLUMN(O300), FALSE)</f>
        <v>Tonja Turnell</v>
      </c>
      <c r="P301" t="str">
        <f>VLOOKUP($A301,SalesData[#This Row],COLUMN(P300), FALSE)</f>
        <v>AL</v>
      </c>
      <c r="Q301" t="str">
        <f>VLOOKUP($A301,SalesData[#This Row],COLUMN(Q300), FALSE)</f>
        <v>2014</v>
      </c>
      <c r="R301" t="str">
        <f>VLOOKUP($A301,SalesData[#This Row],COLUMN(R300), FALSE)</f>
        <v>CRITICAL</v>
      </c>
      <c r="S301" t="str">
        <f>VLOOKUP($A301,SalesData[#This Row],COLUMN(S300), FALSE)</f>
        <v>technology</v>
      </c>
      <c r="T301" t="str">
        <f>VLOOKUP($A301,SalesData[#This Row],COLUMN(T300), FALSE)</f>
        <v>41863</v>
      </c>
      <c r="U301" t="str">
        <f>VLOOKUP($A301,SalesData[#This Row],COLUMN(U300), FALSE)</f>
        <v>TT114602</v>
      </c>
      <c r="V301" t="str">
        <f>VLOOKUP($A301,SalesData[#This Row],COLUMN(V300), FALSE)</f>
        <v>AL</v>
      </c>
      <c r="W301">
        <f>VLOOKUP($A301,SalesData[#This Row],COLUMN(W300), FALSE)</f>
        <v>2014</v>
      </c>
      <c r="X301" t="str">
        <f>VLOOKUP($A301,SalesData[#This Row],COLUMN(X300), FALSE)</f>
        <v>TT114602</v>
      </c>
      <c r="Y301">
        <f>VLOOKUP($A301,SalesData[#This Row],COLUMN(Y300), FALSE)</f>
        <v>41863</v>
      </c>
      <c r="Z301" t="str">
        <f>VLOOKUP($A301,SalesData[#This Row],COLUMN(Z300), FALSE)</f>
        <v>AL-2014-TT114602-41863</v>
      </c>
      <c r="AA301">
        <f>VLOOKUP($A301,SalesData[#This Row],COLUMN(AA300), FALSE)</f>
        <v>2014</v>
      </c>
      <c r="AB301">
        <f>VLOOKUP($A301,SalesData[#This Row],COLUMN(AB300), FALSE)</f>
        <v>8</v>
      </c>
      <c r="AC301">
        <f>VLOOKUP($A301,SalesData[#This Row],COLUMN(AC300), FALSE)</f>
        <v>3</v>
      </c>
      <c r="AD301">
        <f>VLOOKUP($A301,SalesData[#This Row],COLUMN(AD300), FALSE)</f>
        <v>2</v>
      </c>
    </row>
    <row r="302" spans="1:30" ht="15.75">
      <c r="A302" s="53" t="s">
        <v>1614</v>
      </c>
      <c r="B302" s="52">
        <f>VLOOKUP($A302,SalesData[#This Row],COLUMN(B301), FALSE)</f>
        <v>42035</v>
      </c>
      <c r="C302" s="52">
        <f>VLOOKUP($A302,SalesData[#This Row],COLUMN(C301), FALSE)</f>
        <v>42036</v>
      </c>
      <c r="D302" t="str">
        <f>VLOOKUP($A302,SalesData[#This Row],COLUMN(D301), FALSE)</f>
        <v>Rick Reed</v>
      </c>
      <c r="E302" t="str">
        <f>VLOOKUP($A302,SalesData[#This Row],COLUMN(E301), FALSE)</f>
        <v>China</v>
      </c>
      <c r="F302" t="str">
        <f>VLOOKUP($A302,SalesData[#This Row],COLUMN(F301), FALSE)</f>
        <v>Eastern Asia</v>
      </c>
      <c r="G302" t="str">
        <f>VLOOKUP($A302,SalesData[#This Row],COLUMN(G301), FALSE)</f>
        <v>Technology</v>
      </c>
      <c r="H302" t="str">
        <f>VLOOKUP($A302,SalesData[#This Row],COLUMN(H301), FALSE)</f>
        <v>Phones</v>
      </c>
      <c r="I302">
        <f>VLOOKUP($A302,SalesData[#This Row],COLUMN(I301), FALSE)</f>
        <v>791.19</v>
      </c>
      <c r="J302">
        <f>VLOOKUP($A302,SalesData[#This Row],COLUMN(J301), FALSE)</f>
        <v>3</v>
      </c>
      <c r="K302">
        <f>VLOOKUP($A302,SalesData[#This Row],COLUMN(K301), FALSE)</f>
        <v>0</v>
      </c>
      <c r="L302">
        <f>VLOOKUP($A302,SalesData[#This Row],COLUMN(L301), FALSE)</f>
        <v>126.539999999999</v>
      </c>
      <c r="M302" t="str">
        <f>VLOOKUP($A302,SalesData[#This Row],COLUMN(M301), FALSE)</f>
        <v>Critical</v>
      </c>
      <c r="N302" t="str">
        <f>VLOOKUP($A302,SalesData[#This Row],COLUMN(N301), FALSE)</f>
        <v>Normal Order</v>
      </c>
      <c r="O302" t="str">
        <f>VLOOKUP($A302,SalesData[#This Row],COLUMN(O301), FALSE)</f>
        <v>Rick Reed</v>
      </c>
      <c r="P302" t="str">
        <f>VLOOKUP($A302,SalesData[#This Row],COLUMN(P301), FALSE)</f>
        <v>IN</v>
      </c>
      <c r="Q302" t="str">
        <f>VLOOKUP($A302,SalesData[#This Row],COLUMN(Q301), FALSE)</f>
        <v>2015</v>
      </c>
      <c r="R302" t="str">
        <f>VLOOKUP($A302,SalesData[#This Row],COLUMN(R301), FALSE)</f>
        <v>CRITICAL</v>
      </c>
      <c r="S302" t="str">
        <f>VLOOKUP($A302,SalesData[#This Row],COLUMN(S301), FALSE)</f>
        <v>technology</v>
      </c>
      <c r="T302" t="str">
        <f>VLOOKUP($A302,SalesData[#This Row],COLUMN(T301), FALSE)</f>
        <v>42035</v>
      </c>
      <c r="U302" t="str">
        <f>VLOOKUP($A302,SalesData[#This Row],COLUMN(U301), FALSE)</f>
        <v>RR1952527</v>
      </c>
      <c r="V302" t="str">
        <f>VLOOKUP($A302,SalesData[#This Row],COLUMN(V301), FALSE)</f>
        <v>IN</v>
      </c>
      <c r="W302">
        <f>VLOOKUP($A302,SalesData[#This Row],COLUMN(W301), FALSE)</f>
        <v>2015</v>
      </c>
      <c r="X302" t="str">
        <f>VLOOKUP($A302,SalesData[#This Row],COLUMN(X301), FALSE)</f>
        <v>RR1952527</v>
      </c>
      <c r="Y302">
        <f>VLOOKUP($A302,SalesData[#This Row],COLUMN(Y301), FALSE)</f>
        <v>42035</v>
      </c>
      <c r="Z302" t="str">
        <f>VLOOKUP($A302,SalesData[#This Row],COLUMN(Z301), FALSE)</f>
        <v>IN-2015-RR1952527-42035</v>
      </c>
      <c r="AA302">
        <f>VLOOKUP($A302,SalesData[#This Row],COLUMN(AA301), FALSE)</f>
        <v>2015</v>
      </c>
      <c r="AB302">
        <f>VLOOKUP($A302,SalesData[#This Row],COLUMN(AB301), FALSE)</f>
        <v>1</v>
      </c>
      <c r="AC302">
        <f>VLOOKUP($A302,SalesData[#This Row],COLUMN(AC301), FALSE)</f>
        <v>7</v>
      </c>
      <c r="AD302">
        <f>VLOOKUP($A302,SalesData[#This Row],COLUMN(AD301), FALSE)</f>
        <v>1</v>
      </c>
    </row>
    <row r="303" spans="1:30" ht="15.75">
      <c r="A303" s="54" t="s">
        <v>1623</v>
      </c>
      <c r="B303" s="52">
        <f>VLOOKUP($A303,SalesData[#This Row],COLUMN(B302), FALSE)</f>
        <v>41031</v>
      </c>
      <c r="C303" s="52">
        <f>VLOOKUP($A303,SalesData[#This Row],COLUMN(C302), FALSE)</f>
        <v>41033</v>
      </c>
      <c r="D303" t="str">
        <f>VLOOKUP($A303,SalesData[#This Row],COLUMN(D302), FALSE)</f>
        <v>Toby Ritter</v>
      </c>
      <c r="E303" t="str">
        <f>VLOOKUP($A303,SalesData[#This Row],COLUMN(E302), FALSE)</f>
        <v>Tanzania</v>
      </c>
      <c r="F303" t="str">
        <f>VLOOKUP($A303,SalesData[#This Row],COLUMN(F302), FALSE)</f>
        <v>Eastern Africa</v>
      </c>
      <c r="G303" t="str">
        <f>VLOOKUP($A303,SalesData[#This Row],COLUMN(G302), FALSE)</f>
        <v>Technology</v>
      </c>
      <c r="H303" t="str">
        <f>VLOOKUP($A303,SalesData[#This Row],COLUMN(H302), FALSE)</f>
        <v>Appliances</v>
      </c>
      <c r="I303">
        <f>VLOOKUP($A303,SalesData[#This Row],COLUMN(I302), FALSE)</f>
        <v>642.719999999999</v>
      </c>
      <c r="J303">
        <f>VLOOKUP($A303,SalesData[#This Row],COLUMN(J302), FALSE)</f>
        <v>2</v>
      </c>
      <c r="K303">
        <f>VLOOKUP($A303,SalesData[#This Row],COLUMN(K302), FALSE)</f>
        <v>0</v>
      </c>
      <c r="L303">
        <f>VLOOKUP($A303,SalesData[#This Row],COLUMN(L302), FALSE)</f>
        <v>224.94</v>
      </c>
      <c r="M303" t="str">
        <f>VLOOKUP($A303,SalesData[#This Row],COLUMN(M302), FALSE)</f>
        <v>Critical</v>
      </c>
      <c r="N303" t="str">
        <f>VLOOKUP($A303,SalesData[#This Row],COLUMN(N302), FALSE)</f>
        <v>Normal Order</v>
      </c>
      <c r="O303" t="str">
        <f>VLOOKUP($A303,SalesData[#This Row],COLUMN(O302), FALSE)</f>
        <v>Toby Ritter</v>
      </c>
      <c r="P303" t="str">
        <f>VLOOKUP($A303,SalesData[#This Row],COLUMN(P302), FALSE)</f>
        <v>TZ</v>
      </c>
      <c r="Q303" t="str">
        <f>VLOOKUP($A303,SalesData[#This Row],COLUMN(Q302), FALSE)</f>
        <v>2012</v>
      </c>
      <c r="R303" t="str">
        <f>VLOOKUP($A303,SalesData[#This Row],COLUMN(R302), FALSE)</f>
        <v>CRITICAL</v>
      </c>
      <c r="S303" t="str">
        <f>VLOOKUP($A303,SalesData[#This Row],COLUMN(S302), FALSE)</f>
        <v>technology</v>
      </c>
      <c r="T303" t="str">
        <f>VLOOKUP($A303,SalesData[#This Row],COLUMN(T302), FALSE)</f>
        <v>41031</v>
      </c>
      <c r="U303" t="str">
        <f>VLOOKUP($A303,SalesData[#This Row],COLUMN(U302), FALSE)</f>
        <v>TR11325129</v>
      </c>
      <c r="V303" t="str">
        <f>VLOOKUP($A303,SalesData[#This Row],COLUMN(V302), FALSE)</f>
        <v>TZ</v>
      </c>
      <c r="W303">
        <f>VLOOKUP($A303,SalesData[#This Row],COLUMN(W302), FALSE)</f>
        <v>2012</v>
      </c>
      <c r="X303" t="str">
        <f>VLOOKUP($A303,SalesData[#This Row],COLUMN(X302), FALSE)</f>
        <v>TR11325129</v>
      </c>
      <c r="Y303">
        <f>VLOOKUP($A303,SalesData[#This Row],COLUMN(Y302), FALSE)</f>
        <v>41031</v>
      </c>
      <c r="Z303" t="str">
        <f>VLOOKUP($A303,SalesData[#This Row],COLUMN(Z302), FALSE)</f>
        <v>TZ-2012-TR11325129-41031</v>
      </c>
      <c r="AA303">
        <f>VLOOKUP($A303,SalesData[#This Row],COLUMN(AA302), FALSE)</f>
        <v>2012</v>
      </c>
      <c r="AB303">
        <f>VLOOKUP($A303,SalesData[#This Row],COLUMN(AB302), FALSE)</f>
        <v>5</v>
      </c>
      <c r="AC303">
        <f>VLOOKUP($A303,SalesData[#This Row],COLUMN(AC302), FALSE)</f>
        <v>4</v>
      </c>
      <c r="AD303">
        <f>VLOOKUP($A303,SalesData[#This Row],COLUMN(AD302), FALSE)</f>
        <v>2</v>
      </c>
    </row>
    <row r="304" spans="1:30" ht="15.75">
      <c r="A304" s="53" t="s">
        <v>1625</v>
      </c>
      <c r="B304" s="52">
        <f>VLOOKUP($A304,SalesData[#This Row],COLUMN(B303), FALSE)</f>
        <v>41877</v>
      </c>
      <c r="C304" s="52">
        <f>VLOOKUP($A304,SalesData[#This Row],COLUMN(C303), FALSE)</f>
        <v>41878</v>
      </c>
      <c r="D304" t="str">
        <f>VLOOKUP($A304,SalesData[#This Row],COLUMN(D303), FALSE)</f>
        <v>Shaun Chance</v>
      </c>
      <c r="E304" t="str">
        <f>VLOOKUP($A304,SalesData[#This Row],COLUMN(E303), FALSE)</f>
        <v>Mexico</v>
      </c>
      <c r="F304" t="str">
        <f>VLOOKUP($A304,SalesData[#This Row],COLUMN(F303), FALSE)</f>
        <v>Central America</v>
      </c>
      <c r="G304" t="str">
        <f>VLOOKUP($A304,SalesData[#This Row],COLUMN(G303), FALSE)</f>
        <v>Technology</v>
      </c>
      <c r="H304" t="str">
        <f>VLOOKUP($A304,SalesData[#This Row],COLUMN(H303), FALSE)</f>
        <v>Copiers</v>
      </c>
      <c r="I304">
        <f>VLOOKUP($A304,SalesData[#This Row],COLUMN(I303), FALSE)</f>
        <v>1308.48</v>
      </c>
      <c r="J304">
        <f>VLOOKUP($A304,SalesData[#This Row],COLUMN(J303), FALSE)</f>
        <v>3</v>
      </c>
      <c r="K304">
        <f>VLOOKUP($A304,SalesData[#This Row],COLUMN(K303), FALSE)</f>
        <v>0</v>
      </c>
      <c r="L304">
        <f>VLOOKUP($A304,SalesData[#This Row],COLUMN(L303), FALSE)</f>
        <v>13.08</v>
      </c>
      <c r="M304" t="str">
        <f>VLOOKUP($A304,SalesData[#This Row],COLUMN(M303), FALSE)</f>
        <v xml:space="preserve"> High </v>
      </c>
      <c r="N304" t="str">
        <f>VLOOKUP($A304,SalesData[#This Row],COLUMN(N303), FALSE)</f>
        <v>Normal Order</v>
      </c>
      <c r="O304" t="str">
        <f>VLOOKUP($A304,SalesData[#This Row],COLUMN(O303), FALSE)</f>
        <v>Shaun Chance</v>
      </c>
      <c r="P304" t="str">
        <f>VLOOKUP($A304,SalesData[#This Row],COLUMN(P303), FALSE)</f>
        <v>MX</v>
      </c>
      <c r="Q304" t="str">
        <f>VLOOKUP($A304,SalesData[#This Row],COLUMN(Q303), FALSE)</f>
        <v>2014</v>
      </c>
      <c r="R304" t="str">
        <f>VLOOKUP($A304,SalesData[#This Row],COLUMN(R303), FALSE)</f>
        <v xml:space="preserve"> HIGH </v>
      </c>
      <c r="S304" t="str">
        <f>VLOOKUP($A304,SalesData[#This Row],COLUMN(S303), FALSE)</f>
        <v>technology</v>
      </c>
      <c r="T304" t="str">
        <f>VLOOKUP($A304,SalesData[#This Row],COLUMN(T303), FALSE)</f>
        <v>41877</v>
      </c>
      <c r="U304" t="str">
        <f>VLOOKUP($A304,SalesData[#This Row],COLUMN(U303), FALSE)</f>
        <v>SC2044082</v>
      </c>
      <c r="V304" t="str">
        <f>VLOOKUP($A304,SalesData[#This Row],COLUMN(V303), FALSE)</f>
        <v>MX</v>
      </c>
      <c r="W304">
        <f>VLOOKUP($A304,SalesData[#This Row],COLUMN(W303), FALSE)</f>
        <v>2014</v>
      </c>
      <c r="X304" t="str">
        <f>VLOOKUP($A304,SalesData[#This Row],COLUMN(X303), FALSE)</f>
        <v>SC2044082</v>
      </c>
      <c r="Y304">
        <f>VLOOKUP($A304,SalesData[#This Row],COLUMN(Y303), FALSE)</f>
        <v>41877</v>
      </c>
      <c r="Z304" t="str">
        <f>VLOOKUP($A304,SalesData[#This Row],COLUMN(Z303), FALSE)</f>
        <v>MX-2014-SC2044082-41877</v>
      </c>
      <c r="AA304">
        <f>VLOOKUP($A304,SalesData[#This Row],COLUMN(AA303), FALSE)</f>
        <v>2014</v>
      </c>
      <c r="AB304">
        <f>VLOOKUP($A304,SalesData[#This Row],COLUMN(AB303), FALSE)</f>
        <v>8</v>
      </c>
      <c r="AC304">
        <f>VLOOKUP($A304,SalesData[#This Row],COLUMN(AC303), FALSE)</f>
        <v>3</v>
      </c>
      <c r="AD304">
        <f>VLOOKUP($A304,SalesData[#This Row],COLUMN(AD303), FALSE)</f>
        <v>1</v>
      </c>
    </row>
    <row r="305" spans="1:30" ht="15.75">
      <c r="A305" s="54" t="s">
        <v>1640</v>
      </c>
      <c r="B305" s="52">
        <f>VLOOKUP($A305,SalesData[#This Row],COLUMN(B304), FALSE)</f>
        <v>41340</v>
      </c>
      <c r="C305" s="52">
        <f>VLOOKUP($A305,SalesData[#This Row],COLUMN(C304), FALSE)</f>
        <v>41345</v>
      </c>
      <c r="D305" t="str">
        <f>VLOOKUP($A305,SalesData[#This Row],COLUMN(D304), FALSE)</f>
        <v>Bill Eplett</v>
      </c>
      <c r="E305" t="str">
        <f>VLOOKUP($A305,SalesData[#This Row],COLUMN(E304), FALSE)</f>
        <v>United Kingdom</v>
      </c>
      <c r="F305" t="str">
        <f>VLOOKUP($A305,SalesData[#This Row],COLUMN(F304), FALSE)</f>
        <v>Northern Europe</v>
      </c>
      <c r="G305" t="str">
        <f>VLOOKUP($A305,SalesData[#This Row],COLUMN(G304), FALSE)</f>
        <v>Technology</v>
      </c>
      <c r="H305" t="str">
        <f>VLOOKUP($A305,SalesData[#This Row],COLUMN(H304), FALSE)</f>
        <v>Appliances</v>
      </c>
      <c r="I305">
        <f>VLOOKUP($A305,SalesData[#This Row],COLUMN(I304), FALSE)</f>
        <v>1893.3</v>
      </c>
      <c r="J305">
        <f>VLOOKUP($A305,SalesData[#This Row],COLUMN(J304), FALSE)</f>
        <v>5</v>
      </c>
      <c r="K305">
        <f>VLOOKUP($A305,SalesData[#This Row],COLUMN(K304), FALSE)</f>
        <v>0</v>
      </c>
      <c r="L305">
        <f>VLOOKUP($A305,SalesData[#This Row],COLUMN(L304), FALSE)</f>
        <v>927.6</v>
      </c>
      <c r="M305" t="str">
        <f>VLOOKUP($A305,SalesData[#This Row],COLUMN(M304), FALSE)</f>
        <v>Medium</v>
      </c>
      <c r="N305" t="str">
        <f>VLOOKUP($A305,SalesData[#This Row],COLUMN(N304), FALSE)</f>
        <v>Normal Order</v>
      </c>
      <c r="O305" t="str">
        <f>VLOOKUP($A305,SalesData[#This Row],COLUMN(O304), FALSE)</f>
        <v>Bill Eplett</v>
      </c>
      <c r="P305" t="str">
        <f>VLOOKUP($A305,SalesData[#This Row],COLUMN(P304), FALSE)</f>
        <v>ES</v>
      </c>
      <c r="Q305" t="str">
        <f>VLOOKUP($A305,SalesData[#This Row],COLUMN(Q304), FALSE)</f>
        <v>2013</v>
      </c>
      <c r="R305" t="str">
        <f>VLOOKUP($A305,SalesData[#This Row],COLUMN(R304), FALSE)</f>
        <v>MEDIUM</v>
      </c>
      <c r="S305" t="str">
        <f>VLOOKUP($A305,SalesData[#This Row],COLUMN(S304), FALSE)</f>
        <v>technology</v>
      </c>
      <c r="T305" t="str">
        <f>VLOOKUP($A305,SalesData[#This Row],COLUMN(T304), FALSE)</f>
        <v>41340</v>
      </c>
      <c r="U305" t="str">
        <f>VLOOKUP($A305,SalesData[#This Row],COLUMN(U304), FALSE)</f>
        <v>BE11335139</v>
      </c>
      <c r="V305" t="str">
        <f>VLOOKUP($A305,SalesData[#This Row],COLUMN(V304), FALSE)</f>
        <v>ES</v>
      </c>
      <c r="W305">
        <f>VLOOKUP($A305,SalesData[#This Row],COLUMN(W304), FALSE)</f>
        <v>2013</v>
      </c>
      <c r="X305" t="str">
        <f>VLOOKUP($A305,SalesData[#This Row],COLUMN(X304), FALSE)</f>
        <v>BE11335139</v>
      </c>
      <c r="Y305">
        <f>VLOOKUP($A305,SalesData[#This Row],COLUMN(Y304), FALSE)</f>
        <v>41340</v>
      </c>
      <c r="Z305" t="str">
        <f>VLOOKUP($A305,SalesData[#This Row],COLUMN(Z304), FALSE)</f>
        <v>ES-2013-BE11335139-41340</v>
      </c>
      <c r="AA305">
        <f>VLOOKUP($A305,SalesData[#This Row],COLUMN(AA304), FALSE)</f>
        <v>2013</v>
      </c>
      <c r="AB305">
        <f>VLOOKUP($A305,SalesData[#This Row],COLUMN(AB304), FALSE)</f>
        <v>3</v>
      </c>
      <c r="AC305">
        <f>VLOOKUP($A305,SalesData[#This Row],COLUMN(AC304), FALSE)</f>
        <v>5</v>
      </c>
      <c r="AD305">
        <f>VLOOKUP($A305,SalesData[#This Row],COLUMN(AD304), FALSE)</f>
        <v>5</v>
      </c>
    </row>
    <row r="306" spans="1:30" ht="15.75">
      <c r="A306" s="53" t="s">
        <v>1643</v>
      </c>
      <c r="B306" s="52">
        <f>VLOOKUP($A306,SalesData[#This Row],COLUMN(B305), FALSE)</f>
        <v>41789</v>
      </c>
      <c r="C306" s="52">
        <f>VLOOKUP($A306,SalesData[#This Row],COLUMN(C305), FALSE)</f>
        <v>41794</v>
      </c>
      <c r="D306" t="str">
        <f>VLOOKUP($A306,SalesData[#This Row],COLUMN(D305), FALSE)</f>
        <v>Joni Blumstein</v>
      </c>
      <c r="E306" t="str">
        <f>VLOOKUP($A306,SalesData[#This Row],COLUMN(E305), FALSE)</f>
        <v>Germany</v>
      </c>
      <c r="F306" t="str">
        <f>VLOOKUP($A306,SalesData[#This Row],COLUMN(F305), FALSE)</f>
        <v>Western Europe</v>
      </c>
      <c r="G306" t="str">
        <f>VLOOKUP($A306,SalesData[#This Row],COLUMN(G305), FALSE)</f>
        <v>Technology</v>
      </c>
      <c r="H306" t="str">
        <f>VLOOKUP($A306,SalesData[#This Row],COLUMN(H305), FALSE)</f>
        <v>Storage</v>
      </c>
      <c r="I306">
        <f>VLOOKUP($A306,SalesData[#This Row],COLUMN(I305), FALSE)</f>
        <v>2570.7599999999902</v>
      </c>
      <c r="J306">
        <f>VLOOKUP($A306,SalesData[#This Row],COLUMN(J305), FALSE)</f>
        <v>4</v>
      </c>
      <c r="K306">
        <f>VLOOKUP($A306,SalesData[#This Row],COLUMN(K305), FALSE)</f>
        <v>0</v>
      </c>
      <c r="L306">
        <f>VLOOKUP($A306,SalesData[#This Row],COLUMN(L305), FALSE)</f>
        <v>976.8</v>
      </c>
      <c r="M306" t="str">
        <f>VLOOKUP($A306,SalesData[#This Row],COLUMN(M305), FALSE)</f>
        <v>Medium</v>
      </c>
      <c r="N306" t="str">
        <f>VLOOKUP($A306,SalesData[#This Row],COLUMN(N305), FALSE)</f>
        <v>Normal Order</v>
      </c>
      <c r="O306" t="str">
        <f>VLOOKUP($A306,SalesData[#This Row],COLUMN(O305), FALSE)</f>
        <v>Joni Blumstein</v>
      </c>
      <c r="P306" t="str">
        <f>VLOOKUP($A306,SalesData[#This Row],COLUMN(P305), FALSE)</f>
        <v>IT</v>
      </c>
      <c r="Q306" t="str">
        <f>VLOOKUP($A306,SalesData[#This Row],COLUMN(Q305), FALSE)</f>
        <v>2014</v>
      </c>
      <c r="R306" t="str">
        <f>VLOOKUP($A306,SalesData[#This Row],COLUMN(R305), FALSE)</f>
        <v>MEDIUM</v>
      </c>
      <c r="S306" t="str">
        <f>VLOOKUP($A306,SalesData[#This Row],COLUMN(S305), FALSE)</f>
        <v>technology</v>
      </c>
      <c r="T306" t="str">
        <f>VLOOKUP($A306,SalesData[#This Row],COLUMN(T305), FALSE)</f>
        <v>-1789</v>
      </c>
      <c r="U306" t="str">
        <f>VLOOKUP($A306,SalesData[#This Row],COLUMN(U305), FALSE)</f>
        <v>JB15925484</v>
      </c>
      <c r="V306" t="str">
        <f>VLOOKUP($A306,SalesData[#This Row],COLUMN(V305), FALSE)</f>
        <v>IT</v>
      </c>
      <c r="W306">
        <f>VLOOKUP($A306,SalesData[#This Row],COLUMN(W305), FALSE)</f>
        <v>2014</v>
      </c>
      <c r="X306" t="str">
        <f>VLOOKUP($A306,SalesData[#This Row],COLUMN(X305), FALSE)</f>
        <v>JB15925484</v>
      </c>
      <c r="Y306">
        <f>VLOOKUP($A306,SalesData[#This Row],COLUMN(Y305), FALSE)</f>
        <v>1789</v>
      </c>
      <c r="Z306" t="str">
        <f>VLOOKUP($A306,SalesData[#This Row],COLUMN(Z305), FALSE)</f>
        <v>IT-2014-JB15925484-1789</v>
      </c>
      <c r="AA306">
        <f>VLOOKUP($A306,SalesData[#This Row],COLUMN(AA305), FALSE)</f>
        <v>2014</v>
      </c>
      <c r="AB306">
        <f>VLOOKUP($A306,SalesData[#This Row],COLUMN(AB305), FALSE)</f>
        <v>5</v>
      </c>
      <c r="AC306">
        <f>VLOOKUP($A306,SalesData[#This Row],COLUMN(AC305), FALSE)</f>
        <v>6</v>
      </c>
      <c r="AD306">
        <f>VLOOKUP($A306,SalesData[#This Row],COLUMN(AD305), FALSE)</f>
        <v>5</v>
      </c>
    </row>
    <row r="307" spans="1:30" ht="15.75">
      <c r="A307" s="54" t="s">
        <v>1645</v>
      </c>
      <c r="B307" s="52">
        <f>VLOOKUP($A307,SalesData[#This Row],COLUMN(B306), FALSE)</f>
        <v>41807</v>
      </c>
      <c r="C307" s="52">
        <f>VLOOKUP($A307,SalesData[#This Row],COLUMN(C306), FALSE)</f>
        <v>41810</v>
      </c>
      <c r="D307" t="str">
        <f>VLOOKUP($A307,SalesData[#This Row],COLUMN(D306), FALSE)</f>
        <v>Tamara Willingham</v>
      </c>
      <c r="E307" t="str">
        <f>VLOOKUP($A307,SalesData[#This Row],COLUMN(E306), FALSE)</f>
        <v>United Kingdom</v>
      </c>
      <c r="F307" t="str">
        <f>VLOOKUP($A307,SalesData[#This Row],COLUMN(F306), FALSE)</f>
        <v>Northern Europe</v>
      </c>
      <c r="G307" t="str">
        <f>VLOOKUP($A307,SalesData[#This Row],COLUMN(G306), FALSE)</f>
        <v>Technology</v>
      </c>
      <c r="H307" t="str">
        <f>VLOOKUP($A307,SalesData[#This Row],COLUMN(H306), FALSE)</f>
        <v>Phones</v>
      </c>
      <c r="I307">
        <f>VLOOKUP($A307,SalesData[#This Row],COLUMN(I306), FALSE)</f>
        <v>1199.76</v>
      </c>
      <c r="J307">
        <f>VLOOKUP($A307,SalesData[#This Row],COLUMN(J306), FALSE)</f>
        <v>4</v>
      </c>
      <c r="K307">
        <f>VLOOKUP($A307,SalesData[#This Row],COLUMN(K306), FALSE)</f>
        <v>0</v>
      </c>
      <c r="L307">
        <f>VLOOKUP($A307,SalesData[#This Row],COLUMN(L306), FALSE)</f>
        <v>479.88</v>
      </c>
      <c r="M307" t="str">
        <f>VLOOKUP($A307,SalesData[#This Row],COLUMN(M306), FALSE)</f>
        <v>Medium</v>
      </c>
      <c r="N307" t="str">
        <f>VLOOKUP($A307,SalesData[#This Row],COLUMN(N306), FALSE)</f>
        <v>Normal Order</v>
      </c>
      <c r="O307" t="str">
        <f>VLOOKUP($A307,SalesData[#This Row],COLUMN(O306), FALSE)</f>
        <v>Tamara Willingham</v>
      </c>
      <c r="P307" t="str">
        <f>VLOOKUP($A307,SalesData[#This Row],COLUMN(P306), FALSE)</f>
        <v>ES</v>
      </c>
      <c r="Q307" t="str">
        <f>VLOOKUP($A307,SalesData[#This Row],COLUMN(Q306), FALSE)</f>
        <v>2014</v>
      </c>
      <c r="R307" t="str">
        <f>VLOOKUP($A307,SalesData[#This Row],COLUMN(R306), FALSE)</f>
        <v>MEDIUM</v>
      </c>
      <c r="S307" t="str">
        <f>VLOOKUP($A307,SalesData[#This Row],COLUMN(S306), FALSE)</f>
        <v>technology</v>
      </c>
      <c r="T307" t="str">
        <f>VLOOKUP($A307,SalesData[#This Row],COLUMN(T306), FALSE)</f>
        <v>41807</v>
      </c>
      <c r="U307" t="str">
        <f>VLOOKUP($A307,SalesData[#This Row],COLUMN(U306), FALSE)</f>
        <v>TW21025139</v>
      </c>
      <c r="V307" t="str">
        <f>VLOOKUP($A307,SalesData[#This Row],COLUMN(V306), FALSE)</f>
        <v>ES</v>
      </c>
      <c r="W307">
        <f>VLOOKUP($A307,SalesData[#This Row],COLUMN(W306), FALSE)</f>
        <v>2014</v>
      </c>
      <c r="X307" t="str">
        <f>VLOOKUP($A307,SalesData[#This Row],COLUMN(X306), FALSE)</f>
        <v>TW21025139</v>
      </c>
      <c r="Y307">
        <f>VLOOKUP($A307,SalesData[#This Row],COLUMN(Y306), FALSE)</f>
        <v>41807</v>
      </c>
      <c r="Z307" t="str">
        <f>VLOOKUP($A307,SalesData[#This Row],COLUMN(Z306), FALSE)</f>
        <v>ES-2014-TW21025139-41807</v>
      </c>
      <c r="AA307">
        <f>VLOOKUP($A307,SalesData[#This Row],COLUMN(AA306), FALSE)</f>
        <v>2014</v>
      </c>
      <c r="AB307">
        <f>VLOOKUP($A307,SalesData[#This Row],COLUMN(AB306), FALSE)</f>
        <v>6</v>
      </c>
      <c r="AC307">
        <f>VLOOKUP($A307,SalesData[#This Row],COLUMN(AC306), FALSE)</f>
        <v>3</v>
      </c>
      <c r="AD307">
        <f>VLOOKUP($A307,SalesData[#This Row],COLUMN(AD306), FALSE)</f>
        <v>3</v>
      </c>
    </row>
    <row r="308" spans="1:30" ht="15.75">
      <c r="A308" s="53" t="s">
        <v>1648</v>
      </c>
      <c r="B308" s="52">
        <f>VLOOKUP($A308,SalesData[#This Row],COLUMN(B307), FALSE)</f>
        <v>41537</v>
      </c>
      <c r="C308" s="52">
        <f>VLOOKUP($A308,SalesData[#This Row],COLUMN(C307), FALSE)</f>
        <v>41542</v>
      </c>
      <c r="D308" t="str">
        <f>VLOOKUP($A308,SalesData[#This Row],COLUMN(D307), FALSE)</f>
        <v>Lena Radford</v>
      </c>
      <c r="E308" t="str">
        <f>VLOOKUP($A308,SalesData[#This Row],COLUMN(E307), FALSE)</f>
        <v>Finland</v>
      </c>
      <c r="F308" t="str">
        <f>VLOOKUP($A308,SalesData[#This Row],COLUMN(F307), FALSE)</f>
        <v xml:space="preserve"> Northern Europe </v>
      </c>
      <c r="G308" t="str">
        <f>VLOOKUP($A308,SalesData[#This Row],COLUMN(G307), FALSE)</f>
        <v>Office Supplies</v>
      </c>
      <c r="H308" t="str">
        <f>VLOOKUP($A308,SalesData[#This Row],COLUMN(H307), FALSE)</f>
        <v>Copiers</v>
      </c>
      <c r="I308">
        <f>VLOOKUP($A308,SalesData[#This Row],COLUMN(I307), FALSE)</f>
        <v>2145.7199999999998</v>
      </c>
      <c r="J308">
        <f>VLOOKUP($A308,SalesData[#This Row],COLUMN(J307), FALSE)</f>
        <v>4</v>
      </c>
      <c r="K308">
        <f>VLOOKUP($A308,SalesData[#This Row],COLUMN(K307), FALSE)</f>
        <v>0</v>
      </c>
      <c r="L308">
        <f>VLOOKUP($A308,SalesData[#This Row],COLUMN(L307), FALSE)</f>
        <v>364.68</v>
      </c>
      <c r="M308" t="str">
        <f>VLOOKUP($A308,SalesData[#This Row],COLUMN(M307), FALSE)</f>
        <v>Medium</v>
      </c>
      <c r="N308" t="str">
        <f>VLOOKUP($A308,SalesData[#This Row],COLUMN(N307), FALSE)</f>
        <v>Normal Order</v>
      </c>
      <c r="O308" t="str">
        <f>VLOOKUP($A308,SalesData[#This Row],COLUMN(O307), FALSE)</f>
        <v>Lena Radford</v>
      </c>
      <c r="P308" t="str">
        <f>VLOOKUP($A308,SalesData[#This Row],COLUMN(P307), FALSE)</f>
        <v>ES</v>
      </c>
      <c r="Q308" t="str">
        <f>VLOOKUP($A308,SalesData[#This Row],COLUMN(Q307), FALSE)</f>
        <v>2013</v>
      </c>
      <c r="R308" t="str">
        <f>VLOOKUP($A308,SalesData[#This Row],COLUMN(R307), FALSE)</f>
        <v>MEDIUM</v>
      </c>
      <c r="S308" t="str">
        <f>VLOOKUP($A308,SalesData[#This Row],COLUMN(S307), FALSE)</f>
        <v>office supplies</v>
      </c>
      <c r="T308" t="str">
        <f>VLOOKUP($A308,SalesData[#This Row],COLUMN(T307), FALSE)</f>
        <v>41537</v>
      </c>
      <c r="U308" t="str">
        <f>VLOOKUP($A308,SalesData[#This Row],COLUMN(U307), FALSE)</f>
        <v>LR1691544</v>
      </c>
      <c r="V308" t="str">
        <f>VLOOKUP($A308,SalesData[#This Row],COLUMN(V307), FALSE)</f>
        <v>ES</v>
      </c>
      <c r="W308">
        <f>VLOOKUP($A308,SalesData[#This Row],COLUMN(W307), FALSE)</f>
        <v>2013</v>
      </c>
      <c r="X308" t="str">
        <f>VLOOKUP($A308,SalesData[#This Row],COLUMN(X307), FALSE)</f>
        <v>LR1691544</v>
      </c>
      <c r="Y308">
        <f>VLOOKUP($A308,SalesData[#This Row],COLUMN(Y307), FALSE)</f>
        <v>41537</v>
      </c>
      <c r="Z308" t="str">
        <f>VLOOKUP($A308,SalesData[#This Row],COLUMN(Z307), FALSE)</f>
        <v>ES-2013-LR1691544-41537</v>
      </c>
      <c r="AA308">
        <f>VLOOKUP($A308,SalesData[#This Row],COLUMN(AA307), FALSE)</f>
        <v>2013</v>
      </c>
      <c r="AB308">
        <f>VLOOKUP($A308,SalesData[#This Row],COLUMN(AB307), FALSE)</f>
        <v>9</v>
      </c>
      <c r="AC308">
        <f>VLOOKUP($A308,SalesData[#This Row],COLUMN(AC307), FALSE)</f>
        <v>6</v>
      </c>
      <c r="AD308">
        <f>VLOOKUP($A308,SalesData[#This Row],COLUMN(AD307), FALSE)</f>
        <v>5</v>
      </c>
    </row>
    <row r="309" spans="1:30" ht="15.75">
      <c r="A309" s="54" t="s">
        <v>1630</v>
      </c>
      <c r="B309" s="52">
        <f>VLOOKUP($A309,SalesData[#This Row],COLUMN(B308), FALSE)</f>
        <v>42265</v>
      </c>
      <c r="C309" s="52">
        <f>VLOOKUP($A309,SalesData[#This Row],COLUMN(C308), FALSE)</f>
        <v>42269</v>
      </c>
      <c r="D309" t="str">
        <f>VLOOKUP($A309,SalesData[#This Row],COLUMN(D308), FALSE)</f>
        <v>Alan Schoenberger</v>
      </c>
      <c r="E309" t="str">
        <f>VLOOKUP($A309,SalesData[#This Row],COLUMN(E308), FALSE)</f>
        <v>United States</v>
      </c>
      <c r="F309" t="str">
        <f>VLOOKUP($A309,SalesData[#This Row],COLUMN(F308), FALSE)</f>
        <v>Western US</v>
      </c>
      <c r="G309" t="str">
        <f>VLOOKUP($A309,SalesData[#This Row],COLUMN(G308), FALSE)</f>
        <v>Office Supplies</v>
      </c>
      <c r="H309" t="str">
        <f>VLOOKUP($A309,SalesData[#This Row],COLUMN(H308), FALSE)</f>
        <v>Binders</v>
      </c>
      <c r="I309">
        <f>VLOOKUP($A309,SalesData[#This Row],COLUMN(I308), FALSE)</f>
        <v>164.88</v>
      </c>
      <c r="J309">
        <f>VLOOKUP($A309,SalesData[#This Row],COLUMN(J308), FALSE)</f>
        <v>3</v>
      </c>
      <c r="K309">
        <f>VLOOKUP($A309,SalesData[#This Row],COLUMN(K308), FALSE)</f>
        <v>0</v>
      </c>
      <c r="L309">
        <f>VLOOKUP($A309,SalesData[#This Row],COLUMN(L308), FALSE)</f>
        <v>446.49793718379902</v>
      </c>
      <c r="M309" t="str">
        <f>VLOOKUP($A309,SalesData[#This Row],COLUMN(M308), FALSE)</f>
        <v>Medium</v>
      </c>
      <c r="N309" t="str">
        <f>VLOOKUP($A309,SalesData[#This Row],COLUMN(N308), FALSE)</f>
        <v>Normal Order</v>
      </c>
      <c r="O309" t="str">
        <f>VLOOKUP($A309,SalesData[#This Row],COLUMN(O308), FALSE)</f>
        <v>Alan Schoenberger</v>
      </c>
      <c r="P309" t="str">
        <f>VLOOKUP($A309,SalesData[#This Row],COLUMN(P308), FALSE)</f>
        <v>CA</v>
      </c>
      <c r="Q309" t="str">
        <f>VLOOKUP($A309,SalesData[#This Row],COLUMN(Q308), FALSE)</f>
        <v>2015</v>
      </c>
      <c r="R309" t="str">
        <f>VLOOKUP($A309,SalesData[#This Row],COLUMN(R308), FALSE)</f>
        <v>MEDIUM</v>
      </c>
      <c r="S309" t="str">
        <f>VLOOKUP($A309,SalesData[#This Row],COLUMN(S308), FALSE)</f>
        <v>office supplies</v>
      </c>
      <c r="T309" t="str">
        <f>VLOOKUP($A309,SalesData[#This Row],COLUMN(T308), FALSE)</f>
        <v>42265</v>
      </c>
      <c r="U309" t="str">
        <f>VLOOKUP($A309,SalesData[#This Row],COLUMN(U308), FALSE)</f>
        <v>AS10225140</v>
      </c>
      <c r="V309" t="str">
        <f>VLOOKUP($A309,SalesData[#This Row],COLUMN(V308), FALSE)</f>
        <v>CA</v>
      </c>
      <c r="W309">
        <f>VLOOKUP($A309,SalesData[#This Row],COLUMN(W308), FALSE)</f>
        <v>2015</v>
      </c>
      <c r="X309" t="str">
        <f>VLOOKUP($A309,SalesData[#This Row],COLUMN(X308), FALSE)</f>
        <v>AS10225140</v>
      </c>
      <c r="Y309">
        <f>VLOOKUP($A309,SalesData[#This Row],COLUMN(Y308), FALSE)</f>
        <v>42265</v>
      </c>
      <c r="Z309" t="str">
        <f>VLOOKUP($A309,SalesData[#This Row],COLUMN(Z308), FALSE)</f>
        <v>CA-2015-AS10225140-42265</v>
      </c>
      <c r="AA309">
        <f>VLOOKUP($A309,SalesData[#This Row],COLUMN(AA308), FALSE)</f>
        <v>2015</v>
      </c>
      <c r="AB309">
        <f>VLOOKUP($A309,SalesData[#This Row],COLUMN(AB308), FALSE)</f>
        <v>9</v>
      </c>
      <c r="AC309">
        <f>VLOOKUP($A309,SalesData[#This Row],COLUMN(AC308), FALSE)</f>
        <v>6</v>
      </c>
      <c r="AD309">
        <f>VLOOKUP($A309,SalesData[#This Row],COLUMN(AD308), FALSE)</f>
        <v>4</v>
      </c>
    </row>
    <row r="310" spans="1:30" ht="15.75">
      <c r="A310" s="53" t="s">
        <v>1650</v>
      </c>
      <c r="B310" s="52">
        <f>VLOOKUP($A310,SalesData[#This Row],COLUMN(B309), FALSE)</f>
        <v>41141</v>
      </c>
      <c r="C310" s="52">
        <f>VLOOKUP($A310,SalesData[#This Row],COLUMN(C309), FALSE)</f>
        <v>41141</v>
      </c>
      <c r="D310" t="str">
        <f>VLOOKUP($A310,SalesData[#This Row],COLUMN(D309), FALSE)</f>
        <v>Frank Olsen</v>
      </c>
      <c r="E310" t="str">
        <f>VLOOKUP($A310,SalesData[#This Row],COLUMN(E309), FALSE)</f>
        <v>France</v>
      </c>
      <c r="F310" t="str">
        <f>VLOOKUP($A310,SalesData[#This Row],COLUMN(F309), FALSE)</f>
        <v>Western Europe</v>
      </c>
      <c r="G310" t="str">
        <f>VLOOKUP($A310,SalesData[#This Row],COLUMN(G309), FALSE)</f>
        <v>Office Supplies</v>
      </c>
      <c r="H310" t="str">
        <f>VLOOKUP($A310,SalesData[#This Row],COLUMN(H309), FALSE)</f>
        <v>Chairs</v>
      </c>
      <c r="I310">
        <f>VLOOKUP($A310,SalesData[#This Row],COLUMN(I309), FALSE)</f>
        <v>895.05</v>
      </c>
      <c r="J310">
        <f>VLOOKUP($A310,SalesData[#This Row],COLUMN(J309), FALSE)</f>
        <v>5</v>
      </c>
      <c r="K310">
        <f>VLOOKUP($A310,SalesData[#This Row],COLUMN(K309), FALSE)</f>
        <v>0.1</v>
      </c>
      <c r="L310">
        <f>VLOOKUP($A310,SalesData[#This Row],COLUMN(L309), FALSE)</f>
        <v>178.95</v>
      </c>
      <c r="M310" t="str">
        <f>VLOOKUP($A310,SalesData[#This Row],COLUMN(M309), FALSE)</f>
        <v>High</v>
      </c>
      <c r="N310" t="str">
        <f>VLOOKUP($A310,SalesData[#This Row],COLUMN(N309), FALSE)</f>
        <v>Normal Order</v>
      </c>
      <c r="O310" t="str">
        <f>VLOOKUP($A310,SalesData[#This Row],COLUMN(O309), FALSE)</f>
        <v>Frank Olsen</v>
      </c>
      <c r="P310" t="str">
        <f>VLOOKUP($A310,SalesData[#This Row],COLUMN(P309), FALSE)</f>
        <v>ES</v>
      </c>
      <c r="Q310" t="str">
        <f>VLOOKUP($A310,SalesData[#This Row],COLUMN(Q309), FALSE)</f>
        <v>2012</v>
      </c>
      <c r="R310" t="str">
        <f>VLOOKUP($A310,SalesData[#This Row],COLUMN(R309), FALSE)</f>
        <v>HIGH</v>
      </c>
      <c r="S310" t="str">
        <f>VLOOKUP($A310,SalesData[#This Row],COLUMN(S309), FALSE)</f>
        <v>office supplies</v>
      </c>
      <c r="T310" t="str">
        <f>VLOOKUP($A310,SalesData[#This Row],COLUMN(T309), FALSE)</f>
        <v>41141</v>
      </c>
      <c r="U310" t="str">
        <f>VLOOKUP($A310,SalesData[#This Row],COLUMN(U309), FALSE)</f>
        <v>FO1430545</v>
      </c>
      <c r="V310" t="str">
        <f>VLOOKUP($A310,SalesData[#This Row],COLUMN(V309), FALSE)</f>
        <v>ES</v>
      </c>
      <c r="W310">
        <f>VLOOKUP($A310,SalesData[#This Row],COLUMN(W309), FALSE)</f>
        <v>2012</v>
      </c>
      <c r="X310" t="str">
        <f>VLOOKUP($A310,SalesData[#This Row],COLUMN(X309), FALSE)</f>
        <v>FO1430545</v>
      </c>
      <c r="Y310">
        <f>VLOOKUP($A310,SalesData[#This Row],COLUMN(Y309), FALSE)</f>
        <v>41141</v>
      </c>
      <c r="Z310" t="str">
        <f>VLOOKUP($A310,SalesData[#This Row],COLUMN(Z309), FALSE)</f>
        <v>ES-2012-FO1430545-41141</v>
      </c>
      <c r="AA310">
        <f>VLOOKUP($A310,SalesData[#This Row],COLUMN(AA309), FALSE)</f>
        <v>2012</v>
      </c>
      <c r="AB310">
        <f>VLOOKUP($A310,SalesData[#This Row],COLUMN(AB309), FALSE)</f>
        <v>8</v>
      </c>
      <c r="AC310">
        <f>VLOOKUP($A310,SalesData[#This Row],COLUMN(AC309), FALSE)</f>
        <v>2</v>
      </c>
      <c r="AD310">
        <f>VLOOKUP($A310,SalesData[#This Row],COLUMN(AD309), FALSE)</f>
        <v>0</v>
      </c>
    </row>
    <row r="311" spans="1:30" ht="15.75">
      <c r="A311" s="54" t="s">
        <v>1130</v>
      </c>
      <c r="B311" s="52">
        <f>VLOOKUP($A311,SalesData[#This Row],COLUMN(B310), FALSE)</f>
        <v>41929</v>
      </c>
      <c r="C311" s="52">
        <f>VLOOKUP($A311,SalesData[#This Row],COLUMN(C310), FALSE)</f>
        <v>41931</v>
      </c>
      <c r="D311" t="str">
        <f>VLOOKUP($A311,SalesData[#This Row],COLUMN(D310), FALSE)</f>
        <v>Clytie Kelty</v>
      </c>
      <c r="E311" t="str">
        <f>VLOOKUP($A311,SalesData[#This Row],COLUMN(E310), FALSE)</f>
        <v>New Zealand</v>
      </c>
      <c r="F311" t="str">
        <f>VLOOKUP($A311,SalesData[#This Row],COLUMN(F310), FALSE)</f>
        <v>Oceania</v>
      </c>
      <c r="G311" t="str">
        <f>VLOOKUP($A311,SalesData[#This Row],COLUMN(G310), FALSE)</f>
        <v>Technology</v>
      </c>
      <c r="H311" t="str">
        <f>VLOOKUP($A311,SalesData[#This Row],COLUMN(H310), FALSE)</f>
        <v>Tables</v>
      </c>
      <c r="I311">
        <f>VLOOKUP($A311,SalesData[#This Row],COLUMN(I310), FALSE)</f>
        <v>636.78</v>
      </c>
      <c r="J311">
        <f>VLOOKUP($A311,SalesData[#This Row],COLUMN(J310), FALSE)</f>
        <v>2</v>
      </c>
      <c r="K311">
        <f>VLOOKUP($A311,SalesData[#This Row],COLUMN(K310), FALSE)</f>
        <v>0</v>
      </c>
      <c r="L311">
        <f>VLOOKUP($A311,SalesData[#This Row],COLUMN(L310), FALSE)</f>
        <v>286.5</v>
      </c>
      <c r="M311" t="str">
        <f>VLOOKUP($A311,SalesData[#This Row],COLUMN(M310), FALSE)</f>
        <v>Critical</v>
      </c>
      <c r="N311" t="str">
        <f>VLOOKUP($A311,SalesData[#This Row],COLUMN(N310), FALSE)</f>
        <v>Normal Order</v>
      </c>
      <c r="O311" t="str">
        <f>VLOOKUP($A311,SalesData[#This Row],COLUMN(O310), FALSE)</f>
        <v>Clytie Kelty</v>
      </c>
      <c r="P311" t="str">
        <f>VLOOKUP($A311,SalesData[#This Row],COLUMN(P310), FALSE)</f>
        <v>IN</v>
      </c>
      <c r="Q311" t="str">
        <f>VLOOKUP($A311,SalesData[#This Row],COLUMN(Q310), FALSE)</f>
        <v>2014</v>
      </c>
      <c r="R311" t="str">
        <f>VLOOKUP($A311,SalesData[#This Row],COLUMN(R310), FALSE)</f>
        <v>CRITICAL</v>
      </c>
      <c r="S311" t="str">
        <f>VLOOKUP($A311,SalesData[#This Row],COLUMN(S310), FALSE)</f>
        <v>technology</v>
      </c>
      <c r="T311" t="str">
        <f>VLOOKUP($A311,SalesData[#This Row],COLUMN(T310), FALSE)</f>
        <v>41929</v>
      </c>
      <c r="U311" t="str">
        <f>VLOOKUP($A311,SalesData[#This Row],COLUMN(U310), FALSE)</f>
        <v>CK1259592</v>
      </c>
      <c r="V311" t="str">
        <f>VLOOKUP($A311,SalesData[#This Row],COLUMN(V310), FALSE)</f>
        <v>IN</v>
      </c>
      <c r="W311">
        <f>VLOOKUP($A311,SalesData[#This Row],COLUMN(W310), FALSE)</f>
        <v>2014</v>
      </c>
      <c r="X311" t="str">
        <f>VLOOKUP($A311,SalesData[#This Row],COLUMN(X310), FALSE)</f>
        <v>CK1259592</v>
      </c>
      <c r="Y311">
        <f>VLOOKUP($A311,SalesData[#This Row],COLUMN(Y310), FALSE)</f>
        <v>41929</v>
      </c>
      <c r="Z311" t="str">
        <f>VLOOKUP($A311,SalesData[#This Row],COLUMN(Z310), FALSE)</f>
        <v>IN-2014-CK1259592-41929</v>
      </c>
      <c r="AA311">
        <f>VLOOKUP($A311,SalesData[#This Row],COLUMN(AA310), FALSE)</f>
        <v>2014</v>
      </c>
      <c r="AB311">
        <f>VLOOKUP($A311,SalesData[#This Row],COLUMN(AB310), FALSE)</f>
        <v>10</v>
      </c>
      <c r="AC311">
        <f>VLOOKUP($A311,SalesData[#This Row],COLUMN(AC310), FALSE)</f>
        <v>6</v>
      </c>
      <c r="AD311">
        <f>VLOOKUP($A311,SalesData[#This Row],COLUMN(AD310), FALSE)</f>
        <v>2</v>
      </c>
    </row>
    <row r="312" spans="1:30" ht="15.75">
      <c r="A312" s="53" t="s">
        <v>1661</v>
      </c>
      <c r="B312" s="52">
        <f>VLOOKUP($A312,SalesData[#This Row],COLUMN(B311), FALSE)</f>
        <v>42348</v>
      </c>
      <c r="C312" s="52">
        <f>VLOOKUP($A312,SalesData[#This Row],COLUMN(C311), FALSE)</f>
        <v>42352</v>
      </c>
      <c r="D312" t="str">
        <f>VLOOKUP($A312,SalesData[#This Row],COLUMN(D311), FALSE)</f>
        <v>Roy Phan</v>
      </c>
      <c r="E312" t="str">
        <f>VLOOKUP($A312,SalesData[#This Row],COLUMN(E311), FALSE)</f>
        <v>Thailand</v>
      </c>
      <c r="F312" t="str">
        <f>VLOOKUP($A312,SalesData[#This Row],COLUMN(F311), FALSE)</f>
        <v>Southeastern Asia</v>
      </c>
      <c r="G312" t="str">
        <f>VLOOKUP($A312,SalesData[#This Row],COLUMN(G311), FALSE)</f>
        <v>Technology</v>
      </c>
      <c r="H312" t="str">
        <f>VLOOKUP($A312,SalesData[#This Row],COLUMN(H311), FALSE)</f>
        <v>Copiers</v>
      </c>
      <c r="I312">
        <f>VLOOKUP($A312,SalesData[#This Row],COLUMN(I311), FALSE)</f>
        <v>1587.0014999999901</v>
      </c>
      <c r="J312">
        <f>VLOOKUP($A312,SalesData[#This Row],COLUMN(J311), FALSE)</f>
        <v>3</v>
      </c>
      <c r="K312">
        <f>VLOOKUP($A312,SalesData[#This Row],COLUMN(K311), FALSE)</f>
        <v>0.17</v>
      </c>
      <c r="L312">
        <f>VLOOKUP($A312,SalesData[#This Row],COLUMN(L311), FALSE)</f>
        <v>-76.558499999999896</v>
      </c>
      <c r="M312" t="str">
        <f>VLOOKUP($A312,SalesData[#This Row],COLUMN(M311), FALSE)</f>
        <v>Medium</v>
      </c>
      <c r="N312" t="str">
        <f>VLOOKUP($A312,SalesData[#This Row],COLUMN(N311), FALSE)</f>
        <v>Normal Order</v>
      </c>
      <c r="O312" t="str">
        <f>VLOOKUP($A312,SalesData[#This Row],COLUMN(O311), FALSE)</f>
        <v>Roy Phan</v>
      </c>
      <c r="P312" t="str">
        <f>VLOOKUP($A312,SalesData[#This Row],COLUMN(P311), FALSE)</f>
        <v>ID</v>
      </c>
      <c r="Q312" t="str">
        <f>VLOOKUP($A312,SalesData[#This Row],COLUMN(Q311), FALSE)</f>
        <v>2015</v>
      </c>
      <c r="R312" t="str">
        <f>VLOOKUP($A312,SalesData[#This Row],COLUMN(R311), FALSE)</f>
        <v>MEDIUM</v>
      </c>
      <c r="S312" t="str">
        <f>VLOOKUP($A312,SalesData[#This Row],COLUMN(S311), FALSE)</f>
        <v>technology</v>
      </c>
      <c r="T312" t="str">
        <f>VLOOKUP($A312,SalesData[#This Row],COLUMN(T311), FALSE)</f>
        <v>42348</v>
      </c>
      <c r="U312" t="str">
        <f>VLOOKUP($A312,SalesData[#This Row],COLUMN(U311), FALSE)</f>
        <v>RP19855130</v>
      </c>
      <c r="V312" t="str">
        <f>VLOOKUP($A312,SalesData[#This Row],COLUMN(V311), FALSE)</f>
        <v>ID</v>
      </c>
      <c r="W312">
        <f>VLOOKUP($A312,SalesData[#This Row],COLUMN(W311), FALSE)</f>
        <v>2015</v>
      </c>
      <c r="X312" t="str">
        <f>VLOOKUP($A312,SalesData[#This Row],COLUMN(X311), FALSE)</f>
        <v>RP19855130</v>
      </c>
      <c r="Y312">
        <f>VLOOKUP($A312,SalesData[#This Row],COLUMN(Y311), FALSE)</f>
        <v>42348</v>
      </c>
      <c r="Z312" t="str">
        <f>VLOOKUP($A312,SalesData[#This Row],COLUMN(Z311), FALSE)</f>
        <v>ID-2015-RP19855130-42348</v>
      </c>
      <c r="AA312">
        <f>VLOOKUP($A312,SalesData[#This Row],COLUMN(AA311), FALSE)</f>
        <v>2015</v>
      </c>
      <c r="AB312">
        <f>VLOOKUP($A312,SalesData[#This Row],COLUMN(AB311), FALSE)</f>
        <v>12</v>
      </c>
      <c r="AC312">
        <f>VLOOKUP($A312,SalesData[#This Row],COLUMN(AC311), FALSE)</f>
        <v>5</v>
      </c>
      <c r="AD312">
        <f>VLOOKUP($A312,SalesData[#This Row],COLUMN(AD311), FALSE)</f>
        <v>4</v>
      </c>
    </row>
    <row r="313" spans="1:30" ht="15.75">
      <c r="A313" s="54" t="s">
        <v>13</v>
      </c>
      <c r="B313" s="52">
        <f>VLOOKUP($A313,SalesData[#This Row],COLUMN(B312), FALSE)</f>
        <v>41929</v>
      </c>
      <c r="C313" s="52">
        <f>VLOOKUP($A313,SalesData[#This Row],COLUMN(C312), FALSE)</f>
        <v>41930</v>
      </c>
      <c r="D313" t="str">
        <f>VLOOKUP($A313,SalesData[#This Row],COLUMN(D312), FALSE)</f>
        <v>Craig Reiter</v>
      </c>
      <c r="E313" t="str">
        <f>VLOOKUP($A313,SalesData[#This Row],COLUMN(E312), FALSE)</f>
        <v>Australia</v>
      </c>
      <c r="F313" t="str">
        <f>VLOOKUP($A313,SalesData[#This Row],COLUMN(F312), FALSE)</f>
        <v>Oceania</v>
      </c>
      <c r="G313" t="str">
        <f>VLOOKUP($A313,SalesData[#This Row],COLUMN(G312), FALSE)</f>
        <v>Technology</v>
      </c>
      <c r="H313" t="str">
        <f>VLOOKUP($A313,SalesData[#This Row],COLUMN(H312), FALSE)</f>
        <v>Accessories</v>
      </c>
      <c r="I313">
        <f>VLOOKUP($A313,SalesData[#This Row],COLUMN(I312), FALSE)</f>
        <v>5175.1710000000003</v>
      </c>
      <c r="J313">
        <f>VLOOKUP($A313,SalesData[#This Row],COLUMN(J312), FALSE)</f>
        <v>9</v>
      </c>
      <c r="K313">
        <f>VLOOKUP($A313,SalesData[#This Row],COLUMN(K312), FALSE)</f>
        <v>0.1</v>
      </c>
      <c r="L313">
        <f>VLOOKUP($A313,SalesData[#This Row],COLUMN(L312), FALSE)</f>
        <v>919.97099999999898</v>
      </c>
      <c r="M313" t="str">
        <f>VLOOKUP($A313,SalesData[#This Row],COLUMN(M312), FALSE)</f>
        <v>Medium</v>
      </c>
      <c r="N313" t="e" vm="2">
        <f ca="1">VLOOKUP($A313,SalesData[#This Row],COLUMN(N312), FALSE)</f>
        <v>#VALUE!</v>
      </c>
      <c r="O313" t="str">
        <f>VLOOKUP($A313,SalesData[#This Row],COLUMN(O312), FALSE)</f>
        <v>Craig Reiter</v>
      </c>
      <c r="P313" t="str">
        <f>VLOOKUP($A313,SalesData[#This Row],COLUMN(P312), FALSE)</f>
        <v>IN</v>
      </c>
      <c r="Q313" t="str">
        <f>VLOOKUP($A313,SalesData[#This Row],COLUMN(Q312), FALSE)</f>
        <v>2014</v>
      </c>
      <c r="R313" t="str">
        <f>VLOOKUP($A313,SalesData[#This Row],COLUMN(R312), FALSE)</f>
        <v>MEDIUM</v>
      </c>
      <c r="S313" t="str">
        <f>VLOOKUP($A313,SalesData[#This Row],COLUMN(S312), FALSE)</f>
        <v>technology</v>
      </c>
      <c r="T313" t="str">
        <f>VLOOKUP($A313,SalesData[#This Row],COLUMN(T312), FALSE)</f>
        <v>41929</v>
      </c>
      <c r="U313" t="str">
        <f>VLOOKUP($A313,SalesData[#This Row],COLUMN(U312), FALSE)</f>
        <v>CR127307</v>
      </c>
      <c r="V313" t="str">
        <f>VLOOKUP($A313,SalesData[#This Row],COLUMN(V312), FALSE)</f>
        <v>IN</v>
      </c>
      <c r="W313">
        <f>VLOOKUP($A313,SalesData[#This Row],COLUMN(W312), FALSE)</f>
        <v>2014</v>
      </c>
      <c r="X313" t="str">
        <f>VLOOKUP($A313,SalesData[#This Row],COLUMN(X312), FALSE)</f>
        <v>CR127307</v>
      </c>
      <c r="Y313">
        <f>VLOOKUP($A313,SalesData[#This Row],COLUMN(Y312), FALSE)</f>
        <v>41929</v>
      </c>
      <c r="Z313" t="str">
        <f>VLOOKUP($A313,SalesData[#This Row],COLUMN(Z312), FALSE)</f>
        <v>IN-2014-CR127307-41929</v>
      </c>
      <c r="AA313">
        <f>VLOOKUP($A313,SalesData[#This Row],COLUMN(AA312), FALSE)</f>
        <v>2014</v>
      </c>
      <c r="AB313">
        <f>VLOOKUP($A313,SalesData[#This Row],COLUMN(AB312), FALSE)</f>
        <v>10</v>
      </c>
      <c r="AC313">
        <f>VLOOKUP($A313,SalesData[#This Row],COLUMN(AC312), FALSE)</f>
        <v>6</v>
      </c>
      <c r="AD313">
        <f>VLOOKUP($A313,SalesData[#This Row],COLUMN(AD312), FALSE)</f>
        <v>1</v>
      </c>
    </row>
    <row r="314" spans="1:30" ht="15.75">
      <c r="A314" s="53" t="s">
        <v>64</v>
      </c>
      <c r="B314" s="52">
        <f>VLOOKUP($A314,SalesData[#This Row],COLUMN(B313), FALSE)</f>
        <v>41796</v>
      </c>
      <c r="C314" s="52">
        <f>VLOOKUP($A314,SalesData[#This Row],COLUMN(C313), FALSE)</f>
        <v>41798</v>
      </c>
      <c r="D314" t="str">
        <f>VLOOKUP($A314,SalesData[#This Row],COLUMN(D313), FALSE)</f>
        <v>Peter Fuller</v>
      </c>
      <c r="E314" t="str">
        <f>VLOOKUP($A314,SalesData[#This Row],COLUMN(E313), FALSE)</f>
        <v>China</v>
      </c>
      <c r="F314" t="str">
        <f>VLOOKUP($A314,SalesData[#This Row],COLUMN(F313), FALSE)</f>
        <v>EASTERN ASIA</v>
      </c>
      <c r="G314" t="str">
        <f>VLOOKUP($A314,SalesData[#This Row],COLUMN(G313), FALSE)</f>
        <v>Office Supplies</v>
      </c>
      <c r="H314" t="str">
        <f>VLOOKUP($A314,SalesData[#This Row],COLUMN(H313), FALSE)</f>
        <v>Phones</v>
      </c>
      <c r="I314">
        <f>VLOOKUP($A314,SalesData[#This Row],COLUMN(I313), FALSE)</f>
        <v>3701.51999999999</v>
      </c>
      <c r="J314">
        <f>VLOOKUP($A314,SalesData[#This Row],COLUMN(J313), FALSE)</f>
        <v>12</v>
      </c>
      <c r="K314">
        <f>VLOOKUP($A314,SalesData[#This Row],COLUMN(K313), FALSE)</f>
        <v>0</v>
      </c>
      <c r="L314">
        <f>VLOOKUP($A314,SalesData[#This Row],COLUMN(L313), FALSE)</f>
        <v>1036.08</v>
      </c>
      <c r="M314" t="str">
        <f>VLOOKUP($A314,SalesData[#This Row],COLUMN(M313), FALSE)</f>
        <v>Critical</v>
      </c>
      <c r="N314">
        <f>VLOOKUP($A314,SalesData[#This Row],COLUMN(N313), FALSE)</f>
        <v>0</v>
      </c>
      <c r="O314" t="str">
        <f>VLOOKUP($A314,SalesData[#This Row],COLUMN(O313), FALSE)</f>
        <v>Peter Fuller</v>
      </c>
      <c r="P314" t="str">
        <f>VLOOKUP($A314,SalesData[#This Row],COLUMN(P313), FALSE)</f>
        <v>IN</v>
      </c>
      <c r="Q314" t="str">
        <f>VLOOKUP($A314,SalesData[#This Row],COLUMN(Q313), FALSE)</f>
        <v>2014</v>
      </c>
      <c r="R314" t="str">
        <f>VLOOKUP($A314,SalesData[#This Row],COLUMN(R313), FALSE)</f>
        <v>CRITICAL</v>
      </c>
      <c r="S314" t="str">
        <f>VLOOKUP($A314,SalesData[#This Row],COLUMN(S313), FALSE)</f>
        <v>office supplies</v>
      </c>
      <c r="T314" t="str">
        <f>VLOOKUP($A314,SalesData[#This Row],COLUMN(T313), FALSE)</f>
        <v>41796</v>
      </c>
      <c r="U314" t="str">
        <f>VLOOKUP($A314,SalesData[#This Row],COLUMN(U313), FALSE)</f>
        <v>PF1912027</v>
      </c>
      <c r="V314" t="str">
        <f>VLOOKUP($A314,SalesData[#This Row],COLUMN(V313), FALSE)</f>
        <v>IN</v>
      </c>
      <c r="W314">
        <f>VLOOKUP($A314,SalesData[#This Row],COLUMN(W313), FALSE)</f>
        <v>2014</v>
      </c>
      <c r="X314" t="str">
        <f>VLOOKUP($A314,SalesData[#This Row],COLUMN(X313), FALSE)</f>
        <v>PF1912027</v>
      </c>
      <c r="Y314">
        <f>VLOOKUP($A314,SalesData[#This Row],COLUMN(Y313), FALSE)</f>
        <v>41796</v>
      </c>
      <c r="Z314" t="str">
        <f>VLOOKUP($A314,SalesData[#This Row],COLUMN(Z313), FALSE)</f>
        <v>IN-2014-PF1912027-41796</v>
      </c>
      <c r="AA314">
        <f>VLOOKUP($A314,SalesData[#This Row],COLUMN(AA313), FALSE)</f>
        <v>2014</v>
      </c>
      <c r="AB314">
        <f>VLOOKUP($A314,SalesData[#This Row],COLUMN(AB313), FALSE)</f>
        <v>6</v>
      </c>
      <c r="AC314">
        <f>VLOOKUP($A314,SalesData[#This Row],COLUMN(AC313), FALSE)</f>
        <v>6</v>
      </c>
      <c r="AD314">
        <f>VLOOKUP($A314,SalesData[#This Row],COLUMN(AD313), FALSE)</f>
        <v>2</v>
      </c>
    </row>
    <row r="315" spans="1:30" ht="15.75">
      <c r="A315" s="54" t="s">
        <v>81</v>
      </c>
      <c r="B315" s="52">
        <f>VLOOKUP($A315,SalesData[#This Row],COLUMN(B314), FALSE)</f>
        <v>42343</v>
      </c>
      <c r="C315" s="52">
        <f>VLOOKUP($A315,SalesData[#This Row],COLUMN(C314), FALSE)</f>
        <v>42345</v>
      </c>
      <c r="D315" t="str">
        <f>VLOOKUP($A315,SalesData[#This Row],COLUMN(D314), FALSE)</f>
        <v>Ritsa Hightower</v>
      </c>
      <c r="E315" t="str">
        <f>VLOOKUP($A315,SalesData[#This Row],COLUMN(E314), FALSE)</f>
        <v>Tanzania</v>
      </c>
      <c r="F315" t="str">
        <f>VLOOKUP($A315,SalesData[#This Row],COLUMN(F314), FALSE)</f>
        <v>Eastern Africa</v>
      </c>
      <c r="G315" t="str">
        <f>VLOOKUP($A315,SalesData[#This Row],COLUMN(G314), FALSE)</f>
        <v>Office Supplies</v>
      </c>
      <c r="H315" t="str">
        <f>VLOOKUP($A315,SalesData[#This Row],COLUMN(H314), FALSE)</f>
        <v>Appliances</v>
      </c>
      <c r="I315">
        <f>VLOOKUP($A315,SalesData[#This Row],COLUMN(I314), FALSE)</f>
        <v>3409.74</v>
      </c>
      <c r="J315">
        <f>VLOOKUP($A315,SalesData[#This Row],COLUMN(J314), FALSE)</f>
        <v>6</v>
      </c>
      <c r="K315">
        <f>VLOOKUP($A315,SalesData[#This Row],COLUMN(K314), FALSE)</f>
        <v>0</v>
      </c>
      <c r="L315">
        <f>VLOOKUP($A315,SalesData[#This Row],COLUMN(L314), FALSE)</f>
        <v>818.28</v>
      </c>
      <c r="M315" t="str">
        <f>VLOOKUP($A315,SalesData[#This Row],COLUMN(M314), FALSE)</f>
        <v>High</v>
      </c>
      <c r="N315">
        <f>VLOOKUP($A315,SalesData[#This Row],COLUMN(N314), FALSE)</f>
        <v>0</v>
      </c>
      <c r="O315" t="str">
        <f>VLOOKUP($A315,SalesData[#This Row],COLUMN(O314), FALSE)</f>
        <v>Ritsa Hightower</v>
      </c>
      <c r="P315" t="str">
        <f>VLOOKUP($A315,SalesData[#This Row],COLUMN(P314), FALSE)</f>
        <v>TZ</v>
      </c>
      <c r="Q315" t="str">
        <f>VLOOKUP($A315,SalesData[#This Row],COLUMN(Q314), FALSE)</f>
        <v>2015</v>
      </c>
      <c r="R315" t="str">
        <f>VLOOKUP($A315,SalesData[#This Row],COLUMN(R314), FALSE)</f>
        <v>HIGH</v>
      </c>
      <c r="S315" t="str">
        <f>VLOOKUP($A315,SalesData[#This Row],COLUMN(S314), FALSE)</f>
        <v>office supplies</v>
      </c>
      <c r="T315" t="str">
        <f>VLOOKUP($A315,SalesData[#This Row],COLUMN(T314), FALSE)</f>
        <v>42343</v>
      </c>
      <c r="U315" t="str">
        <f>VLOOKUP($A315,SalesData[#This Row],COLUMN(U314), FALSE)</f>
        <v>RH9555129</v>
      </c>
      <c r="V315" t="str">
        <f>VLOOKUP($A315,SalesData[#This Row],COLUMN(V314), FALSE)</f>
        <v>TZ</v>
      </c>
      <c r="W315">
        <f>VLOOKUP($A315,SalesData[#This Row],COLUMN(W314), FALSE)</f>
        <v>2015</v>
      </c>
      <c r="X315" t="str">
        <f>VLOOKUP($A315,SalesData[#This Row],COLUMN(X314), FALSE)</f>
        <v>RH9555129</v>
      </c>
      <c r="Y315">
        <f>VLOOKUP($A315,SalesData[#This Row],COLUMN(Y314), FALSE)</f>
        <v>42343</v>
      </c>
      <c r="Z315" t="str">
        <f>VLOOKUP($A315,SalesData[#This Row],COLUMN(Z314), FALSE)</f>
        <v>TZ-2015-RH9555129-42343</v>
      </c>
      <c r="AA315">
        <f>VLOOKUP($A315,SalesData[#This Row],COLUMN(AA314), FALSE)</f>
        <v>2015</v>
      </c>
      <c r="AB315">
        <f>VLOOKUP($A315,SalesData[#This Row],COLUMN(AB314), FALSE)</f>
        <v>12</v>
      </c>
      <c r="AC315">
        <f>VLOOKUP($A315,SalesData[#This Row],COLUMN(AC314), FALSE)</f>
        <v>7</v>
      </c>
      <c r="AD315">
        <f>VLOOKUP($A315,SalesData[#This Row],COLUMN(AD314), FALSE)</f>
        <v>2</v>
      </c>
    </row>
    <row r="316" spans="1:30" ht="15.75">
      <c r="A316" s="53" t="s">
        <v>88</v>
      </c>
      <c r="B316" s="52">
        <f>VLOOKUP($A316,SalesData[#This Row],COLUMN(B315), FALSE)</f>
        <v>41030</v>
      </c>
      <c r="C316" s="52">
        <f>VLOOKUP($A316,SalesData[#This Row],COLUMN(C315), FALSE)</f>
        <v>41031</v>
      </c>
      <c r="D316" t="str">
        <f>VLOOKUP($A316,SalesData[#This Row],COLUMN(D315), FALSE)</f>
        <v>Jason Klamczynski</v>
      </c>
      <c r="E316" t="str">
        <f>VLOOKUP($A316,SalesData[#This Row],COLUMN(E315), FALSE)</f>
        <v>China</v>
      </c>
      <c r="F316" t="str">
        <f>VLOOKUP($A316,SalesData[#This Row],COLUMN(F315), FALSE)</f>
        <v>Eastern Asia</v>
      </c>
      <c r="G316" t="str">
        <f>VLOOKUP($A316,SalesData[#This Row],COLUMN(G315), FALSE)</f>
        <v>Furniture</v>
      </c>
      <c r="H316" t="str">
        <f>VLOOKUP($A316,SalesData[#This Row],COLUMN(H315), FALSE)</f>
        <v>Tables</v>
      </c>
      <c r="I316">
        <f>VLOOKUP($A316,SalesData[#This Row],COLUMN(I315), FALSE)</f>
        <v>2753.99999999999</v>
      </c>
      <c r="J316">
        <f>VLOOKUP($A316,SalesData[#This Row],COLUMN(J315), FALSE)</f>
        <v>6</v>
      </c>
      <c r="K316">
        <f>VLOOKUP($A316,SalesData[#This Row],COLUMN(K315), FALSE)</f>
        <v>0</v>
      </c>
      <c r="L316">
        <f>VLOOKUP($A316,SalesData[#This Row],COLUMN(L315), FALSE)</f>
        <v>358.02</v>
      </c>
      <c r="M316" t="str">
        <f>VLOOKUP($A316,SalesData[#This Row],COLUMN(M315), FALSE)</f>
        <v>Critical</v>
      </c>
      <c r="N316">
        <f>VLOOKUP($A316,SalesData[#This Row],COLUMN(N315), FALSE)</f>
        <v>0</v>
      </c>
      <c r="O316" t="str">
        <f>VLOOKUP($A316,SalesData[#This Row],COLUMN(O315), FALSE)</f>
        <v>Jason Klamczynski</v>
      </c>
      <c r="P316" t="str">
        <f>VLOOKUP($A316,SalesData[#This Row],COLUMN(P315), FALSE)</f>
        <v>IN</v>
      </c>
      <c r="Q316" t="str">
        <f>VLOOKUP($A316,SalesData[#This Row],COLUMN(Q315), FALSE)</f>
        <v>2012</v>
      </c>
      <c r="R316" t="str">
        <f>VLOOKUP($A316,SalesData[#This Row],COLUMN(R315), FALSE)</f>
        <v>CRITICAL</v>
      </c>
      <c r="S316" t="str">
        <f>VLOOKUP($A316,SalesData[#This Row],COLUMN(S315), FALSE)</f>
        <v>furniture</v>
      </c>
      <c r="T316" t="str">
        <f>VLOOKUP($A316,SalesData[#This Row],COLUMN(T315), FALSE)</f>
        <v>41030</v>
      </c>
      <c r="U316" t="str">
        <f>VLOOKUP($A316,SalesData[#This Row],COLUMN(U315), FALSE)</f>
        <v>JK1532527</v>
      </c>
      <c r="V316" t="str">
        <f>VLOOKUP($A316,SalesData[#This Row],COLUMN(V315), FALSE)</f>
        <v>IN</v>
      </c>
      <c r="W316">
        <f>VLOOKUP($A316,SalesData[#This Row],COLUMN(W315), FALSE)</f>
        <v>2012</v>
      </c>
      <c r="X316" t="str">
        <f>VLOOKUP($A316,SalesData[#This Row],COLUMN(X315), FALSE)</f>
        <v>JK1532527</v>
      </c>
      <c r="Y316">
        <f>VLOOKUP($A316,SalesData[#This Row],COLUMN(Y315), FALSE)</f>
        <v>41030</v>
      </c>
      <c r="Z316" t="str">
        <f>VLOOKUP($A316,SalesData[#This Row],COLUMN(Z315), FALSE)</f>
        <v>IN-2012-JK1532527-41030</v>
      </c>
      <c r="AA316">
        <f>VLOOKUP($A316,SalesData[#This Row],COLUMN(AA315), FALSE)</f>
        <v>2012</v>
      </c>
      <c r="AB316">
        <f>VLOOKUP($A316,SalesData[#This Row],COLUMN(AB315), FALSE)</f>
        <v>5</v>
      </c>
      <c r="AC316">
        <f>VLOOKUP($A316,SalesData[#This Row],COLUMN(AC315), FALSE)</f>
        <v>3</v>
      </c>
      <c r="AD316">
        <f>VLOOKUP($A316,SalesData[#This Row],COLUMN(AD315), FALSE)</f>
        <v>1</v>
      </c>
    </row>
    <row r="317" spans="1:30" ht="15.75">
      <c r="A317" s="54" t="s">
        <v>99</v>
      </c>
      <c r="B317" s="52">
        <f>VLOOKUP($A317,SalesData[#This Row],COLUMN(B316), FALSE)</f>
        <v>42252</v>
      </c>
      <c r="C317" s="52">
        <f>VLOOKUP($A317,SalesData[#This Row],COLUMN(C316), FALSE)</f>
        <v>42255</v>
      </c>
      <c r="D317" t="str">
        <f>VLOOKUP($A317,SalesData[#This Row],COLUMN(D316), FALSE)</f>
        <v>Valerie Dominguez</v>
      </c>
      <c r="E317" t="str">
        <f>VLOOKUP($A317,SalesData[#This Row],COLUMN(E316), FALSE)</f>
        <v>El Salvador</v>
      </c>
      <c r="F317" t="str">
        <f>VLOOKUP($A317,SalesData[#This Row],COLUMN(F316), FALSE)</f>
        <v>Central America</v>
      </c>
      <c r="G317" t="str">
        <f>VLOOKUP($A317,SalesData[#This Row],COLUMN(G316), FALSE)</f>
        <v>Furniture</v>
      </c>
      <c r="H317" t="str">
        <f>VLOOKUP($A317,SalesData[#This Row],COLUMN(H316), FALSE)</f>
        <v>Appliances</v>
      </c>
      <c r="I317">
        <f>VLOOKUP($A317,SalesData[#This Row],COLUMN(I316), FALSE)</f>
        <v>2106.4960000000001</v>
      </c>
      <c r="J317">
        <f>VLOOKUP($A317,SalesData[#This Row],COLUMN(J316), FALSE)</f>
        <v>8</v>
      </c>
      <c r="K317">
        <f>VLOOKUP($A317,SalesData[#This Row],COLUMN(K316), FALSE)</f>
        <v>0.2</v>
      </c>
      <c r="L317">
        <f>VLOOKUP($A317,SalesData[#This Row],COLUMN(L316), FALSE)</f>
        <v>526.49599999999998</v>
      </c>
      <c r="M317" t="str">
        <f>VLOOKUP($A317,SalesData[#This Row],COLUMN(M316), FALSE)</f>
        <v>Critical</v>
      </c>
      <c r="N317">
        <f>VLOOKUP($A317,SalesData[#This Row],COLUMN(N316), FALSE)</f>
        <v>0</v>
      </c>
      <c r="O317" t="str">
        <f>VLOOKUP($A317,SalesData[#This Row],COLUMN(O316), FALSE)</f>
        <v>Valerie Dominguez</v>
      </c>
      <c r="P317" t="str">
        <f>VLOOKUP($A317,SalesData[#This Row],COLUMN(P316), FALSE)</f>
        <v>MX</v>
      </c>
      <c r="Q317" t="str">
        <f>VLOOKUP($A317,SalesData[#This Row],COLUMN(Q316), FALSE)</f>
        <v>2015</v>
      </c>
      <c r="R317" t="str">
        <f>VLOOKUP($A317,SalesData[#This Row],COLUMN(R316), FALSE)</f>
        <v>CRITICAL</v>
      </c>
      <c r="S317" t="str">
        <f>VLOOKUP($A317,SalesData[#This Row],COLUMN(S316), FALSE)</f>
        <v>furniture</v>
      </c>
      <c r="T317" t="str">
        <f>VLOOKUP($A317,SalesData[#This Row],COLUMN(T316), FALSE)</f>
        <v>42252</v>
      </c>
      <c r="U317" t="str">
        <f>VLOOKUP($A317,SalesData[#This Row],COLUMN(U316), FALSE)</f>
        <v>VD2167039</v>
      </c>
      <c r="V317" t="str">
        <f>VLOOKUP($A317,SalesData[#This Row],COLUMN(V316), FALSE)</f>
        <v>MX</v>
      </c>
      <c r="W317">
        <f>VLOOKUP($A317,SalesData[#This Row],COLUMN(W316), FALSE)</f>
        <v>2015</v>
      </c>
      <c r="X317" t="str">
        <f>VLOOKUP($A317,SalesData[#This Row],COLUMN(X316), FALSE)</f>
        <v>VD2167039</v>
      </c>
      <c r="Y317">
        <f>VLOOKUP($A317,SalesData[#This Row],COLUMN(Y316), FALSE)</f>
        <v>42252</v>
      </c>
      <c r="Z317" t="str">
        <f>VLOOKUP($A317,SalesData[#This Row],COLUMN(Z316), FALSE)</f>
        <v>MX-2015-VD2167039-42252</v>
      </c>
      <c r="AA317">
        <f>VLOOKUP($A317,SalesData[#This Row],COLUMN(AA316), FALSE)</f>
        <v>2015</v>
      </c>
      <c r="AB317">
        <f>VLOOKUP($A317,SalesData[#This Row],COLUMN(AB316), FALSE)</f>
        <v>9</v>
      </c>
      <c r="AC317">
        <f>VLOOKUP($A317,SalesData[#This Row],COLUMN(AC316), FALSE)</f>
        <v>7</v>
      </c>
      <c r="AD317">
        <f>VLOOKUP($A317,SalesData[#This Row],COLUMN(AD316), FALSE)</f>
        <v>3</v>
      </c>
    </row>
    <row r="318" spans="1:30" ht="15.75">
      <c r="A318" s="53" t="s">
        <v>109</v>
      </c>
      <c r="B318" s="52">
        <f>VLOOKUP($A318,SalesData[#This Row],COLUMN(B317), FALSE)</f>
        <v>41020</v>
      </c>
      <c r="C318" s="52">
        <f>VLOOKUP($A318,SalesData[#This Row],COLUMN(C317), FALSE)</f>
        <v>41022</v>
      </c>
      <c r="D318" t="str">
        <f>VLOOKUP($A318,SalesData[#This Row],COLUMN(D317), FALSE)</f>
        <v>Aaron Hawkins</v>
      </c>
      <c r="E318" t="str">
        <f>VLOOKUP($A318,SalesData[#This Row],COLUMN(E317), FALSE)</f>
        <v>United States</v>
      </c>
      <c r="F318" t="str">
        <f>VLOOKUP($A318,SalesData[#This Row],COLUMN(F317), FALSE)</f>
        <v>Eastern US</v>
      </c>
      <c r="G318" t="str">
        <f>VLOOKUP($A318,SalesData[#This Row],COLUMN(G317), FALSE)</f>
        <v>Office Supplies</v>
      </c>
      <c r="H318" t="str">
        <f>VLOOKUP($A318,SalesData[#This Row],COLUMN(H317), FALSE)</f>
        <v>Tables</v>
      </c>
      <c r="I318">
        <f>VLOOKUP($A318,SalesData[#This Row],COLUMN(I317), FALSE)</f>
        <v>247.84</v>
      </c>
      <c r="J318">
        <f>VLOOKUP($A318,SalesData[#This Row],COLUMN(J317), FALSE)</f>
        <v>8</v>
      </c>
      <c r="K318">
        <f>VLOOKUP($A318,SalesData[#This Row],COLUMN(K317), FALSE)</f>
        <v>0</v>
      </c>
      <c r="L318">
        <f>VLOOKUP($A318,SalesData[#This Row],COLUMN(L317), FALSE)</f>
        <v>121.44159999999999</v>
      </c>
      <c r="M318" t="str">
        <f>VLOOKUP($A318,SalesData[#This Row],COLUMN(M317), FALSE)</f>
        <v>Critical</v>
      </c>
      <c r="N318">
        <f>VLOOKUP($A318,SalesData[#This Row],COLUMN(N317), FALSE)</f>
        <v>0</v>
      </c>
      <c r="O318" t="str">
        <f>VLOOKUP($A318,SalesData[#This Row],COLUMN(O317), FALSE)</f>
        <v>Aaron Hawkins</v>
      </c>
      <c r="P318" t="str">
        <f>VLOOKUP($A318,SalesData[#This Row],COLUMN(P317), FALSE)</f>
        <v>CA</v>
      </c>
      <c r="Q318" t="str">
        <f>VLOOKUP($A318,SalesData[#This Row],COLUMN(Q317), FALSE)</f>
        <v>2012</v>
      </c>
      <c r="R318" t="str">
        <f>VLOOKUP($A318,SalesData[#This Row],COLUMN(R317), FALSE)</f>
        <v>CRITICAL</v>
      </c>
      <c r="S318" t="str">
        <f>VLOOKUP($A318,SalesData[#This Row],COLUMN(S317), FALSE)</f>
        <v>office supplies</v>
      </c>
      <c r="T318" t="str">
        <f>VLOOKUP($A318,SalesData[#This Row],COLUMN(T317), FALSE)</f>
        <v>41020</v>
      </c>
      <c r="U318" t="str">
        <f>VLOOKUP($A318,SalesData[#This Row],COLUMN(U317), FALSE)</f>
        <v>AH10030140</v>
      </c>
      <c r="V318" t="str">
        <f>VLOOKUP($A318,SalesData[#This Row],COLUMN(V317), FALSE)</f>
        <v>CA</v>
      </c>
      <c r="W318">
        <f>VLOOKUP($A318,SalesData[#This Row],COLUMN(W317), FALSE)</f>
        <v>2012</v>
      </c>
      <c r="X318" t="str">
        <f>VLOOKUP($A318,SalesData[#This Row],COLUMN(X317), FALSE)</f>
        <v>AH10030140</v>
      </c>
      <c r="Y318">
        <f>VLOOKUP($A318,SalesData[#This Row],COLUMN(Y317), FALSE)</f>
        <v>41020</v>
      </c>
      <c r="Z318" t="str">
        <f>VLOOKUP($A318,SalesData[#This Row],COLUMN(Z317), FALSE)</f>
        <v>CA-2012-AH10030140-41020</v>
      </c>
      <c r="AA318">
        <f>VLOOKUP($A318,SalesData[#This Row],COLUMN(AA317), FALSE)</f>
        <v>2012</v>
      </c>
      <c r="AB318">
        <f>VLOOKUP($A318,SalesData[#This Row],COLUMN(AB317), FALSE)</f>
        <v>4</v>
      </c>
      <c r="AC318">
        <f>VLOOKUP($A318,SalesData[#This Row],COLUMN(AC317), FALSE)</f>
        <v>7</v>
      </c>
      <c r="AD318">
        <f>VLOOKUP($A318,SalesData[#This Row],COLUMN(AD317), FALSE)</f>
        <v>2</v>
      </c>
    </row>
    <row r="319" spans="1:30" ht="15.75">
      <c r="A319" s="54" t="s">
        <v>121</v>
      </c>
      <c r="B319" s="52">
        <f>VLOOKUP($A319,SalesData[#This Row],COLUMN(B318), FALSE)</f>
        <v>41472</v>
      </c>
      <c r="C319" s="52">
        <f>VLOOKUP($A319,SalesData[#This Row],COLUMN(C318), FALSE)</f>
        <v>41474</v>
      </c>
      <c r="D319" t="str">
        <f>VLOOKUP($A319,SalesData[#This Row],COLUMN(D318), FALSE)</f>
        <v>Bill Shonely</v>
      </c>
      <c r="E319" t="str">
        <f>VLOOKUP($A319,SalesData[#This Row],COLUMN(E318), FALSE)</f>
        <v>France</v>
      </c>
      <c r="F319" t="str">
        <f>VLOOKUP($A319,SalesData[#This Row],COLUMN(F318), FALSE)</f>
        <v>Western Europe</v>
      </c>
      <c r="G319" t="str">
        <f>VLOOKUP($A319,SalesData[#This Row],COLUMN(G318), FALSE)</f>
        <v>Technology</v>
      </c>
      <c r="H319" t="str">
        <f>VLOOKUP($A319,SalesData[#This Row],COLUMN(H318), FALSE)</f>
        <v>Chairs</v>
      </c>
      <c r="I319">
        <f>VLOOKUP($A319,SalesData[#This Row],COLUMN(I318), FALSE)</f>
        <v>2402.8649999999998</v>
      </c>
      <c r="J319">
        <f>VLOOKUP($A319,SalesData[#This Row],COLUMN(J318), FALSE)</f>
        <v>9</v>
      </c>
      <c r="K319">
        <f>VLOOKUP($A319,SalesData[#This Row],COLUMN(K318), FALSE)</f>
        <v>0.15</v>
      </c>
      <c r="L319">
        <f>VLOOKUP($A319,SalesData[#This Row],COLUMN(L318), FALSE)</f>
        <v>763.15499999999997</v>
      </c>
      <c r="M319" t="str">
        <f>VLOOKUP($A319,SalesData[#This Row],COLUMN(M318), FALSE)</f>
        <v>Critical</v>
      </c>
      <c r="N319">
        <f>VLOOKUP($A319,SalesData[#This Row],COLUMN(N318), FALSE)</f>
        <v>0</v>
      </c>
      <c r="O319" t="str">
        <f>VLOOKUP($A319,SalesData[#This Row],COLUMN(O318), FALSE)</f>
        <v>Bill Shonely</v>
      </c>
      <c r="P319" t="str">
        <f>VLOOKUP($A319,SalesData[#This Row],COLUMN(P318), FALSE)</f>
        <v>ES</v>
      </c>
      <c r="Q319" t="str">
        <f>VLOOKUP($A319,SalesData[#This Row],COLUMN(Q318), FALSE)</f>
        <v>2013</v>
      </c>
      <c r="R319" t="str">
        <f>VLOOKUP($A319,SalesData[#This Row],COLUMN(R318), FALSE)</f>
        <v>CRITICAL</v>
      </c>
      <c r="S319" t="str">
        <f>VLOOKUP($A319,SalesData[#This Row],COLUMN(S318), FALSE)</f>
        <v>technology</v>
      </c>
      <c r="T319" t="str">
        <f>VLOOKUP($A319,SalesData[#This Row],COLUMN(T318), FALSE)</f>
        <v>41472</v>
      </c>
      <c r="U319" t="str">
        <f>VLOOKUP($A319,SalesData[#This Row],COLUMN(U318), FALSE)</f>
        <v>BS1136545</v>
      </c>
      <c r="V319" t="str">
        <f>VLOOKUP($A319,SalesData[#This Row],COLUMN(V318), FALSE)</f>
        <v>ES</v>
      </c>
      <c r="W319">
        <f>VLOOKUP($A319,SalesData[#This Row],COLUMN(W318), FALSE)</f>
        <v>2013</v>
      </c>
      <c r="X319" t="str">
        <f>VLOOKUP($A319,SalesData[#This Row],COLUMN(X318), FALSE)</f>
        <v>BS1136545</v>
      </c>
      <c r="Y319">
        <f>VLOOKUP($A319,SalesData[#This Row],COLUMN(Y318), FALSE)</f>
        <v>41472</v>
      </c>
      <c r="Z319" t="str">
        <f>VLOOKUP($A319,SalesData[#This Row],COLUMN(Z318), FALSE)</f>
        <v>ES-2013-BS1136545-41472</v>
      </c>
      <c r="AA319">
        <f>VLOOKUP($A319,SalesData[#This Row],COLUMN(AA318), FALSE)</f>
        <v>2013</v>
      </c>
      <c r="AB319">
        <f>VLOOKUP($A319,SalesData[#This Row],COLUMN(AB318), FALSE)</f>
        <v>7</v>
      </c>
      <c r="AC319">
        <f>VLOOKUP($A319,SalesData[#This Row],COLUMN(AC318), FALSE)</f>
        <v>4</v>
      </c>
      <c r="AD319">
        <f>VLOOKUP($A319,SalesData[#This Row],COLUMN(AD318), FALSE)</f>
        <v>2</v>
      </c>
    </row>
    <row r="320" spans="1:30" ht="15.75">
      <c r="A320" s="53" t="s">
        <v>123</v>
      </c>
      <c r="B320" s="52">
        <f>VLOOKUP($A320,SalesData[#This Row],COLUMN(B319), FALSE)</f>
        <v>41635</v>
      </c>
      <c r="C320" s="52">
        <f>VLOOKUP($A320,SalesData[#This Row],COLUMN(C319), FALSE)</f>
        <v>41639</v>
      </c>
      <c r="D320" t="str">
        <f>VLOOKUP($A320,SalesData[#This Row],COLUMN(D319), FALSE)</f>
        <v>Aaron Hawkins</v>
      </c>
      <c r="E320" t="str">
        <f>VLOOKUP($A320,SalesData[#This Row],COLUMN(E319), FALSE)</f>
        <v>United States</v>
      </c>
      <c r="F320" t="str">
        <f>VLOOKUP($A320,SalesData[#This Row],COLUMN(F319), FALSE)</f>
        <v>Western US</v>
      </c>
      <c r="G320" t="str">
        <f>VLOOKUP($A320,SalesData[#This Row],COLUMN(G319), FALSE)</f>
        <v>Technology</v>
      </c>
      <c r="H320" t="str">
        <f>VLOOKUP($A320,SalesData[#This Row],COLUMN(H319), FALSE)</f>
        <v>Phones</v>
      </c>
      <c r="I320">
        <f>VLOOKUP($A320,SalesData[#This Row],COLUMN(I319), FALSE)</f>
        <v>668.16</v>
      </c>
      <c r="J320">
        <f>VLOOKUP($A320,SalesData[#This Row],COLUMN(J319), FALSE)</f>
        <v>9</v>
      </c>
      <c r="K320">
        <f>VLOOKUP($A320,SalesData[#This Row],COLUMN(K319), FALSE)</f>
        <v>0.2</v>
      </c>
      <c r="L320">
        <f>VLOOKUP($A320,SalesData[#This Row],COLUMN(L319), FALSE)</f>
        <v>75.167999999999907</v>
      </c>
      <c r="M320" t="str">
        <f>VLOOKUP($A320,SalesData[#This Row],COLUMN(M319), FALSE)</f>
        <v>Medium</v>
      </c>
      <c r="N320">
        <f>VLOOKUP($A320,SalesData[#This Row],COLUMN(N319), FALSE)</f>
        <v>0</v>
      </c>
      <c r="O320" t="str">
        <f>VLOOKUP($A320,SalesData[#This Row],COLUMN(O319), FALSE)</f>
        <v>Aaron Hawkins</v>
      </c>
      <c r="P320" t="str">
        <f>VLOOKUP($A320,SalesData[#This Row],COLUMN(P319), FALSE)</f>
        <v>CA</v>
      </c>
      <c r="Q320" t="str">
        <f>VLOOKUP($A320,SalesData[#This Row],COLUMN(Q319), FALSE)</f>
        <v>2013</v>
      </c>
      <c r="R320" t="str">
        <f>VLOOKUP($A320,SalesData[#This Row],COLUMN(R319), FALSE)</f>
        <v>MEDIUM</v>
      </c>
      <c r="S320" t="str">
        <f>VLOOKUP($A320,SalesData[#This Row],COLUMN(S319), FALSE)</f>
        <v>technology</v>
      </c>
      <c r="T320" t="str">
        <f>VLOOKUP($A320,SalesData[#This Row],COLUMN(T319), FALSE)</f>
        <v>41635</v>
      </c>
      <c r="U320" t="str">
        <f>VLOOKUP($A320,SalesData[#This Row],COLUMN(U319), FALSE)</f>
        <v>AH1003014</v>
      </c>
      <c r="V320" t="str">
        <f>VLOOKUP($A320,SalesData[#This Row],COLUMN(V319), FALSE)</f>
        <v>CA</v>
      </c>
      <c r="W320">
        <f>VLOOKUP($A320,SalesData[#This Row],COLUMN(W319), FALSE)</f>
        <v>2013</v>
      </c>
      <c r="X320" t="str">
        <f>VLOOKUP($A320,SalesData[#This Row],COLUMN(X319), FALSE)</f>
        <v>AH1003014</v>
      </c>
      <c r="Y320">
        <f>VLOOKUP($A320,SalesData[#This Row],COLUMN(Y319), FALSE)</f>
        <v>41635</v>
      </c>
      <c r="Z320" t="str">
        <f>VLOOKUP($A320,SalesData[#This Row],COLUMN(Z319), FALSE)</f>
        <v>CA-2013-AH1003014-041635</v>
      </c>
      <c r="AA320">
        <f>VLOOKUP($A320,SalesData[#This Row],COLUMN(AA319), FALSE)</f>
        <v>2013</v>
      </c>
      <c r="AB320">
        <f>VLOOKUP($A320,SalesData[#This Row],COLUMN(AB319), FALSE)</f>
        <v>12</v>
      </c>
      <c r="AC320">
        <f>VLOOKUP($A320,SalesData[#This Row],COLUMN(AC319), FALSE)</f>
        <v>6</v>
      </c>
      <c r="AD320">
        <f>VLOOKUP($A320,SalesData[#This Row],COLUMN(AD319), FALSE)</f>
        <v>4</v>
      </c>
    </row>
    <row r="321" spans="1:30" ht="15.75">
      <c r="A321" s="54" t="s">
        <v>129</v>
      </c>
      <c r="B321" s="52">
        <f>VLOOKUP($A321,SalesData[#This Row],COLUMN(B320), FALSE)</f>
        <v>41165</v>
      </c>
      <c r="C321" s="52">
        <f>VLOOKUP($A321,SalesData[#This Row],COLUMN(C320), FALSE)</f>
        <v>41166</v>
      </c>
      <c r="D321" t="str">
        <f>VLOOKUP($A321,SalesData[#This Row],COLUMN(D320), FALSE)</f>
        <v>Aaron Hawkins</v>
      </c>
      <c r="E321" t="str">
        <f>VLOOKUP($A321,SalesData[#This Row],COLUMN(E320), FALSE)</f>
        <v>Democratic Republic of the Congo</v>
      </c>
      <c r="F321" t="str">
        <f>VLOOKUP($A321,SalesData[#This Row],COLUMN(F320), FALSE)</f>
        <v>Central Africa</v>
      </c>
      <c r="G321" t="str">
        <f>VLOOKUP($A321,SalesData[#This Row],COLUMN(G320), FALSE)</f>
        <v>Technoolgy</v>
      </c>
      <c r="H321" t="str">
        <f>VLOOKUP($A321,SalesData[#This Row],COLUMN(H320), FALSE)</f>
        <v>Appliances</v>
      </c>
      <c r="I321">
        <f>VLOOKUP($A321,SalesData[#This Row],COLUMN(I320), FALSE)</f>
        <v>3817.26</v>
      </c>
      <c r="J321">
        <f>VLOOKUP($A321,SalesData[#This Row],COLUMN(J320), FALSE)</f>
        <v>6</v>
      </c>
      <c r="K321">
        <f>VLOOKUP($A321,SalesData[#This Row],COLUMN(K320), FALSE)</f>
        <v>0</v>
      </c>
      <c r="L321">
        <f>VLOOKUP($A321,SalesData[#This Row],COLUMN(L320), FALSE)</f>
        <v>1068.6599999999901</v>
      </c>
      <c r="M321" t="str">
        <f>VLOOKUP($A321,SalesData[#This Row],COLUMN(M320), FALSE)</f>
        <v>High</v>
      </c>
      <c r="N321">
        <f>VLOOKUP($A321,SalesData[#This Row],COLUMN(N320), FALSE)</f>
        <v>0</v>
      </c>
      <c r="O321" t="str">
        <f>VLOOKUP($A321,SalesData[#This Row],COLUMN(O320), FALSE)</f>
        <v>Aaron Hawkins</v>
      </c>
      <c r="P321" t="str">
        <f>VLOOKUP($A321,SalesData[#This Row],COLUMN(P320), FALSE)</f>
        <v>CG</v>
      </c>
      <c r="Q321" t="str">
        <f>VLOOKUP($A321,SalesData[#This Row],COLUMN(Q320), FALSE)</f>
        <v>2012</v>
      </c>
      <c r="R321" t="str">
        <f>VLOOKUP($A321,SalesData[#This Row],COLUMN(R320), FALSE)</f>
        <v>HIGH</v>
      </c>
      <c r="S321" t="str">
        <f>VLOOKUP($A321,SalesData[#This Row],COLUMN(S320), FALSE)</f>
        <v>technoolgy</v>
      </c>
      <c r="T321" t="str">
        <f>VLOOKUP($A321,SalesData[#This Row],COLUMN(T320), FALSE)</f>
        <v>41165</v>
      </c>
      <c r="U321" t="str">
        <f>VLOOKUP($A321,SalesData[#This Row],COLUMN(U320), FALSE)</f>
        <v>AH1003033</v>
      </c>
      <c r="V321" t="str">
        <f>VLOOKUP($A321,SalesData[#This Row],COLUMN(V320), FALSE)</f>
        <v>CG</v>
      </c>
      <c r="W321">
        <f>VLOOKUP($A321,SalesData[#This Row],COLUMN(W320), FALSE)</f>
        <v>2012</v>
      </c>
      <c r="X321" t="str">
        <f>VLOOKUP($A321,SalesData[#This Row],COLUMN(X320), FALSE)</f>
        <v>AH1003033</v>
      </c>
      <c r="Y321">
        <f>VLOOKUP($A321,SalesData[#This Row],COLUMN(Y320), FALSE)</f>
        <v>41165</v>
      </c>
      <c r="Z321" t="str">
        <f>VLOOKUP($A321,SalesData[#This Row],COLUMN(Z320), FALSE)</f>
        <v>CG-2012-AH1003033-41165</v>
      </c>
      <c r="AA321">
        <f>VLOOKUP($A321,SalesData[#This Row],COLUMN(AA320), FALSE)</f>
        <v>2012</v>
      </c>
      <c r="AB321">
        <f>VLOOKUP($A321,SalesData[#This Row],COLUMN(AB320), FALSE)</f>
        <v>9</v>
      </c>
      <c r="AC321">
        <f>VLOOKUP($A321,SalesData[#This Row],COLUMN(AC320), FALSE)</f>
        <v>5</v>
      </c>
      <c r="AD321">
        <f>VLOOKUP($A321,SalesData[#This Row],COLUMN(AD320), FALSE)</f>
        <v>1</v>
      </c>
    </row>
    <row r="322" spans="1:30" ht="15.75">
      <c r="A322" s="53" t="s">
        <v>133</v>
      </c>
      <c r="B322" s="52">
        <f>VLOOKUP($A322,SalesData[#This Row],COLUMN(B321), FALSE)</f>
        <v>41041</v>
      </c>
      <c r="C322" s="52" t="str">
        <f>VLOOKUP($A322,SalesData[#This Row],COLUMN(C321), FALSE)</f>
        <v xml:space="preserve"> 2012-05-18 </v>
      </c>
      <c r="D322" t="str">
        <f>VLOOKUP($A322,SalesData[#This Row],COLUMN(D321), FALSE)</f>
        <v>Aaron Hawkins</v>
      </c>
      <c r="E322" t="str">
        <f>VLOOKUP($A322,SalesData[#This Row],COLUMN(E321), FALSE)</f>
        <v>United States</v>
      </c>
      <c r="F322" t="str">
        <f>VLOOKUP($A322,SalesData[#This Row],COLUMN(F321), FALSE)</f>
        <v>Western US</v>
      </c>
      <c r="G322" t="str">
        <f>VLOOKUP($A322,SalesData[#This Row],COLUMN(G321), FALSE)</f>
        <v>Furniture</v>
      </c>
      <c r="H322" t="str">
        <f>VLOOKUP($A322,SalesData[#This Row],COLUMN(H321), FALSE)</f>
        <v>Tables</v>
      </c>
      <c r="I322">
        <f>VLOOKUP($A322,SalesData[#This Row],COLUMN(I321), FALSE)</f>
        <v>279.45600000000002</v>
      </c>
      <c r="J322">
        <f>VLOOKUP($A322,SalesData[#This Row],COLUMN(J321), FALSE)</f>
        <v>6</v>
      </c>
      <c r="K322">
        <f>VLOOKUP($A322,SalesData[#This Row],COLUMN(K321), FALSE)</f>
        <v>0.2</v>
      </c>
      <c r="L322">
        <f>VLOOKUP($A322,SalesData[#This Row],COLUMN(L321), FALSE)</f>
        <v>20.9591999999999</v>
      </c>
      <c r="M322" t="str">
        <f>VLOOKUP($A322,SalesData[#This Row],COLUMN(M321), FALSE)</f>
        <v>Medium</v>
      </c>
      <c r="N322">
        <f>VLOOKUP($A322,SalesData[#This Row],COLUMN(N321), FALSE)</f>
        <v>0</v>
      </c>
      <c r="O322" t="str">
        <f>VLOOKUP($A322,SalesData[#This Row],COLUMN(O321), FALSE)</f>
        <v>Aaron Hawkins</v>
      </c>
      <c r="P322" t="str">
        <f>VLOOKUP($A322,SalesData[#This Row],COLUMN(P321), FALSE)</f>
        <v>CA</v>
      </c>
      <c r="Q322" t="str">
        <f>VLOOKUP($A322,SalesData[#This Row],COLUMN(Q321), FALSE)</f>
        <v>2012</v>
      </c>
      <c r="R322" t="str">
        <f>VLOOKUP($A322,SalesData[#This Row],COLUMN(R321), FALSE)</f>
        <v>MEDIUM</v>
      </c>
      <c r="S322" t="str">
        <f>VLOOKUP($A322,SalesData[#This Row],COLUMN(S321), FALSE)</f>
        <v>furniture</v>
      </c>
      <c r="T322" t="str">
        <f>VLOOKUP($A322,SalesData[#This Row],COLUMN(T321), FALSE)</f>
        <v>41041</v>
      </c>
      <c r="U322" t="str">
        <f>VLOOKUP($A322,SalesData[#This Row],COLUMN(U321), FALSE)</f>
        <v>AH10030140</v>
      </c>
      <c r="V322" t="str">
        <f>VLOOKUP($A322,SalesData[#This Row],COLUMN(V321), FALSE)</f>
        <v>CA</v>
      </c>
      <c r="W322">
        <f>VLOOKUP($A322,SalesData[#This Row],COLUMN(W321), FALSE)</f>
        <v>2012</v>
      </c>
      <c r="X322" t="str">
        <f>VLOOKUP($A322,SalesData[#This Row],COLUMN(X321), FALSE)</f>
        <v>AH10030140</v>
      </c>
      <c r="Y322">
        <f>VLOOKUP($A322,SalesData[#This Row],COLUMN(Y321), FALSE)</f>
        <v>41041</v>
      </c>
      <c r="Z322" t="str">
        <f>VLOOKUP($A322,SalesData[#This Row],COLUMN(Z321), FALSE)</f>
        <v>CA-2012-AH10030140-41041</v>
      </c>
      <c r="AA322">
        <f>VLOOKUP($A322,SalesData[#This Row],COLUMN(AA321), FALSE)</f>
        <v>2012</v>
      </c>
      <c r="AB322">
        <f>VLOOKUP($A322,SalesData[#This Row],COLUMN(AB321), FALSE)</f>
        <v>5</v>
      </c>
      <c r="AC322">
        <f>VLOOKUP($A322,SalesData[#This Row],COLUMN(AC321), FALSE)</f>
        <v>7</v>
      </c>
      <c r="AD322">
        <f>VLOOKUP($A322,SalesData[#This Row],COLUMN(AD321), FALSE)</f>
        <v>0</v>
      </c>
    </row>
    <row r="323" spans="1:30" ht="15.75">
      <c r="A323" s="54" t="s">
        <v>139</v>
      </c>
      <c r="B323" s="52">
        <f>VLOOKUP($A323,SalesData[#This Row],COLUMN(B322), FALSE)</f>
        <v>41873</v>
      </c>
      <c r="C323" s="52">
        <f>VLOOKUP($A323,SalesData[#This Row],COLUMN(C322), FALSE)</f>
        <v>41877</v>
      </c>
      <c r="D323" t="str">
        <f>VLOOKUP($A323,SalesData[#This Row],COLUMN(D322), FALSE)</f>
        <v>Joy Bell-</v>
      </c>
      <c r="E323" t="str">
        <f>VLOOKUP($A323,SalesData[#This Row],COLUMN(E322), FALSE)</f>
        <v>Indonesia</v>
      </c>
      <c r="F323" t="str">
        <f>VLOOKUP($A323,SalesData[#This Row],COLUMN(F322), FALSE)</f>
        <v>Southeastern Asia</v>
      </c>
      <c r="G323" t="str">
        <f>VLOOKUP($A323,SalesData[#This Row],COLUMN(G322), FALSE)</f>
        <v>Technology</v>
      </c>
      <c r="H323" t="str">
        <f>VLOOKUP($A323,SalesData[#This Row],COLUMN(H322), FALSE)</f>
        <v>Copiers</v>
      </c>
      <c r="I323">
        <f>VLOOKUP($A323,SalesData[#This Row],COLUMN(I322), FALSE)</f>
        <v>3200.5962</v>
      </c>
      <c r="J323">
        <f>VLOOKUP($A323,SalesData[#This Row],COLUMN(J322), FALSE)</f>
        <v>6</v>
      </c>
      <c r="K323">
        <f>VLOOKUP($A323,SalesData[#This Row],COLUMN(K322), FALSE)</f>
        <v>0.17</v>
      </c>
      <c r="L323">
        <f>VLOOKUP($A323,SalesData[#This Row],COLUMN(L322), FALSE)</f>
        <v>-77.203799999999802</v>
      </c>
      <c r="M323" t="str">
        <f>VLOOKUP($A323,SalesData[#This Row],COLUMN(M322), FALSE)</f>
        <v>High</v>
      </c>
      <c r="N323">
        <f>VLOOKUP($A323,SalesData[#This Row],COLUMN(N322), FALSE)</f>
        <v>0</v>
      </c>
      <c r="O323" t="str">
        <f>VLOOKUP($A323,SalesData[#This Row],COLUMN(O322), FALSE)</f>
        <v>Joy Bell-</v>
      </c>
      <c r="P323" t="str">
        <f>VLOOKUP($A323,SalesData[#This Row],COLUMN(P322), FALSE)</f>
        <v>ID</v>
      </c>
      <c r="Q323" t="str">
        <f>VLOOKUP($A323,SalesData[#This Row],COLUMN(Q322), FALSE)</f>
        <v>2014</v>
      </c>
      <c r="R323" t="str">
        <f>VLOOKUP($A323,SalesData[#This Row],COLUMN(R322), FALSE)</f>
        <v>HIGH</v>
      </c>
      <c r="S323" t="str">
        <f>VLOOKUP($A323,SalesData[#This Row],COLUMN(S322), FALSE)</f>
        <v>technology</v>
      </c>
      <c r="T323" t="str">
        <f>VLOOKUP($A323,SalesData[#This Row],COLUMN(T322), FALSE)</f>
        <v>41873</v>
      </c>
      <c r="U323" t="str">
        <f>VLOOKUP($A323,SalesData[#This Row],COLUMN(U322), FALSE)</f>
        <v>JB1600059</v>
      </c>
      <c r="V323" t="str">
        <f>VLOOKUP($A323,SalesData[#This Row],COLUMN(V322), FALSE)</f>
        <v>ID</v>
      </c>
      <c r="W323">
        <f>VLOOKUP($A323,SalesData[#This Row],COLUMN(W322), FALSE)</f>
        <v>2014</v>
      </c>
      <c r="X323" t="str">
        <f>VLOOKUP($A323,SalesData[#This Row],COLUMN(X322), FALSE)</f>
        <v>JB1600059</v>
      </c>
      <c r="Y323">
        <f>VLOOKUP($A323,SalesData[#This Row],COLUMN(Y322), FALSE)</f>
        <v>41873</v>
      </c>
      <c r="Z323" t="str">
        <f>VLOOKUP($A323,SalesData[#This Row],COLUMN(Z322), FALSE)</f>
        <v>ID-2014-JB1600059-41873</v>
      </c>
      <c r="AA323">
        <f>VLOOKUP($A323,SalesData[#This Row],COLUMN(AA322), FALSE)</f>
        <v>2014</v>
      </c>
      <c r="AB323">
        <f>VLOOKUP($A323,SalesData[#This Row],COLUMN(AB322), FALSE)</f>
        <v>8</v>
      </c>
      <c r="AC323">
        <f>VLOOKUP($A323,SalesData[#This Row],COLUMN(AC322), FALSE)</f>
        <v>6</v>
      </c>
      <c r="AD323">
        <f>VLOOKUP($A323,SalesData[#This Row],COLUMN(AD322), FALSE)</f>
        <v>4</v>
      </c>
    </row>
    <row r="324" spans="1:30" ht="15.75">
      <c r="A324" s="53" t="s">
        <v>143</v>
      </c>
      <c r="B324" s="52">
        <f>VLOOKUP($A324,SalesData[#This Row],COLUMN(B323), FALSE)</f>
        <v>42319</v>
      </c>
      <c r="C324" s="52">
        <f>VLOOKUP($A324,SalesData[#This Row],COLUMN(C323), FALSE)</f>
        <v>42323</v>
      </c>
      <c r="D324" t="str">
        <f>VLOOKUP($A324,SalesData[#This Row],COLUMN(D323), FALSE)</f>
        <v>Barry Franz</v>
      </c>
      <c r="E324" t="str">
        <f>VLOOKUP($A324,SalesData[#This Row],COLUMN(E323), FALSE)</f>
        <v>India</v>
      </c>
      <c r="F324" t="str">
        <f>VLOOKUP($A324,SalesData[#This Row],COLUMN(F323), FALSE)</f>
        <v>Southern Asia</v>
      </c>
      <c r="G324" t="str">
        <f>VLOOKUP($A324,SalesData[#This Row],COLUMN(G323), FALSE)</f>
        <v>Technology</v>
      </c>
      <c r="H324" t="str">
        <f>VLOOKUP($A324,SalesData[#This Row],COLUMN(H323), FALSE)</f>
        <v>Phones</v>
      </c>
      <c r="I324">
        <f>VLOOKUP($A324,SalesData[#This Row],COLUMN(I323), FALSE)</f>
        <v>4518.78</v>
      </c>
      <c r="J324">
        <f>VLOOKUP($A324,SalesData[#This Row],COLUMN(J323), FALSE)</f>
        <v>7</v>
      </c>
      <c r="K324">
        <f>VLOOKUP($A324,SalesData[#This Row],COLUMN(K323), FALSE)</f>
        <v>0</v>
      </c>
      <c r="L324">
        <f>VLOOKUP($A324,SalesData[#This Row],COLUMN(L323), FALSE)</f>
        <v>632.52</v>
      </c>
      <c r="M324" t="str">
        <f>VLOOKUP($A324,SalesData[#This Row],COLUMN(M323), FALSE)</f>
        <v>High</v>
      </c>
      <c r="N324">
        <f>VLOOKUP($A324,SalesData[#This Row],COLUMN(N323), FALSE)</f>
        <v>0</v>
      </c>
      <c r="O324" t="str">
        <f>VLOOKUP($A324,SalesData[#This Row],COLUMN(O323), FALSE)</f>
        <v>Barry Franz</v>
      </c>
      <c r="P324" t="str">
        <f>VLOOKUP($A324,SalesData[#This Row],COLUMN(P323), FALSE)</f>
        <v>IN</v>
      </c>
      <c r="Q324" t="str">
        <f>VLOOKUP($A324,SalesData[#This Row],COLUMN(Q323), FALSE)</f>
        <v>2015</v>
      </c>
      <c r="R324" t="str">
        <f>VLOOKUP($A324,SalesData[#This Row],COLUMN(R323), FALSE)</f>
        <v>HIGH</v>
      </c>
      <c r="S324" t="str">
        <f>VLOOKUP($A324,SalesData[#This Row],COLUMN(S323), FALSE)</f>
        <v>technology</v>
      </c>
      <c r="T324" t="str">
        <f>VLOOKUP($A324,SalesData[#This Row],COLUMN(T323), FALSE)</f>
        <v>42319</v>
      </c>
      <c r="U324" t="str">
        <f>VLOOKUP($A324,SalesData[#This Row],COLUMN(U323), FALSE)</f>
        <v>BF1100558</v>
      </c>
      <c r="V324" t="str">
        <f>VLOOKUP($A324,SalesData[#This Row],COLUMN(V323), FALSE)</f>
        <v>IN</v>
      </c>
      <c r="W324">
        <f>VLOOKUP($A324,SalesData[#This Row],COLUMN(W323), FALSE)</f>
        <v>2015</v>
      </c>
      <c r="X324" t="str">
        <f>VLOOKUP($A324,SalesData[#This Row],COLUMN(X323), FALSE)</f>
        <v>BF1100558</v>
      </c>
      <c r="Y324">
        <f>VLOOKUP($A324,SalesData[#This Row],COLUMN(Y323), FALSE)</f>
        <v>42319</v>
      </c>
      <c r="Z324" t="str">
        <f>VLOOKUP($A324,SalesData[#This Row],COLUMN(Z323), FALSE)</f>
        <v>IN-2015-BF1100558-42319</v>
      </c>
      <c r="AA324">
        <f>VLOOKUP($A324,SalesData[#This Row],COLUMN(AA323), FALSE)</f>
        <v>2015</v>
      </c>
      <c r="AB324">
        <f>VLOOKUP($A324,SalesData[#This Row],COLUMN(AB323), FALSE)</f>
        <v>11</v>
      </c>
      <c r="AC324">
        <f>VLOOKUP($A324,SalesData[#This Row],COLUMN(AC323), FALSE)</f>
        <v>4</v>
      </c>
      <c r="AD324">
        <f>VLOOKUP($A324,SalesData[#This Row],COLUMN(AD323), FALSE)</f>
        <v>4</v>
      </c>
    </row>
    <row r="325" spans="1:30" ht="15.75">
      <c r="A325" s="54" t="s">
        <v>145</v>
      </c>
      <c r="B325" s="52">
        <f>VLOOKUP($A325,SalesData[#This Row],COLUMN(B324), FALSE)</f>
        <v>42273</v>
      </c>
      <c r="C325" s="52">
        <f>VLOOKUP($A325,SalesData[#This Row],COLUMN(C324), FALSE)</f>
        <v>42275</v>
      </c>
      <c r="D325" t="str">
        <f>VLOOKUP($A325,SalesData[#This Row],COLUMN(D324), FALSE)</f>
        <v>Vivek Grady</v>
      </c>
      <c r="E325" t="str">
        <f>VLOOKUP($A325,SalesData[#This Row],COLUMN(E324), FALSE)</f>
        <v>India</v>
      </c>
      <c r="F325" t="str">
        <f>VLOOKUP($A325,SalesData[#This Row],COLUMN(F324), FALSE)</f>
        <v>Southern Asia</v>
      </c>
      <c r="G325" t="str">
        <f>VLOOKUP($A325,SalesData[#This Row],COLUMN(G324), FALSE)</f>
        <v>Furniture</v>
      </c>
      <c r="H325" t="str">
        <f>VLOOKUP($A325,SalesData[#This Row],COLUMN(H324), FALSE)</f>
        <v>Phones</v>
      </c>
      <c r="I325">
        <f>VLOOKUP($A325,SalesData[#This Row],COLUMN(I324), FALSE)</f>
        <v>5667.87</v>
      </c>
      <c r="J325">
        <f>VLOOKUP($A325,SalesData[#This Row],COLUMN(J324), FALSE)</f>
        <v>13</v>
      </c>
      <c r="K325">
        <f>VLOOKUP($A325,SalesData[#This Row],COLUMN(K324), FALSE)</f>
        <v>0</v>
      </c>
      <c r="L325">
        <f>VLOOKUP($A325,SalesData[#This Row],COLUMN(L324), FALSE)</f>
        <v>2097.0300000000002</v>
      </c>
      <c r="M325" t="str">
        <f>VLOOKUP($A325,SalesData[#This Row],COLUMN(M324), FALSE)</f>
        <v>Medium</v>
      </c>
      <c r="N325">
        <f>VLOOKUP($A325,SalesData[#This Row],COLUMN(N324), FALSE)</f>
        <v>0</v>
      </c>
      <c r="O325" t="str">
        <f>VLOOKUP($A325,SalesData[#This Row],COLUMN(O324), FALSE)</f>
        <v>Vivek Grady</v>
      </c>
      <c r="P325" t="str">
        <f>VLOOKUP($A325,SalesData[#This Row],COLUMN(P324), FALSE)</f>
        <v>IN</v>
      </c>
      <c r="Q325" t="str">
        <f>VLOOKUP($A325,SalesData[#This Row],COLUMN(Q324), FALSE)</f>
        <v>2015</v>
      </c>
      <c r="R325" t="str">
        <f>VLOOKUP($A325,SalesData[#This Row],COLUMN(R324), FALSE)</f>
        <v>MEDIUM</v>
      </c>
      <c r="S325" t="str">
        <f>VLOOKUP($A325,SalesData[#This Row],COLUMN(S324), FALSE)</f>
        <v>furniture</v>
      </c>
      <c r="T325" t="str">
        <f>VLOOKUP($A325,SalesData[#This Row],COLUMN(T324), FALSE)</f>
        <v>42273</v>
      </c>
      <c r="U325" t="str">
        <f>VLOOKUP($A325,SalesData[#This Row],COLUMN(U324), FALSE)</f>
        <v>VG2180558</v>
      </c>
      <c r="V325" t="str">
        <f>VLOOKUP($A325,SalesData[#This Row],COLUMN(V324), FALSE)</f>
        <v>IN</v>
      </c>
      <c r="W325">
        <f>VLOOKUP($A325,SalesData[#This Row],COLUMN(W324), FALSE)</f>
        <v>2015</v>
      </c>
      <c r="X325" t="str">
        <f>VLOOKUP($A325,SalesData[#This Row],COLUMN(X324), FALSE)</f>
        <v>VG2180558</v>
      </c>
      <c r="Y325">
        <f>VLOOKUP($A325,SalesData[#This Row],COLUMN(Y324), FALSE)</f>
        <v>42273</v>
      </c>
      <c r="Z325" t="str">
        <f>VLOOKUP($A325,SalesData[#This Row],COLUMN(Z324), FALSE)</f>
        <v>IN-2015-VG2180558-42273</v>
      </c>
      <c r="AA325">
        <f>VLOOKUP($A325,SalesData[#This Row],COLUMN(AA324), FALSE)</f>
        <v>2015</v>
      </c>
      <c r="AB325">
        <f>VLOOKUP($A325,SalesData[#This Row],COLUMN(AB324), FALSE)</f>
        <v>9</v>
      </c>
      <c r="AC325">
        <f>VLOOKUP($A325,SalesData[#This Row],COLUMN(AC324), FALSE)</f>
        <v>7</v>
      </c>
      <c r="AD325">
        <f>VLOOKUP($A325,SalesData[#This Row],COLUMN(AD324), FALSE)</f>
        <v>2</v>
      </c>
    </row>
    <row r="326" spans="1:30" ht="15.75">
      <c r="A326" s="53" t="s">
        <v>147</v>
      </c>
      <c r="B326" s="52">
        <f>VLOOKUP($A326,SalesData[#This Row],COLUMN(B325), FALSE)</f>
        <v>41621</v>
      </c>
      <c r="C326" s="52">
        <f>VLOOKUP($A326,SalesData[#This Row],COLUMN(C325), FALSE)</f>
        <v>41625</v>
      </c>
      <c r="D326" t="str">
        <f>VLOOKUP($A326,SalesData[#This Row],COLUMN(D325), FALSE)</f>
        <v>Greg Tran</v>
      </c>
      <c r="E326" t="str">
        <f>VLOOKUP($A326,SalesData[#This Row],COLUMN(E325), FALSE)</f>
        <v>United Kingdom</v>
      </c>
      <c r="F326" t="str">
        <f>VLOOKUP($A326,SalesData[#This Row],COLUMN(F325), FALSE)</f>
        <v>Northern Europe</v>
      </c>
      <c r="G326" t="str">
        <f>VLOOKUP($A326,SalesData[#This Row],COLUMN(G325), FALSE)</f>
        <v>Technology</v>
      </c>
      <c r="H326" t="str">
        <f>VLOOKUP($A326,SalesData[#This Row],COLUMN(H325), FALSE)</f>
        <v>Phones</v>
      </c>
      <c r="I326">
        <f>VLOOKUP($A326,SalesData[#This Row],COLUMN(I325), FALSE)</f>
        <v>5785.0199999999904</v>
      </c>
      <c r="J326">
        <f>VLOOKUP($A326,SalesData[#This Row],COLUMN(J325), FALSE)</f>
        <v>9</v>
      </c>
      <c r="K326">
        <f>VLOOKUP($A326,SalesData[#This Row],COLUMN(K325), FALSE)</f>
        <v>0</v>
      </c>
      <c r="L326">
        <f>VLOOKUP($A326,SalesData[#This Row],COLUMN(L325), FALSE)</f>
        <v>404.73</v>
      </c>
      <c r="M326" t="str">
        <f>VLOOKUP($A326,SalesData[#This Row],COLUMN(M325), FALSE)</f>
        <v>High</v>
      </c>
      <c r="N326">
        <f>VLOOKUP($A326,SalesData[#This Row],COLUMN(N325), FALSE)</f>
        <v>0</v>
      </c>
      <c r="O326" t="str">
        <f>VLOOKUP($A326,SalesData[#This Row],COLUMN(O325), FALSE)</f>
        <v>Greg Tran</v>
      </c>
      <c r="P326" t="str">
        <f>VLOOKUP($A326,SalesData[#This Row],COLUMN(P325), FALSE)</f>
        <v>ES</v>
      </c>
      <c r="Q326" t="str">
        <f>VLOOKUP($A326,SalesData[#This Row],COLUMN(Q325), FALSE)</f>
        <v>2013</v>
      </c>
      <c r="R326" t="str">
        <f>VLOOKUP($A326,SalesData[#This Row],COLUMN(R325), FALSE)</f>
        <v>HIGH</v>
      </c>
      <c r="S326" t="str">
        <f>VLOOKUP($A326,SalesData[#This Row],COLUMN(S325), FALSE)</f>
        <v>technology</v>
      </c>
      <c r="T326" t="str">
        <f>VLOOKUP($A326,SalesData[#This Row],COLUMN(T325), FALSE)</f>
        <v>41621</v>
      </c>
      <c r="U326" t="str">
        <f>VLOOKUP($A326,SalesData[#This Row],COLUMN(U325), FALSE)</f>
        <v>GT14710139</v>
      </c>
      <c r="V326" t="str">
        <f>VLOOKUP($A326,SalesData[#This Row],COLUMN(V325), FALSE)</f>
        <v>ES</v>
      </c>
      <c r="W326">
        <f>VLOOKUP($A326,SalesData[#This Row],COLUMN(W325), FALSE)</f>
        <v>2013</v>
      </c>
      <c r="X326" t="str">
        <f>VLOOKUP($A326,SalesData[#This Row],COLUMN(X325), FALSE)</f>
        <v>GT14710139</v>
      </c>
      <c r="Y326">
        <f>VLOOKUP($A326,SalesData[#This Row],COLUMN(Y325), FALSE)</f>
        <v>41621</v>
      </c>
      <c r="Z326" t="str">
        <f>VLOOKUP($A326,SalesData[#This Row],COLUMN(Z325), FALSE)</f>
        <v>ES-2013-GT14710139-41621</v>
      </c>
      <c r="AA326">
        <f>VLOOKUP($A326,SalesData[#This Row],COLUMN(AA325), FALSE)</f>
        <v>2013</v>
      </c>
      <c r="AB326">
        <f>VLOOKUP($A326,SalesData[#This Row],COLUMN(AB325), FALSE)</f>
        <v>12</v>
      </c>
      <c r="AC326">
        <f>VLOOKUP($A326,SalesData[#This Row],COLUMN(AC325), FALSE)</f>
        <v>6</v>
      </c>
      <c r="AD326">
        <f>VLOOKUP($A326,SalesData[#This Row],COLUMN(AD325), FALSE)</f>
        <v>4</v>
      </c>
    </row>
    <row r="327" spans="1:30" ht="15.75">
      <c r="A327" s="54" t="s">
        <v>149</v>
      </c>
      <c r="B327" s="52">
        <f>VLOOKUP($A327,SalesData[#This Row],COLUMN(B326), FALSE)</f>
        <v>41174</v>
      </c>
      <c r="C327" s="52">
        <f>VLOOKUP($A327,SalesData[#This Row],COLUMN(C326), FALSE)</f>
        <v>41176</v>
      </c>
      <c r="D327" t="str">
        <f>VLOOKUP($A327,SalesData[#This Row],COLUMN(D326), FALSE)</f>
        <v>Zuschuss Carroll</v>
      </c>
      <c r="E327" t="str">
        <f>VLOOKUP($A327,SalesData[#This Row],COLUMN(E326), FALSE)</f>
        <v>Germany</v>
      </c>
      <c r="F327" t="str">
        <f>VLOOKUP($A327,SalesData[#This Row],COLUMN(F326), FALSE)</f>
        <v>Western Europe</v>
      </c>
      <c r="G327" t="str">
        <f>VLOOKUP($A327,SalesData[#This Row],COLUMN(G326), FALSE)</f>
        <v>Office Supplies</v>
      </c>
      <c r="H327" t="str">
        <f>VLOOKUP($A327,SalesData[#This Row],COLUMN(H326), FALSE)</f>
        <v>Bookcases</v>
      </c>
      <c r="I327">
        <f>VLOOKUP($A327,SalesData[#This Row],COLUMN(I326), FALSE)</f>
        <v>3018.6239999999998</v>
      </c>
      <c r="J327">
        <f>VLOOKUP($A327,SalesData[#This Row],COLUMN(J326), FALSE)</f>
        <v>7</v>
      </c>
      <c r="K327">
        <f>VLOOKUP($A327,SalesData[#This Row],COLUMN(K326), FALSE)</f>
        <v>0.2</v>
      </c>
      <c r="L327">
        <f>VLOOKUP($A327,SalesData[#This Row],COLUMN(L326), FALSE)</f>
        <v>377.24399999999901</v>
      </c>
      <c r="M327" t="str">
        <f>VLOOKUP($A327,SalesData[#This Row],COLUMN(M326), FALSE)</f>
        <v>Critical</v>
      </c>
      <c r="N327">
        <f>VLOOKUP($A327,SalesData[#This Row],COLUMN(N326), FALSE)</f>
        <v>0</v>
      </c>
      <c r="O327" t="str">
        <f>VLOOKUP($A327,SalesData[#This Row],COLUMN(O326), FALSE)</f>
        <v>Zuschuss Carroll</v>
      </c>
      <c r="P327" t="str">
        <f>VLOOKUP($A327,SalesData[#This Row],COLUMN(P326), FALSE)</f>
        <v>IT</v>
      </c>
      <c r="Q327" t="str">
        <f>VLOOKUP($A327,SalesData[#This Row],COLUMN(Q326), FALSE)</f>
        <v>2012</v>
      </c>
      <c r="R327" t="str">
        <f>VLOOKUP($A327,SalesData[#This Row],COLUMN(R326), FALSE)</f>
        <v>CRITICAL</v>
      </c>
      <c r="S327" t="str">
        <f>VLOOKUP($A327,SalesData[#This Row],COLUMN(S326), FALSE)</f>
        <v>office supplies</v>
      </c>
      <c r="T327" t="str">
        <f>VLOOKUP($A327,SalesData[#This Row],COLUMN(T326), FALSE)</f>
        <v>41174</v>
      </c>
      <c r="U327" t="str">
        <f>VLOOKUP($A327,SalesData[#This Row],COLUMN(U326), FALSE)</f>
        <v>ZC2191048</v>
      </c>
      <c r="V327" t="str">
        <f>VLOOKUP($A327,SalesData[#This Row],COLUMN(V326), FALSE)</f>
        <v>IT</v>
      </c>
      <c r="W327">
        <f>VLOOKUP($A327,SalesData[#This Row],COLUMN(W326), FALSE)</f>
        <v>2012</v>
      </c>
      <c r="X327" t="str">
        <f>VLOOKUP($A327,SalesData[#This Row],COLUMN(X326), FALSE)</f>
        <v>ZC2191048</v>
      </c>
      <c r="Y327">
        <f>VLOOKUP($A327,SalesData[#This Row],COLUMN(Y326), FALSE)</f>
        <v>41174</v>
      </c>
      <c r="Z327" t="str">
        <f>VLOOKUP($A327,SalesData[#This Row],COLUMN(Z326), FALSE)</f>
        <v>IT-2012-ZC2191048-41174</v>
      </c>
      <c r="AA327">
        <f>VLOOKUP($A327,SalesData[#This Row],COLUMN(AA326), FALSE)</f>
        <v>2012</v>
      </c>
      <c r="AB327">
        <f>VLOOKUP($A327,SalesData[#This Row],COLUMN(AB326), FALSE)</f>
        <v>9</v>
      </c>
      <c r="AC327">
        <f>VLOOKUP($A327,SalesData[#This Row],COLUMN(AC326), FALSE)</f>
        <v>7</v>
      </c>
      <c r="AD327">
        <f>VLOOKUP($A327,SalesData[#This Row],COLUMN(AD326), FALSE)</f>
        <v>2</v>
      </c>
    </row>
    <row r="328" spans="1:30" ht="15.75">
      <c r="A328" s="53" t="s">
        <v>156</v>
      </c>
      <c r="B328" s="52">
        <f>VLOOKUP($A328,SalesData[#This Row],COLUMN(B327), FALSE)</f>
        <v>42244</v>
      </c>
      <c r="C328" s="52">
        <f>VLOOKUP($A328,SalesData[#This Row],COLUMN(C327), FALSE)</f>
        <v>42245</v>
      </c>
      <c r="D328" t="str">
        <f>VLOOKUP($A328,SalesData[#This Row],COLUMN(D327), FALSE)</f>
        <v>Arthur Prichep</v>
      </c>
      <c r="E328" t="str">
        <f>VLOOKUP($A328,SalesData[#This Row],COLUMN(E327), FALSE)</f>
        <v>China</v>
      </c>
      <c r="F328" t="str">
        <f>VLOOKUP($A328,SalesData[#This Row],COLUMN(F327), FALSE)</f>
        <v>Eastern Asia</v>
      </c>
      <c r="G328" t="str">
        <f>VLOOKUP($A328,SalesData[#This Row],COLUMN(G327), FALSE)</f>
        <v>Furniture</v>
      </c>
      <c r="H328" t="str">
        <f>VLOOKUP($A328,SalesData[#This Row],COLUMN(H327), FALSE)</f>
        <v>Binders</v>
      </c>
      <c r="I328">
        <f>VLOOKUP($A328,SalesData[#This Row],COLUMN(I327), FALSE)</f>
        <v>2761.2</v>
      </c>
      <c r="J328">
        <f>VLOOKUP($A328,SalesData[#This Row],COLUMN(J327), FALSE)</f>
        <v>6</v>
      </c>
      <c r="K328">
        <f>VLOOKUP($A328,SalesData[#This Row],COLUMN(K327), FALSE)</f>
        <v>0</v>
      </c>
      <c r="L328">
        <f>VLOOKUP($A328,SalesData[#This Row],COLUMN(L327), FALSE)</f>
        <v>110.34</v>
      </c>
      <c r="M328" t="str">
        <f>VLOOKUP($A328,SalesData[#This Row],COLUMN(M327), FALSE)</f>
        <v>High</v>
      </c>
      <c r="N328">
        <f>VLOOKUP($A328,SalesData[#This Row],COLUMN(N327), FALSE)</f>
        <v>0</v>
      </c>
      <c r="O328" t="str">
        <f>VLOOKUP($A328,SalesData[#This Row],COLUMN(O327), FALSE)</f>
        <v>Arthur Prichep</v>
      </c>
      <c r="P328" t="str">
        <f>VLOOKUP($A328,SalesData[#This Row],COLUMN(P327), FALSE)</f>
        <v>IN</v>
      </c>
      <c r="Q328" t="str">
        <f>VLOOKUP($A328,SalesData[#This Row],COLUMN(Q327), FALSE)</f>
        <v>2015</v>
      </c>
      <c r="R328" t="str">
        <f>VLOOKUP($A328,SalesData[#This Row],COLUMN(R327), FALSE)</f>
        <v>HIGH</v>
      </c>
      <c r="S328" t="str">
        <f>VLOOKUP($A328,SalesData[#This Row],COLUMN(S327), FALSE)</f>
        <v>furniture</v>
      </c>
      <c r="T328" t="str">
        <f>VLOOKUP($A328,SalesData[#This Row],COLUMN(T327), FALSE)</f>
        <v>42244</v>
      </c>
      <c r="U328" t="str">
        <f>VLOOKUP($A328,SalesData[#This Row],COLUMN(U327), FALSE)</f>
        <v>AP1091527</v>
      </c>
      <c r="V328" t="str">
        <f>VLOOKUP($A328,SalesData[#This Row],COLUMN(V327), FALSE)</f>
        <v>IN</v>
      </c>
      <c r="W328">
        <f>VLOOKUP($A328,SalesData[#This Row],COLUMN(W327), FALSE)</f>
        <v>2015</v>
      </c>
      <c r="X328" t="str">
        <f>VLOOKUP($A328,SalesData[#This Row],COLUMN(X327), FALSE)</f>
        <v>AP1091527</v>
      </c>
      <c r="Y328">
        <f>VLOOKUP($A328,SalesData[#This Row],COLUMN(Y327), FALSE)</f>
        <v>42244</v>
      </c>
      <c r="Z328" t="str">
        <f>VLOOKUP($A328,SalesData[#This Row],COLUMN(Z327), FALSE)</f>
        <v>IN-2015-AP1091527-42244</v>
      </c>
      <c r="AA328">
        <f>VLOOKUP($A328,SalesData[#This Row],COLUMN(AA327), FALSE)</f>
        <v>2015</v>
      </c>
      <c r="AB328">
        <f>VLOOKUP($A328,SalesData[#This Row],COLUMN(AB327), FALSE)</f>
        <v>8</v>
      </c>
      <c r="AC328">
        <f>VLOOKUP($A328,SalesData[#This Row],COLUMN(AC327), FALSE)</f>
        <v>6</v>
      </c>
      <c r="AD328">
        <f>VLOOKUP($A328,SalesData[#This Row],COLUMN(AD327), FALSE)</f>
        <v>1</v>
      </c>
    </row>
    <row r="329" spans="1:30" ht="15.75">
      <c r="A329" s="54" t="s">
        <v>160</v>
      </c>
      <c r="B329" s="52" t="str">
        <f>VLOOKUP($A329,SalesData[#This Row],COLUMN(B328), FALSE)</f>
        <v>32/13/2020</v>
      </c>
      <c r="C329" s="52">
        <f>VLOOKUP($A329,SalesData[#This Row],COLUMN(C328), FALSE)</f>
        <v>42358</v>
      </c>
      <c r="D329" t="str">
        <f>VLOOKUP($A329,SalesData[#This Row],COLUMN(D328), FALSE)</f>
        <v>John Huston</v>
      </c>
      <c r="E329" t="str">
        <f>VLOOKUP($A329,SalesData[#This Row],COLUMN(E328), FALSE)</f>
        <v>Uruguay</v>
      </c>
      <c r="F329" t="str">
        <f>VLOOKUP($A329,SalesData[#This Row],COLUMN(F328), FALSE)</f>
        <v>South America</v>
      </c>
      <c r="G329" t="str">
        <f>VLOOKUP($A329,SalesData[#This Row],COLUMN(G328), FALSE)</f>
        <v>Furniture</v>
      </c>
      <c r="H329" t="str">
        <f>VLOOKUP($A329,SalesData[#This Row],COLUMN(H328), FALSE)</f>
        <v>Chairs</v>
      </c>
      <c r="I329" t="str">
        <f>VLOOKUP($A329,SalesData[#This Row],COLUMN(I328), FALSE)</f>
        <v>missing</v>
      </c>
      <c r="J329">
        <f>VLOOKUP($A329,SalesData[#This Row],COLUMN(J328), FALSE)</f>
        <v>11</v>
      </c>
      <c r="K329">
        <f>VLOOKUP($A329,SalesData[#This Row],COLUMN(K328), FALSE)</f>
        <v>0</v>
      </c>
      <c r="L329">
        <f>VLOOKUP($A329,SalesData[#This Row],COLUMN(L328), FALSE)</f>
        <v>868.12</v>
      </c>
      <c r="M329" t="str">
        <f>VLOOKUP($A329,SalesData[#This Row],COLUMN(M328), FALSE)</f>
        <v>High</v>
      </c>
      <c r="N329">
        <f>VLOOKUP($A329,SalesData[#This Row],COLUMN(N328), FALSE)</f>
        <v>0</v>
      </c>
      <c r="O329" t="str">
        <f>VLOOKUP($A329,SalesData[#This Row],COLUMN(O328), FALSE)</f>
        <v>John Huston</v>
      </c>
      <c r="P329" t="str">
        <f>VLOOKUP($A329,SalesData[#This Row],COLUMN(P328), FALSE)</f>
        <v>MX</v>
      </c>
      <c r="Q329" t="str">
        <f>VLOOKUP($A329,SalesData[#This Row],COLUMN(Q328), FALSE)</f>
        <v>2015</v>
      </c>
      <c r="R329" t="str">
        <f>VLOOKUP($A329,SalesData[#This Row],COLUMN(R328), FALSE)</f>
        <v>HIGH</v>
      </c>
      <c r="S329" t="str">
        <f>VLOOKUP($A329,SalesData[#This Row],COLUMN(S328), FALSE)</f>
        <v>furniture</v>
      </c>
      <c r="T329" t="str">
        <f>VLOOKUP($A329,SalesData[#This Row],COLUMN(T328), FALSE)</f>
        <v>42356</v>
      </c>
      <c r="U329" t="str">
        <f>VLOOKUP($A329,SalesData[#This Row],COLUMN(U328), FALSE)</f>
        <v>JH15820141</v>
      </c>
      <c r="V329" t="str">
        <f>VLOOKUP($A329,SalesData[#This Row],COLUMN(V328), FALSE)</f>
        <v>MX</v>
      </c>
      <c r="W329">
        <f>VLOOKUP($A329,SalesData[#This Row],COLUMN(W328), FALSE)</f>
        <v>2015</v>
      </c>
      <c r="X329" t="str">
        <f>VLOOKUP($A329,SalesData[#This Row],COLUMN(X328), FALSE)</f>
        <v>JH15820141</v>
      </c>
      <c r="Y329">
        <f>VLOOKUP($A329,SalesData[#This Row],COLUMN(Y328), FALSE)</f>
        <v>42356</v>
      </c>
      <c r="Z329" t="str">
        <f>VLOOKUP($A329,SalesData[#This Row],COLUMN(Z328), FALSE)</f>
        <v>MX-2015-JH15820141-42356</v>
      </c>
      <c r="AA329">
        <f>VLOOKUP($A329,SalesData[#This Row],COLUMN(AA328), FALSE)</f>
        <v>0</v>
      </c>
      <c r="AB329">
        <f>VLOOKUP($A329,SalesData[#This Row],COLUMN(AB328), FALSE)</f>
        <v>0</v>
      </c>
      <c r="AC329">
        <f>VLOOKUP($A329,SalesData[#This Row],COLUMN(AC328), FALSE)</f>
        <v>0</v>
      </c>
      <c r="AD329">
        <f>VLOOKUP($A329,SalesData[#This Row],COLUMN(AD328), FALSE)</f>
        <v>0</v>
      </c>
    </row>
    <row r="330" spans="1:30" ht="15.75">
      <c r="A330" s="53" t="s">
        <v>166</v>
      </c>
      <c r="B330" s="52">
        <f>VLOOKUP($A330,SalesData[#This Row],COLUMN(B329), FALSE)</f>
        <v>42265</v>
      </c>
      <c r="C330" s="52">
        <f>VLOOKUP($A330,SalesData[#This Row],COLUMN(C329), FALSE)</f>
        <v>42268</v>
      </c>
      <c r="D330" t="str">
        <f>VLOOKUP($A330,SalesData[#This Row],COLUMN(D329), FALSE)</f>
        <v>Trudy Glocke</v>
      </c>
      <c r="E330" t="str">
        <f>VLOOKUP($A330,SalesData[#This Row],COLUMN(E329), FALSE)</f>
        <v>Iran</v>
      </c>
      <c r="F330" t="str">
        <f>VLOOKUP($A330,SalesData[#This Row],COLUMN(F329), FALSE)</f>
        <v>SOUTHERN ASIA</v>
      </c>
      <c r="G330" t="str">
        <f>VLOOKUP($A330,SalesData[#This Row],COLUMN(G329), FALSE)</f>
        <v>Technology</v>
      </c>
      <c r="H330" t="str">
        <f>VLOOKUP($A330,SalesData[#This Row],COLUMN(H329), FALSE)</f>
        <v>Chairs</v>
      </c>
      <c r="I330">
        <f>VLOOKUP($A330,SalesData[#This Row],COLUMN(I329), FALSE)</f>
        <v>2108.64</v>
      </c>
      <c r="J330">
        <f>VLOOKUP($A330,SalesData[#This Row],COLUMN(J329), FALSE)</f>
        <v>8</v>
      </c>
      <c r="K330">
        <f>VLOOKUP($A330,SalesData[#This Row],COLUMN(K329), FALSE)</f>
        <v>0</v>
      </c>
      <c r="L330">
        <f>VLOOKUP($A330,SalesData[#This Row],COLUMN(L329), FALSE)</f>
        <v>527.04</v>
      </c>
      <c r="M330" t="str">
        <f>VLOOKUP($A330,SalesData[#This Row],COLUMN(M329), FALSE)</f>
        <v>Critical</v>
      </c>
      <c r="N330">
        <f>VLOOKUP($A330,SalesData[#This Row],COLUMN(N329), FALSE)</f>
        <v>0</v>
      </c>
      <c r="O330" t="str">
        <f>VLOOKUP($A330,SalesData[#This Row],COLUMN(O329), FALSE)</f>
        <v>Trudy Glocke</v>
      </c>
      <c r="P330" t="str">
        <f>VLOOKUP($A330,SalesData[#This Row],COLUMN(P329), FALSE)</f>
        <v>IR</v>
      </c>
      <c r="Q330" t="str">
        <f>VLOOKUP($A330,SalesData[#This Row],COLUMN(Q329), FALSE)</f>
        <v>2015</v>
      </c>
      <c r="R330" t="str">
        <f>VLOOKUP($A330,SalesData[#This Row],COLUMN(R329), FALSE)</f>
        <v>CRITICAL</v>
      </c>
      <c r="S330" t="str">
        <f>VLOOKUP($A330,SalesData[#This Row],COLUMN(S329), FALSE)</f>
        <v>technology</v>
      </c>
      <c r="T330" t="str">
        <f>VLOOKUP($A330,SalesData[#This Row],COLUMN(T329), FALSE)</f>
        <v>42265</v>
      </c>
      <c r="U330" t="str">
        <f>VLOOKUP($A330,SalesData[#This Row],COLUMN(U329), FALSE)</f>
        <v>TG1164060</v>
      </c>
      <c r="V330" t="str">
        <f>VLOOKUP($A330,SalesData[#This Row],COLUMN(V329), FALSE)</f>
        <v>IR</v>
      </c>
      <c r="W330">
        <f>VLOOKUP($A330,SalesData[#This Row],COLUMN(W329), FALSE)</f>
        <v>2015</v>
      </c>
      <c r="X330" t="str">
        <f>VLOOKUP($A330,SalesData[#This Row],COLUMN(X329), FALSE)</f>
        <v>TG1164060</v>
      </c>
      <c r="Y330">
        <f>VLOOKUP($A330,SalesData[#This Row],COLUMN(Y329), FALSE)</f>
        <v>42265</v>
      </c>
      <c r="Z330" t="str">
        <f>VLOOKUP($A330,SalesData[#This Row],COLUMN(Z329), FALSE)</f>
        <v>IR-2015-TG1164060-42265</v>
      </c>
      <c r="AA330">
        <f>VLOOKUP($A330,SalesData[#This Row],COLUMN(AA329), FALSE)</f>
        <v>2015</v>
      </c>
      <c r="AB330">
        <f>VLOOKUP($A330,SalesData[#This Row],COLUMN(AB329), FALSE)</f>
        <v>9</v>
      </c>
      <c r="AC330">
        <f>VLOOKUP($A330,SalesData[#This Row],COLUMN(AC329), FALSE)</f>
        <v>6</v>
      </c>
      <c r="AD330">
        <f>VLOOKUP($A330,SalesData[#This Row],COLUMN(AD329), FALSE)</f>
        <v>3</v>
      </c>
    </row>
    <row r="331" spans="1:30" ht="15.75">
      <c r="A331" s="54" t="s">
        <v>180</v>
      </c>
      <c r="B331" s="52">
        <f>VLOOKUP($A331,SalesData[#This Row],COLUMN(B330), FALSE)</f>
        <v>42221</v>
      </c>
      <c r="C331" s="52">
        <f>VLOOKUP($A331,SalesData[#This Row],COLUMN(C330), FALSE)</f>
        <v>42222</v>
      </c>
      <c r="D331" t="str">
        <f>VLOOKUP($A331,SalesData[#This Row],COLUMN(D330), FALSE)</f>
        <v>Mitch Webber</v>
      </c>
      <c r="E331" t="str">
        <f>VLOOKUP($A331,SalesData[#This Row],COLUMN(E330), FALSE)</f>
        <v>Australia</v>
      </c>
      <c r="F331" t="str">
        <f>VLOOKUP($A331,SalesData[#This Row],COLUMN(F330), FALSE)</f>
        <v>Oceania</v>
      </c>
      <c r="G331" t="str">
        <f>VLOOKUP($A331,SalesData[#This Row],COLUMN(G330), FALSE)</f>
        <v>Office Supplies</v>
      </c>
      <c r="H331" t="str">
        <f>VLOOKUP($A331,SalesData[#This Row],COLUMN(H330), FALSE)</f>
        <v>Copiers</v>
      </c>
      <c r="I331">
        <f>VLOOKUP($A331,SalesData[#This Row],COLUMN(I330), FALSE)</f>
        <v>4191.5069999999996</v>
      </c>
      <c r="J331">
        <f>VLOOKUP($A331,SalesData[#This Row],COLUMN(J330), FALSE)</f>
        <v>9</v>
      </c>
      <c r="K331">
        <f>VLOOKUP($A331,SalesData[#This Row],COLUMN(K330), FALSE)</f>
        <v>0.1</v>
      </c>
      <c r="L331">
        <f>VLOOKUP($A331,SalesData[#This Row],COLUMN(L330), FALSE)</f>
        <v>1164.26699999999</v>
      </c>
      <c r="M331" t="str">
        <f>VLOOKUP($A331,SalesData[#This Row],COLUMN(M330), FALSE)</f>
        <v>High</v>
      </c>
      <c r="N331">
        <f>VLOOKUP($A331,SalesData[#This Row],COLUMN(N330), FALSE)</f>
        <v>0</v>
      </c>
      <c r="O331" t="str">
        <f>VLOOKUP($A331,SalesData[#This Row],COLUMN(O330), FALSE)</f>
        <v>Mitch Webber</v>
      </c>
      <c r="P331" t="str">
        <f>VLOOKUP($A331,SalesData[#This Row],COLUMN(P330), FALSE)</f>
        <v>IN</v>
      </c>
      <c r="Q331" t="str">
        <f>VLOOKUP($A331,SalesData[#This Row],COLUMN(Q330), FALSE)</f>
        <v>2015</v>
      </c>
      <c r="R331" t="str">
        <f>VLOOKUP($A331,SalesData[#This Row],COLUMN(R330), FALSE)</f>
        <v>HIGH</v>
      </c>
      <c r="S331" t="str">
        <f>VLOOKUP($A331,SalesData[#This Row],COLUMN(S330), FALSE)</f>
        <v>office supplies</v>
      </c>
      <c r="T331" t="str">
        <f>VLOOKUP($A331,SalesData[#This Row],COLUMN(T330), FALSE)</f>
        <v>42221</v>
      </c>
      <c r="U331" t="str">
        <f>VLOOKUP($A331,SalesData[#This Row],COLUMN(U330), FALSE)</f>
        <v>MW182207</v>
      </c>
      <c r="V331" t="str">
        <f>VLOOKUP($A331,SalesData[#This Row],COLUMN(V330), FALSE)</f>
        <v>IN</v>
      </c>
      <c r="W331">
        <f>VLOOKUP($A331,SalesData[#This Row],COLUMN(W330), FALSE)</f>
        <v>2015</v>
      </c>
      <c r="X331" t="str">
        <f>VLOOKUP($A331,SalesData[#This Row],COLUMN(X330), FALSE)</f>
        <v>MW182207</v>
      </c>
      <c r="Y331">
        <f>VLOOKUP($A331,SalesData[#This Row],COLUMN(Y330), FALSE)</f>
        <v>42221</v>
      </c>
      <c r="Z331" t="str">
        <f>VLOOKUP($A331,SalesData[#This Row],COLUMN(Z330), FALSE)</f>
        <v>IN-2015-MW182207-42221</v>
      </c>
      <c r="AA331">
        <f>VLOOKUP($A331,SalesData[#This Row],COLUMN(AA330), FALSE)</f>
        <v>2015</v>
      </c>
      <c r="AB331">
        <f>VLOOKUP($A331,SalesData[#This Row],COLUMN(AB330), FALSE)</f>
        <v>8</v>
      </c>
      <c r="AC331">
        <f>VLOOKUP($A331,SalesData[#This Row],COLUMN(AC330), FALSE)</f>
        <v>4</v>
      </c>
      <c r="AD331">
        <f>VLOOKUP($A331,SalesData[#This Row],COLUMN(AD330), FALSE)</f>
        <v>1</v>
      </c>
    </row>
    <row r="332" spans="1:30" ht="15.75">
      <c r="A332" s="53" t="s">
        <v>186</v>
      </c>
      <c r="B332" s="52">
        <f>VLOOKUP($A332,SalesData[#This Row],COLUMN(B331), FALSE)</f>
        <v>42357</v>
      </c>
      <c r="C332" s="52">
        <f>VLOOKUP($A332,SalesData[#This Row],COLUMN(C331), FALSE)</f>
        <v>42361</v>
      </c>
      <c r="D332" t="str">
        <f>VLOOKUP($A332,SalesData[#This Row],COLUMN(D331), FALSE)</f>
        <v>Aaron Hawkins</v>
      </c>
      <c r="E332" t="str">
        <f>VLOOKUP($A332,SalesData[#This Row],COLUMN(E331), FALSE)</f>
        <v>United States</v>
      </c>
      <c r="F332" t="str">
        <f>VLOOKUP($A332,SalesData[#This Row],COLUMN(F331), FALSE)</f>
        <v>Eastern US</v>
      </c>
      <c r="G332" t="str">
        <f>VLOOKUP($A332,SalesData[#This Row],COLUMN(G331), FALSE)</f>
        <v>Office Supplies</v>
      </c>
      <c r="H332" t="str">
        <f>VLOOKUP($A332,SalesData[#This Row],COLUMN(H331), FALSE)</f>
        <v>Phones</v>
      </c>
      <c r="I332">
        <f>VLOOKUP($A332,SalesData[#This Row],COLUMN(I331), FALSE)</f>
        <v>18.704000000000001</v>
      </c>
      <c r="J332">
        <f>VLOOKUP($A332,SalesData[#This Row],COLUMN(J331), FALSE)</f>
        <v>7</v>
      </c>
      <c r="K332">
        <f>VLOOKUP($A332,SalesData[#This Row],COLUMN(K331), FALSE)</f>
        <v>0.2</v>
      </c>
      <c r="L332">
        <f>VLOOKUP($A332,SalesData[#This Row],COLUMN(L331), FALSE)</f>
        <v>2.3379999999999899</v>
      </c>
      <c r="M332" t="str">
        <f>VLOOKUP($A332,SalesData[#This Row],COLUMN(M331), FALSE)</f>
        <v>Medium</v>
      </c>
      <c r="N332">
        <f>VLOOKUP($A332,SalesData[#This Row],COLUMN(N331), FALSE)</f>
        <v>0</v>
      </c>
      <c r="O332" t="str">
        <f>VLOOKUP($A332,SalesData[#This Row],COLUMN(O331), FALSE)</f>
        <v>Aaron Hawkins</v>
      </c>
      <c r="P332" t="str">
        <f>VLOOKUP($A332,SalesData[#This Row],COLUMN(P331), FALSE)</f>
        <v>CA</v>
      </c>
      <c r="Q332" t="str">
        <f>VLOOKUP($A332,SalesData[#This Row],COLUMN(Q331), FALSE)</f>
        <v>2015</v>
      </c>
      <c r="R332" t="str">
        <f>VLOOKUP($A332,SalesData[#This Row],COLUMN(R331), FALSE)</f>
        <v>MEDIUM</v>
      </c>
      <c r="S332" t="str">
        <f>VLOOKUP($A332,SalesData[#This Row],COLUMN(S331), FALSE)</f>
        <v>office supplies</v>
      </c>
      <c r="T332" t="str">
        <f>VLOOKUP($A332,SalesData[#This Row],COLUMN(T331), FALSE)</f>
        <v>42357</v>
      </c>
      <c r="U332" t="str">
        <f>VLOOKUP($A332,SalesData[#This Row],COLUMN(U331), FALSE)</f>
        <v>AH10030140</v>
      </c>
      <c r="V332" t="str">
        <f>VLOOKUP($A332,SalesData[#This Row],COLUMN(V331), FALSE)</f>
        <v>CA</v>
      </c>
      <c r="W332">
        <f>VLOOKUP($A332,SalesData[#This Row],COLUMN(W331), FALSE)</f>
        <v>2015</v>
      </c>
      <c r="X332" t="str">
        <f>VLOOKUP($A332,SalesData[#This Row],COLUMN(X331), FALSE)</f>
        <v>AH10030140</v>
      </c>
      <c r="Y332">
        <f>VLOOKUP($A332,SalesData[#This Row],COLUMN(Y331), FALSE)</f>
        <v>42357</v>
      </c>
      <c r="Z332" t="str">
        <f>VLOOKUP($A332,SalesData[#This Row],COLUMN(Z331), FALSE)</f>
        <v>CA-2015-AH10030140-42357</v>
      </c>
      <c r="AA332">
        <f>VLOOKUP($A332,SalesData[#This Row],COLUMN(AA331), FALSE)</f>
        <v>2015</v>
      </c>
      <c r="AB332">
        <f>VLOOKUP($A332,SalesData[#This Row],COLUMN(AB331), FALSE)</f>
        <v>12</v>
      </c>
      <c r="AC332">
        <f>VLOOKUP($A332,SalesData[#This Row],COLUMN(AC331), FALSE)</f>
        <v>7</v>
      </c>
      <c r="AD332">
        <f>VLOOKUP($A332,SalesData[#This Row],COLUMN(AD331), FALSE)</f>
        <v>4</v>
      </c>
    </row>
    <row r="333" spans="1:30" ht="15.75">
      <c r="A333" s="54" t="s">
        <v>187</v>
      </c>
      <c r="B333" s="52">
        <f>VLOOKUP($A333,SalesData[#This Row],COLUMN(B332), FALSE)</f>
        <v>42227</v>
      </c>
      <c r="C333" s="52">
        <f>VLOOKUP($A333,SalesData[#This Row],COLUMN(C332), FALSE)</f>
        <v>42232</v>
      </c>
      <c r="D333" t="str">
        <f>VLOOKUP($A333,SalesData[#This Row],COLUMN(D332), FALSE)</f>
        <v>Michael Stewart</v>
      </c>
      <c r="E333" t="str">
        <f>VLOOKUP($A333,SalesData[#This Row],COLUMN(E332), FALSE)</f>
        <v>Germany</v>
      </c>
      <c r="F333" t="str">
        <f>VLOOKUP($A333,SalesData[#This Row],COLUMN(F332), FALSE)</f>
        <v>Western Europe</v>
      </c>
      <c r="G333" t="str">
        <f>VLOOKUP($A333,SalesData[#This Row],COLUMN(G332), FALSE)</f>
        <v>Technology</v>
      </c>
      <c r="H333" t="str">
        <f>VLOOKUP($A333,SalesData[#This Row],COLUMN(H332), FALSE)</f>
        <v>Bookcases</v>
      </c>
      <c r="I333">
        <f>VLOOKUP($A333,SalesData[#This Row],COLUMN(I332), FALSE)</f>
        <v>4473</v>
      </c>
      <c r="J333">
        <f>VLOOKUP($A333,SalesData[#This Row],COLUMN(J332), FALSE)</f>
        <v>7</v>
      </c>
      <c r="K333">
        <f>VLOOKUP($A333,SalesData[#This Row],COLUMN(K332), FALSE)</f>
        <v>0</v>
      </c>
      <c r="L333">
        <f>VLOOKUP($A333,SalesData[#This Row],COLUMN(L332), FALSE)</f>
        <v>313.11</v>
      </c>
      <c r="M333" t="str">
        <f>VLOOKUP($A333,SalesData[#This Row],COLUMN(M332), FALSE)</f>
        <v>Medium</v>
      </c>
      <c r="N333">
        <f>VLOOKUP($A333,SalesData[#This Row],COLUMN(N332), FALSE)</f>
        <v>0</v>
      </c>
      <c r="O333" t="str">
        <f>VLOOKUP($A333,SalesData[#This Row],COLUMN(O332), FALSE)</f>
        <v>Michael Stewart</v>
      </c>
      <c r="P333" t="str">
        <f>VLOOKUP($A333,SalesData[#This Row],COLUMN(P332), FALSE)</f>
        <v>ES</v>
      </c>
      <c r="Q333" t="str">
        <f>VLOOKUP($A333,SalesData[#This Row],COLUMN(Q332), FALSE)</f>
        <v>2015</v>
      </c>
      <c r="R333" t="str">
        <f>VLOOKUP($A333,SalesData[#This Row],COLUMN(R332), FALSE)</f>
        <v>MEDIUM</v>
      </c>
      <c r="S333" t="str">
        <f>VLOOKUP($A333,SalesData[#This Row],COLUMN(S332), FALSE)</f>
        <v>technology</v>
      </c>
      <c r="T333" t="str">
        <f>VLOOKUP($A333,SalesData[#This Row],COLUMN(T332), FALSE)</f>
        <v>42227</v>
      </c>
      <c r="U333" t="str">
        <f>VLOOKUP($A333,SalesData[#This Row],COLUMN(U332), FALSE)</f>
        <v>MS1798048</v>
      </c>
      <c r="V333" t="str">
        <f>VLOOKUP($A333,SalesData[#This Row],COLUMN(V332), FALSE)</f>
        <v>ES</v>
      </c>
      <c r="W333">
        <f>VLOOKUP($A333,SalesData[#This Row],COLUMN(W332), FALSE)</f>
        <v>2015</v>
      </c>
      <c r="X333" t="str">
        <f>VLOOKUP($A333,SalesData[#This Row],COLUMN(X332), FALSE)</f>
        <v>MS1798048</v>
      </c>
      <c r="Y333">
        <f>VLOOKUP($A333,SalesData[#This Row],COLUMN(Y332), FALSE)</f>
        <v>42227</v>
      </c>
      <c r="Z333" t="str">
        <f>VLOOKUP($A333,SalesData[#This Row],COLUMN(Z332), FALSE)</f>
        <v>ES-2015-MS1798048-42227</v>
      </c>
      <c r="AA333">
        <f>VLOOKUP($A333,SalesData[#This Row],COLUMN(AA332), FALSE)</f>
        <v>2015</v>
      </c>
      <c r="AB333">
        <f>VLOOKUP($A333,SalesData[#This Row],COLUMN(AB332), FALSE)</f>
        <v>8</v>
      </c>
      <c r="AC333">
        <f>VLOOKUP($A333,SalesData[#This Row],COLUMN(AC332), FALSE)</f>
        <v>3</v>
      </c>
      <c r="AD333">
        <f>VLOOKUP($A333,SalesData[#This Row],COLUMN(AD332), FALSE)</f>
        <v>5</v>
      </c>
    </row>
    <row r="334" spans="1:30" ht="15.75">
      <c r="A334" s="53" t="s">
        <v>189</v>
      </c>
      <c r="B334" s="52">
        <f>VLOOKUP($A334,SalesData[#This Row],COLUMN(B333), FALSE)</f>
        <v>41882</v>
      </c>
      <c r="C334" s="52">
        <f>VLOOKUP($A334,SalesData[#This Row],COLUMN(C333), FALSE)</f>
        <v>41885</v>
      </c>
      <c r="D334" t="str">
        <f>VLOOKUP($A334,SalesData[#This Row],COLUMN(D333), FALSE)</f>
        <v>Kimberly Carter</v>
      </c>
      <c r="E334" t="str">
        <f>VLOOKUP($A334,SalesData[#This Row],COLUMN(E333), FALSE)</f>
        <v>Germany</v>
      </c>
      <c r="F334" t="str">
        <f>VLOOKUP($A334,SalesData[#This Row],COLUMN(F333), FALSE)</f>
        <v>Western Europe</v>
      </c>
      <c r="G334" t="str">
        <f>VLOOKUP($A334,SalesData[#This Row],COLUMN(G333), FALSE)</f>
        <v>Technology</v>
      </c>
      <c r="H334" t="str">
        <f>VLOOKUP($A334,SalesData[#This Row],COLUMN(H333), FALSE)</f>
        <v>Machines</v>
      </c>
      <c r="I334">
        <f>VLOOKUP($A334,SalesData[#This Row],COLUMN(I333), FALSE)</f>
        <v>1502.01</v>
      </c>
      <c r="J334">
        <f>VLOOKUP($A334,SalesData[#This Row],COLUMN(J333), FALSE)</f>
        <v>9</v>
      </c>
      <c r="K334">
        <f>VLOOKUP($A334,SalesData[#This Row],COLUMN(K333), FALSE)</f>
        <v>0</v>
      </c>
      <c r="L334">
        <f>VLOOKUP($A334,SalesData[#This Row],COLUMN(L333), FALSE)</f>
        <v>225.18</v>
      </c>
      <c r="M334" t="str">
        <f>VLOOKUP($A334,SalesData[#This Row],COLUMN(M333), FALSE)</f>
        <v>Critical</v>
      </c>
      <c r="N334">
        <f>VLOOKUP($A334,SalesData[#This Row],COLUMN(N333), FALSE)</f>
        <v>0</v>
      </c>
      <c r="O334" t="str">
        <f>VLOOKUP($A334,SalesData[#This Row],COLUMN(O333), FALSE)</f>
        <v>Kimberly Carter</v>
      </c>
      <c r="P334" t="str">
        <f>VLOOKUP($A334,SalesData[#This Row],COLUMN(P333), FALSE)</f>
        <v>IT</v>
      </c>
      <c r="Q334" t="str">
        <f>VLOOKUP($A334,SalesData[#This Row],COLUMN(Q333), FALSE)</f>
        <v>2014</v>
      </c>
      <c r="R334" t="str">
        <f>VLOOKUP($A334,SalesData[#This Row],COLUMN(R333), FALSE)</f>
        <v>CRITICAL</v>
      </c>
      <c r="S334" t="str">
        <f>VLOOKUP($A334,SalesData[#This Row],COLUMN(S333), FALSE)</f>
        <v>technology</v>
      </c>
      <c r="T334" t="str">
        <f>VLOOKUP($A334,SalesData[#This Row],COLUMN(T333), FALSE)</f>
        <v>41882</v>
      </c>
      <c r="U334" t="str">
        <f>VLOOKUP($A334,SalesData[#This Row],COLUMN(U333), FALSE)</f>
        <v>KC1667548</v>
      </c>
      <c r="V334" t="str">
        <f>VLOOKUP($A334,SalesData[#This Row],COLUMN(V333), FALSE)</f>
        <v>IT</v>
      </c>
      <c r="W334">
        <f>VLOOKUP($A334,SalesData[#This Row],COLUMN(W333), FALSE)</f>
        <v>2014</v>
      </c>
      <c r="X334" t="str">
        <f>VLOOKUP($A334,SalesData[#This Row],COLUMN(X333), FALSE)</f>
        <v>KC1667548</v>
      </c>
      <c r="Y334">
        <f>VLOOKUP($A334,SalesData[#This Row],COLUMN(Y333), FALSE)</f>
        <v>41882</v>
      </c>
      <c r="Z334" t="str">
        <f>VLOOKUP($A334,SalesData[#This Row],COLUMN(Z333), FALSE)</f>
        <v>IT-2014-KC1667548-41882</v>
      </c>
      <c r="AA334">
        <f>VLOOKUP($A334,SalesData[#This Row],COLUMN(AA333), FALSE)</f>
        <v>2014</v>
      </c>
      <c r="AB334">
        <f>VLOOKUP($A334,SalesData[#This Row],COLUMN(AB333), FALSE)</f>
        <v>8</v>
      </c>
      <c r="AC334">
        <f>VLOOKUP($A334,SalesData[#This Row],COLUMN(AC333), FALSE)</f>
        <v>1</v>
      </c>
      <c r="AD334">
        <f>VLOOKUP($A334,SalesData[#This Row],COLUMN(AD333), FALSE)</f>
        <v>3</v>
      </c>
    </row>
    <row r="335" spans="1:30" ht="15.75">
      <c r="A335" s="54" t="s">
        <v>191</v>
      </c>
      <c r="B335" s="52">
        <f>VLOOKUP($A335,SalesData[#This Row],COLUMN(B334), FALSE)</f>
        <v>42022</v>
      </c>
      <c r="C335" s="52">
        <f>VLOOKUP($A335,SalesData[#This Row],COLUMN(C334), FALSE)</f>
        <v>42027</v>
      </c>
      <c r="D335" t="str">
        <f>VLOOKUP($A335,SalesData[#This Row],COLUMN(D334), FALSE)</f>
        <v>Denny Blanton</v>
      </c>
      <c r="E335" t="str">
        <f>VLOOKUP($A335,SalesData[#This Row],COLUMN(E334), FALSE)</f>
        <v>China</v>
      </c>
      <c r="F335" t="str">
        <f>VLOOKUP($A335,SalesData[#This Row],COLUMN(F334), FALSE)</f>
        <v>Eastern Asia</v>
      </c>
      <c r="G335" t="str">
        <f>VLOOKUP($A335,SalesData[#This Row],COLUMN(G334), FALSE)</f>
        <v>Furniture</v>
      </c>
      <c r="H335" t="str">
        <f>VLOOKUP($A335,SalesData[#This Row],COLUMN(H334), FALSE)</f>
        <v>Phones</v>
      </c>
      <c r="I335">
        <f>VLOOKUP($A335,SalesData[#This Row],COLUMN(I334), FALSE)</f>
        <v>5048.99999999999</v>
      </c>
      <c r="J335">
        <f>VLOOKUP($A335,SalesData[#This Row],COLUMN(J334), FALSE)</f>
        <v>11</v>
      </c>
      <c r="K335">
        <f>VLOOKUP($A335,SalesData[#This Row],COLUMN(K334), FALSE)</f>
        <v>0</v>
      </c>
      <c r="L335">
        <f>VLOOKUP($A335,SalesData[#This Row],COLUMN(L334), FALSE)</f>
        <v>3799.5593480469101</v>
      </c>
      <c r="M335" t="str">
        <f>VLOOKUP($A335,SalesData[#This Row],COLUMN(M334), FALSE)</f>
        <v>High</v>
      </c>
      <c r="N335">
        <f>VLOOKUP($A335,SalesData[#This Row],COLUMN(N334), FALSE)</f>
        <v>0</v>
      </c>
      <c r="O335" t="str">
        <f>VLOOKUP($A335,SalesData[#This Row],COLUMN(O334), FALSE)</f>
        <v>Denny Blanton</v>
      </c>
      <c r="P335" t="str">
        <f>VLOOKUP($A335,SalesData[#This Row],COLUMN(P334), FALSE)</f>
        <v>IN</v>
      </c>
      <c r="Q335" t="str">
        <f>VLOOKUP($A335,SalesData[#This Row],COLUMN(Q334), FALSE)</f>
        <v>2015</v>
      </c>
      <c r="R335" t="str">
        <f>VLOOKUP($A335,SalesData[#This Row],COLUMN(R334), FALSE)</f>
        <v>HIGH</v>
      </c>
      <c r="S335" t="str">
        <f>VLOOKUP($A335,SalesData[#This Row],COLUMN(S334), FALSE)</f>
        <v>furniture</v>
      </c>
      <c r="T335" t="str">
        <f>VLOOKUP($A335,SalesData[#This Row],COLUMN(T334), FALSE)</f>
        <v>42022</v>
      </c>
      <c r="U335" t="str">
        <f>VLOOKUP($A335,SalesData[#This Row],COLUMN(U334), FALSE)</f>
        <v>DB1340527</v>
      </c>
      <c r="V335" t="str">
        <f>VLOOKUP($A335,SalesData[#This Row],COLUMN(V334), FALSE)</f>
        <v>IN</v>
      </c>
      <c r="W335">
        <f>VLOOKUP($A335,SalesData[#This Row],COLUMN(W334), FALSE)</f>
        <v>2015</v>
      </c>
      <c r="X335" t="str">
        <f>VLOOKUP($A335,SalesData[#This Row],COLUMN(X334), FALSE)</f>
        <v>DB1340527</v>
      </c>
      <c r="Y335">
        <f>VLOOKUP($A335,SalesData[#This Row],COLUMN(Y334), FALSE)</f>
        <v>42022</v>
      </c>
      <c r="Z335" t="str">
        <f>VLOOKUP($A335,SalesData[#This Row],COLUMN(Z334), FALSE)</f>
        <v>IN-2015-DB1340527-42022</v>
      </c>
      <c r="AA335">
        <f>VLOOKUP($A335,SalesData[#This Row],COLUMN(AA334), FALSE)</f>
        <v>2015</v>
      </c>
      <c r="AB335">
        <f>VLOOKUP($A335,SalesData[#This Row],COLUMN(AB334), FALSE)</f>
        <v>1</v>
      </c>
      <c r="AC335">
        <f>VLOOKUP($A335,SalesData[#This Row],COLUMN(AC334), FALSE)</f>
        <v>1</v>
      </c>
      <c r="AD335">
        <f>VLOOKUP($A335,SalesData[#This Row],COLUMN(AD334), FALSE)</f>
        <v>5</v>
      </c>
    </row>
    <row r="336" spans="1:30" ht="15.75">
      <c r="A336" s="53" t="s">
        <v>206</v>
      </c>
      <c r="B336" s="52">
        <f>VLOOKUP($A336,SalesData[#This Row],COLUMN(B335), FALSE)</f>
        <v>41826</v>
      </c>
      <c r="C336" s="52">
        <f>VLOOKUP($A336,SalesData[#This Row],COLUMN(C335), FALSE)</f>
        <v>41799</v>
      </c>
      <c r="D336" t="str">
        <f>VLOOKUP($A336,SalesData[#This Row],COLUMN(D335), FALSE)</f>
        <v>Alan Schoenberger</v>
      </c>
      <c r="E336" t="str">
        <f>VLOOKUP($A336,SalesData[#This Row],COLUMN(E335), FALSE)</f>
        <v>China#</v>
      </c>
      <c r="F336" t="str">
        <f>VLOOKUP($A336,SalesData[#This Row],COLUMN(F335), FALSE)</f>
        <v>Eastern Asia</v>
      </c>
      <c r="G336" t="str">
        <f>VLOOKUP($A336,SalesData[#This Row],COLUMN(G335), FALSE)</f>
        <v>Furniture</v>
      </c>
      <c r="H336" t="str">
        <f>VLOOKUP($A336,SalesData[#This Row],COLUMN(H335), FALSE)</f>
        <v>Phones</v>
      </c>
      <c r="I336">
        <f>VLOOKUP($A336,SalesData[#This Row],COLUMN(I335), FALSE)</f>
        <v>3298.2599999999902</v>
      </c>
      <c r="J336">
        <f>VLOOKUP($A336,SalesData[#This Row],COLUMN(J335), FALSE)</f>
        <v>7</v>
      </c>
      <c r="K336">
        <f>VLOOKUP($A336,SalesData[#This Row],COLUMN(K335), FALSE)</f>
        <v>0</v>
      </c>
      <c r="L336">
        <f>VLOOKUP($A336,SalesData[#This Row],COLUMN(L335), FALSE)</f>
        <v>1055.25</v>
      </c>
      <c r="M336" t="str">
        <f>VLOOKUP($A336,SalesData[#This Row],COLUMN(M335), FALSE)</f>
        <v>High</v>
      </c>
      <c r="N336">
        <f>VLOOKUP($A336,SalesData[#This Row],COLUMN(N335), FALSE)</f>
        <v>0</v>
      </c>
      <c r="O336" t="str">
        <f>VLOOKUP($A336,SalesData[#This Row],COLUMN(O335), FALSE)</f>
        <v>Alan Schoenberger</v>
      </c>
      <c r="P336" t="str">
        <f>VLOOKUP($A336,SalesData[#This Row],COLUMN(P335), FALSE)</f>
        <v>IN</v>
      </c>
      <c r="Q336" t="str">
        <f>VLOOKUP($A336,SalesData[#This Row],COLUMN(Q335), FALSE)</f>
        <v>2014</v>
      </c>
      <c r="R336" t="str">
        <f>VLOOKUP($A336,SalesData[#This Row],COLUMN(R335), FALSE)</f>
        <v>HIGH</v>
      </c>
      <c r="S336" t="str">
        <f>VLOOKUP($A336,SalesData[#This Row],COLUMN(S335), FALSE)</f>
        <v>furniture</v>
      </c>
      <c r="T336" t="str">
        <f>VLOOKUP($A336,SalesData[#This Row],COLUMN(T335), FALSE)</f>
        <v>47197</v>
      </c>
      <c r="U336" t="str">
        <f>VLOOKUP($A336,SalesData[#This Row],COLUMN(U335), FALSE)</f>
        <v>AS1022527</v>
      </c>
      <c r="V336" t="str">
        <f>VLOOKUP($A336,SalesData[#This Row],COLUMN(V335), FALSE)</f>
        <v>IN</v>
      </c>
      <c r="W336">
        <f>VLOOKUP($A336,SalesData[#This Row],COLUMN(W335), FALSE)</f>
        <v>2014</v>
      </c>
      <c r="X336" t="str">
        <f>VLOOKUP($A336,SalesData[#This Row],COLUMN(X335), FALSE)</f>
        <v>AS1022527</v>
      </c>
      <c r="Y336">
        <f>VLOOKUP($A336,SalesData[#This Row],COLUMN(Y335), FALSE)</f>
        <v>47197</v>
      </c>
      <c r="Z336" t="str">
        <f>VLOOKUP($A336,SalesData[#This Row],COLUMN(Z335), FALSE)</f>
        <v>IN-2014-AS1022527-47197</v>
      </c>
      <c r="AA336">
        <f>VLOOKUP($A336,SalesData[#This Row],COLUMN(AA335), FALSE)</f>
        <v>2014</v>
      </c>
      <c r="AB336">
        <f>VLOOKUP($A336,SalesData[#This Row],COLUMN(AB335), FALSE)</f>
        <v>7</v>
      </c>
      <c r="AC336">
        <f>VLOOKUP($A336,SalesData[#This Row],COLUMN(AC335), FALSE)</f>
        <v>1</v>
      </c>
      <c r="AD336">
        <f>VLOOKUP($A336,SalesData[#This Row],COLUMN(AD335), FALSE)</f>
        <v>-27</v>
      </c>
    </row>
    <row r="337" spans="1:30" ht="15.75">
      <c r="A337" s="54" t="s">
        <v>209</v>
      </c>
      <c r="B337" s="52">
        <f>VLOOKUP($A337,SalesData[#This Row],COLUMN(B336), FALSE)</f>
        <v>41234</v>
      </c>
      <c r="C337" s="52">
        <f>VLOOKUP($A337,SalesData[#This Row],COLUMN(C336), FALSE)</f>
        <v>41235</v>
      </c>
      <c r="D337" t="str">
        <f>VLOOKUP($A337,SalesData[#This Row],COLUMN(D336), FALSE)</f>
        <v>Shui Tom</v>
      </c>
      <c r="E337" t="str">
        <f>VLOOKUP($A337,SalesData[#This Row],COLUMN(E336), FALSE)</f>
        <v>Nicaragua</v>
      </c>
      <c r="F337" t="str">
        <f>VLOOKUP($A337,SalesData[#This Row],COLUMN(F336), FALSE)</f>
        <v>Central America</v>
      </c>
      <c r="G337" t="str">
        <f>VLOOKUP($A337,SalesData[#This Row],COLUMN(G336), FALSE)</f>
        <v>Office Supplies</v>
      </c>
      <c r="H337" t="str">
        <f>VLOOKUP($A337,SalesData[#This Row],COLUMN(H336), FALSE)</f>
        <v>Tables</v>
      </c>
      <c r="I337">
        <f>VLOOKUP($A337,SalesData[#This Row],COLUMN(I336), FALSE)</f>
        <v>2443.48</v>
      </c>
      <c r="J337">
        <f>VLOOKUP($A337,SalesData[#This Row],COLUMN(J336), FALSE)</f>
        <v>13</v>
      </c>
      <c r="K337">
        <f>VLOOKUP($A337,SalesData[#This Row],COLUMN(K336), FALSE)</f>
        <v>0</v>
      </c>
      <c r="L337">
        <f>VLOOKUP($A337,SalesData[#This Row],COLUMN(L336), FALSE)</f>
        <v>121.94</v>
      </c>
      <c r="M337" t="str">
        <f>VLOOKUP($A337,SalesData[#This Row],COLUMN(M336), FALSE)</f>
        <v>Medium</v>
      </c>
      <c r="N337">
        <f>VLOOKUP($A337,SalesData[#This Row],COLUMN(N336), FALSE)</f>
        <v>0</v>
      </c>
      <c r="O337" t="str">
        <f>VLOOKUP($A337,SalesData[#This Row],COLUMN(O336), FALSE)</f>
        <v>Shui Tom</v>
      </c>
      <c r="P337" t="str">
        <f>VLOOKUP($A337,SalesData[#This Row],COLUMN(P336), FALSE)</f>
        <v>MX</v>
      </c>
      <c r="Q337" t="str">
        <f>VLOOKUP($A337,SalesData[#This Row],COLUMN(Q336), FALSE)</f>
        <v>2012</v>
      </c>
      <c r="R337" t="str">
        <f>VLOOKUP($A337,SalesData[#This Row],COLUMN(R336), FALSE)</f>
        <v>MEDIUM</v>
      </c>
      <c r="S337" t="str">
        <f>VLOOKUP($A337,SalesData[#This Row],COLUMN(S336), FALSE)</f>
        <v>office supplies</v>
      </c>
      <c r="T337" t="str">
        <f>VLOOKUP($A337,SalesData[#This Row],COLUMN(T336), FALSE)</f>
        <v>41234</v>
      </c>
      <c r="U337" t="str">
        <f>VLOOKUP($A337,SalesData[#This Row],COLUMN(U336), FALSE)</f>
        <v>ST2053093</v>
      </c>
      <c r="V337" t="str">
        <f>VLOOKUP($A337,SalesData[#This Row],COLUMN(V336), FALSE)</f>
        <v>MX</v>
      </c>
      <c r="W337">
        <f>VLOOKUP($A337,SalesData[#This Row],COLUMN(W336), FALSE)</f>
        <v>2012</v>
      </c>
      <c r="X337" t="str">
        <f>VLOOKUP($A337,SalesData[#This Row],COLUMN(X336), FALSE)</f>
        <v>ST2053093</v>
      </c>
      <c r="Y337">
        <f>VLOOKUP($A337,SalesData[#This Row],COLUMN(Y336), FALSE)</f>
        <v>41234</v>
      </c>
      <c r="Z337" t="str">
        <f>VLOOKUP($A337,SalesData[#This Row],COLUMN(Z336), FALSE)</f>
        <v>MX-2012-ST2053093-41234</v>
      </c>
      <c r="AA337">
        <f>VLOOKUP($A337,SalesData[#This Row],COLUMN(AA336), FALSE)</f>
        <v>2012</v>
      </c>
      <c r="AB337">
        <f>VLOOKUP($A337,SalesData[#This Row],COLUMN(AB336), FALSE)</f>
        <v>11</v>
      </c>
      <c r="AC337">
        <f>VLOOKUP($A337,SalesData[#This Row],COLUMN(AC336), FALSE)</f>
        <v>4</v>
      </c>
      <c r="AD337">
        <f>VLOOKUP($A337,SalesData[#This Row],COLUMN(AD336), FALSE)</f>
        <v>1</v>
      </c>
    </row>
    <row r="338" spans="1:30" ht="15.75">
      <c r="A338" s="53" t="s">
        <v>224</v>
      </c>
      <c r="B338" s="52">
        <f>VLOOKUP($A338,SalesData[#This Row],COLUMN(B337), FALSE)</f>
        <v>41221</v>
      </c>
      <c r="C338" s="52">
        <f>VLOOKUP($A338,SalesData[#This Row],COLUMN(C337), FALSE)</f>
        <v>41223</v>
      </c>
      <c r="D338" t="str">
        <f>VLOOKUP($A338,SalesData[#This Row],COLUMN(D337), FALSE)</f>
        <v>Sam Zeldin</v>
      </c>
      <c r="E338" t="str">
        <f>VLOOKUP($A338,SalesData[#This Row],COLUMN(E337), FALSE)</f>
        <v>China</v>
      </c>
      <c r="F338" t="str">
        <f>VLOOKUP($A338,SalesData[#This Row],COLUMN(F337), FALSE)</f>
        <v>Eastern Asia</v>
      </c>
      <c r="G338" t="str">
        <f>VLOOKUP($A338,SalesData[#This Row],COLUMN(G337), FALSE)</f>
        <v>Technology</v>
      </c>
      <c r="H338" t="str">
        <f>VLOOKUP($A338,SalesData[#This Row],COLUMN(H337), FALSE)</f>
        <v>Binders</v>
      </c>
      <c r="I338">
        <f>VLOOKUP($A338,SalesData[#This Row],COLUMN(I337), FALSE)</f>
        <v>3200.04</v>
      </c>
      <c r="J338">
        <f>VLOOKUP($A338,SalesData[#This Row],COLUMN(J337), FALSE)</f>
        <v>9</v>
      </c>
      <c r="K338">
        <f>VLOOKUP($A338,SalesData[#This Row],COLUMN(K337), FALSE)</f>
        <v>0</v>
      </c>
      <c r="L338">
        <f>VLOOKUP($A338,SalesData[#This Row],COLUMN(L337), FALSE)</f>
        <v>1183.95</v>
      </c>
      <c r="M338" t="str">
        <f>VLOOKUP($A338,SalesData[#This Row],COLUMN(M337), FALSE)</f>
        <v>Medium#</v>
      </c>
      <c r="N338">
        <f>VLOOKUP($A338,SalesData[#This Row],COLUMN(N337), FALSE)</f>
        <v>0</v>
      </c>
      <c r="O338" t="str">
        <f>VLOOKUP($A338,SalesData[#This Row],COLUMN(O337), FALSE)</f>
        <v>Sam Zeldin</v>
      </c>
      <c r="P338" t="str">
        <f>VLOOKUP($A338,SalesData[#This Row],COLUMN(P337), FALSE)</f>
        <v>IN</v>
      </c>
      <c r="Q338" t="str">
        <f>VLOOKUP($A338,SalesData[#This Row],COLUMN(Q337), FALSE)</f>
        <v>2012</v>
      </c>
      <c r="R338" t="str">
        <f>VLOOKUP($A338,SalesData[#This Row],COLUMN(R337), FALSE)</f>
        <v>MEDIUM#</v>
      </c>
      <c r="S338" t="str">
        <f>VLOOKUP($A338,SalesData[#This Row],COLUMN(S337), FALSE)</f>
        <v>technology</v>
      </c>
      <c r="T338" t="str">
        <f>VLOOKUP($A338,SalesData[#This Row],COLUMN(T337), FALSE)</f>
        <v>41221</v>
      </c>
      <c r="U338" t="str">
        <f>VLOOKUP($A338,SalesData[#This Row],COLUMN(U337), FALSE)</f>
        <v>SZ2003527</v>
      </c>
      <c r="V338" t="str">
        <f>VLOOKUP($A338,SalesData[#This Row],COLUMN(V337), FALSE)</f>
        <v>IN</v>
      </c>
      <c r="W338">
        <f>VLOOKUP($A338,SalesData[#This Row],COLUMN(W337), FALSE)</f>
        <v>2012</v>
      </c>
      <c r="X338" t="str">
        <f>VLOOKUP($A338,SalesData[#This Row],COLUMN(X337), FALSE)</f>
        <v>SZ2003527</v>
      </c>
      <c r="Y338">
        <f>VLOOKUP($A338,SalesData[#This Row],COLUMN(Y337), FALSE)</f>
        <v>41221</v>
      </c>
      <c r="Z338" t="str">
        <f>VLOOKUP($A338,SalesData[#This Row],COLUMN(Z337), FALSE)</f>
        <v>IN-2012-SZ2003527-41221</v>
      </c>
      <c r="AA338">
        <f>VLOOKUP($A338,SalesData[#This Row],COLUMN(AA337), FALSE)</f>
        <v>2012</v>
      </c>
      <c r="AB338">
        <f>VLOOKUP($A338,SalesData[#This Row],COLUMN(AB337), FALSE)</f>
        <v>11</v>
      </c>
      <c r="AC338">
        <f>VLOOKUP($A338,SalesData[#This Row],COLUMN(AC337), FALSE)</f>
        <v>5</v>
      </c>
      <c r="AD338">
        <f>VLOOKUP($A338,SalesData[#This Row],COLUMN(AD337), FALSE)</f>
        <v>2</v>
      </c>
    </row>
    <row r="339" spans="1:30" ht="15.75">
      <c r="A339" s="54" t="s">
        <v>231</v>
      </c>
      <c r="B339" s="52">
        <f>VLOOKUP($A339,SalesData[#This Row],COLUMN(B338), FALSE)</f>
        <v>42305</v>
      </c>
      <c r="C339" s="52">
        <f>VLOOKUP($A339,SalesData[#This Row],COLUMN(C338), FALSE)</f>
        <v>42307</v>
      </c>
      <c r="D339" t="str">
        <f>VLOOKUP($A339,SalesData[#This Row],COLUMN(D338), FALSE)</f>
        <v>Dave Poirier</v>
      </c>
      <c r="E339" t="str">
        <f>VLOOKUP($A339,SalesData[#This Row],COLUMN(E338), FALSE)</f>
        <v>Morocco</v>
      </c>
      <c r="F339" t="str">
        <f>VLOOKUP($A339,SalesData[#This Row],COLUMN(F338), FALSE)</f>
        <v>North Africa</v>
      </c>
      <c r="G339" t="str">
        <f>VLOOKUP($A339,SalesData[#This Row],COLUMN(G338), FALSE)</f>
        <v>Technology</v>
      </c>
      <c r="H339" t="str">
        <f>VLOOKUP($A339,SalesData[#This Row],COLUMN(H338), FALSE)</f>
        <v>Chairs</v>
      </c>
      <c r="I339">
        <f>VLOOKUP($A339,SalesData[#This Row],COLUMN(I338), FALSE)</f>
        <v>5301.24</v>
      </c>
      <c r="J339">
        <f>VLOOKUP($A339,SalesData[#This Row],COLUMN(J338), FALSE)</f>
        <v>14</v>
      </c>
      <c r="K339">
        <f>VLOOKUP($A339,SalesData[#This Row],COLUMN(K338), FALSE)</f>
        <v>0</v>
      </c>
      <c r="L339">
        <f>VLOOKUP($A339,SalesData[#This Row],COLUMN(L338), FALSE)</f>
        <v>2597.2800000000002</v>
      </c>
      <c r="M339" t="str">
        <f>VLOOKUP($A339,SalesData[#This Row],COLUMN(M338), FALSE)</f>
        <v>Medium</v>
      </c>
      <c r="N339">
        <f>VLOOKUP($A339,SalesData[#This Row],COLUMN(N338), FALSE)</f>
        <v>0</v>
      </c>
      <c r="O339" t="str">
        <f>VLOOKUP($A339,SalesData[#This Row],COLUMN(O338), FALSE)</f>
        <v>Dave Poirier</v>
      </c>
      <c r="P339" t="str">
        <f>VLOOKUP($A339,SalesData[#This Row],COLUMN(P338), FALSE)</f>
        <v>MO</v>
      </c>
      <c r="Q339" t="str">
        <f>VLOOKUP($A339,SalesData[#This Row],COLUMN(Q338), FALSE)</f>
        <v>2015</v>
      </c>
      <c r="R339" t="str">
        <f>VLOOKUP($A339,SalesData[#This Row],COLUMN(R338), FALSE)</f>
        <v>MEDIUM</v>
      </c>
      <c r="S339" t="str">
        <f>VLOOKUP($A339,SalesData[#This Row],COLUMN(S338), FALSE)</f>
        <v>technology</v>
      </c>
      <c r="T339" t="str">
        <f>VLOOKUP($A339,SalesData[#This Row],COLUMN(T338), FALSE)</f>
        <v>42305</v>
      </c>
      <c r="U339" t="str">
        <f>VLOOKUP($A339,SalesData[#This Row],COLUMN(U338), FALSE)</f>
        <v>DP310586</v>
      </c>
      <c r="V339" t="str">
        <f>VLOOKUP($A339,SalesData[#This Row],COLUMN(V338), FALSE)</f>
        <v>MO</v>
      </c>
      <c r="W339">
        <f>VLOOKUP($A339,SalesData[#This Row],COLUMN(W338), FALSE)</f>
        <v>2015</v>
      </c>
      <c r="X339" t="str">
        <f>VLOOKUP($A339,SalesData[#This Row],COLUMN(X338), FALSE)</f>
        <v>DP310586</v>
      </c>
      <c r="Y339">
        <f>VLOOKUP($A339,SalesData[#This Row],COLUMN(Y338), FALSE)</f>
        <v>42305</v>
      </c>
      <c r="Z339" t="str">
        <f>VLOOKUP($A339,SalesData[#This Row],COLUMN(Z338), FALSE)</f>
        <v>MO-2015-DP310586-42305</v>
      </c>
      <c r="AA339">
        <f>VLOOKUP($A339,SalesData[#This Row],COLUMN(AA338), FALSE)</f>
        <v>2015</v>
      </c>
      <c r="AB339">
        <f>VLOOKUP($A339,SalesData[#This Row],COLUMN(AB338), FALSE)</f>
        <v>10</v>
      </c>
      <c r="AC339">
        <f>VLOOKUP($A339,SalesData[#This Row],COLUMN(AC338), FALSE)</f>
        <v>4</v>
      </c>
      <c r="AD339">
        <f>VLOOKUP($A339,SalesData[#This Row],COLUMN(AD338), FALSE)</f>
        <v>2</v>
      </c>
    </row>
    <row r="340" spans="1:30" ht="15.75">
      <c r="A340" s="53" t="s">
        <v>234</v>
      </c>
      <c r="B340" s="52">
        <f>VLOOKUP($A340,SalesData[#This Row],COLUMN(B339), FALSE)</f>
        <v>42252</v>
      </c>
      <c r="C340" s="52">
        <f>VLOOKUP($A340,SalesData[#This Row],COLUMN(C339), FALSE)</f>
        <v>42253</v>
      </c>
      <c r="D340" t="str">
        <f>VLOOKUP($A340,SalesData[#This Row],COLUMN(D339), FALSE)</f>
        <v xml:space="preserve"> Aaron Smayling </v>
      </c>
      <c r="E340" t="str">
        <f>VLOOKUP($A340,SalesData[#This Row],COLUMN(E339), FALSE)</f>
        <v>United States</v>
      </c>
      <c r="F340" t="str">
        <f>VLOOKUP($A340,SalesData[#This Row],COLUMN(F339), FALSE)</f>
        <v>Western US</v>
      </c>
      <c r="G340" t="str">
        <f>VLOOKUP($A340,SalesData[#This Row],COLUMN(G339), FALSE)</f>
        <v>Office Supplies</v>
      </c>
      <c r="H340" t="str">
        <f>VLOOKUP($A340,SalesData[#This Row],COLUMN(H339), FALSE)</f>
        <v>Copiers</v>
      </c>
      <c r="I340">
        <f>VLOOKUP($A340,SalesData[#This Row],COLUMN(I339), FALSE)</f>
        <v>88.073999999999998</v>
      </c>
      <c r="J340">
        <f>VLOOKUP($A340,SalesData[#This Row],COLUMN(J339), FALSE)</f>
        <v>7</v>
      </c>
      <c r="K340">
        <f>VLOOKUP($A340,SalesData[#This Row],COLUMN(K339), FALSE)</f>
        <v>0.7</v>
      </c>
      <c r="L340">
        <f>VLOOKUP($A340,SalesData[#This Row],COLUMN(L339), FALSE)</f>
        <v>-58.715999999999902</v>
      </c>
      <c r="M340" t="str">
        <f>VLOOKUP($A340,SalesData[#This Row],COLUMN(M339), FALSE)</f>
        <v>High</v>
      </c>
      <c r="N340">
        <f>VLOOKUP($A340,SalesData[#This Row],COLUMN(N339), FALSE)</f>
        <v>0</v>
      </c>
      <c r="O340" t="str">
        <f>VLOOKUP($A340,SalesData[#This Row],COLUMN(O339), FALSE)</f>
        <v xml:space="preserve"> Aaron Smayling </v>
      </c>
      <c r="P340" t="str">
        <f>VLOOKUP($A340,SalesData[#This Row],COLUMN(P339), FALSE)</f>
        <v>US</v>
      </c>
      <c r="Q340" t="str">
        <f>VLOOKUP($A340,SalesData[#This Row],COLUMN(Q339), FALSE)</f>
        <v>2015</v>
      </c>
      <c r="R340" t="str">
        <f>VLOOKUP($A340,SalesData[#This Row],COLUMN(R339), FALSE)</f>
        <v>HIGH</v>
      </c>
      <c r="S340" t="str">
        <f>VLOOKUP($A340,SalesData[#This Row],COLUMN(S339), FALSE)</f>
        <v>office supplies</v>
      </c>
      <c r="T340" t="str">
        <f>VLOOKUP($A340,SalesData[#This Row],COLUMN(T339), FALSE)</f>
        <v>42252</v>
      </c>
      <c r="U340" t="str">
        <f>VLOOKUP($A340,SalesData[#This Row],COLUMN(U339), FALSE)</f>
        <v>AS10045140</v>
      </c>
      <c r="V340" t="str">
        <f>VLOOKUP($A340,SalesData[#This Row],COLUMN(V339), FALSE)</f>
        <v>US</v>
      </c>
      <c r="W340">
        <f>VLOOKUP($A340,SalesData[#This Row],COLUMN(W339), FALSE)</f>
        <v>2015</v>
      </c>
      <c r="X340" t="str">
        <f>VLOOKUP($A340,SalesData[#This Row],COLUMN(X339), FALSE)</f>
        <v>AS10045140</v>
      </c>
      <c r="Y340">
        <f>VLOOKUP($A340,SalesData[#This Row],COLUMN(Y339), FALSE)</f>
        <v>42252</v>
      </c>
      <c r="Z340" t="str">
        <f>VLOOKUP($A340,SalesData[#This Row],COLUMN(Z339), FALSE)</f>
        <v>US-2015-AS10045140-42252</v>
      </c>
      <c r="AA340">
        <f>VLOOKUP($A340,SalesData[#This Row],COLUMN(AA339), FALSE)</f>
        <v>2015</v>
      </c>
      <c r="AB340">
        <f>VLOOKUP($A340,SalesData[#This Row],COLUMN(AB339), FALSE)</f>
        <v>9</v>
      </c>
      <c r="AC340">
        <f>VLOOKUP($A340,SalesData[#This Row],COLUMN(AC339), FALSE)</f>
        <v>7</v>
      </c>
      <c r="AD340">
        <f>VLOOKUP($A340,SalesData[#This Row],COLUMN(AD339), FALSE)</f>
        <v>1</v>
      </c>
    </row>
    <row r="341" spans="1:30" ht="15.75">
      <c r="A341" s="54" t="s">
        <v>241</v>
      </c>
      <c r="B341" s="52">
        <f>VLOOKUP($A341,SalesData[#This Row],COLUMN(B340), FALSE)</f>
        <v>41940</v>
      </c>
      <c r="C341" s="52">
        <f>VLOOKUP($A341,SalesData[#This Row],COLUMN(C340), FALSE)</f>
        <v>41943</v>
      </c>
      <c r="D341" t="str">
        <f>VLOOKUP($A341,SalesData[#This Row],COLUMN(D340), FALSE)</f>
        <v>Berenike Kampe</v>
      </c>
      <c r="E341" t="str">
        <f>VLOOKUP($A341,SalesData[#This Row],COLUMN(E340), FALSE)</f>
        <v>Bangladesh</v>
      </c>
      <c r="F341" t="str">
        <f>VLOOKUP($A341,SalesData[#This Row],COLUMN(F340), FALSE)</f>
        <v>Southern Asia</v>
      </c>
      <c r="G341" t="str">
        <f>VLOOKUP($A341,SalesData[#This Row],COLUMN(G340), FALSE)</f>
        <v>Furniture</v>
      </c>
      <c r="H341" t="str">
        <f>VLOOKUP($A341,SalesData[#This Row],COLUMN(H340), FALSE)</f>
        <v>Appliances</v>
      </c>
      <c r="I341">
        <f>VLOOKUP($A341,SalesData[#This Row],COLUMN(I340), FALSE)</f>
        <v>3728.4299999999898</v>
      </c>
      <c r="J341">
        <f>VLOOKUP($A341,SalesData[#This Row],COLUMN(J340), FALSE)</f>
        <v>9</v>
      </c>
      <c r="K341">
        <f>VLOOKUP($A341,SalesData[#This Row],COLUMN(K340), FALSE)</f>
        <v>0</v>
      </c>
      <c r="L341">
        <f>VLOOKUP($A341,SalesData[#This Row],COLUMN(L340), FALSE)</f>
        <v>1192.8599999999999</v>
      </c>
      <c r="M341" t="str">
        <f>VLOOKUP($A341,SalesData[#This Row],COLUMN(M340), FALSE)</f>
        <v>Medium</v>
      </c>
      <c r="N341">
        <f>VLOOKUP($A341,SalesData[#This Row],COLUMN(N340), FALSE)</f>
        <v>0</v>
      </c>
      <c r="O341" t="str">
        <f>VLOOKUP($A341,SalesData[#This Row],COLUMN(O340), FALSE)</f>
        <v>Berenike Kampe</v>
      </c>
      <c r="P341" t="str">
        <f>VLOOKUP($A341,SalesData[#This Row],COLUMN(P340), FALSE)</f>
        <v>IN</v>
      </c>
      <c r="Q341" t="str">
        <f>VLOOKUP($A341,SalesData[#This Row],COLUMN(Q340), FALSE)</f>
        <v>2014</v>
      </c>
      <c r="R341" t="str">
        <f>VLOOKUP($A341,SalesData[#This Row],COLUMN(R340), FALSE)</f>
        <v>MEDIUM</v>
      </c>
      <c r="S341" t="str">
        <f>VLOOKUP($A341,SalesData[#This Row],COLUMN(S340), FALSE)</f>
        <v>furniture</v>
      </c>
      <c r="T341" t="str">
        <f>VLOOKUP($A341,SalesData[#This Row],COLUMN(T340), FALSE)</f>
        <v>41940</v>
      </c>
      <c r="U341" t="str">
        <f>VLOOKUP($A341,SalesData[#This Row],COLUMN(U340), FALSE)</f>
        <v>BK1126011</v>
      </c>
      <c r="V341" t="str">
        <f>VLOOKUP($A341,SalesData[#This Row],COLUMN(V340), FALSE)</f>
        <v>IN</v>
      </c>
      <c r="W341">
        <f>VLOOKUP($A341,SalesData[#This Row],COLUMN(W340), FALSE)</f>
        <v>2014</v>
      </c>
      <c r="X341" t="str">
        <f>VLOOKUP($A341,SalesData[#This Row],COLUMN(X340), FALSE)</f>
        <v>BK1126011</v>
      </c>
      <c r="Y341">
        <f>VLOOKUP($A341,SalesData[#This Row],COLUMN(Y340), FALSE)</f>
        <v>41940</v>
      </c>
      <c r="Z341" t="str">
        <f>VLOOKUP($A341,SalesData[#This Row],COLUMN(Z340), FALSE)</f>
        <v>IN-2014-BK1126011-41940</v>
      </c>
      <c r="AA341">
        <f>VLOOKUP($A341,SalesData[#This Row],COLUMN(AA340), FALSE)</f>
        <v>2014</v>
      </c>
      <c r="AB341">
        <f>VLOOKUP($A341,SalesData[#This Row],COLUMN(AB340), FALSE)</f>
        <v>10</v>
      </c>
      <c r="AC341">
        <f>VLOOKUP($A341,SalesData[#This Row],COLUMN(AC340), FALSE)</f>
        <v>3</v>
      </c>
      <c r="AD341">
        <f>VLOOKUP($A341,SalesData[#This Row],COLUMN(AD340), FALSE)</f>
        <v>3</v>
      </c>
    </row>
    <row r="342" spans="1:30" ht="15.75">
      <c r="A342" s="53" t="s">
        <v>248</v>
      </c>
      <c r="B342" s="52">
        <f>VLOOKUP($A342,SalesData[#This Row],COLUMN(B341), FALSE)</f>
        <v>41667</v>
      </c>
      <c r="C342" s="52">
        <f>VLOOKUP($A342,SalesData[#This Row],COLUMN(C341), FALSE)</f>
        <v>41669</v>
      </c>
      <c r="D342" t="str">
        <f>VLOOKUP($A342,SalesData[#This Row],COLUMN(D341), FALSE)</f>
        <v>Steve Chapman</v>
      </c>
      <c r="E342" t="str">
        <f>VLOOKUP($A342,SalesData[#This Row],COLUMN(E341), FALSE)</f>
        <v>Philippines</v>
      </c>
      <c r="F342" t="str">
        <f>VLOOKUP($A342,SalesData[#This Row],COLUMN(F341), FALSE)</f>
        <v>Southeastern Asia</v>
      </c>
      <c r="G342" t="str">
        <f>VLOOKUP($A342,SalesData[#This Row],COLUMN(G341), FALSE)</f>
        <v>Furniture</v>
      </c>
      <c r="H342" t="str">
        <f>VLOOKUP($A342,SalesData[#This Row],COLUMN(H341), FALSE)</f>
        <v>Appliances</v>
      </c>
      <c r="I342" t="str">
        <f>VLOOKUP($A342,SalesData[#This Row],COLUMN(I341), FALSE)</f>
        <v>missing</v>
      </c>
      <c r="J342">
        <f>VLOOKUP($A342,SalesData[#This Row],COLUMN(J341), FALSE)</f>
        <v>7</v>
      </c>
      <c r="K342">
        <f>VLOOKUP($A342,SalesData[#This Row],COLUMN(K341), FALSE)</f>
        <v>0.25</v>
      </c>
      <c r="L342">
        <f>VLOOKUP($A342,SalesData[#This Row],COLUMN(L341), FALSE)</f>
        <v>197.19</v>
      </c>
      <c r="M342" t="str">
        <f>VLOOKUP($A342,SalesData[#This Row],COLUMN(M341), FALSE)</f>
        <v>High</v>
      </c>
      <c r="N342">
        <f>VLOOKUP($A342,SalesData[#This Row],COLUMN(N341), FALSE)</f>
        <v>0</v>
      </c>
      <c r="O342" t="str">
        <f>VLOOKUP($A342,SalesData[#This Row],COLUMN(O341), FALSE)</f>
        <v>Steve Chapman</v>
      </c>
      <c r="P342" t="str">
        <f>VLOOKUP($A342,SalesData[#This Row],COLUMN(P341), FALSE)</f>
        <v>ID</v>
      </c>
      <c r="Q342" t="str">
        <f>VLOOKUP($A342,SalesData[#This Row],COLUMN(Q341), FALSE)</f>
        <v>2014</v>
      </c>
      <c r="R342" t="str">
        <f>VLOOKUP($A342,SalesData[#This Row],COLUMN(R341), FALSE)</f>
        <v>HIGH</v>
      </c>
      <c r="S342" t="str">
        <f>VLOOKUP($A342,SalesData[#This Row],COLUMN(S341), FALSE)</f>
        <v>furniture</v>
      </c>
      <c r="T342" t="str">
        <f>VLOOKUP($A342,SalesData[#This Row],COLUMN(T341), FALSE)</f>
        <v>41667</v>
      </c>
      <c r="U342" t="str">
        <f>VLOOKUP($A342,SalesData[#This Row],COLUMN(U341), FALSE)</f>
        <v>SC20695102</v>
      </c>
      <c r="V342" t="str">
        <f>VLOOKUP($A342,SalesData[#This Row],COLUMN(V341), FALSE)</f>
        <v>ID</v>
      </c>
      <c r="W342">
        <f>VLOOKUP($A342,SalesData[#This Row],COLUMN(W341), FALSE)</f>
        <v>2014</v>
      </c>
      <c r="X342" t="str">
        <f>VLOOKUP($A342,SalesData[#This Row],COLUMN(X341), FALSE)</f>
        <v>SC20695102</v>
      </c>
      <c r="Y342">
        <f>VLOOKUP($A342,SalesData[#This Row],COLUMN(Y341), FALSE)</f>
        <v>41667</v>
      </c>
      <c r="Z342" t="str">
        <f>VLOOKUP($A342,SalesData[#This Row],COLUMN(Z341), FALSE)</f>
        <v>ID-2014-SC20695102-41667</v>
      </c>
      <c r="AA342">
        <f>VLOOKUP($A342,SalesData[#This Row],COLUMN(AA341), FALSE)</f>
        <v>2014</v>
      </c>
      <c r="AB342">
        <f>VLOOKUP($A342,SalesData[#This Row],COLUMN(AB341), FALSE)</f>
        <v>1</v>
      </c>
      <c r="AC342">
        <f>VLOOKUP($A342,SalesData[#This Row],COLUMN(AC341), FALSE)</f>
        <v>3</v>
      </c>
      <c r="AD342">
        <f>VLOOKUP($A342,SalesData[#This Row],COLUMN(AD341), FALSE)</f>
        <v>2</v>
      </c>
    </row>
    <row r="343" spans="1:30" ht="15.75">
      <c r="A343" s="54" t="s">
        <v>257</v>
      </c>
      <c r="B343" s="52">
        <f>VLOOKUP($A343,SalesData[#This Row],COLUMN(B342), FALSE)</f>
        <v>41606</v>
      </c>
      <c r="C343" s="52">
        <f>VLOOKUP($A343,SalesData[#This Row],COLUMN(C342), FALSE)</f>
        <v>41610</v>
      </c>
      <c r="D343" t="str">
        <f>VLOOKUP($A343,SalesData[#This Row],COLUMN(D342), FALSE)</f>
        <v>Nick Zandusky</v>
      </c>
      <c r="E343" t="str">
        <f>VLOOKUP($A343,SalesData[#This Row],COLUMN(E342), FALSE)</f>
        <v>Australia</v>
      </c>
      <c r="F343" t="str">
        <f>VLOOKUP($A343,SalesData[#This Row],COLUMN(F342), FALSE)</f>
        <v>Oceania</v>
      </c>
      <c r="G343" t="str">
        <f>VLOOKUP($A343,SalesData[#This Row],COLUMN(G342), FALSE)</f>
        <v>Furniture</v>
      </c>
      <c r="H343" t="str">
        <f>VLOOKUP($A343,SalesData[#This Row],COLUMN(H342), FALSE)</f>
        <v>Tables</v>
      </c>
      <c r="I343">
        <f>VLOOKUP($A343,SalesData[#This Row],COLUMN(I342), FALSE)</f>
        <v>2891.6999999999898</v>
      </c>
      <c r="J343">
        <f>VLOOKUP($A343,SalesData[#This Row],COLUMN(J342), FALSE)</f>
        <v>7</v>
      </c>
      <c r="K343">
        <f>VLOOKUP($A343,SalesData[#This Row],COLUMN(K342), FALSE)</f>
        <v>0.1</v>
      </c>
      <c r="L343">
        <f>VLOOKUP($A343,SalesData[#This Row],COLUMN(L342), FALSE)</f>
        <v>96.39</v>
      </c>
      <c r="M343" t="str">
        <f>VLOOKUP($A343,SalesData[#This Row],COLUMN(M342), FALSE)</f>
        <v>Medium</v>
      </c>
      <c r="N343">
        <f>VLOOKUP($A343,SalesData[#This Row],COLUMN(N342), FALSE)</f>
        <v>0</v>
      </c>
      <c r="O343" t="str">
        <f>VLOOKUP($A343,SalesData[#This Row],COLUMN(O342), FALSE)</f>
        <v>Nick Zandusky</v>
      </c>
      <c r="P343" t="str">
        <f>VLOOKUP($A343,SalesData[#This Row],COLUMN(P342), FALSE)</f>
        <v>IN</v>
      </c>
      <c r="Q343" t="str">
        <f>VLOOKUP($A343,SalesData[#This Row],COLUMN(Q342), FALSE)</f>
        <v>2013</v>
      </c>
      <c r="R343" t="str">
        <f>VLOOKUP($A343,SalesData[#This Row],COLUMN(R342), FALSE)</f>
        <v>MEDIUM</v>
      </c>
      <c r="S343" t="str">
        <f>VLOOKUP($A343,SalesData[#This Row],COLUMN(S342), FALSE)</f>
        <v>furniture</v>
      </c>
      <c r="T343" t="str">
        <f>VLOOKUP($A343,SalesData[#This Row],COLUMN(T342), FALSE)</f>
        <v>41606</v>
      </c>
      <c r="U343" t="str">
        <f>VLOOKUP($A343,SalesData[#This Row],COLUMN(U342), FALSE)</f>
        <v>NZ185657</v>
      </c>
      <c r="V343" t="str">
        <f>VLOOKUP($A343,SalesData[#This Row],COLUMN(V342), FALSE)</f>
        <v>IN</v>
      </c>
      <c r="W343">
        <f>VLOOKUP($A343,SalesData[#This Row],COLUMN(W342), FALSE)</f>
        <v>2013</v>
      </c>
      <c r="X343" t="str">
        <f>VLOOKUP($A343,SalesData[#This Row],COLUMN(X342), FALSE)</f>
        <v>NZ185657</v>
      </c>
      <c r="Y343">
        <f>VLOOKUP($A343,SalesData[#This Row],COLUMN(Y342), FALSE)</f>
        <v>41606</v>
      </c>
      <c r="Z343" t="str">
        <f>VLOOKUP($A343,SalesData[#This Row],COLUMN(Z342), FALSE)</f>
        <v>IN-2013-NZ185657-41606</v>
      </c>
      <c r="AA343">
        <f>VLOOKUP($A343,SalesData[#This Row],COLUMN(AA342), FALSE)</f>
        <v>2013</v>
      </c>
      <c r="AB343">
        <f>VLOOKUP($A343,SalesData[#This Row],COLUMN(AB342), FALSE)</f>
        <v>11</v>
      </c>
      <c r="AC343">
        <f>VLOOKUP($A343,SalesData[#This Row],COLUMN(AC342), FALSE)</f>
        <v>5</v>
      </c>
      <c r="AD343">
        <f>VLOOKUP($A343,SalesData[#This Row],COLUMN(AD342), FALSE)</f>
        <v>4</v>
      </c>
    </row>
    <row r="344" spans="1:30" ht="15.75">
      <c r="A344" s="53" t="s">
        <v>258</v>
      </c>
      <c r="B344" s="52">
        <f>VLOOKUP($A344,SalesData[#This Row],COLUMN(B343), FALSE)</f>
        <v>41546</v>
      </c>
      <c r="C344" s="52">
        <f>VLOOKUP($A344,SalesData[#This Row],COLUMN(C343), FALSE)</f>
        <v>41546</v>
      </c>
      <c r="D344" t="str">
        <f>VLOOKUP($A344,SalesData[#This Row],COLUMN(D343), FALSE)</f>
        <v>Paul MacIntyre</v>
      </c>
      <c r="E344" t="str">
        <f>VLOOKUP($A344,SalesData[#This Row],COLUMN(E343), FALSE)</f>
        <v>France</v>
      </c>
      <c r="F344" t="str">
        <f>VLOOKUP($A344,SalesData[#This Row],COLUMN(F343), FALSE)</f>
        <v>Western Europe</v>
      </c>
      <c r="G344" t="str">
        <f>VLOOKUP($A344,SalesData[#This Row],COLUMN(G343), FALSE)</f>
        <v>Technology</v>
      </c>
      <c r="H344" t="str">
        <f>VLOOKUP($A344,SalesData[#This Row],COLUMN(H343), FALSE)</f>
        <v>Bookcases</v>
      </c>
      <c r="I344">
        <f>VLOOKUP($A344,SalesData[#This Row],COLUMN(I343), FALSE)</f>
        <v>2016.846</v>
      </c>
      <c r="J344">
        <f>VLOOKUP($A344,SalesData[#This Row],COLUMN(J343), FALSE)</f>
        <v>9</v>
      </c>
      <c r="K344">
        <f>VLOOKUP($A344,SalesData[#This Row],COLUMN(K343), FALSE)</f>
        <v>0.15</v>
      </c>
      <c r="L344">
        <f>VLOOKUP($A344,SalesData[#This Row],COLUMN(L343), FALSE)</f>
        <v>-5.4000000000030399E-2</v>
      </c>
      <c r="M344" t="str">
        <f>VLOOKUP($A344,SalesData[#This Row],COLUMN(M343), FALSE)</f>
        <v>Critical</v>
      </c>
      <c r="N344">
        <f>VLOOKUP($A344,SalesData[#This Row],COLUMN(N343), FALSE)</f>
        <v>0</v>
      </c>
      <c r="O344" t="str">
        <f>VLOOKUP($A344,SalesData[#This Row],COLUMN(O343), FALSE)</f>
        <v>Paul Macintyre</v>
      </c>
      <c r="P344" t="str">
        <f>VLOOKUP($A344,SalesData[#This Row],COLUMN(P343), FALSE)</f>
        <v>IT</v>
      </c>
      <c r="Q344" t="str">
        <f>VLOOKUP($A344,SalesData[#This Row],COLUMN(Q343), FALSE)</f>
        <v>2013</v>
      </c>
      <c r="R344" t="str">
        <f>VLOOKUP($A344,SalesData[#This Row],COLUMN(R343), FALSE)</f>
        <v>CRITICAL</v>
      </c>
      <c r="S344" t="str">
        <f>VLOOKUP($A344,SalesData[#This Row],COLUMN(S343), FALSE)</f>
        <v>technology</v>
      </c>
      <c r="T344" t="str">
        <f>VLOOKUP($A344,SalesData[#This Row],COLUMN(T343), FALSE)</f>
        <v>41546</v>
      </c>
      <c r="U344" t="str">
        <f>VLOOKUP($A344,SalesData[#This Row],COLUMN(U343), FALSE)</f>
        <v>PM1984045</v>
      </c>
      <c r="V344" t="str">
        <f>VLOOKUP($A344,SalesData[#This Row],COLUMN(V343), FALSE)</f>
        <v>IT</v>
      </c>
      <c r="W344">
        <f>VLOOKUP($A344,SalesData[#This Row],COLUMN(W343), FALSE)</f>
        <v>2013</v>
      </c>
      <c r="X344" t="str">
        <f>VLOOKUP($A344,SalesData[#This Row],COLUMN(X343), FALSE)</f>
        <v>PM1984045</v>
      </c>
      <c r="Y344">
        <f>VLOOKUP($A344,SalesData[#This Row],COLUMN(Y343), FALSE)</f>
        <v>41546</v>
      </c>
      <c r="Z344" t="str">
        <f>VLOOKUP($A344,SalesData[#This Row],COLUMN(Z343), FALSE)</f>
        <v>IT-2013-PM1984045-41546</v>
      </c>
      <c r="AA344">
        <f>VLOOKUP($A344,SalesData[#This Row],COLUMN(AA343), FALSE)</f>
        <v>2013</v>
      </c>
      <c r="AB344">
        <f>VLOOKUP($A344,SalesData[#This Row],COLUMN(AB343), FALSE)</f>
        <v>9</v>
      </c>
      <c r="AC344">
        <f>VLOOKUP($A344,SalesData[#This Row],COLUMN(AC343), FALSE)</f>
        <v>1</v>
      </c>
      <c r="AD344">
        <f>VLOOKUP($A344,SalesData[#This Row],COLUMN(AD343), FALSE)</f>
        <v>0</v>
      </c>
    </row>
    <row r="345" spans="1:30" ht="15.75">
      <c r="A345" s="54" t="s">
        <v>260</v>
      </c>
      <c r="B345" s="52">
        <f>VLOOKUP($A345,SalesData[#This Row],COLUMN(B344), FALSE)</f>
        <v>41707</v>
      </c>
      <c r="C345" s="52">
        <f>VLOOKUP($A345,SalesData[#This Row],COLUMN(C344), FALSE)</f>
        <v>41887</v>
      </c>
      <c r="D345" t="str">
        <f>VLOOKUP($A345,SalesData[#This Row],COLUMN(D344), FALSE)</f>
        <v>Maria Zettner</v>
      </c>
      <c r="E345" t="str">
        <f>VLOOKUP($A345,SalesData[#This Row],COLUMN(E344), FALSE)</f>
        <v>France</v>
      </c>
      <c r="F345" t="str">
        <f>VLOOKUP($A345,SalesData[#This Row],COLUMN(F344), FALSE)</f>
        <v>Western Europe</v>
      </c>
      <c r="G345" t="str">
        <f>VLOOKUP($A345,SalesData[#This Row],COLUMN(G344), FALSE)</f>
        <v>Office Supplies</v>
      </c>
      <c r="H345" t="str">
        <f>VLOOKUP($A345,SalesData[#This Row],COLUMN(H344), FALSE)</f>
        <v>Chairs</v>
      </c>
      <c r="I345">
        <f>VLOOKUP($A345,SalesData[#This Row],COLUMN(I344), FALSE)</f>
        <v>3155.5439999999999</v>
      </c>
      <c r="J345">
        <f>VLOOKUP($A345,SalesData[#This Row],COLUMN(J344), FALSE)</f>
        <v>7</v>
      </c>
      <c r="K345">
        <f>VLOOKUP($A345,SalesData[#This Row],COLUMN(K344), FALSE)</f>
        <v>0.1</v>
      </c>
      <c r="L345">
        <f>VLOOKUP($A345,SalesData[#This Row],COLUMN(L344), FALSE)</f>
        <v>34.944000000000003</v>
      </c>
      <c r="M345" t="str">
        <f>VLOOKUP($A345,SalesData[#This Row],COLUMN(M344), FALSE)</f>
        <v>High</v>
      </c>
      <c r="N345">
        <f>VLOOKUP($A345,SalesData[#This Row],COLUMN(N344), FALSE)</f>
        <v>0</v>
      </c>
      <c r="O345" t="str">
        <f>VLOOKUP($A345,SalesData[#This Row],COLUMN(O344), FALSE)</f>
        <v>Maria Zettner</v>
      </c>
      <c r="P345" t="str">
        <f>VLOOKUP($A345,SalesData[#This Row],COLUMN(P344), FALSE)</f>
        <v>ES</v>
      </c>
      <c r="Q345" t="str">
        <f>VLOOKUP($A345,SalesData[#This Row],COLUMN(Q344), FALSE)</f>
        <v>2014</v>
      </c>
      <c r="R345" t="str">
        <f>VLOOKUP($A345,SalesData[#This Row],COLUMN(R344), FALSE)</f>
        <v>HIGH</v>
      </c>
      <c r="S345" t="str">
        <f>VLOOKUP($A345,SalesData[#This Row],COLUMN(S344), FALSE)</f>
        <v>office supplies</v>
      </c>
      <c r="T345" t="str">
        <f>VLOOKUP($A345,SalesData[#This Row],COLUMN(T344), FALSE)</f>
        <v>41885</v>
      </c>
      <c r="U345" t="str">
        <f>VLOOKUP($A345,SalesData[#This Row],COLUMN(U344), FALSE)</f>
        <v>MZ1733545</v>
      </c>
      <c r="V345" t="str">
        <f>VLOOKUP($A345,SalesData[#This Row],COLUMN(V344), FALSE)</f>
        <v>ES</v>
      </c>
      <c r="W345">
        <f>VLOOKUP($A345,SalesData[#This Row],COLUMN(W344), FALSE)</f>
        <v>2014</v>
      </c>
      <c r="X345" t="str">
        <f>VLOOKUP($A345,SalesData[#This Row],COLUMN(X344), FALSE)</f>
        <v>MZ1733545</v>
      </c>
      <c r="Y345">
        <f>VLOOKUP($A345,SalesData[#This Row],COLUMN(Y344), FALSE)</f>
        <v>41885</v>
      </c>
      <c r="Z345" t="str">
        <f>VLOOKUP($A345,SalesData[#This Row],COLUMN(Z344), FALSE)</f>
        <v>ES-2014-MZ1733545-41885</v>
      </c>
      <c r="AA345">
        <f>VLOOKUP($A345,SalesData[#This Row],COLUMN(AA344), FALSE)</f>
        <v>2014</v>
      </c>
      <c r="AB345">
        <f>VLOOKUP($A345,SalesData[#This Row],COLUMN(AB344), FALSE)</f>
        <v>3</v>
      </c>
      <c r="AC345">
        <f>VLOOKUP($A345,SalesData[#This Row],COLUMN(AC344), FALSE)</f>
        <v>1</v>
      </c>
      <c r="AD345">
        <f>VLOOKUP($A345,SalesData[#This Row],COLUMN(AD344), FALSE)</f>
        <v>180</v>
      </c>
    </row>
    <row r="346" spans="1:30" ht="15.75">
      <c r="A346" s="53" t="s">
        <v>265</v>
      </c>
      <c r="B346" s="52">
        <f>VLOOKUP($A346,SalesData[#This Row],COLUMN(B345), FALSE)</f>
        <v>42327</v>
      </c>
      <c r="C346" s="52">
        <f>VLOOKUP($A346,SalesData[#This Row],COLUMN(C345), FALSE)</f>
        <v>42333</v>
      </c>
      <c r="D346" t="str">
        <f>VLOOKUP($A346,SalesData[#This Row],COLUMN(D345), FALSE)</f>
        <v>Rick Wilson</v>
      </c>
      <c r="E346" t="str">
        <f>VLOOKUP($A346,SalesData[#This Row],COLUMN(E345), FALSE)</f>
        <v>Australia</v>
      </c>
      <c r="F346" t="str">
        <f>VLOOKUP($A346,SalesData[#This Row],COLUMN(F345), FALSE)</f>
        <v>Oceania</v>
      </c>
      <c r="G346" t="str">
        <f>VLOOKUP($A346,SalesData[#This Row],COLUMN(G345), FALSE)</f>
        <v>Technology</v>
      </c>
      <c r="H346" t="str">
        <f>VLOOKUP($A346,SalesData[#This Row],COLUMN(H345), FALSE)</f>
        <v>Appliances</v>
      </c>
      <c r="I346">
        <f>VLOOKUP($A346,SalesData[#This Row],COLUMN(I345), FALSE)</f>
        <v>3524.4720000000002</v>
      </c>
      <c r="J346">
        <f>VLOOKUP($A346,SalesData[#This Row],COLUMN(J345), FALSE)</f>
        <v>6</v>
      </c>
      <c r="K346">
        <f>VLOOKUP($A346,SalesData[#This Row],COLUMN(K345), FALSE)</f>
        <v>0.1</v>
      </c>
      <c r="L346">
        <f>VLOOKUP($A346,SalesData[#This Row],COLUMN(L345), FALSE)</f>
        <v>861.37199999999996</v>
      </c>
      <c r="M346" t="str">
        <f>VLOOKUP($A346,SalesData[#This Row],COLUMN(M345), FALSE)</f>
        <v>Low</v>
      </c>
      <c r="N346">
        <f>VLOOKUP($A346,SalesData[#This Row],COLUMN(N345), FALSE)</f>
        <v>0</v>
      </c>
      <c r="O346" t="str">
        <f>VLOOKUP($A346,SalesData[#This Row],COLUMN(O345), FALSE)</f>
        <v>Rick Wilson</v>
      </c>
      <c r="P346" t="str">
        <f>VLOOKUP($A346,SalesData[#This Row],COLUMN(P345), FALSE)</f>
        <v>IN</v>
      </c>
      <c r="Q346" t="str">
        <f>VLOOKUP($A346,SalesData[#This Row],COLUMN(Q345), FALSE)</f>
        <v>2015</v>
      </c>
      <c r="R346" t="str">
        <f>VLOOKUP($A346,SalesData[#This Row],COLUMN(R345), FALSE)</f>
        <v>LOW</v>
      </c>
      <c r="S346" t="str">
        <f>VLOOKUP($A346,SalesData[#This Row],COLUMN(S345), FALSE)</f>
        <v>technology</v>
      </c>
      <c r="T346" t="str">
        <f>VLOOKUP($A346,SalesData[#This Row],COLUMN(T345), FALSE)</f>
        <v>42327</v>
      </c>
      <c r="U346" t="str">
        <f>VLOOKUP($A346,SalesData[#This Row],COLUMN(U345), FALSE)</f>
        <v>RW195407</v>
      </c>
      <c r="V346" t="str">
        <f>VLOOKUP($A346,SalesData[#This Row],COLUMN(V345), FALSE)</f>
        <v>IN</v>
      </c>
      <c r="W346">
        <f>VLOOKUP($A346,SalesData[#This Row],COLUMN(W345), FALSE)</f>
        <v>2015</v>
      </c>
      <c r="X346" t="str">
        <f>VLOOKUP($A346,SalesData[#This Row],COLUMN(X345), FALSE)</f>
        <v>RW195407</v>
      </c>
      <c r="Y346">
        <f>VLOOKUP($A346,SalesData[#This Row],COLUMN(Y345), FALSE)</f>
        <v>42327</v>
      </c>
      <c r="Z346" t="str">
        <f>VLOOKUP($A346,SalesData[#This Row],COLUMN(Z345), FALSE)</f>
        <v>IN-2015-RW195407-42327</v>
      </c>
      <c r="AA346">
        <f>VLOOKUP($A346,SalesData[#This Row],COLUMN(AA345), FALSE)</f>
        <v>2015</v>
      </c>
      <c r="AB346">
        <f>VLOOKUP($A346,SalesData[#This Row],COLUMN(AB345), FALSE)</f>
        <v>11</v>
      </c>
      <c r="AC346">
        <f>VLOOKUP($A346,SalesData[#This Row],COLUMN(AC345), FALSE)</f>
        <v>5</v>
      </c>
      <c r="AD346">
        <f>VLOOKUP($A346,SalesData[#This Row],COLUMN(AD345), FALSE)</f>
        <v>6</v>
      </c>
    </row>
    <row r="347" spans="1:30" ht="15.75">
      <c r="A347" s="54" t="s">
        <v>273</v>
      </c>
      <c r="B347" s="52">
        <f>VLOOKUP($A347,SalesData[#This Row],COLUMN(B346), FALSE)</f>
        <v>41116</v>
      </c>
      <c r="C347" s="52">
        <f>VLOOKUP($A347,SalesData[#This Row],COLUMN(C346), FALSE)</f>
        <v>41122</v>
      </c>
      <c r="D347" t="str">
        <f>VLOOKUP($A347,SalesData[#This Row],COLUMN(D346), FALSE)</f>
        <v>Aaron Smayling</v>
      </c>
      <c r="E347" t="str">
        <f>VLOOKUP($A347,SalesData[#This Row],COLUMN(E346), FALSE)</f>
        <v>United States</v>
      </c>
      <c r="F347" t="str">
        <f>VLOOKUP($A347,SalesData[#This Row],COLUMN(F346), FALSE)</f>
        <v>Eastern US</v>
      </c>
      <c r="G347" t="str">
        <f>VLOOKUP($A347,SalesData[#This Row],COLUMN(G346), FALSE)</f>
        <v>Office Supplies</v>
      </c>
      <c r="H347" t="str">
        <f>VLOOKUP($A347,SalesData[#This Row],COLUMN(H346), FALSE)</f>
        <v>Copiers</v>
      </c>
      <c r="I347">
        <f>VLOOKUP($A347,SalesData[#This Row],COLUMN(I346), FALSE)</f>
        <v>65.78</v>
      </c>
      <c r="J347">
        <f>VLOOKUP($A347,SalesData[#This Row],COLUMN(J346), FALSE)</f>
        <v>11</v>
      </c>
      <c r="K347">
        <f>VLOOKUP($A347,SalesData[#This Row],COLUMN(K346), FALSE)</f>
        <v>0</v>
      </c>
      <c r="L347">
        <f>VLOOKUP($A347,SalesData[#This Row],COLUMN(L346), FALSE)</f>
        <v>32.232199999999999</v>
      </c>
      <c r="M347" t="str">
        <f>VLOOKUP($A347,SalesData[#This Row],COLUMN(M346), FALSE)</f>
        <v>Medium</v>
      </c>
      <c r="N347">
        <f>VLOOKUP($A347,SalesData[#This Row],COLUMN(N346), FALSE)</f>
        <v>0</v>
      </c>
      <c r="O347" t="str">
        <f>VLOOKUP($A347,SalesData[#This Row],COLUMN(O346), FALSE)</f>
        <v>Aaron Smayling</v>
      </c>
      <c r="P347" t="str">
        <f>VLOOKUP($A347,SalesData[#This Row],COLUMN(P346), FALSE)</f>
        <v>US</v>
      </c>
      <c r="Q347" t="str">
        <f>VLOOKUP($A347,SalesData[#This Row],COLUMN(Q346), FALSE)</f>
        <v>2012</v>
      </c>
      <c r="R347" t="str">
        <f>VLOOKUP($A347,SalesData[#This Row],COLUMN(R346), FALSE)</f>
        <v>MEDIUM</v>
      </c>
      <c r="S347" t="str">
        <f>VLOOKUP($A347,SalesData[#This Row],COLUMN(S346), FALSE)</f>
        <v>office supplies</v>
      </c>
      <c r="T347" t="str">
        <f>VLOOKUP($A347,SalesData[#This Row],COLUMN(T346), FALSE)</f>
        <v>41116</v>
      </c>
      <c r="U347" t="str">
        <f>VLOOKUP($A347,SalesData[#This Row],COLUMN(U346), FALSE)</f>
        <v>AS10045140</v>
      </c>
      <c r="V347" t="str">
        <f>VLOOKUP($A347,SalesData[#This Row],COLUMN(V346), FALSE)</f>
        <v>US</v>
      </c>
      <c r="W347">
        <f>VLOOKUP($A347,SalesData[#This Row],COLUMN(W346), FALSE)</f>
        <v>2012</v>
      </c>
      <c r="X347" t="str">
        <f>VLOOKUP($A347,SalesData[#This Row],COLUMN(X346), FALSE)</f>
        <v>AS10045140</v>
      </c>
      <c r="Y347">
        <f>VLOOKUP($A347,SalesData[#This Row],COLUMN(Y346), FALSE)</f>
        <v>41116</v>
      </c>
      <c r="Z347" t="str">
        <f>VLOOKUP($A347,SalesData[#This Row],COLUMN(Z346), FALSE)</f>
        <v>US-2012-AS10045140-41116</v>
      </c>
      <c r="AA347">
        <f>VLOOKUP($A347,SalesData[#This Row],COLUMN(AA346), FALSE)</f>
        <v>2012</v>
      </c>
      <c r="AB347">
        <f>VLOOKUP($A347,SalesData[#This Row],COLUMN(AB346), FALSE)</f>
        <v>7</v>
      </c>
      <c r="AC347">
        <f>VLOOKUP($A347,SalesData[#This Row],COLUMN(AC346), FALSE)</f>
        <v>5</v>
      </c>
      <c r="AD347">
        <f>VLOOKUP($A347,SalesData[#This Row],COLUMN(AD346), FALSE)</f>
        <v>6</v>
      </c>
    </row>
    <row r="348" spans="1:30" ht="15.75">
      <c r="A348" s="53" t="s">
        <v>277</v>
      </c>
      <c r="B348" s="52">
        <f>VLOOKUP($A348,SalesData[#This Row],COLUMN(B347), FALSE)</f>
        <v>41999</v>
      </c>
      <c r="C348" s="52">
        <f>VLOOKUP($A348,SalesData[#This Row],COLUMN(C347), FALSE)</f>
        <v>41999</v>
      </c>
      <c r="D348" t="str">
        <f>VLOOKUP($A348,SalesData[#This Row],COLUMN(D347), FALSE)</f>
        <v>Dave Brooks</v>
      </c>
      <c r="E348" t="str">
        <f>VLOOKUP($A348,SalesData[#This Row],COLUMN(E347), FALSE)</f>
        <v>Australia</v>
      </c>
      <c r="F348" t="str">
        <f>VLOOKUP($A348,SalesData[#This Row],COLUMN(F347), FALSE)</f>
        <v>Oceania</v>
      </c>
      <c r="G348" t="str">
        <f>VLOOKUP($A348,SalesData[#This Row],COLUMN(G347), FALSE)</f>
        <v>Office Supplies</v>
      </c>
      <c r="H348" t="str">
        <f>VLOOKUP($A348,SalesData[#This Row],COLUMN(H347), FALSE)</f>
        <v>Tables</v>
      </c>
      <c r="I348">
        <f>VLOOKUP($A348,SalesData[#This Row],COLUMN(I347), FALSE)</f>
        <v>3739.1759999999899</v>
      </c>
      <c r="J348">
        <f>VLOOKUP($A348,SalesData[#This Row],COLUMN(J347), FALSE)</f>
        <v>8</v>
      </c>
      <c r="K348">
        <f>VLOOKUP($A348,SalesData[#This Row],COLUMN(K347), FALSE)</f>
        <v>0.1</v>
      </c>
      <c r="L348">
        <f>VLOOKUP($A348,SalesData[#This Row],COLUMN(L347), FALSE)</f>
        <v>747.81600000000003</v>
      </c>
      <c r="M348" t="str">
        <f>VLOOKUP($A348,SalesData[#This Row],COLUMN(M347), FALSE)</f>
        <v>High</v>
      </c>
      <c r="N348">
        <f>VLOOKUP($A348,SalesData[#This Row],COLUMN(N347), FALSE)</f>
        <v>0</v>
      </c>
      <c r="O348" t="str">
        <f>VLOOKUP($A348,SalesData[#This Row],COLUMN(O347), FALSE)</f>
        <v>Dave Brooks</v>
      </c>
      <c r="P348" t="str">
        <f>VLOOKUP($A348,SalesData[#This Row],COLUMN(P347), FALSE)</f>
        <v>IN</v>
      </c>
      <c r="Q348" t="str">
        <f>VLOOKUP($A348,SalesData[#This Row],COLUMN(Q347), FALSE)</f>
        <v>2014</v>
      </c>
      <c r="R348" t="str">
        <f>VLOOKUP($A348,SalesData[#This Row],COLUMN(R347), FALSE)</f>
        <v>HIGH</v>
      </c>
      <c r="S348" t="str">
        <f>VLOOKUP($A348,SalesData[#This Row],COLUMN(S347), FALSE)</f>
        <v>office supplies</v>
      </c>
      <c r="T348" t="str">
        <f>VLOOKUP($A348,SalesData[#This Row],COLUMN(T347), FALSE)</f>
        <v>41999</v>
      </c>
      <c r="U348" t="str">
        <f>VLOOKUP($A348,SalesData[#This Row],COLUMN(U347), FALSE)</f>
        <v>DB130607</v>
      </c>
      <c r="V348" t="str">
        <f>VLOOKUP($A348,SalesData[#This Row],COLUMN(V347), FALSE)</f>
        <v>IN</v>
      </c>
      <c r="W348">
        <f>VLOOKUP($A348,SalesData[#This Row],COLUMN(W347), FALSE)</f>
        <v>2014</v>
      </c>
      <c r="X348" t="str">
        <f>VLOOKUP($A348,SalesData[#This Row],COLUMN(X347), FALSE)</f>
        <v>DB130607</v>
      </c>
      <c r="Y348">
        <f>VLOOKUP($A348,SalesData[#This Row],COLUMN(Y347), FALSE)</f>
        <v>41999</v>
      </c>
      <c r="Z348" t="str">
        <f>VLOOKUP($A348,SalesData[#This Row],COLUMN(Z347), FALSE)</f>
        <v>IN-2014-DB130607-41999</v>
      </c>
      <c r="AA348">
        <f>VLOOKUP($A348,SalesData[#This Row],COLUMN(AA347), FALSE)</f>
        <v>2014</v>
      </c>
      <c r="AB348">
        <f>VLOOKUP($A348,SalesData[#This Row],COLUMN(AB347), FALSE)</f>
        <v>12</v>
      </c>
      <c r="AC348">
        <f>VLOOKUP($A348,SalesData[#This Row],COLUMN(AC347), FALSE)</f>
        <v>6</v>
      </c>
      <c r="AD348">
        <f>VLOOKUP($A348,SalesData[#This Row],COLUMN(AD347), FALSE)</f>
        <v>0</v>
      </c>
    </row>
    <row r="349" spans="1:30" ht="15.75">
      <c r="A349" s="54" t="s">
        <v>279</v>
      </c>
      <c r="B349" s="52">
        <f>VLOOKUP($A349,SalesData[#This Row],COLUMN(B348), FALSE)</f>
        <v>41711</v>
      </c>
      <c r="C349" s="52">
        <f>VLOOKUP($A349,SalesData[#This Row],COLUMN(C348), FALSE)</f>
        <v>41711</v>
      </c>
      <c r="D349" t="str">
        <f>VLOOKUP($A349,SalesData[#This Row],COLUMN(D348), FALSE)</f>
        <v>Valerie Mitchum</v>
      </c>
      <c r="E349" t="str">
        <f>VLOOKUP($A349,SalesData[#This Row],COLUMN(E348), FALSE)</f>
        <v>Netherlands</v>
      </c>
      <c r="F349" t="str">
        <f>VLOOKUP($A349,SalesData[#This Row],COLUMN(F348), FALSE)</f>
        <v>Western Europe</v>
      </c>
      <c r="G349" t="str">
        <f>VLOOKUP($A349,SalesData[#This Row],COLUMN(G348), FALSE)</f>
        <v>Furniture</v>
      </c>
      <c r="H349" t="str">
        <f>VLOOKUP($A349,SalesData[#This Row],COLUMN(H348), FALSE)</f>
        <v>Bookcases</v>
      </c>
      <c r="I349">
        <f>VLOOKUP($A349,SalesData[#This Row],COLUMN(I348), FALSE)</f>
        <v>2570.8649999999998</v>
      </c>
      <c r="J349">
        <f>VLOOKUP($A349,SalesData[#This Row],COLUMN(J348), FALSE)</f>
        <v>11</v>
      </c>
      <c r="K349">
        <f>VLOOKUP($A349,SalesData[#This Row],COLUMN(K348), FALSE)</f>
        <v>0.5</v>
      </c>
      <c r="L349">
        <f>VLOOKUP($A349,SalesData[#This Row],COLUMN(L348), FALSE)</f>
        <v>-2211.165</v>
      </c>
      <c r="M349" t="str">
        <f>VLOOKUP($A349,SalesData[#This Row],COLUMN(M348), FALSE)</f>
        <v>High</v>
      </c>
      <c r="N349">
        <f>VLOOKUP($A349,SalesData[#This Row],COLUMN(N348), FALSE)</f>
        <v>0</v>
      </c>
      <c r="O349" t="str">
        <f>VLOOKUP($A349,SalesData[#This Row],COLUMN(O348), FALSE)</f>
        <v>Valerie Mitchum</v>
      </c>
      <c r="P349" t="str">
        <f>VLOOKUP($A349,SalesData[#This Row],COLUMN(P348), FALSE)</f>
        <v>IT</v>
      </c>
      <c r="Q349" t="str">
        <f>VLOOKUP($A349,SalesData[#This Row],COLUMN(Q348), FALSE)</f>
        <v>2014</v>
      </c>
      <c r="R349" t="str">
        <f>VLOOKUP($A349,SalesData[#This Row],COLUMN(R348), FALSE)</f>
        <v>HIGH</v>
      </c>
      <c r="S349" t="str">
        <f>VLOOKUP($A349,SalesData[#This Row],COLUMN(S348), FALSE)</f>
        <v>furniture</v>
      </c>
      <c r="T349" t="str">
        <f>VLOOKUP($A349,SalesData[#This Row],COLUMN(T348), FALSE)</f>
        <v>41711</v>
      </c>
      <c r="U349" t="str">
        <f>VLOOKUP($A349,SalesData[#This Row],COLUMN(U348), FALSE)</f>
        <v>VM2168591</v>
      </c>
      <c r="V349" t="str">
        <f>VLOOKUP($A349,SalesData[#This Row],COLUMN(V348), FALSE)</f>
        <v>IT</v>
      </c>
      <c r="W349">
        <f>VLOOKUP($A349,SalesData[#This Row],COLUMN(W348), FALSE)</f>
        <v>2014</v>
      </c>
      <c r="X349" t="str">
        <f>VLOOKUP($A349,SalesData[#This Row],COLUMN(X348), FALSE)</f>
        <v>VM2168591</v>
      </c>
      <c r="Y349">
        <f>VLOOKUP($A349,SalesData[#This Row],COLUMN(Y348), FALSE)</f>
        <v>41711</v>
      </c>
      <c r="Z349" t="str">
        <f>VLOOKUP($A349,SalesData[#This Row],COLUMN(Z348), FALSE)</f>
        <v>IT-2014-VM2168591-41711</v>
      </c>
      <c r="AA349">
        <f>VLOOKUP($A349,SalesData[#This Row],COLUMN(AA348), FALSE)</f>
        <v>2014</v>
      </c>
      <c r="AB349">
        <f>VLOOKUP($A349,SalesData[#This Row],COLUMN(AB348), FALSE)</f>
        <v>3</v>
      </c>
      <c r="AC349">
        <f>VLOOKUP($A349,SalesData[#This Row],COLUMN(AC348), FALSE)</f>
        <v>5</v>
      </c>
      <c r="AD349">
        <f>VLOOKUP($A349,SalesData[#This Row],COLUMN(AD348), FALSE)</f>
        <v>0</v>
      </c>
    </row>
    <row r="350" spans="1:30" ht="15.75">
      <c r="A350" s="53" t="s">
        <v>283</v>
      </c>
      <c r="B350" s="52">
        <f>VLOOKUP($A350,SalesData[#This Row],COLUMN(B349), FALSE)</f>
        <v>41369</v>
      </c>
      <c r="C350" s="52">
        <f>VLOOKUP($A350,SalesData[#This Row],COLUMN(C349), FALSE)</f>
        <v>41369</v>
      </c>
      <c r="D350" t="str">
        <f>VLOOKUP($A350,SalesData[#This Row],COLUMN(D349), FALSE)</f>
        <v>Don Miller</v>
      </c>
      <c r="E350" t="str">
        <f>VLOOKUP($A350,SalesData[#This Row],COLUMN(E349), FALSE)</f>
        <v>Germany</v>
      </c>
      <c r="F350" t="str">
        <f>VLOOKUP($A350,SalesData[#This Row],COLUMN(F349), FALSE)</f>
        <v>Western Europe</v>
      </c>
      <c r="G350" t="str">
        <f>VLOOKUP($A350,SalesData[#This Row],COLUMN(G349), FALSE)</f>
        <v>Technology</v>
      </c>
      <c r="H350" t="str">
        <f>VLOOKUP($A350,SalesData[#This Row],COLUMN(H349), FALSE)</f>
        <v>Chairs</v>
      </c>
      <c r="I350">
        <f>VLOOKUP($A350,SalesData[#This Row],COLUMN(I349), FALSE)</f>
        <v>2875.77</v>
      </c>
      <c r="J350">
        <f>VLOOKUP($A350,SalesData[#This Row],COLUMN(J349), FALSE)</f>
        <v>9</v>
      </c>
      <c r="K350">
        <f>VLOOKUP($A350,SalesData[#This Row],COLUMN(K349), FALSE)</f>
        <v>0.5</v>
      </c>
      <c r="L350">
        <f>VLOOKUP($A350,SalesData[#This Row],COLUMN(L349), FALSE)</f>
        <v>-1783.08</v>
      </c>
      <c r="M350" t="str">
        <f>VLOOKUP($A350,SalesData[#This Row],COLUMN(M349), FALSE)</f>
        <v>High</v>
      </c>
      <c r="N350">
        <f>VLOOKUP($A350,SalesData[#This Row],COLUMN(N349), FALSE)</f>
        <v>0</v>
      </c>
      <c r="O350" t="str">
        <f>VLOOKUP($A350,SalesData[#This Row],COLUMN(O349), FALSE)</f>
        <v>Don Miller</v>
      </c>
      <c r="P350" t="str">
        <f>VLOOKUP($A350,SalesData[#This Row],COLUMN(P349), FALSE)</f>
        <v>ES</v>
      </c>
      <c r="Q350" t="str">
        <f>VLOOKUP($A350,SalesData[#This Row],COLUMN(Q349), FALSE)</f>
        <v>2013</v>
      </c>
      <c r="R350" t="str">
        <f>VLOOKUP($A350,SalesData[#This Row],COLUMN(R349), FALSE)</f>
        <v>HIGH</v>
      </c>
      <c r="S350" t="str">
        <f>VLOOKUP($A350,SalesData[#This Row],COLUMN(S349), FALSE)</f>
        <v>technology</v>
      </c>
      <c r="T350" t="str">
        <f>VLOOKUP($A350,SalesData[#This Row],COLUMN(T349), FALSE)</f>
        <v>41369</v>
      </c>
      <c r="U350" t="str">
        <f>VLOOKUP($A350,SalesData[#This Row],COLUMN(U349), FALSE)</f>
        <v>DM1352548</v>
      </c>
      <c r="V350" t="str">
        <f>VLOOKUP($A350,SalesData[#This Row],COLUMN(V349), FALSE)</f>
        <v>ES</v>
      </c>
      <c r="W350">
        <f>VLOOKUP($A350,SalesData[#This Row],COLUMN(W349), FALSE)</f>
        <v>2013</v>
      </c>
      <c r="X350" t="str">
        <f>VLOOKUP($A350,SalesData[#This Row],COLUMN(X349), FALSE)</f>
        <v>DM1352548</v>
      </c>
      <c r="Y350">
        <f>VLOOKUP($A350,SalesData[#This Row],COLUMN(Y349), FALSE)</f>
        <v>41369</v>
      </c>
      <c r="Z350" t="str">
        <f>VLOOKUP($A350,SalesData[#This Row],COLUMN(Z349), FALSE)</f>
        <v>ES-2013-DM1352548-41369</v>
      </c>
      <c r="AA350">
        <f>VLOOKUP($A350,SalesData[#This Row],COLUMN(AA349), FALSE)</f>
        <v>2013</v>
      </c>
      <c r="AB350">
        <f>VLOOKUP($A350,SalesData[#This Row],COLUMN(AB349), FALSE)</f>
        <v>4</v>
      </c>
      <c r="AC350">
        <f>VLOOKUP($A350,SalesData[#This Row],COLUMN(AC349), FALSE)</f>
        <v>6</v>
      </c>
      <c r="AD350">
        <f>VLOOKUP($A350,SalesData[#This Row],COLUMN(AD349), FALSE)</f>
        <v>0</v>
      </c>
    </row>
    <row r="351" spans="1:30" ht="15.75">
      <c r="A351" s="54" t="s">
        <v>295</v>
      </c>
      <c r="B351" s="52">
        <f>VLOOKUP($A351,SalesData[#This Row],COLUMN(B350), FALSE)</f>
        <v>40955</v>
      </c>
      <c r="C351" s="52">
        <f>VLOOKUP($A351,SalesData[#This Row],COLUMN(C350), FALSE)</f>
        <v>40958</v>
      </c>
      <c r="D351" t="str">
        <f>VLOOKUP($A351,SalesData[#This Row],COLUMN(D350), FALSE)</f>
        <v>Odella Nelson</v>
      </c>
      <c r="E351" t="str">
        <f>VLOOKUP($A351,SalesData[#This Row],COLUMN(E350), FALSE)</f>
        <v>France</v>
      </c>
      <c r="F351" t="str">
        <f>VLOOKUP($A351,SalesData[#This Row],COLUMN(F350), FALSE)</f>
        <v>Western Europe</v>
      </c>
      <c r="G351" t="str">
        <f>VLOOKUP($A351,SalesData[#This Row],COLUMN(G350), FALSE)</f>
        <v>Furniture</v>
      </c>
      <c r="H351" t="str">
        <f>VLOOKUP($A351,SalesData[#This Row],COLUMN(H350), FALSE)</f>
        <v>Copiers</v>
      </c>
      <c r="I351">
        <f>VLOOKUP($A351,SalesData[#This Row],COLUMN(I350), FALSE)</f>
        <v>4544.0999999999904</v>
      </c>
      <c r="J351">
        <f>VLOOKUP($A351,SalesData[#This Row],COLUMN(J350), FALSE)</f>
        <v>11</v>
      </c>
      <c r="K351">
        <f>VLOOKUP($A351,SalesData[#This Row],COLUMN(K350), FALSE)</f>
        <v>0.1</v>
      </c>
      <c r="L351">
        <f>VLOOKUP($A351,SalesData[#This Row],COLUMN(L350), FALSE)</f>
        <v>1868.1299999999901</v>
      </c>
      <c r="M351" t="str">
        <f>VLOOKUP($A351,SalesData[#This Row],COLUMN(M350), FALSE)</f>
        <v>Medium</v>
      </c>
      <c r="N351">
        <f>VLOOKUP($A351,SalesData[#This Row],COLUMN(N350), FALSE)</f>
        <v>0</v>
      </c>
      <c r="O351" t="str">
        <f>VLOOKUP($A351,SalesData[#This Row],COLUMN(O350), FALSE)</f>
        <v>Odella Nelson</v>
      </c>
      <c r="P351" t="str">
        <f>VLOOKUP($A351,SalesData[#This Row],COLUMN(P350), FALSE)</f>
        <v>IT</v>
      </c>
      <c r="Q351" t="str">
        <f>VLOOKUP($A351,SalesData[#This Row],COLUMN(Q350), FALSE)</f>
        <v>2012</v>
      </c>
      <c r="R351" t="str">
        <f>VLOOKUP($A351,SalesData[#This Row],COLUMN(R350), FALSE)</f>
        <v>MEDIUM</v>
      </c>
      <c r="S351" t="str">
        <f>VLOOKUP($A351,SalesData[#This Row],COLUMN(S350), FALSE)</f>
        <v>furniture</v>
      </c>
      <c r="T351" t="str">
        <f>VLOOKUP($A351,SalesData[#This Row],COLUMN(T350), FALSE)</f>
        <v>40955</v>
      </c>
      <c r="U351" t="str">
        <f>VLOOKUP($A351,SalesData[#This Row],COLUMN(U350), FALSE)</f>
        <v>ON1871545</v>
      </c>
      <c r="V351" t="str">
        <f>VLOOKUP($A351,SalesData[#This Row],COLUMN(V350), FALSE)</f>
        <v>IT</v>
      </c>
      <c r="W351">
        <f>VLOOKUP($A351,SalesData[#This Row],COLUMN(W350), FALSE)</f>
        <v>2012</v>
      </c>
      <c r="X351" t="str">
        <f>VLOOKUP($A351,SalesData[#This Row],COLUMN(X350), FALSE)</f>
        <v>ON1871545</v>
      </c>
      <c r="Y351">
        <f>VLOOKUP($A351,SalesData[#This Row],COLUMN(Y350), FALSE)</f>
        <v>40955</v>
      </c>
      <c r="Z351" t="str">
        <f>VLOOKUP($A351,SalesData[#This Row],COLUMN(Z350), FALSE)</f>
        <v>IT-2012-ON1871545-40955</v>
      </c>
      <c r="AA351">
        <f>VLOOKUP($A351,SalesData[#This Row],COLUMN(AA350), FALSE)</f>
        <v>2012</v>
      </c>
      <c r="AB351">
        <f>VLOOKUP($A351,SalesData[#This Row],COLUMN(AB350), FALSE)</f>
        <v>2</v>
      </c>
      <c r="AC351">
        <f>VLOOKUP($A351,SalesData[#This Row],COLUMN(AC350), FALSE)</f>
        <v>5</v>
      </c>
      <c r="AD351">
        <f>VLOOKUP($A351,SalesData[#This Row],COLUMN(AD350), FALSE)</f>
        <v>3</v>
      </c>
    </row>
    <row r="352" spans="1:30" ht="15.75">
      <c r="A352" s="53" t="s">
        <v>300</v>
      </c>
      <c r="B352" s="52">
        <f>VLOOKUP($A352,SalesData[#This Row],COLUMN(B351), FALSE)</f>
        <v>41913</v>
      </c>
      <c r="C352" s="52">
        <f>VLOOKUP($A352,SalesData[#This Row],COLUMN(C351), FALSE)</f>
        <v>41914</v>
      </c>
      <c r="D352" t="str">
        <f>VLOOKUP($A352,SalesData[#This Row],COLUMN(D351), FALSE)</f>
        <v>Chad McGuire</v>
      </c>
      <c r="E352" t="str">
        <f>VLOOKUP($A352,SalesData[#This Row],COLUMN(E351), FALSE)</f>
        <v>Australia</v>
      </c>
      <c r="F352" t="str">
        <f>VLOOKUP($A352,SalesData[#This Row],COLUMN(F351), FALSE)</f>
        <v>Oceania</v>
      </c>
      <c r="G352" t="str">
        <f>VLOOKUP($A352,SalesData[#This Row],COLUMN(G351), FALSE)</f>
        <v>Technology</v>
      </c>
      <c r="H352" t="str">
        <f>VLOOKUP($A352,SalesData[#This Row],COLUMN(H351), FALSE)</f>
        <v>Chairs</v>
      </c>
      <c r="I352">
        <f>VLOOKUP($A352,SalesData[#This Row],COLUMN(I351), FALSE)</f>
        <v>1943.19</v>
      </c>
      <c r="J352">
        <f>VLOOKUP($A352,SalesData[#This Row],COLUMN(J351), FALSE)</f>
        <v>6</v>
      </c>
      <c r="K352">
        <f>VLOOKUP($A352,SalesData[#This Row],COLUMN(K351), FALSE)</f>
        <v>0.1</v>
      </c>
      <c r="L352">
        <f>VLOOKUP($A352,SalesData[#This Row],COLUMN(L351), FALSE)</f>
        <v>258.93</v>
      </c>
      <c r="M352" t="str">
        <f>VLOOKUP($A352,SalesData[#This Row],COLUMN(M351), FALSE)</f>
        <v>High</v>
      </c>
      <c r="N352">
        <f>VLOOKUP($A352,SalesData[#This Row],COLUMN(N351), FALSE)</f>
        <v>0</v>
      </c>
      <c r="O352" t="str">
        <f>VLOOKUP($A352,SalesData[#This Row],COLUMN(O351), FALSE)</f>
        <v>Chad Mcguire</v>
      </c>
      <c r="P352" t="str">
        <f>VLOOKUP($A352,SalesData[#This Row],COLUMN(P351), FALSE)</f>
        <v>IN</v>
      </c>
      <c r="Q352" t="str">
        <f>VLOOKUP($A352,SalesData[#This Row],COLUMN(Q351), FALSE)</f>
        <v>2014</v>
      </c>
      <c r="R352" t="str">
        <f>VLOOKUP($A352,SalesData[#This Row],COLUMN(R351), FALSE)</f>
        <v>HIGH</v>
      </c>
      <c r="S352" t="str">
        <f>VLOOKUP($A352,SalesData[#This Row],COLUMN(S351), FALSE)</f>
        <v>technology</v>
      </c>
      <c r="T352" t="str">
        <f>VLOOKUP($A352,SalesData[#This Row],COLUMN(T351), FALSE)</f>
        <v>41913</v>
      </c>
      <c r="U352" t="str">
        <f>VLOOKUP($A352,SalesData[#This Row],COLUMN(U351), FALSE)</f>
        <v>CM121157</v>
      </c>
      <c r="V352" t="str">
        <f>VLOOKUP($A352,SalesData[#This Row],COLUMN(V351), FALSE)</f>
        <v>IN</v>
      </c>
      <c r="W352">
        <f>VLOOKUP($A352,SalesData[#This Row],COLUMN(W351), FALSE)</f>
        <v>2014</v>
      </c>
      <c r="X352" t="str">
        <f>VLOOKUP($A352,SalesData[#This Row],COLUMN(X351), FALSE)</f>
        <v>CM121157</v>
      </c>
      <c r="Y352">
        <f>VLOOKUP($A352,SalesData[#This Row],COLUMN(Y351), FALSE)</f>
        <v>41913</v>
      </c>
      <c r="Z352" t="str">
        <f>VLOOKUP($A352,SalesData[#This Row],COLUMN(Z351), FALSE)</f>
        <v>IN-2014-CM121157-41913</v>
      </c>
      <c r="AA352">
        <f>VLOOKUP($A352,SalesData[#This Row],COLUMN(AA351), FALSE)</f>
        <v>2014</v>
      </c>
      <c r="AB352">
        <f>VLOOKUP($A352,SalesData[#This Row],COLUMN(AB351), FALSE)</f>
        <v>10</v>
      </c>
      <c r="AC352">
        <f>VLOOKUP($A352,SalesData[#This Row],COLUMN(AC351), FALSE)</f>
        <v>4</v>
      </c>
      <c r="AD352">
        <f>VLOOKUP($A352,SalesData[#This Row],COLUMN(AD351), FALSE)</f>
        <v>1</v>
      </c>
    </row>
    <row r="353" spans="1:30" ht="15.75">
      <c r="A353" s="54" t="s">
        <v>302</v>
      </c>
      <c r="B353" s="52">
        <f>VLOOKUP($A353,SalesData[#This Row],COLUMN(B352), FALSE)</f>
        <v>42315</v>
      </c>
      <c r="C353" s="52">
        <f>VLOOKUP($A353,SalesData[#This Row],COLUMN(C352), FALSE)</f>
        <v>42322</v>
      </c>
      <c r="D353" t="str">
        <f>VLOOKUP($A353,SalesData[#This Row],COLUMN(D352), FALSE)</f>
        <v>Adam Bellavance</v>
      </c>
      <c r="E353" t="str">
        <f>VLOOKUP($A353,SalesData[#This Row],COLUMN(E352), FALSE)</f>
        <v xml:space="preserve"> United States </v>
      </c>
      <c r="F353" t="str">
        <f>VLOOKUP($A353,SalesData[#This Row],COLUMN(F352), FALSE)</f>
        <v>Western US</v>
      </c>
      <c r="G353" t="str">
        <f>VLOOKUP($A353,SalesData[#This Row],COLUMN(G352), FALSE)</f>
        <v>Furniture</v>
      </c>
      <c r="H353" t="str">
        <f>VLOOKUP($A353,SalesData[#This Row],COLUMN(H352), FALSE)</f>
        <v>Bookcases</v>
      </c>
      <c r="I353">
        <f>VLOOKUP($A353,SalesData[#This Row],COLUMN(I352), FALSE)</f>
        <v>2036.86</v>
      </c>
      <c r="J353">
        <f>VLOOKUP($A353,SalesData[#This Row],COLUMN(J352), FALSE)</f>
        <v>7</v>
      </c>
      <c r="K353">
        <f>VLOOKUP($A353,SalesData[#This Row],COLUMN(K352), FALSE)</f>
        <v>0</v>
      </c>
      <c r="L353">
        <f>VLOOKUP($A353,SalesData[#This Row],COLUMN(L352), FALSE)</f>
        <v>366.63479999999902</v>
      </c>
      <c r="M353" t="str">
        <f>VLOOKUP($A353,SalesData[#This Row],COLUMN(M352), FALSE)</f>
        <v>Low</v>
      </c>
      <c r="N353">
        <f>VLOOKUP($A353,SalesData[#This Row],COLUMN(N352), FALSE)</f>
        <v>0</v>
      </c>
      <c r="O353" t="str">
        <f>VLOOKUP($A353,SalesData[#This Row],COLUMN(O352), FALSE)</f>
        <v>Adam Bellavance</v>
      </c>
      <c r="P353" t="str">
        <f>VLOOKUP($A353,SalesData[#This Row],COLUMN(P352), FALSE)</f>
        <v>CA</v>
      </c>
      <c r="Q353" t="str">
        <f>VLOOKUP($A353,SalesData[#This Row],COLUMN(Q352), FALSE)</f>
        <v>2015</v>
      </c>
      <c r="R353" t="str">
        <f>VLOOKUP($A353,SalesData[#This Row],COLUMN(R352), FALSE)</f>
        <v>LOW</v>
      </c>
      <c r="S353" t="str">
        <f>VLOOKUP($A353,SalesData[#This Row],COLUMN(S352), FALSE)</f>
        <v>furniture</v>
      </c>
      <c r="T353" t="str">
        <f>VLOOKUP($A353,SalesData[#This Row],COLUMN(T352), FALSE)</f>
        <v>42315</v>
      </c>
      <c r="U353" t="str">
        <f>VLOOKUP($A353,SalesData[#This Row],COLUMN(U352), FALSE)</f>
        <v>AB10060140</v>
      </c>
      <c r="V353" t="str">
        <f>VLOOKUP($A353,SalesData[#This Row],COLUMN(V352), FALSE)</f>
        <v>CA</v>
      </c>
      <c r="W353">
        <f>VLOOKUP($A353,SalesData[#This Row],COLUMN(W352), FALSE)</f>
        <v>2015</v>
      </c>
      <c r="X353" t="str">
        <f>VLOOKUP($A353,SalesData[#This Row],COLUMN(X352), FALSE)</f>
        <v>AB10060140</v>
      </c>
      <c r="Y353">
        <f>VLOOKUP($A353,SalesData[#This Row],COLUMN(Y352), FALSE)</f>
        <v>42315</v>
      </c>
      <c r="Z353" t="str">
        <f>VLOOKUP($A353,SalesData[#This Row],COLUMN(Z352), FALSE)</f>
        <v>CA-2015-AB10060140-42315</v>
      </c>
      <c r="AA353">
        <f>VLOOKUP($A353,SalesData[#This Row],COLUMN(AA352), FALSE)</f>
        <v>2015</v>
      </c>
      <c r="AB353">
        <f>VLOOKUP($A353,SalesData[#This Row],COLUMN(AB352), FALSE)</f>
        <v>11</v>
      </c>
      <c r="AC353">
        <f>VLOOKUP($A353,SalesData[#This Row],COLUMN(AC352), FALSE)</f>
        <v>7</v>
      </c>
      <c r="AD353">
        <f>VLOOKUP($A353,SalesData[#This Row],COLUMN(AD352), FALSE)</f>
        <v>7</v>
      </c>
    </row>
    <row r="354" spans="1:30" ht="15.75">
      <c r="A354" s="53" t="s">
        <v>306</v>
      </c>
      <c r="B354" s="52">
        <f>VLOOKUP($A354,SalesData[#This Row],COLUMN(B353), FALSE)</f>
        <v>42081</v>
      </c>
      <c r="C354" s="52" t="str">
        <f>VLOOKUP($A354,SalesData[#This Row],COLUMN(C353), FALSE)</f>
        <v>2015-032-1</v>
      </c>
      <c r="D354" t="str">
        <f>VLOOKUP($A354,SalesData[#This Row],COLUMN(D353), FALSE)</f>
        <v>Rachel Payne</v>
      </c>
      <c r="E354" t="str">
        <f>VLOOKUP($A354,SalesData[#This Row],COLUMN(E353), FALSE)</f>
        <v>France</v>
      </c>
      <c r="F354" t="str">
        <f>VLOOKUP($A354,SalesData[#This Row],COLUMN(F353), FALSE)</f>
        <v>Western Europe</v>
      </c>
      <c r="G354" t="str">
        <f>VLOOKUP($A354,SalesData[#This Row],COLUMN(G353), FALSE)</f>
        <v>Technology</v>
      </c>
      <c r="H354" t="str">
        <f>VLOOKUP($A354,SalesData[#This Row],COLUMN(H353), FALSE)</f>
        <v>Binders</v>
      </c>
      <c r="I354">
        <f>VLOOKUP($A354,SalesData[#This Row],COLUMN(I353), FALSE)</f>
        <v>1505.97899999999</v>
      </c>
      <c r="J354">
        <f>VLOOKUP($A354,SalesData[#This Row],COLUMN(J353), FALSE)</f>
        <v>6</v>
      </c>
      <c r="K354">
        <f>VLOOKUP($A354,SalesData[#This Row],COLUMN(K353), FALSE)</f>
        <v>0.15</v>
      </c>
      <c r="L354">
        <f>VLOOKUP($A354,SalesData[#This Row],COLUMN(L353), FALSE)</f>
        <v>-265.760999999999</v>
      </c>
      <c r="M354" t="str">
        <f>VLOOKUP($A354,SalesData[#This Row],COLUMN(M353), FALSE)</f>
        <v>Critical</v>
      </c>
      <c r="N354">
        <f>VLOOKUP($A354,SalesData[#This Row],COLUMN(N353), FALSE)</f>
        <v>0</v>
      </c>
      <c r="O354" t="str">
        <f>VLOOKUP($A354,SalesData[#This Row],COLUMN(O353), FALSE)</f>
        <v>Rachel Payne</v>
      </c>
      <c r="P354" t="str">
        <f>VLOOKUP($A354,SalesData[#This Row],COLUMN(P353), FALSE)</f>
        <v>IT</v>
      </c>
      <c r="Q354" t="str">
        <f>VLOOKUP($A354,SalesData[#This Row],COLUMN(Q353), FALSE)</f>
        <v>2015</v>
      </c>
      <c r="R354" t="str">
        <f>VLOOKUP($A354,SalesData[#This Row],COLUMN(R353), FALSE)</f>
        <v>CRITICAL</v>
      </c>
      <c r="S354" t="str">
        <f>VLOOKUP($A354,SalesData[#This Row],COLUMN(S353), FALSE)</f>
        <v>technology</v>
      </c>
      <c r="T354" t="str">
        <f>VLOOKUP($A354,SalesData[#This Row],COLUMN(T353), FALSE)</f>
        <v>42081</v>
      </c>
      <c r="U354" t="str">
        <f>VLOOKUP($A354,SalesData[#This Row],COLUMN(U353), FALSE)</f>
        <v>RP1927045</v>
      </c>
      <c r="V354" t="str">
        <f>VLOOKUP($A354,SalesData[#This Row],COLUMN(V353), FALSE)</f>
        <v>IT</v>
      </c>
      <c r="W354">
        <f>VLOOKUP($A354,SalesData[#This Row],COLUMN(W353), FALSE)</f>
        <v>2015</v>
      </c>
      <c r="X354" t="str">
        <f>VLOOKUP($A354,SalesData[#This Row],COLUMN(X353), FALSE)</f>
        <v>RP1927045</v>
      </c>
      <c r="Y354">
        <f>VLOOKUP($A354,SalesData[#This Row],COLUMN(Y353), FALSE)</f>
        <v>42081</v>
      </c>
      <c r="Z354" t="str">
        <f>VLOOKUP($A354,SalesData[#This Row],COLUMN(Z353), FALSE)</f>
        <v>IT-2015-RP1927045-42081</v>
      </c>
      <c r="AA354">
        <f>VLOOKUP($A354,SalesData[#This Row],COLUMN(AA353), FALSE)</f>
        <v>2015</v>
      </c>
      <c r="AB354">
        <f>VLOOKUP($A354,SalesData[#This Row],COLUMN(AB353), FALSE)</f>
        <v>3</v>
      </c>
      <c r="AC354">
        <f>VLOOKUP($A354,SalesData[#This Row],COLUMN(AC353), FALSE)</f>
        <v>4</v>
      </c>
      <c r="AD354">
        <f>VLOOKUP($A354,SalesData[#This Row],COLUMN(AD353), FALSE)</f>
        <v>0</v>
      </c>
    </row>
    <row r="355" spans="1:30" ht="15.75">
      <c r="A355" s="54" t="s">
        <v>313</v>
      </c>
      <c r="B355" s="52">
        <f>VLOOKUP($A355,SalesData[#This Row],COLUMN(B354), FALSE)</f>
        <v>42265</v>
      </c>
      <c r="C355" s="52">
        <f>VLOOKUP($A355,SalesData[#This Row],COLUMN(C354), FALSE)</f>
        <v>42265</v>
      </c>
      <c r="D355" t="str">
        <f>VLOOKUP($A355,SalesData[#This Row],COLUMN(D354), FALSE)</f>
        <v>Gary McGarr</v>
      </c>
      <c r="E355" t="str">
        <f>VLOOKUP($A355,SalesData[#This Row],COLUMN(E354), FALSE)</f>
        <v>Ecuador</v>
      </c>
      <c r="F355" t="str">
        <f>VLOOKUP($A355,SalesData[#This Row],COLUMN(F354), FALSE)</f>
        <v>South America</v>
      </c>
      <c r="G355" t="str">
        <f>VLOOKUP($A355,SalesData[#This Row],COLUMN(G354), FALSE)</f>
        <v>Technology</v>
      </c>
      <c r="H355" t="str">
        <f>VLOOKUP($A355,SalesData[#This Row],COLUMN(H354), FALSE)</f>
        <v>Copiers</v>
      </c>
      <c r="I355">
        <f>VLOOKUP($A355,SalesData[#This Row],COLUMN(I354), FALSE)</f>
        <v>1213.18876</v>
      </c>
      <c r="J355">
        <f>VLOOKUP($A355,SalesData[#This Row],COLUMN(J354), FALSE)</f>
        <v>7</v>
      </c>
      <c r="K355">
        <f>VLOOKUP($A355,SalesData[#This Row],COLUMN(K354), FALSE)</f>
        <v>2E-3</v>
      </c>
      <c r="L355">
        <f>VLOOKUP($A355,SalesData[#This Row],COLUMN(L354), FALSE)</f>
        <v>508.00876</v>
      </c>
      <c r="M355" t="str">
        <f>VLOOKUP($A355,SalesData[#This Row],COLUMN(M354), FALSE)</f>
        <v>Critical</v>
      </c>
      <c r="N355">
        <f>VLOOKUP($A355,SalesData[#This Row],COLUMN(N354), FALSE)</f>
        <v>0</v>
      </c>
      <c r="O355" t="str">
        <f>VLOOKUP($A355,SalesData[#This Row],COLUMN(O354), FALSE)</f>
        <v>Gary Mcgarr</v>
      </c>
      <c r="P355" t="str">
        <f>VLOOKUP($A355,SalesData[#This Row],COLUMN(P354), FALSE)</f>
        <v>MX</v>
      </c>
      <c r="Q355" t="str">
        <f>VLOOKUP($A355,SalesData[#This Row],COLUMN(Q354), FALSE)</f>
        <v>2015</v>
      </c>
      <c r="R355" t="str">
        <f>VLOOKUP($A355,SalesData[#This Row],COLUMN(R354), FALSE)</f>
        <v>CRITICAL</v>
      </c>
      <c r="S355" t="str">
        <f>VLOOKUP($A355,SalesData[#This Row],COLUMN(S354), FALSE)</f>
        <v>technology</v>
      </c>
      <c r="T355" t="str">
        <f>VLOOKUP($A355,SalesData[#This Row],COLUMN(T354), FALSE)</f>
        <v>2265#</v>
      </c>
      <c r="U355" t="str">
        <f>VLOOKUP($A355,SalesData[#This Row],COLUMN(U354), FALSE)</f>
        <v>GM1444037</v>
      </c>
      <c r="V355" t="str">
        <f>VLOOKUP($A355,SalesData[#This Row],COLUMN(V354), FALSE)</f>
        <v>MX</v>
      </c>
      <c r="W355">
        <f>VLOOKUP($A355,SalesData[#This Row],COLUMN(W354), FALSE)</f>
        <v>2015</v>
      </c>
      <c r="X355" t="str">
        <f>VLOOKUP($A355,SalesData[#This Row],COLUMN(X354), FALSE)</f>
        <v>GM1444037</v>
      </c>
      <c r="Y355" t="str">
        <f>VLOOKUP($A355,SalesData[#This Row],COLUMN(Y354), FALSE)</f>
        <v>42265#</v>
      </c>
      <c r="Z355" t="str">
        <f>VLOOKUP($A355,SalesData[#This Row],COLUMN(Z354), FALSE)</f>
        <v>MX-2015-GM1444037-42265#</v>
      </c>
      <c r="AA355">
        <f>VLOOKUP($A355,SalesData[#This Row],COLUMN(AA354), FALSE)</f>
        <v>2015</v>
      </c>
      <c r="AB355">
        <f>VLOOKUP($A355,SalesData[#This Row],COLUMN(AB354), FALSE)</f>
        <v>9</v>
      </c>
      <c r="AC355">
        <f>VLOOKUP($A355,SalesData[#This Row],COLUMN(AC354), FALSE)</f>
        <v>6</v>
      </c>
      <c r="AD355">
        <f>VLOOKUP($A355,SalesData[#This Row],COLUMN(AD354), FALSE)</f>
        <v>0</v>
      </c>
    </row>
    <row r="356" spans="1:30" ht="15.75">
      <c r="A356" s="53" t="s">
        <v>319</v>
      </c>
      <c r="B356" s="52">
        <f>VLOOKUP($A356,SalesData[#This Row],COLUMN(B355), FALSE)</f>
        <v>42204</v>
      </c>
      <c r="C356" s="52">
        <f>VLOOKUP($A356,SalesData[#This Row],COLUMN(C355), FALSE)</f>
        <v>42208</v>
      </c>
      <c r="D356" t="str">
        <f>VLOOKUP($A356,SalesData[#This Row],COLUMN(D355), FALSE)</f>
        <v>Julie Kriz</v>
      </c>
      <c r="E356" t="str">
        <f>VLOOKUP($A356,SalesData[#This Row],COLUMN(E355), FALSE)</f>
        <v>Indonesia</v>
      </c>
      <c r="F356" t="str">
        <f>VLOOKUP($A356,SalesData[#This Row],COLUMN(F355), FALSE)</f>
        <v>Southeastern Asia</v>
      </c>
      <c r="G356" t="str">
        <f>VLOOKUP($A356,SalesData[#This Row],COLUMN(G355), FALSE)</f>
        <v>Furniture</v>
      </c>
      <c r="H356" t="str">
        <f>VLOOKUP($A356,SalesData[#This Row],COLUMN(H355), FALSE)</f>
        <v>Copiers</v>
      </c>
      <c r="I356">
        <f>VLOOKUP($A356,SalesData[#This Row],COLUMN(I355), FALSE)</f>
        <v>3278.5847999999901</v>
      </c>
      <c r="J356">
        <f>VLOOKUP($A356,SalesData[#This Row],COLUMN(J355), FALSE)</f>
        <v>8</v>
      </c>
      <c r="K356">
        <f>VLOOKUP($A356,SalesData[#This Row],COLUMN(K355), FALSE)</f>
        <v>7.0000000000000007E-2</v>
      </c>
      <c r="L356">
        <f>VLOOKUP($A356,SalesData[#This Row],COLUMN(L355), FALSE)</f>
        <v>140.82479999999899</v>
      </c>
      <c r="M356" t="str">
        <f>VLOOKUP($A356,SalesData[#This Row],COLUMN(M355), FALSE)</f>
        <v>High</v>
      </c>
      <c r="N356">
        <f>VLOOKUP($A356,SalesData[#This Row],COLUMN(N355), FALSE)</f>
        <v>0</v>
      </c>
      <c r="O356" t="str">
        <f>VLOOKUP($A356,SalesData[#This Row],COLUMN(O355), FALSE)</f>
        <v>Julie Kriz</v>
      </c>
      <c r="P356" t="str">
        <f>VLOOKUP($A356,SalesData[#This Row],COLUMN(P355), FALSE)</f>
        <v>IN</v>
      </c>
      <c r="Q356" t="str">
        <f>VLOOKUP($A356,SalesData[#This Row],COLUMN(Q355), FALSE)</f>
        <v>2015</v>
      </c>
      <c r="R356" t="str">
        <f>VLOOKUP($A356,SalesData[#This Row],COLUMN(R355), FALSE)</f>
        <v>HIGH</v>
      </c>
      <c r="S356" t="str">
        <f>VLOOKUP($A356,SalesData[#This Row],COLUMN(S355), FALSE)</f>
        <v>furniture</v>
      </c>
      <c r="T356" t="str">
        <f>VLOOKUP($A356,SalesData[#This Row],COLUMN(T355), FALSE)</f>
        <v>42204</v>
      </c>
      <c r="U356" t="str">
        <f>VLOOKUP($A356,SalesData[#This Row],COLUMN(U355), FALSE)</f>
        <v>JK1612059</v>
      </c>
      <c r="V356" t="str">
        <f>VLOOKUP($A356,SalesData[#This Row],COLUMN(V355), FALSE)</f>
        <v>IN</v>
      </c>
      <c r="W356">
        <f>VLOOKUP($A356,SalesData[#This Row],COLUMN(W355), FALSE)</f>
        <v>2015</v>
      </c>
      <c r="X356" t="str">
        <f>VLOOKUP($A356,SalesData[#This Row],COLUMN(X355), FALSE)</f>
        <v>JK1612059</v>
      </c>
      <c r="Y356">
        <f>VLOOKUP($A356,SalesData[#This Row],COLUMN(Y355), FALSE)</f>
        <v>42204</v>
      </c>
      <c r="Z356" t="str">
        <f>VLOOKUP($A356,SalesData[#This Row],COLUMN(Z355), FALSE)</f>
        <v>IN-2015-JK1612059-42204</v>
      </c>
      <c r="AA356">
        <f>VLOOKUP($A356,SalesData[#This Row],COLUMN(AA355), FALSE)</f>
        <v>2015</v>
      </c>
      <c r="AB356">
        <f>VLOOKUP($A356,SalesData[#This Row],COLUMN(AB355), FALSE)</f>
        <v>7</v>
      </c>
      <c r="AC356">
        <f>VLOOKUP($A356,SalesData[#This Row],COLUMN(AC355), FALSE)</f>
        <v>1</v>
      </c>
      <c r="AD356">
        <f>VLOOKUP($A356,SalesData[#This Row],COLUMN(AD355), FALSE)</f>
        <v>4</v>
      </c>
    </row>
    <row r="357" spans="1:30" ht="15.75">
      <c r="A357" s="54" t="s">
        <v>321</v>
      </c>
      <c r="B357" s="52">
        <f>VLOOKUP($A357,SalesData[#This Row],COLUMN(B356), FALSE)</f>
        <v>41502</v>
      </c>
      <c r="C357" s="52">
        <f>VLOOKUP($A357,SalesData[#This Row],COLUMN(C356), FALSE)</f>
        <v>41502</v>
      </c>
      <c r="D357" t="str">
        <f>VLOOKUP($A357,SalesData[#This Row],COLUMN(D356), FALSE)</f>
        <v>Evan Minnotte</v>
      </c>
      <c r="E357" t="str">
        <f>VLOOKUP($A357,SalesData[#This Row],COLUMN(E356), FALSE)</f>
        <v>Thailand</v>
      </c>
      <c r="F357" t="str">
        <f>VLOOKUP($A357,SalesData[#This Row],COLUMN(F356), FALSE)</f>
        <v>Southeastern Asia</v>
      </c>
      <c r="G357" t="str">
        <f>VLOOKUP($A357,SalesData[#This Row],COLUMN(G356), FALSE)</f>
        <v>Technology</v>
      </c>
      <c r="H357" t="str">
        <f>VLOOKUP($A357,SalesData[#This Row],COLUMN(H356), FALSE)</f>
        <v>Accessories</v>
      </c>
      <c r="I357">
        <f>VLOOKUP($A357,SalesData[#This Row],COLUMN(I356), FALSE)</f>
        <v>3741.5237999999899</v>
      </c>
      <c r="J357">
        <f>VLOOKUP($A357,SalesData[#This Row],COLUMN(J356), FALSE)</f>
        <v>7</v>
      </c>
      <c r="K357">
        <f>VLOOKUP($A357,SalesData[#This Row],COLUMN(K356), FALSE)</f>
        <v>0.17</v>
      </c>
      <c r="L357">
        <f>VLOOKUP($A357,SalesData[#This Row],COLUMN(L356), FALSE)</f>
        <v>946.63379999999904</v>
      </c>
      <c r="M357" t="str">
        <f>VLOOKUP($A357,SalesData[#This Row],COLUMN(M356), FALSE)</f>
        <v>High</v>
      </c>
      <c r="N357">
        <f>VLOOKUP($A357,SalesData[#This Row],COLUMN(N356), FALSE)</f>
        <v>0</v>
      </c>
      <c r="O357" t="str">
        <f>VLOOKUP($A357,SalesData[#This Row],COLUMN(O356), FALSE)</f>
        <v>Evan Minnotte</v>
      </c>
      <c r="P357" t="str">
        <f>VLOOKUP($A357,SalesData[#This Row],COLUMN(P356), FALSE)</f>
        <v>ID</v>
      </c>
      <c r="Q357" t="str">
        <f>VLOOKUP($A357,SalesData[#This Row],COLUMN(Q356), FALSE)</f>
        <v>2013</v>
      </c>
      <c r="R357" t="str">
        <f>VLOOKUP($A357,SalesData[#This Row],COLUMN(R356), FALSE)</f>
        <v>HIGH</v>
      </c>
      <c r="S357" t="str">
        <f>VLOOKUP($A357,SalesData[#This Row],COLUMN(S356), FALSE)</f>
        <v>technology</v>
      </c>
      <c r="T357" t="str">
        <f>VLOOKUP($A357,SalesData[#This Row],COLUMN(T356), FALSE)</f>
        <v>41502</v>
      </c>
      <c r="U357" t="str">
        <f>VLOOKUP($A357,SalesData[#This Row],COLUMN(U356), FALSE)</f>
        <v>EM14200130</v>
      </c>
      <c r="V357" t="str">
        <f>VLOOKUP($A357,SalesData[#This Row],COLUMN(V356), FALSE)</f>
        <v>ID</v>
      </c>
      <c r="W357">
        <f>VLOOKUP($A357,SalesData[#This Row],COLUMN(W356), FALSE)</f>
        <v>2013</v>
      </c>
      <c r="X357" t="str">
        <f>VLOOKUP($A357,SalesData[#This Row],COLUMN(X356), FALSE)</f>
        <v>EM14200130</v>
      </c>
      <c r="Y357">
        <f>VLOOKUP($A357,SalesData[#This Row],COLUMN(Y356), FALSE)</f>
        <v>41502</v>
      </c>
      <c r="Z357" t="str">
        <f>VLOOKUP($A357,SalesData[#This Row],COLUMN(Z356), FALSE)</f>
        <v>ID-2013-EM14200130-41502</v>
      </c>
      <c r="AA357">
        <f>VLOOKUP($A357,SalesData[#This Row],COLUMN(AA356), FALSE)</f>
        <v>2013</v>
      </c>
      <c r="AB357">
        <f>VLOOKUP($A357,SalesData[#This Row],COLUMN(AB356), FALSE)</f>
        <v>8</v>
      </c>
      <c r="AC357">
        <f>VLOOKUP($A357,SalesData[#This Row],COLUMN(AC356), FALSE)</f>
        <v>6</v>
      </c>
      <c r="AD357">
        <f>VLOOKUP($A357,SalesData[#This Row],COLUMN(AD356), FALSE)</f>
        <v>0</v>
      </c>
    </row>
    <row r="358" spans="1:30" ht="15.75">
      <c r="A358" s="53" t="s">
        <v>323</v>
      </c>
      <c r="B358" s="52">
        <f>VLOOKUP($A358,SalesData[#This Row],COLUMN(B357), FALSE)</f>
        <v>41284</v>
      </c>
      <c r="C358" s="52">
        <f>VLOOKUP($A358,SalesData[#This Row],COLUMN(C357), FALSE)</f>
        <v>41288</v>
      </c>
      <c r="D358" t="str">
        <f>VLOOKUP($A358,SalesData[#This Row],COLUMN(D357), FALSE)</f>
        <v>Paul MacIntyre</v>
      </c>
      <c r="E358" t="str">
        <f>VLOOKUP($A358,SalesData[#This Row],COLUMN(E357), FALSE)</f>
        <v>Indonesia</v>
      </c>
      <c r="F358" t="str">
        <f>VLOOKUP($A358,SalesData[#This Row],COLUMN(F357), FALSE)</f>
        <v>Southeastern Asia</v>
      </c>
      <c r="G358" t="str">
        <f>VLOOKUP($A358,SalesData[#This Row],COLUMN(G357), FALSE)</f>
        <v>Furniture</v>
      </c>
      <c r="H358" t="str">
        <f>VLOOKUP($A358,SalesData[#This Row],COLUMN(H357), FALSE)</f>
        <v>Phones</v>
      </c>
      <c r="I358">
        <f>VLOOKUP($A358,SalesData[#This Row],COLUMN(I357), FALSE)</f>
        <v>3637.6019999999899</v>
      </c>
      <c r="J358">
        <f>VLOOKUP($A358,SalesData[#This Row],COLUMN(J357), FALSE)</f>
        <v>10</v>
      </c>
      <c r="K358">
        <f>VLOOKUP($A358,SalesData[#This Row],COLUMN(K357), FALSE)</f>
        <v>7.0000000000000007E-2</v>
      </c>
      <c r="L358">
        <f>VLOOKUP($A358,SalesData[#This Row],COLUMN(L357), FALSE)</f>
        <v>156.40199999999899</v>
      </c>
      <c r="M358" t="str">
        <f>VLOOKUP($A358,SalesData[#This Row],COLUMN(M357), FALSE)</f>
        <v>High</v>
      </c>
      <c r="N358">
        <f>VLOOKUP($A358,SalesData[#This Row],COLUMN(N357), FALSE)</f>
        <v>0</v>
      </c>
      <c r="O358" t="str">
        <f>VLOOKUP($A358,SalesData[#This Row],COLUMN(O357), FALSE)</f>
        <v>Paul Macintyre</v>
      </c>
      <c r="P358" t="str">
        <f>VLOOKUP($A358,SalesData[#This Row],COLUMN(P357), FALSE)</f>
        <v>IN</v>
      </c>
      <c r="Q358" t="str">
        <f>VLOOKUP($A358,SalesData[#This Row],COLUMN(Q357), FALSE)</f>
        <v>2013</v>
      </c>
      <c r="R358" t="str">
        <f>VLOOKUP($A358,SalesData[#This Row],COLUMN(R357), FALSE)</f>
        <v>HIGH</v>
      </c>
      <c r="S358" t="str">
        <f>VLOOKUP($A358,SalesData[#This Row],COLUMN(S357), FALSE)</f>
        <v>furniture</v>
      </c>
      <c r="T358" t="str">
        <f>VLOOKUP($A358,SalesData[#This Row],COLUMN(T357), FALSE)</f>
        <v>41284</v>
      </c>
      <c r="U358" t="str">
        <f>VLOOKUP($A358,SalesData[#This Row],COLUMN(U357), FALSE)</f>
        <v>PM1894059</v>
      </c>
      <c r="V358" t="str">
        <f>VLOOKUP($A358,SalesData[#This Row],COLUMN(V357), FALSE)</f>
        <v>IN</v>
      </c>
      <c r="W358">
        <f>VLOOKUP($A358,SalesData[#This Row],COLUMN(W357), FALSE)</f>
        <v>2013</v>
      </c>
      <c r="X358" t="str">
        <f>VLOOKUP($A358,SalesData[#This Row],COLUMN(X357), FALSE)</f>
        <v>PM1894059</v>
      </c>
      <c r="Y358">
        <f>VLOOKUP($A358,SalesData[#This Row],COLUMN(Y357), FALSE)</f>
        <v>41284</v>
      </c>
      <c r="Z358" t="str">
        <f>VLOOKUP($A358,SalesData[#This Row],COLUMN(Z357), FALSE)</f>
        <v>IN-2013-PM1894059-41284</v>
      </c>
      <c r="AA358">
        <f>VLOOKUP($A358,SalesData[#This Row],COLUMN(AA357), FALSE)</f>
        <v>2013</v>
      </c>
      <c r="AB358">
        <f>VLOOKUP($A358,SalesData[#This Row],COLUMN(AB357), FALSE)</f>
        <v>1</v>
      </c>
      <c r="AC358">
        <f>VLOOKUP($A358,SalesData[#This Row],COLUMN(AC357), FALSE)</f>
        <v>5</v>
      </c>
      <c r="AD358">
        <f>VLOOKUP($A358,SalesData[#This Row],COLUMN(AD357), FALSE)</f>
        <v>4</v>
      </c>
    </row>
    <row r="359" spans="1:30" ht="15.75">
      <c r="A359" s="54" t="s">
        <v>327</v>
      </c>
      <c r="B359" s="52">
        <f>VLOOKUP($A359,SalesData[#This Row],COLUMN(B358), FALSE)</f>
        <v>41614</v>
      </c>
      <c r="C359" s="52">
        <f>VLOOKUP($A359,SalesData[#This Row],COLUMN(C358), FALSE)</f>
        <v>41616</v>
      </c>
      <c r="D359" t="str">
        <f>VLOOKUP($A359,SalesData[#This Row],COLUMN(D358), FALSE)</f>
        <v>Paul Van Hugh</v>
      </c>
      <c r="E359" t="str">
        <f>VLOOKUP($A359,SalesData[#This Row],COLUMN(E358), FALSE)</f>
        <v>Brazil</v>
      </c>
      <c r="F359" t="str">
        <f>VLOOKUP($A359,SalesData[#This Row],COLUMN(F358), FALSE)</f>
        <v>South America</v>
      </c>
      <c r="G359" t="str">
        <f>VLOOKUP($A359,SalesData[#This Row],COLUMN(G358), FALSE)</f>
        <v>Technology</v>
      </c>
      <c r="H359" t="str">
        <f>VLOOKUP($A359,SalesData[#This Row],COLUMN(H358), FALSE)</f>
        <v>Chairs</v>
      </c>
      <c r="I359">
        <f>VLOOKUP($A359,SalesData[#This Row],COLUMN(I358), FALSE)</f>
        <v>2297.96</v>
      </c>
      <c r="J359">
        <f>VLOOKUP($A359,SalesData[#This Row],COLUMN(J358), FALSE)</f>
        <v>14</v>
      </c>
      <c r="K359">
        <f>VLOOKUP($A359,SalesData[#This Row],COLUMN(K358), FALSE)</f>
        <v>0</v>
      </c>
      <c r="L359">
        <f>VLOOKUP($A359,SalesData[#This Row],COLUMN(L358), FALSE)</f>
        <v>988.11999999999898</v>
      </c>
      <c r="M359" t="str">
        <f>VLOOKUP($A359,SalesData[#This Row],COLUMN(M358), FALSE)</f>
        <v>High</v>
      </c>
      <c r="N359">
        <f>VLOOKUP($A359,SalesData[#This Row],COLUMN(N358), FALSE)</f>
        <v>0</v>
      </c>
      <c r="O359" t="str">
        <f>VLOOKUP($A359,SalesData[#This Row],COLUMN(O358), FALSE)</f>
        <v>Paul Van Hugh</v>
      </c>
      <c r="P359" t="str">
        <f>VLOOKUP($A359,SalesData[#This Row],COLUMN(P358), FALSE)</f>
        <v>MX</v>
      </c>
      <c r="Q359" t="str">
        <f>VLOOKUP($A359,SalesData[#This Row],COLUMN(Q358), FALSE)</f>
        <v>2013</v>
      </c>
      <c r="R359" t="str">
        <f>VLOOKUP($A359,SalesData[#This Row],COLUMN(R358), FALSE)</f>
        <v>HIGH</v>
      </c>
      <c r="S359" t="str">
        <f>VLOOKUP($A359,SalesData[#This Row],COLUMN(S358), FALSE)</f>
        <v>technology</v>
      </c>
      <c r="T359" t="str">
        <f>VLOOKUP($A359,SalesData[#This Row],COLUMN(T358), FALSE)</f>
        <v>41614</v>
      </c>
      <c r="U359" t="str">
        <f>VLOOKUP($A359,SalesData[#This Row],COLUMN(U358), FALSE)</f>
        <v>PV1898518</v>
      </c>
      <c r="V359" t="str">
        <f>VLOOKUP($A359,SalesData[#This Row],COLUMN(V358), FALSE)</f>
        <v>MX</v>
      </c>
      <c r="W359">
        <f>VLOOKUP($A359,SalesData[#This Row],COLUMN(W358), FALSE)</f>
        <v>2013</v>
      </c>
      <c r="X359" t="str">
        <f>VLOOKUP($A359,SalesData[#This Row],COLUMN(X358), FALSE)</f>
        <v>PV1898518</v>
      </c>
      <c r="Y359">
        <f>VLOOKUP($A359,SalesData[#This Row],COLUMN(Y358), FALSE)</f>
        <v>41614</v>
      </c>
      <c r="Z359" t="str">
        <f>VLOOKUP($A359,SalesData[#This Row],COLUMN(Z358), FALSE)</f>
        <v>MX-2013-PV1898518-41614</v>
      </c>
      <c r="AA359">
        <f>VLOOKUP($A359,SalesData[#This Row],COLUMN(AA358), FALSE)</f>
        <v>2013</v>
      </c>
      <c r="AB359">
        <f>VLOOKUP($A359,SalesData[#This Row],COLUMN(AB358), FALSE)</f>
        <v>12</v>
      </c>
      <c r="AC359">
        <f>VLOOKUP($A359,SalesData[#This Row],COLUMN(AC358), FALSE)</f>
        <v>6</v>
      </c>
      <c r="AD359">
        <f>VLOOKUP($A359,SalesData[#This Row],COLUMN(AD358), FALSE)</f>
        <v>2</v>
      </c>
    </row>
    <row r="360" spans="1:30" ht="15.75">
      <c r="A360" s="53" t="s">
        <v>331</v>
      </c>
      <c r="B360" s="52">
        <f>VLOOKUP($A360,SalesData[#This Row],COLUMN(B359), FALSE)</f>
        <v>42265</v>
      </c>
      <c r="C360" s="52">
        <f>VLOOKUP($A360,SalesData[#This Row],COLUMN(C359), FALSE)</f>
        <v>42267</v>
      </c>
      <c r="D360" t="str">
        <f>VLOOKUP($A360,SalesData[#This Row],COLUMN(D359), FALSE)</f>
        <v>Sally Matthias</v>
      </c>
      <c r="E360" t="str">
        <f>VLOOKUP($A360,SalesData[#This Row],COLUMN(E359), FALSE)</f>
        <v>Somalia</v>
      </c>
      <c r="F360" t="str">
        <f>VLOOKUP($A360,SalesData[#This Row],COLUMN(F359), FALSE)</f>
        <v>Eastern Africa</v>
      </c>
      <c r="G360" t="str">
        <f>VLOOKUP($A360,SalesData[#This Row],COLUMN(G359), FALSE)</f>
        <v>Technology</v>
      </c>
      <c r="H360" t="str">
        <f>VLOOKUP($A360,SalesData[#This Row],COLUMN(H359), FALSE)</f>
        <v>Accessories</v>
      </c>
      <c r="I360">
        <f>VLOOKUP($A360,SalesData[#This Row],COLUMN(I359), FALSE)</f>
        <v>3834</v>
      </c>
      <c r="J360">
        <f>VLOOKUP($A360,SalesData[#This Row],COLUMN(J359), FALSE)</f>
        <v>6</v>
      </c>
      <c r="K360">
        <f>VLOOKUP($A360,SalesData[#This Row],COLUMN(K359), FALSE)</f>
        <v>0</v>
      </c>
      <c r="L360">
        <f>VLOOKUP($A360,SalesData[#This Row],COLUMN(L359), FALSE)</f>
        <v>268.38</v>
      </c>
      <c r="M360" t="str">
        <f>VLOOKUP($A360,SalesData[#This Row],COLUMN(M359), FALSE)</f>
        <v>High</v>
      </c>
      <c r="N360">
        <f>VLOOKUP($A360,SalesData[#This Row],COLUMN(N359), FALSE)</f>
        <v>0</v>
      </c>
      <c r="O360" t="str">
        <f>VLOOKUP($A360,SalesData[#This Row],COLUMN(O359), FALSE)</f>
        <v>Sally Matthias</v>
      </c>
      <c r="P360" t="str">
        <f>VLOOKUP($A360,SalesData[#This Row],COLUMN(P359), FALSE)</f>
        <v>SO</v>
      </c>
      <c r="Q360" t="str">
        <f>VLOOKUP($A360,SalesData[#This Row],COLUMN(Q359), FALSE)</f>
        <v>2015</v>
      </c>
      <c r="R360" t="str">
        <f>VLOOKUP($A360,SalesData[#This Row],COLUMN(R359), FALSE)</f>
        <v>HIGH</v>
      </c>
      <c r="S360" t="str">
        <f>VLOOKUP($A360,SalesData[#This Row],COLUMN(S359), FALSE)</f>
        <v>technology</v>
      </c>
      <c r="T360" t="str">
        <f>VLOOKUP($A360,SalesData[#This Row],COLUMN(T359), FALSE)</f>
        <v>42265</v>
      </c>
      <c r="U360" t="str">
        <f>VLOOKUP($A360,SalesData[#This Row],COLUMN(U359), FALSE)</f>
        <v>SM10005116</v>
      </c>
      <c r="V360" t="str">
        <f>VLOOKUP($A360,SalesData[#This Row],COLUMN(V359), FALSE)</f>
        <v>SO</v>
      </c>
      <c r="W360">
        <f>VLOOKUP($A360,SalesData[#This Row],COLUMN(W359), FALSE)</f>
        <v>2015</v>
      </c>
      <c r="X360" t="str">
        <f>VLOOKUP($A360,SalesData[#This Row],COLUMN(X359), FALSE)</f>
        <v>SM10005116</v>
      </c>
      <c r="Y360">
        <f>VLOOKUP($A360,SalesData[#This Row],COLUMN(Y359), FALSE)</f>
        <v>42265</v>
      </c>
      <c r="Z360" t="str">
        <f>VLOOKUP($A360,SalesData[#This Row],COLUMN(Z359), FALSE)</f>
        <v>SO-2015-SM10005116-42265</v>
      </c>
      <c r="AA360">
        <f>VLOOKUP($A360,SalesData[#This Row],COLUMN(AA359), FALSE)</f>
        <v>2015</v>
      </c>
      <c r="AB360">
        <f>VLOOKUP($A360,SalesData[#This Row],COLUMN(AB359), FALSE)</f>
        <v>9</v>
      </c>
      <c r="AC360">
        <f>VLOOKUP($A360,SalesData[#This Row],COLUMN(AC359), FALSE)</f>
        <v>6</v>
      </c>
      <c r="AD360">
        <f>VLOOKUP($A360,SalesData[#This Row],COLUMN(AD359), FALSE)</f>
        <v>2</v>
      </c>
    </row>
    <row r="361" spans="1:30" ht="15.75">
      <c r="A361" s="54" t="s">
        <v>335</v>
      </c>
      <c r="B361" s="52">
        <f>VLOOKUP($A361,SalesData[#This Row],COLUMN(B360), FALSE)</f>
        <v>41489</v>
      </c>
      <c r="C361" s="52">
        <f>VLOOKUP($A361,SalesData[#This Row],COLUMN(C360), FALSE)</f>
        <v>41494</v>
      </c>
      <c r="D361" t="str">
        <f>VLOOKUP($A361,SalesData[#This Row],COLUMN(D360), FALSE)</f>
        <v>Katharine Harms</v>
      </c>
      <c r="E361" t="str">
        <f>VLOOKUP($A361,SalesData[#This Row],COLUMN(E360), FALSE)</f>
        <v>Indonesia</v>
      </c>
      <c r="F361" t="str">
        <f>VLOOKUP($A361,SalesData[#This Row],COLUMN(F360), FALSE)</f>
        <v>Southeastern Asia</v>
      </c>
      <c r="G361" t="str">
        <f>VLOOKUP($A361,SalesData[#This Row],COLUMN(G360), FALSE)</f>
        <v>Office Supplies</v>
      </c>
      <c r="H361" t="str">
        <f>VLOOKUP($A361,SalesData[#This Row],COLUMN(H360), FALSE)</f>
        <v>Phones</v>
      </c>
      <c r="I361">
        <f>VLOOKUP($A361,SalesData[#This Row],COLUMN(I360), FALSE)</f>
        <v>3501.7367999999901</v>
      </c>
      <c r="J361">
        <f>VLOOKUP($A361,SalesData[#This Row],COLUMN(J360), FALSE)</f>
        <v>8</v>
      </c>
      <c r="K361">
        <f>VLOOKUP($A361,SalesData[#This Row],COLUMN(K360), FALSE)</f>
        <v>0.17</v>
      </c>
      <c r="L361">
        <f>VLOOKUP($A361,SalesData[#This Row],COLUMN(L360), FALSE)</f>
        <v>210.85679999999999</v>
      </c>
      <c r="M361" t="str">
        <f>VLOOKUP($A361,SalesData[#This Row],COLUMN(M360), FALSE)</f>
        <v>High</v>
      </c>
      <c r="N361">
        <f>VLOOKUP($A361,SalesData[#This Row],COLUMN(N360), FALSE)</f>
        <v>0</v>
      </c>
      <c r="O361" t="str">
        <f>VLOOKUP($A361,SalesData[#This Row],COLUMN(O360), FALSE)</f>
        <v>Katharine Harms</v>
      </c>
      <c r="P361" t="str">
        <f>VLOOKUP($A361,SalesData[#This Row],COLUMN(P360), FALSE)</f>
        <v>IN</v>
      </c>
      <c r="Q361" t="str">
        <f>VLOOKUP($A361,SalesData[#This Row],COLUMN(Q360), FALSE)</f>
        <v>2013</v>
      </c>
      <c r="R361" t="str">
        <f>VLOOKUP($A361,SalesData[#This Row],COLUMN(R360), FALSE)</f>
        <v>HIGH</v>
      </c>
      <c r="S361" t="str">
        <f>VLOOKUP($A361,SalesData[#This Row],COLUMN(S360), FALSE)</f>
        <v>office supplies</v>
      </c>
      <c r="T361" t="str">
        <f>VLOOKUP($A361,SalesData[#This Row],COLUMN(T360), FALSE)</f>
        <v>41489</v>
      </c>
      <c r="U361" t="str">
        <f>VLOOKUP($A361,SalesData[#This Row],COLUMN(U360), FALSE)</f>
        <v>KH1633059</v>
      </c>
      <c r="V361" t="str">
        <f>VLOOKUP($A361,SalesData[#This Row],COLUMN(V360), FALSE)</f>
        <v>IN</v>
      </c>
      <c r="W361">
        <f>VLOOKUP($A361,SalesData[#This Row],COLUMN(W360), FALSE)</f>
        <v>2013</v>
      </c>
      <c r="X361" t="str">
        <f>VLOOKUP($A361,SalesData[#This Row],COLUMN(X360), FALSE)</f>
        <v>KH1633059</v>
      </c>
      <c r="Y361">
        <f>VLOOKUP($A361,SalesData[#This Row],COLUMN(Y360), FALSE)</f>
        <v>41489</v>
      </c>
      <c r="Z361" t="str">
        <f>VLOOKUP($A361,SalesData[#This Row],COLUMN(Z360), FALSE)</f>
        <v>IN-2013-KH1633059-41489</v>
      </c>
      <c r="AA361">
        <f>VLOOKUP($A361,SalesData[#This Row],COLUMN(AA360), FALSE)</f>
        <v>2013</v>
      </c>
      <c r="AB361">
        <f>VLOOKUP($A361,SalesData[#This Row],COLUMN(AB360), FALSE)</f>
        <v>8</v>
      </c>
      <c r="AC361">
        <f>VLOOKUP($A361,SalesData[#This Row],COLUMN(AC360), FALSE)</f>
        <v>7</v>
      </c>
      <c r="AD361">
        <f>VLOOKUP($A361,SalesData[#This Row],COLUMN(AD360), FALSE)</f>
        <v>5</v>
      </c>
    </row>
    <row r="362" spans="1:30" ht="15.75">
      <c r="A362" s="53" t="s">
        <v>343</v>
      </c>
      <c r="B362" s="52">
        <f>VLOOKUP($A362,SalesData[#This Row],COLUMN(B361), FALSE)</f>
        <v>41878</v>
      </c>
      <c r="C362" s="52">
        <f>VLOOKUP($A362,SalesData[#This Row],COLUMN(C361), FALSE)</f>
        <v>41880</v>
      </c>
      <c r="D362" t="str">
        <f>VLOOKUP($A362,SalesData[#This Row],COLUMN(D361), FALSE)</f>
        <v>Corey Roper</v>
      </c>
      <c r="E362" t="str">
        <f>VLOOKUP($A362,SalesData[#This Row],COLUMN(E361), FALSE)</f>
        <v>Australia</v>
      </c>
      <c r="F362" t="str">
        <f>VLOOKUP($A362,SalesData[#This Row],COLUMN(F361), FALSE)</f>
        <v>Oceania</v>
      </c>
      <c r="G362" t="str">
        <f>VLOOKUP($A362,SalesData[#This Row],COLUMN(G361), FALSE)</f>
        <v>Furniture</v>
      </c>
      <c r="H362" t="str">
        <f>VLOOKUP($A362,SalesData[#This Row],COLUMN(H361), FALSE)</f>
        <v>Copiers</v>
      </c>
      <c r="I362">
        <f>VLOOKUP($A362,SalesData[#This Row],COLUMN(I361), FALSE)</f>
        <v>2760.3449999999998</v>
      </c>
      <c r="J362">
        <f>VLOOKUP($A362,SalesData[#This Row],COLUMN(J361), FALSE)</f>
        <v>7</v>
      </c>
      <c r="K362">
        <f>VLOOKUP($A362,SalesData[#This Row],COLUMN(K361), FALSE)</f>
        <v>0.1</v>
      </c>
      <c r="L362">
        <f>VLOOKUP($A362,SalesData[#This Row],COLUMN(L361), FALSE)</f>
        <v>-214.72499999999999</v>
      </c>
      <c r="M362" t="str">
        <f>VLOOKUP($A362,SalesData[#This Row],COLUMN(M361), FALSE)</f>
        <v>High</v>
      </c>
      <c r="N362">
        <f>VLOOKUP($A362,SalesData[#This Row],COLUMN(N361), FALSE)</f>
        <v>0</v>
      </c>
      <c r="O362" t="str">
        <f>VLOOKUP($A362,SalesData[#This Row],COLUMN(O361), FALSE)</f>
        <v>Corey Roper</v>
      </c>
      <c r="P362" t="str">
        <f>VLOOKUP($A362,SalesData[#This Row],COLUMN(P361), FALSE)</f>
        <v>ID</v>
      </c>
      <c r="Q362" t="str">
        <f>VLOOKUP($A362,SalesData[#This Row],COLUMN(Q361), FALSE)</f>
        <v>2014</v>
      </c>
      <c r="R362" t="str">
        <f>VLOOKUP($A362,SalesData[#This Row],COLUMN(R361), FALSE)</f>
        <v>HIGH</v>
      </c>
      <c r="S362" t="str">
        <f>VLOOKUP($A362,SalesData[#This Row],COLUMN(S361), FALSE)</f>
        <v>furniture</v>
      </c>
      <c r="T362" t="str">
        <f>VLOOKUP($A362,SalesData[#This Row],COLUMN(T361), FALSE)</f>
        <v>41878</v>
      </c>
      <c r="U362" t="str">
        <f>VLOOKUP($A362,SalesData[#This Row],COLUMN(U361), FALSE)</f>
        <v>CR126257</v>
      </c>
      <c r="V362" t="str">
        <f>VLOOKUP($A362,SalesData[#This Row],COLUMN(V361), FALSE)</f>
        <v>ID</v>
      </c>
      <c r="W362">
        <f>VLOOKUP($A362,SalesData[#This Row],COLUMN(W361), FALSE)</f>
        <v>2014</v>
      </c>
      <c r="X362" t="str">
        <f>VLOOKUP($A362,SalesData[#This Row],COLUMN(X361), FALSE)</f>
        <v>CR126257</v>
      </c>
      <c r="Y362">
        <f>VLOOKUP($A362,SalesData[#This Row],COLUMN(Y361), FALSE)</f>
        <v>41878</v>
      </c>
      <c r="Z362" t="str">
        <f>VLOOKUP($A362,SalesData[#This Row],COLUMN(Z361), FALSE)</f>
        <v>ID-2014-CR126257-41878</v>
      </c>
      <c r="AA362">
        <f>VLOOKUP($A362,SalesData[#This Row],COLUMN(AA361), FALSE)</f>
        <v>2014</v>
      </c>
      <c r="AB362">
        <f>VLOOKUP($A362,SalesData[#This Row],COLUMN(AB361), FALSE)</f>
        <v>8</v>
      </c>
      <c r="AC362">
        <f>VLOOKUP($A362,SalesData[#This Row],COLUMN(AC361), FALSE)</f>
        <v>4</v>
      </c>
      <c r="AD362">
        <f>VLOOKUP($A362,SalesData[#This Row],COLUMN(AD361), FALSE)</f>
        <v>2</v>
      </c>
    </row>
    <row r="363" spans="1:30" ht="15.75">
      <c r="A363" s="54" t="s">
        <v>349</v>
      </c>
      <c r="B363" s="52">
        <f>VLOOKUP($A363,SalesData[#This Row],COLUMN(B362), FALSE)</f>
        <v>41171</v>
      </c>
      <c r="C363" s="52" t="str">
        <f>VLOOKUP($A363,SalesData[#This Row],COLUMN(C362), FALSE)</f>
        <v xml:space="preserve"> 2012-09-21 </v>
      </c>
      <c r="D363" t="str">
        <f>VLOOKUP($A363,SalesData[#This Row],COLUMN(D362), FALSE)</f>
        <v>Dave Brooks</v>
      </c>
      <c r="E363" t="str">
        <f>VLOOKUP($A363,SalesData[#This Row],COLUMN(E362), FALSE)</f>
        <v>Germany</v>
      </c>
      <c r="F363" t="str">
        <f>VLOOKUP($A363,SalesData[#This Row],COLUMN(F362), FALSE)</f>
        <v>Western Europe</v>
      </c>
      <c r="G363" t="str">
        <f>VLOOKUP($A363,SalesData[#This Row],COLUMN(G362), FALSE)</f>
        <v>Technology</v>
      </c>
      <c r="H363" t="str">
        <f>VLOOKUP($A363,SalesData[#This Row],COLUMN(H362), FALSE)</f>
        <v>Appliances</v>
      </c>
      <c r="I363">
        <f>VLOOKUP($A363,SalesData[#This Row],COLUMN(I362), FALSE)</f>
        <v>3616.5</v>
      </c>
      <c r="J363">
        <f>VLOOKUP($A363,SalesData[#This Row],COLUMN(J362), FALSE)</f>
        <v>10</v>
      </c>
      <c r="K363">
        <f>VLOOKUP($A363,SalesData[#This Row],COLUMN(K362), FALSE)</f>
        <v>0</v>
      </c>
      <c r="L363">
        <f>VLOOKUP($A363,SalesData[#This Row],COLUMN(L362), FALSE)</f>
        <v>36</v>
      </c>
      <c r="M363" t="str">
        <f>VLOOKUP($A363,SalesData[#This Row],COLUMN(M362), FALSE)</f>
        <v>Critical</v>
      </c>
      <c r="N363">
        <f>VLOOKUP($A363,SalesData[#This Row],COLUMN(N362), FALSE)</f>
        <v>0</v>
      </c>
      <c r="O363" t="str">
        <f>VLOOKUP($A363,SalesData[#This Row],COLUMN(O362), FALSE)</f>
        <v>Dave Brooks</v>
      </c>
      <c r="P363" t="str">
        <f>VLOOKUP($A363,SalesData[#This Row],COLUMN(P362), FALSE)</f>
        <v>ES</v>
      </c>
      <c r="Q363" t="str">
        <f>VLOOKUP($A363,SalesData[#This Row],COLUMN(Q362), FALSE)</f>
        <v>2012</v>
      </c>
      <c r="R363" t="str">
        <f>VLOOKUP($A363,SalesData[#This Row],COLUMN(R362), FALSE)</f>
        <v>CRITICAL</v>
      </c>
      <c r="S363" t="str">
        <f>VLOOKUP($A363,SalesData[#This Row],COLUMN(S362), FALSE)</f>
        <v>technology</v>
      </c>
      <c r="T363" t="str">
        <f>VLOOKUP($A363,SalesData[#This Row],COLUMN(T362), FALSE)</f>
        <v>41171</v>
      </c>
      <c r="U363" t="str">
        <f>VLOOKUP($A363,SalesData[#This Row],COLUMN(U362), FALSE)</f>
        <v>DB1306048</v>
      </c>
      <c r="V363" t="str">
        <f>VLOOKUP($A363,SalesData[#This Row],COLUMN(V362), FALSE)</f>
        <v>ES</v>
      </c>
      <c r="W363">
        <f>VLOOKUP($A363,SalesData[#This Row],COLUMN(W362), FALSE)</f>
        <v>2012</v>
      </c>
      <c r="X363" t="str">
        <f>VLOOKUP($A363,SalesData[#This Row],COLUMN(X362), FALSE)</f>
        <v>DB1306048</v>
      </c>
      <c r="Y363">
        <f>VLOOKUP($A363,SalesData[#This Row],COLUMN(Y362), FALSE)</f>
        <v>41171</v>
      </c>
      <c r="Z363" t="str">
        <f>VLOOKUP($A363,SalesData[#This Row],COLUMN(Z362), FALSE)</f>
        <v>ES-2012-DB1306048-41171</v>
      </c>
      <c r="AA363">
        <f>VLOOKUP($A363,SalesData[#This Row],COLUMN(AA362), FALSE)</f>
        <v>2012</v>
      </c>
      <c r="AB363">
        <f>VLOOKUP($A363,SalesData[#This Row],COLUMN(AB362), FALSE)</f>
        <v>9</v>
      </c>
      <c r="AC363">
        <f>VLOOKUP($A363,SalesData[#This Row],COLUMN(AC362), FALSE)</f>
        <v>4</v>
      </c>
      <c r="AD363">
        <f>VLOOKUP($A363,SalesData[#This Row],COLUMN(AD362), FALSE)</f>
        <v>0</v>
      </c>
    </row>
    <row r="364" spans="1:30" ht="15.75">
      <c r="A364" s="53" t="s">
        <v>356</v>
      </c>
      <c r="B364" s="52">
        <f>VLOOKUP($A364,SalesData[#This Row],COLUMN(B363), FALSE)</f>
        <v>42103</v>
      </c>
      <c r="C364" s="52">
        <f>VLOOKUP($A364,SalesData[#This Row],COLUMN(C363), FALSE)</f>
        <v>42107</v>
      </c>
      <c r="D364" t="str">
        <f>VLOOKUP($A364,SalesData[#This Row],COLUMN(D363), FALSE)</f>
        <v>Dario Medina</v>
      </c>
      <c r="E364" t="str">
        <f>VLOOKUP($A364,SalesData[#This Row],COLUMN(E363), FALSE)</f>
        <v>Guatemala</v>
      </c>
      <c r="F364" t="str">
        <f>VLOOKUP($A364,SalesData[#This Row],COLUMN(F363), FALSE)</f>
        <v>Central America</v>
      </c>
      <c r="G364" t="str">
        <f>VLOOKUP($A364,SalesData[#This Row],COLUMN(G363), FALSE)</f>
        <v>Furniture</v>
      </c>
      <c r="H364" t="str">
        <f>VLOOKUP($A364,SalesData[#This Row],COLUMN(H363), FALSE)</f>
        <v>Phones</v>
      </c>
      <c r="I364">
        <f>VLOOKUP($A364,SalesData[#This Row],COLUMN(I363), FALSE)</f>
        <v>3117.0879999999902</v>
      </c>
      <c r="J364">
        <f>VLOOKUP($A364,SalesData[#This Row],COLUMN(J363), FALSE)</f>
        <v>13</v>
      </c>
      <c r="K364">
        <f>VLOOKUP($A364,SalesData[#This Row],COLUMN(K363), FALSE)</f>
        <v>0.2</v>
      </c>
      <c r="L364">
        <f>VLOOKUP($A364,SalesData[#This Row],COLUMN(L363), FALSE)</f>
        <v>38.948</v>
      </c>
      <c r="M364" t="str">
        <f>VLOOKUP($A364,SalesData[#This Row],COLUMN(M363), FALSE)</f>
        <v>High</v>
      </c>
      <c r="N364">
        <f>VLOOKUP($A364,SalesData[#This Row],COLUMN(N363), FALSE)</f>
        <v>0</v>
      </c>
      <c r="O364" t="str">
        <f>VLOOKUP($A364,SalesData[#This Row],COLUMN(O363), FALSE)</f>
        <v>Dario Medina</v>
      </c>
      <c r="P364" t="str">
        <f>VLOOKUP($A364,SalesData[#This Row],COLUMN(P363), FALSE)</f>
        <v>MX</v>
      </c>
      <c r="Q364" t="str">
        <f>VLOOKUP($A364,SalesData[#This Row],COLUMN(Q363), FALSE)</f>
        <v>2015</v>
      </c>
      <c r="R364" t="str">
        <f>VLOOKUP($A364,SalesData[#This Row],COLUMN(R363), FALSE)</f>
        <v>HIGH</v>
      </c>
      <c r="S364" t="str">
        <f>VLOOKUP($A364,SalesData[#This Row],COLUMN(S363), FALSE)</f>
        <v>furniture</v>
      </c>
      <c r="T364" t="str">
        <f>VLOOKUP($A364,SalesData[#This Row],COLUMN(T363), FALSE)</f>
        <v>42103</v>
      </c>
      <c r="U364" t="str">
        <f>VLOOKUP($A364,SalesData[#This Row],COLUMN(U363), FALSE)</f>
        <v>DM1295551</v>
      </c>
      <c r="V364" t="str">
        <f>VLOOKUP($A364,SalesData[#This Row],COLUMN(V363), FALSE)</f>
        <v>MX</v>
      </c>
      <c r="W364">
        <f>VLOOKUP($A364,SalesData[#This Row],COLUMN(W363), FALSE)</f>
        <v>2015</v>
      </c>
      <c r="X364" t="str">
        <f>VLOOKUP($A364,SalesData[#This Row],COLUMN(X363), FALSE)</f>
        <v>DM1295551</v>
      </c>
      <c r="Y364">
        <f>VLOOKUP($A364,SalesData[#This Row],COLUMN(Y363), FALSE)</f>
        <v>42103</v>
      </c>
      <c r="Z364" t="str">
        <f>VLOOKUP($A364,SalesData[#This Row],COLUMN(Z363), FALSE)</f>
        <v>MX-2015-DM1295551-42103</v>
      </c>
      <c r="AA364">
        <f>VLOOKUP($A364,SalesData[#This Row],COLUMN(AA363), FALSE)</f>
        <v>2015</v>
      </c>
      <c r="AB364">
        <f>VLOOKUP($A364,SalesData[#This Row],COLUMN(AB363), FALSE)</f>
        <v>4</v>
      </c>
      <c r="AC364">
        <f>VLOOKUP($A364,SalesData[#This Row],COLUMN(AC363), FALSE)</f>
        <v>5</v>
      </c>
      <c r="AD364">
        <f>VLOOKUP($A364,SalesData[#This Row],COLUMN(AD363), FALSE)</f>
        <v>4</v>
      </c>
    </row>
    <row r="365" spans="1:30" ht="15.75">
      <c r="A365" s="54" t="s">
        <v>362</v>
      </c>
      <c r="B365" s="52">
        <f>VLOOKUP($A365,SalesData[#This Row],COLUMN(B364), FALSE)</f>
        <v>41914</v>
      </c>
      <c r="C365" s="52">
        <f>VLOOKUP($A365,SalesData[#This Row],COLUMN(C364), FALSE)</f>
        <v>41916</v>
      </c>
      <c r="D365" t="str">
        <f>VLOOKUP($A365,SalesData[#This Row],COLUMN(D364), FALSE)</f>
        <v>Sean O'Donnell</v>
      </c>
      <c r="E365" t="str">
        <f>VLOOKUP($A365,SalesData[#This Row],COLUMN(E364), FALSE)</f>
        <v>China</v>
      </c>
      <c r="F365" t="str">
        <f>VLOOKUP($A365,SalesData[#This Row],COLUMN(F364), FALSE)</f>
        <v>Eastern Asia</v>
      </c>
      <c r="G365" t="str">
        <f>VLOOKUP($A365,SalesData[#This Row],COLUMN(G364), FALSE)</f>
        <v>Office Supplies</v>
      </c>
      <c r="H365" t="str">
        <f>VLOOKUP($A365,SalesData[#This Row],COLUMN(H364), FALSE)</f>
        <v>Machines</v>
      </c>
      <c r="I365">
        <f>VLOOKUP($A365,SalesData[#This Row],COLUMN(I364), FALSE)</f>
        <v>3000.7799999999902</v>
      </c>
      <c r="J365">
        <f>VLOOKUP($A365,SalesData[#This Row],COLUMN(J364), FALSE)</f>
        <v>6</v>
      </c>
      <c r="K365">
        <f>VLOOKUP($A365,SalesData[#This Row],COLUMN(K364), FALSE)</f>
        <v>0</v>
      </c>
      <c r="L365">
        <f>VLOOKUP($A365,SalesData[#This Row],COLUMN(L364), FALSE)</f>
        <v>1080.18</v>
      </c>
      <c r="M365" t="str">
        <f>VLOOKUP($A365,SalesData[#This Row],COLUMN(M364), FALSE)</f>
        <v>High</v>
      </c>
      <c r="N365">
        <f>VLOOKUP($A365,SalesData[#This Row],COLUMN(N364), FALSE)</f>
        <v>0</v>
      </c>
      <c r="O365" t="str">
        <f>VLOOKUP($A365,SalesData[#This Row],COLUMN(O364), FALSE)</f>
        <v>Sean O'Donnell</v>
      </c>
      <c r="P365" t="str">
        <f>VLOOKUP($A365,SalesData[#This Row],COLUMN(P364), FALSE)</f>
        <v>IN</v>
      </c>
      <c r="Q365" t="str">
        <f>VLOOKUP($A365,SalesData[#This Row],COLUMN(Q364), FALSE)</f>
        <v>2014</v>
      </c>
      <c r="R365" t="str">
        <f>VLOOKUP($A365,SalesData[#This Row],COLUMN(R364), FALSE)</f>
        <v>HIGH</v>
      </c>
      <c r="S365" t="str">
        <f>VLOOKUP($A365,SalesData[#This Row],COLUMN(S364), FALSE)</f>
        <v>office supplies</v>
      </c>
      <c r="T365" t="str">
        <f>VLOOKUP($A365,SalesData[#This Row],COLUMN(T364), FALSE)</f>
        <v>41914</v>
      </c>
      <c r="U365" t="str">
        <f>VLOOKUP($A365,SalesData[#This Row],COLUMN(U364), FALSE)</f>
        <v>SO2033527</v>
      </c>
      <c r="V365" t="str">
        <f>VLOOKUP($A365,SalesData[#This Row],COLUMN(V364), FALSE)</f>
        <v>IN</v>
      </c>
      <c r="W365">
        <f>VLOOKUP($A365,SalesData[#This Row],COLUMN(W364), FALSE)</f>
        <v>2014</v>
      </c>
      <c r="X365" t="str">
        <f>VLOOKUP($A365,SalesData[#This Row],COLUMN(X364), FALSE)</f>
        <v>SO2033527</v>
      </c>
      <c r="Y365">
        <f>VLOOKUP($A365,SalesData[#This Row],COLUMN(Y364), FALSE)</f>
        <v>41914</v>
      </c>
      <c r="Z365" t="str">
        <f>VLOOKUP($A365,SalesData[#This Row],COLUMN(Z364), FALSE)</f>
        <v>IN-2014-SO2033527-41914</v>
      </c>
      <c r="AA365">
        <f>VLOOKUP($A365,SalesData[#This Row],COLUMN(AA364), FALSE)</f>
        <v>2014</v>
      </c>
      <c r="AB365">
        <f>VLOOKUP($A365,SalesData[#This Row],COLUMN(AB364), FALSE)</f>
        <v>10</v>
      </c>
      <c r="AC365">
        <f>VLOOKUP($A365,SalesData[#This Row],COLUMN(AC364), FALSE)</f>
        <v>5</v>
      </c>
      <c r="AD365">
        <f>VLOOKUP($A365,SalesData[#This Row],COLUMN(AD364), FALSE)</f>
        <v>2</v>
      </c>
    </row>
    <row r="366" spans="1:30" ht="15.75">
      <c r="A366" s="53" t="s">
        <v>365</v>
      </c>
      <c r="B366" s="52">
        <f>VLOOKUP($A366,SalesData[#This Row],COLUMN(B365), FALSE)</f>
        <v>42236</v>
      </c>
      <c r="C366" s="52">
        <f>VLOOKUP($A366,SalesData[#This Row],COLUMN(C365), FALSE)</f>
        <v>42241</v>
      </c>
      <c r="D366" t="str">
        <f>VLOOKUP($A366,SalesData[#This Row],COLUMN(D365), FALSE)</f>
        <v>Liz Carlisle</v>
      </c>
      <c r="E366" t="str">
        <f>VLOOKUP($A366,SalesData[#This Row],COLUMN(E365), FALSE)</f>
        <v>Saudi Arabia</v>
      </c>
      <c r="F366" t="str">
        <f>VLOOKUP($A366,SalesData[#This Row],COLUMN(F365), FALSE)</f>
        <v>Western Asia</v>
      </c>
      <c r="G366" t="str">
        <f>VLOOKUP($A366,SalesData[#This Row],COLUMN(G365), FALSE)</f>
        <v>Technology</v>
      </c>
      <c r="H366" t="str">
        <f>VLOOKUP($A366,SalesData[#This Row],COLUMN(H365), FALSE)</f>
        <v>Appliances</v>
      </c>
      <c r="I366">
        <f>VLOOKUP($A366,SalesData[#This Row],COLUMN(I365), FALSE)</f>
        <v>5211.12</v>
      </c>
      <c r="J366">
        <f>VLOOKUP($A366,SalesData[#This Row],COLUMN(J365), FALSE)</f>
        <v>8</v>
      </c>
      <c r="K366">
        <f>VLOOKUP($A366,SalesData[#This Row],COLUMN(K365), FALSE)</f>
        <v>0</v>
      </c>
      <c r="L366">
        <f>VLOOKUP($A366,SalesData[#This Row],COLUMN(L365), FALSE)</f>
        <v>1146.24</v>
      </c>
      <c r="M366" t="str">
        <f>VLOOKUP($A366,SalesData[#This Row],COLUMN(M365), FALSE)</f>
        <v>Medium</v>
      </c>
      <c r="N366">
        <f>VLOOKUP($A366,SalesData[#This Row],COLUMN(N365), FALSE)</f>
        <v>0</v>
      </c>
      <c r="O366" t="str">
        <f>VLOOKUP($A366,SalesData[#This Row],COLUMN(O365), FALSE)</f>
        <v>Liz Carlisle</v>
      </c>
      <c r="P366" t="str">
        <f>VLOOKUP($A366,SalesData[#This Row],COLUMN(P365), FALSE)</f>
        <v>SA</v>
      </c>
      <c r="Q366" t="str">
        <f>VLOOKUP($A366,SalesData[#This Row],COLUMN(Q365), FALSE)</f>
        <v>2015</v>
      </c>
      <c r="R366" t="str">
        <f>VLOOKUP($A366,SalesData[#This Row],COLUMN(R365), FALSE)</f>
        <v>MEDIUM</v>
      </c>
      <c r="S366" t="str">
        <f>VLOOKUP($A366,SalesData[#This Row],COLUMN(S365), FALSE)</f>
        <v>technology</v>
      </c>
      <c r="T366" t="str">
        <f>VLOOKUP($A366,SalesData[#This Row],COLUMN(T365), FALSE)</f>
        <v>42236</v>
      </c>
      <c r="U366" t="str">
        <f>VLOOKUP($A366,SalesData[#This Row],COLUMN(U365), FALSE)</f>
        <v>LC7050110</v>
      </c>
      <c r="V366" t="str">
        <f>VLOOKUP($A366,SalesData[#This Row],COLUMN(V365), FALSE)</f>
        <v>SA</v>
      </c>
      <c r="W366">
        <f>VLOOKUP($A366,SalesData[#This Row],COLUMN(W365), FALSE)</f>
        <v>2015</v>
      </c>
      <c r="X366" t="str">
        <f>VLOOKUP($A366,SalesData[#This Row],COLUMN(X365), FALSE)</f>
        <v>LC7050110</v>
      </c>
      <c r="Y366">
        <f>VLOOKUP($A366,SalesData[#This Row],COLUMN(Y365), FALSE)</f>
        <v>42236</v>
      </c>
      <c r="Z366" t="str">
        <f>VLOOKUP($A366,SalesData[#This Row],COLUMN(Z365), FALSE)</f>
        <v>SA-2015-LC7050110-42236</v>
      </c>
      <c r="AA366">
        <f>VLOOKUP($A366,SalesData[#This Row],COLUMN(AA365), FALSE)</f>
        <v>2015</v>
      </c>
      <c r="AB366">
        <f>VLOOKUP($A366,SalesData[#This Row],COLUMN(AB365), FALSE)</f>
        <v>8</v>
      </c>
      <c r="AC366">
        <f>VLOOKUP($A366,SalesData[#This Row],COLUMN(AC365), FALSE)</f>
        <v>5</v>
      </c>
      <c r="AD366">
        <f>VLOOKUP($A366,SalesData[#This Row],COLUMN(AD365), FALSE)</f>
        <v>5</v>
      </c>
    </row>
    <row r="367" spans="1:30" ht="15.75">
      <c r="A367" s="54" t="s">
        <v>372</v>
      </c>
      <c r="B367" s="52">
        <f>VLOOKUP($A367,SalesData[#This Row],COLUMN(B366), FALSE)</f>
        <v>41801</v>
      </c>
      <c r="C367" s="52">
        <f>VLOOKUP($A367,SalesData[#This Row],COLUMN(C366), FALSE)</f>
        <v>41805</v>
      </c>
      <c r="D367" t="str">
        <f>VLOOKUP($A367,SalesData[#This Row],COLUMN(D366), FALSE)</f>
        <v>Alan Dominguez</v>
      </c>
      <c r="E367" t="str">
        <f>VLOOKUP($A367,SalesData[#This Row],COLUMN(E366), FALSE)</f>
        <v>Indonesia</v>
      </c>
      <c r="F367" t="str">
        <f>VLOOKUP($A367,SalesData[#This Row],COLUMN(F366), FALSE)</f>
        <v>Southeastern Asia</v>
      </c>
      <c r="G367" t="str">
        <f>VLOOKUP($A367,SalesData[#This Row],COLUMN(G366), FALSE)</f>
        <v>Furniture</v>
      </c>
      <c r="H367" t="str">
        <f>VLOOKUP($A367,SalesData[#This Row],COLUMN(H366), FALSE)</f>
        <v>Accessories</v>
      </c>
      <c r="I367">
        <f>VLOOKUP($A367,SalesData[#This Row],COLUMN(I366), FALSE)</f>
        <v>3126.40019999999</v>
      </c>
      <c r="J367">
        <f>VLOOKUP($A367,SalesData[#This Row],COLUMN(J366), FALSE)</f>
        <v>9</v>
      </c>
      <c r="K367">
        <f>VLOOKUP($A367,SalesData[#This Row],COLUMN(K366), FALSE)</f>
        <v>0.27</v>
      </c>
      <c r="L367">
        <f>VLOOKUP($A367,SalesData[#This Row],COLUMN(L366), FALSE)</f>
        <v>-128.719799999999</v>
      </c>
      <c r="M367" t="str">
        <f>VLOOKUP($A367,SalesData[#This Row],COLUMN(M366), FALSE)</f>
        <v>High</v>
      </c>
      <c r="N367">
        <f>VLOOKUP($A367,SalesData[#This Row],COLUMN(N366), FALSE)</f>
        <v>0</v>
      </c>
      <c r="O367" t="str">
        <f>VLOOKUP($A367,SalesData[#This Row],COLUMN(O366), FALSE)</f>
        <v>Alan Dominguez</v>
      </c>
      <c r="P367" t="str">
        <f>VLOOKUP($A367,SalesData[#This Row],COLUMN(P366), FALSE)</f>
        <v>ID</v>
      </c>
      <c r="Q367" t="str">
        <f>VLOOKUP($A367,SalesData[#This Row],COLUMN(Q366), FALSE)</f>
        <v>2014</v>
      </c>
      <c r="R367" t="str">
        <f>VLOOKUP($A367,SalesData[#This Row],COLUMN(R366), FALSE)</f>
        <v>HIGH</v>
      </c>
      <c r="S367" t="str">
        <f>VLOOKUP($A367,SalesData[#This Row],COLUMN(S366), FALSE)</f>
        <v>furniture</v>
      </c>
      <c r="T367" t="str">
        <f>VLOOKUP($A367,SalesData[#This Row],COLUMN(T366), FALSE)</f>
        <v>41801</v>
      </c>
      <c r="U367" t="str">
        <f>VLOOKUP($A367,SalesData[#This Row],COLUMN(U366), FALSE)</f>
        <v>AD1018059</v>
      </c>
      <c r="V367" t="str">
        <f>VLOOKUP($A367,SalesData[#This Row],COLUMN(V366), FALSE)</f>
        <v>ID</v>
      </c>
      <c r="W367">
        <f>VLOOKUP($A367,SalesData[#This Row],COLUMN(W366), FALSE)</f>
        <v>2014</v>
      </c>
      <c r="X367" t="str">
        <f>VLOOKUP($A367,SalesData[#This Row],COLUMN(X366), FALSE)</f>
        <v>AD1018059</v>
      </c>
      <c r="Y367">
        <f>VLOOKUP($A367,SalesData[#This Row],COLUMN(Y366), FALSE)</f>
        <v>41801</v>
      </c>
      <c r="Z367" t="str">
        <f>VLOOKUP($A367,SalesData[#This Row],COLUMN(Z366), FALSE)</f>
        <v>ID-2014-AD1018059-41801</v>
      </c>
      <c r="AA367">
        <f>VLOOKUP($A367,SalesData[#This Row],COLUMN(AA366), FALSE)</f>
        <v>2014</v>
      </c>
      <c r="AB367">
        <f>VLOOKUP($A367,SalesData[#This Row],COLUMN(AB366), FALSE)</f>
        <v>6</v>
      </c>
      <c r="AC367">
        <f>VLOOKUP($A367,SalesData[#This Row],COLUMN(AC366), FALSE)</f>
        <v>4</v>
      </c>
      <c r="AD367">
        <f>VLOOKUP($A367,SalesData[#This Row],COLUMN(AD366), FALSE)</f>
        <v>4</v>
      </c>
    </row>
    <row r="368" spans="1:30" ht="15.75">
      <c r="A368" s="53" t="s">
        <v>374</v>
      </c>
      <c r="B368" s="52">
        <f>VLOOKUP($A368,SalesData[#This Row],COLUMN(B367), FALSE)</f>
        <v>41130</v>
      </c>
      <c r="C368" s="52">
        <f>VLOOKUP($A368,SalesData[#This Row],COLUMN(C367), FALSE)</f>
        <v>41137</v>
      </c>
      <c r="D368" t="str">
        <f>VLOOKUP($A368,SalesData[#This Row],COLUMN(D367), FALSE)</f>
        <v>Becky Pak#</v>
      </c>
      <c r="E368" t="str">
        <f>VLOOKUP($A368,SalesData[#This Row],COLUMN(E367), FALSE)</f>
        <v>United Kingdom</v>
      </c>
      <c r="F368" t="str">
        <f>VLOOKUP($A368,SalesData[#This Row],COLUMN(F367), FALSE)</f>
        <v>Northern Europe</v>
      </c>
      <c r="G368" t="str">
        <f>VLOOKUP($A368,SalesData[#This Row],COLUMN(G367), FALSE)</f>
        <v>Technology</v>
      </c>
      <c r="H368" t="str">
        <f>VLOOKUP($A368,SalesData[#This Row],COLUMN(H367), FALSE)</f>
        <v>Bookcases</v>
      </c>
      <c r="I368">
        <f>VLOOKUP($A368,SalesData[#This Row],COLUMN(I367), FALSE)</f>
        <v>5276.9880000000003</v>
      </c>
      <c r="J368">
        <f>VLOOKUP($A368,SalesData[#This Row],COLUMN(J367), FALSE)</f>
        <v>9</v>
      </c>
      <c r="K368">
        <f>VLOOKUP($A368,SalesData[#This Row],COLUMN(K367), FALSE)</f>
        <v>0.1</v>
      </c>
      <c r="L368">
        <f>VLOOKUP($A368,SalesData[#This Row],COLUMN(L367), FALSE)</f>
        <v>1758.8879999999899</v>
      </c>
      <c r="M368" t="str">
        <f>VLOOKUP($A368,SalesData[#This Row],COLUMN(M367), FALSE)</f>
        <v>Medium</v>
      </c>
      <c r="N368">
        <f>VLOOKUP($A368,SalesData[#This Row],COLUMN(N367), FALSE)</f>
        <v>0</v>
      </c>
      <c r="O368" t="str">
        <f>VLOOKUP($A368,SalesData[#This Row],COLUMN(O367), FALSE)</f>
        <v>Becky Pak#</v>
      </c>
      <c r="P368" t="str">
        <f>VLOOKUP($A368,SalesData[#This Row],COLUMN(P367), FALSE)</f>
        <v>ES</v>
      </c>
      <c r="Q368" t="str">
        <f>VLOOKUP($A368,SalesData[#This Row],COLUMN(Q367), FALSE)</f>
        <v>2012</v>
      </c>
      <c r="R368" t="str">
        <f>VLOOKUP($A368,SalesData[#This Row],COLUMN(R367), FALSE)</f>
        <v>MEDIUM</v>
      </c>
      <c r="S368" t="str">
        <f>VLOOKUP($A368,SalesData[#This Row],COLUMN(S367), FALSE)</f>
        <v>technology</v>
      </c>
      <c r="T368" t="str">
        <f>VLOOKUP($A368,SalesData[#This Row],COLUMN(T367), FALSE)</f>
        <v>41130</v>
      </c>
      <c r="U368" t="str">
        <f>VLOOKUP($A368,SalesData[#This Row],COLUMN(U367), FALSE)</f>
        <v>BP11155139</v>
      </c>
      <c r="V368" t="str">
        <f>VLOOKUP($A368,SalesData[#This Row],COLUMN(V367), FALSE)</f>
        <v>ES</v>
      </c>
      <c r="W368">
        <f>VLOOKUP($A368,SalesData[#This Row],COLUMN(W367), FALSE)</f>
        <v>2012</v>
      </c>
      <c r="X368" t="str">
        <f>VLOOKUP($A368,SalesData[#This Row],COLUMN(X367), FALSE)</f>
        <v>BP11155139</v>
      </c>
      <c r="Y368">
        <f>VLOOKUP($A368,SalesData[#This Row],COLUMN(Y367), FALSE)</f>
        <v>41130</v>
      </c>
      <c r="Z368" t="str">
        <f>VLOOKUP($A368,SalesData[#This Row],COLUMN(Z367), FALSE)</f>
        <v>ES-2012-BP11155139-41130</v>
      </c>
      <c r="AA368">
        <f>VLOOKUP($A368,SalesData[#This Row],COLUMN(AA367), FALSE)</f>
        <v>2012</v>
      </c>
      <c r="AB368">
        <f>VLOOKUP($A368,SalesData[#This Row],COLUMN(AB367), FALSE)</f>
        <v>8</v>
      </c>
      <c r="AC368">
        <f>VLOOKUP($A368,SalesData[#This Row],COLUMN(AC367), FALSE)</f>
        <v>5</v>
      </c>
      <c r="AD368">
        <f>VLOOKUP($A368,SalesData[#This Row],COLUMN(AD367), FALSE)</f>
        <v>7</v>
      </c>
    </row>
    <row r="369" spans="1:30" ht="15.75">
      <c r="A369" s="54" t="s">
        <v>393</v>
      </c>
      <c r="B369" s="52">
        <f>VLOOKUP($A369,SalesData[#This Row],COLUMN(B368), FALSE)</f>
        <v>41924</v>
      </c>
      <c r="C369" s="52">
        <f>VLOOKUP($A369,SalesData[#This Row],COLUMN(C368), FALSE)</f>
        <v>41924</v>
      </c>
      <c r="D369" t="str">
        <f>VLOOKUP($A369,SalesData[#This Row],COLUMN(D368), FALSE)</f>
        <v>Jason Fortune-</v>
      </c>
      <c r="E369" t="str">
        <f>VLOOKUP($A369,SalesData[#This Row],COLUMN(E368), FALSE)</f>
        <v>Spain</v>
      </c>
      <c r="F369" t="str">
        <f>VLOOKUP($A369,SalesData[#This Row],COLUMN(F368), FALSE)</f>
        <v>Southern Europe</v>
      </c>
      <c r="G369" t="str">
        <f>VLOOKUP($A369,SalesData[#This Row],COLUMN(G368), FALSE)</f>
        <v>Technology</v>
      </c>
      <c r="H369" t="str">
        <f>VLOOKUP($A369,SalesData[#This Row],COLUMN(H368), FALSE)</f>
        <v>Phones</v>
      </c>
      <c r="I369">
        <f>VLOOKUP($A369,SalesData[#This Row],COLUMN(I368), FALSE)</f>
        <v>1549.98</v>
      </c>
      <c r="J369">
        <f>VLOOKUP($A369,SalesData[#This Row],COLUMN(J368), FALSE)</f>
        <v>6</v>
      </c>
      <c r="K369">
        <f>VLOOKUP($A369,SalesData[#This Row],COLUMN(K368), FALSE)</f>
        <v>0</v>
      </c>
      <c r="L369">
        <f>VLOOKUP($A369,SalesData[#This Row],COLUMN(L368), FALSE)</f>
        <v>139.32</v>
      </c>
      <c r="M369" t="str">
        <f>VLOOKUP($A369,SalesData[#This Row],COLUMN(M368), FALSE)</f>
        <v>Critical</v>
      </c>
      <c r="N369">
        <f>VLOOKUP($A369,SalesData[#This Row],COLUMN(N368), FALSE)</f>
        <v>0</v>
      </c>
      <c r="O369" t="str">
        <f>VLOOKUP($A369,SalesData[#This Row],COLUMN(O368), FALSE)</f>
        <v>Jason Fortune-</v>
      </c>
      <c r="P369" t="str">
        <f>VLOOKUP($A369,SalesData[#This Row],COLUMN(P368), FALSE)</f>
        <v>ES</v>
      </c>
      <c r="Q369" t="str">
        <f>VLOOKUP($A369,SalesData[#This Row],COLUMN(Q368), FALSE)</f>
        <v>2014</v>
      </c>
      <c r="R369" t="str">
        <f>VLOOKUP($A369,SalesData[#This Row],COLUMN(R368), FALSE)</f>
        <v>CRITICAL</v>
      </c>
      <c r="S369" t="str">
        <f>VLOOKUP($A369,SalesData[#This Row],COLUMN(S368), FALSE)</f>
        <v>technology</v>
      </c>
      <c r="T369" t="str">
        <f>VLOOKUP($A369,SalesData[#This Row],COLUMN(T368), FALSE)</f>
        <v>41924</v>
      </c>
      <c r="U369" t="str">
        <f>VLOOKUP($A369,SalesData[#This Row],COLUMN(U368), FALSE)</f>
        <v>JF15295120</v>
      </c>
      <c r="V369" t="str">
        <f>VLOOKUP($A369,SalesData[#This Row],COLUMN(V368), FALSE)</f>
        <v>ES</v>
      </c>
      <c r="W369">
        <f>VLOOKUP($A369,SalesData[#This Row],COLUMN(W368), FALSE)</f>
        <v>2014</v>
      </c>
      <c r="X369" t="str">
        <f>VLOOKUP($A369,SalesData[#This Row],COLUMN(X368), FALSE)</f>
        <v>JF15295120</v>
      </c>
      <c r="Y369">
        <f>VLOOKUP($A369,SalesData[#This Row],COLUMN(Y368), FALSE)</f>
        <v>41924</v>
      </c>
      <c r="Z369" t="str">
        <f>VLOOKUP($A369,SalesData[#This Row],COLUMN(Z368), FALSE)</f>
        <v>ES-2014-JF15295120-41924</v>
      </c>
      <c r="AA369">
        <f>VLOOKUP($A369,SalesData[#This Row],COLUMN(AA368), FALSE)</f>
        <v>2014</v>
      </c>
      <c r="AB369">
        <f>VLOOKUP($A369,SalesData[#This Row],COLUMN(AB368), FALSE)</f>
        <v>10</v>
      </c>
      <c r="AC369">
        <f>VLOOKUP($A369,SalesData[#This Row],COLUMN(AC368), FALSE)</f>
        <v>1</v>
      </c>
      <c r="AD369">
        <f>VLOOKUP($A369,SalesData[#This Row],COLUMN(AD368), FALSE)</f>
        <v>0</v>
      </c>
    </row>
    <row r="370" spans="1:30" ht="15.75">
      <c r="A370" s="53" t="s">
        <v>396</v>
      </c>
      <c r="B370" s="52">
        <f>VLOOKUP($A370,SalesData[#This Row],COLUMN(B369), FALSE)</f>
        <v>42202</v>
      </c>
      <c r="C370" s="52">
        <f>VLOOKUP($A370,SalesData[#This Row],COLUMN(C369), FALSE)</f>
        <v>42204</v>
      </c>
      <c r="D370" t="str">
        <f>VLOOKUP($A370,SalesData[#This Row],COLUMN(D369), FALSE)</f>
        <v>Don Jones</v>
      </c>
      <c r="E370" t="str">
        <f>VLOOKUP($A370,SalesData[#This Row],COLUMN(E369), FALSE)</f>
        <v>Ukraine#</v>
      </c>
      <c r="F370" t="str">
        <f>VLOOKUP($A370,SalesData[#This Row],COLUMN(F369), FALSE)</f>
        <v>Eastern Europe</v>
      </c>
      <c r="G370" t="str">
        <f>VLOOKUP($A370,SalesData[#This Row],COLUMN(G369), FALSE)</f>
        <v>Office Supplies</v>
      </c>
      <c r="H370" t="str">
        <f>VLOOKUP($A370,SalesData[#This Row],COLUMN(H369), FALSE)</f>
        <v>Accessories</v>
      </c>
      <c r="I370">
        <f>VLOOKUP($A370,SalesData[#This Row],COLUMN(I369), FALSE)</f>
        <v>3146.3999999999901</v>
      </c>
      <c r="J370">
        <f>VLOOKUP($A370,SalesData[#This Row],COLUMN(J369), FALSE)</f>
        <v>6</v>
      </c>
      <c r="K370">
        <f>VLOOKUP($A370,SalesData[#This Row],COLUMN(K369), FALSE)</f>
        <v>0</v>
      </c>
      <c r="L370">
        <f>VLOOKUP($A370,SalesData[#This Row],COLUMN(L369), FALSE)</f>
        <v>629.28</v>
      </c>
      <c r="M370" t="str">
        <f>VLOOKUP($A370,SalesData[#This Row],COLUMN(M369), FALSE)</f>
        <v>Critical</v>
      </c>
      <c r="N370">
        <f>VLOOKUP($A370,SalesData[#This Row],COLUMN(N369), FALSE)</f>
        <v>0</v>
      </c>
      <c r="O370" t="str">
        <f>VLOOKUP($A370,SalesData[#This Row],COLUMN(O369), FALSE)</f>
        <v>Don Jones</v>
      </c>
      <c r="P370" t="str">
        <f>VLOOKUP($A370,SalesData[#This Row],COLUMN(P369), FALSE)</f>
        <v>UP</v>
      </c>
      <c r="Q370" t="str">
        <f>VLOOKUP($A370,SalesData[#This Row],COLUMN(Q369), FALSE)</f>
        <v>2015</v>
      </c>
      <c r="R370" t="str">
        <f>VLOOKUP($A370,SalesData[#This Row],COLUMN(R369), FALSE)</f>
        <v>CRITICAL</v>
      </c>
      <c r="S370" t="str">
        <f>VLOOKUP($A370,SalesData[#This Row],COLUMN(S369), FALSE)</f>
        <v>office supplies</v>
      </c>
      <c r="T370" t="str">
        <f>VLOOKUP($A370,SalesData[#This Row],COLUMN(T369), FALSE)</f>
        <v>42202</v>
      </c>
      <c r="U370" t="str">
        <f>VLOOKUP($A370,SalesData[#This Row],COLUMN(U369), FALSE)</f>
        <v>DJ3510137</v>
      </c>
      <c r="V370" t="str">
        <f>VLOOKUP($A370,SalesData[#This Row],COLUMN(V369), FALSE)</f>
        <v>UP</v>
      </c>
      <c r="W370">
        <f>VLOOKUP($A370,SalesData[#This Row],COLUMN(W369), FALSE)</f>
        <v>2015</v>
      </c>
      <c r="X370" t="str">
        <f>VLOOKUP($A370,SalesData[#This Row],COLUMN(X369), FALSE)</f>
        <v>DJ3510137</v>
      </c>
      <c r="Y370">
        <f>VLOOKUP($A370,SalesData[#This Row],COLUMN(Y369), FALSE)</f>
        <v>42202</v>
      </c>
      <c r="Z370" t="str">
        <f>VLOOKUP($A370,SalesData[#This Row],COLUMN(Z369), FALSE)</f>
        <v>UP-2015-DJ3510137-42202</v>
      </c>
      <c r="AA370">
        <f>VLOOKUP($A370,SalesData[#This Row],COLUMN(AA369), FALSE)</f>
        <v>2015</v>
      </c>
      <c r="AB370">
        <f>VLOOKUP($A370,SalesData[#This Row],COLUMN(AB369), FALSE)</f>
        <v>7</v>
      </c>
      <c r="AC370">
        <f>VLOOKUP($A370,SalesData[#This Row],COLUMN(AC369), FALSE)</f>
        <v>6</v>
      </c>
      <c r="AD370">
        <f>VLOOKUP($A370,SalesData[#This Row],COLUMN(AD369), FALSE)</f>
        <v>2</v>
      </c>
    </row>
    <row r="371" spans="1:30" ht="15.75">
      <c r="A371" s="54" t="s">
        <v>399</v>
      </c>
      <c r="B371" s="52">
        <f>VLOOKUP($A371,SalesData[#This Row],COLUMN(B370), FALSE)</f>
        <v>42330</v>
      </c>
      <c r="C371" s="52">
        <f>VLOOKUP($A371,SalesData[#This Row],COLUMN(C370), FALSE)</f>
        <v>42336</v>
      </c>
      <c r="D371" t="str">
        <f>VLOOKUP($A371,SalesData[#This Row],COLUMN(D370), FALSE)</f>
        <v>Monica Federle</v>
      </c>
      <c r="E371" t="str">
        <f>VLOOKUP($A371,SalesData[#This Row],COLUMN(E370), FALSE)</f>
        <v>France</v>
      </c>
      <c r="F371" t="str">
        <f>VLOOKUP($A371,SalesData[#This Row],COLUMN(F370), FALSE)</f>
        <v>Western Europe</v>
      </c>
      <c r="G371" t="str">
        <f>VLOOKUP($A371,SalesData[#This Row],COLUMN(G370), FALSE)</f>
        <v>Technology</v>
      </c>
      <c r="H371" t="str">
        <f>VLOOKUP($A371,SalesData[#This Row],COLUMN(H370), FALSE)</f>
        <v>Machines</v>
      </c>
      <c r="I371">
        <f>VLOOKUP($A371,SalesData[#This Row],COLUMN(I370), FALSE)</f>
        <v>2456.6190000000001</v>
      </c>
      <c r="J371">
        <f>VLOOKUP($A371,SalesData[#This Row],COLUMN(J370), FALSE)</f>
        <v>11</v>
      </c>
      <c r="K371">
        <f>VLOOKUP($A371,SalesData[#This Row],COLUMN(K370), FALSE)</f>
        <v>0.15</v>
      </c>
      <c r="L371">
        <f>VLOOKUP($A371,SalesData[#This Row],COLUMN(L370), FALSE)</f>
        <v>664.71900000000005</v>
      </c>
      <c r="M371" t="str">
        <f>VLOOKUP($A371,SalesData[#This Row],COLUMN(M370), FALSE)</f>
        <v>Low</v>
      </c>
      <c r="N371">
        <f>VLOOKUP($A371,SalesData[#This Row],COLUMN(N370), FALSE)</f>
        <v>0</v>
      </c>
      <c r="O371" t="str">
        <f>VLOOKUP($A371,SalesData[#This Row],COLUMN(O370), FALSE)</f>
        <v>Monica Federle</v>
      </c>
      <c r="P371" t="str">
        <f>VLOOKUP($A371,SalesData[#This Row],COLUMN(P370), FALSE)</f>
        <v>ES</v>
      </c>
      <c r="Q371" t="str">
        <f>VLOOKUP($A371,SalesData[#This Row],COLUMN(Q370), FALSE)</f>
        <v>2015</v>
      </c>
      <c r="R371" t="str">
        <f>VLOOKUP($A371,SalesData[#This Row],COLUMN(R370), FALSE)</f>
        <v>LOW</v>
      </c>
      <c r="S371" t="str">
        <f>VLOOKUP($A371,SalesData[#This Row],COLUMN(S370), FALSE)</f>
        <v>technology</v>
      </c>
      <c r="T371" t="str">
        <f>VLOOKUP($A371,SalesData[#This Row],COLUMN(T370), FALSE)</f>
        <v>42330</v>
      </c>
      <c r="U371" t="str">
        <f>VLOOKUP($A371,SalesData[#This Row],COLUMN(U370), FALSE)</f>
        <v>MF1825045</v>
      </c>
      <c r="V371" t="str">
        <f>VLOOKUP($A371,SalesData[#This Row],COLUMN(V370), FALSE)</f>
        <v>ES</v>
      </c>
      <c r="W371">
        <f>VLOOKUP($A371,SalesData[#This Row],COLUMN(W370), FALSE)</f>
        <v>2015</v>
      </c>
      <c r="X371" t="str">
        <f>VLOOKUP($A371,SalesData[#This Row],COLUMN(X370), FALSE)</f>
        <v>MF1825045</v>
      </c>
      <c r="Y371">
        <f>VLOOKUP($A371,SalesData[#This Row],COLUMN(Y370), FALSE)</f>
        <v>42330</v>
      </c>
      <c r="Z371" t="str">
        <f>VLOOKUP($A371,SalesData[#This Row],COLUMN(Z370), FALSE)</f>
        <v>ES-2015-MF1825045-42330</v>
      </c>
      <c r="AA371">
        <f>VLOOKUP($A371,SalesData[#This Row],COLUMN(AA370), FALSE)</f>
        <v>2015</v>
      </c>
      <c r="AB371">
        <f>VLOOKUP($A371,SalesData[#This Row],COLUMN(AB370), FALSE)</f>
        <v>11</v>
      </c>
      <c r="AC371">
        <f>VLOOKUP($A371,SalesData[#This Row],COLUMN(AC370), FALSE)</f>
        <v>1</v>
      </c>
      <c r="AD371">
        <f>VLOOKUP($A371,SalesData[#This Row],COLUMN(AD370), FALSE)</f>
        <v>6</v>
      </c>
    </row>
    <row r="372" spans="1:30" ht="15.75">
      <c r="A372" s="53" t="s">
        <v>404</v>
      </c>
      <c r="B372" s="52">
        <f>VLOOKUP($A372,SalesData[#This Row],COLUMN(B371), FALSE)</f>
        <v>42245</v>
      </c>
      <c r="C372" s="52">
        <f>VLOOKUP($A372,SalesData[#This Row],COLUMN(C371), FALSE)</f>
        <v>42250</v>
      </c>
      <c r="D372" t="str">
        <f>VLOOKUP($A372,SalesData[#This Row],COLUMN(D371), FALSE)</f>
        <v>Eugene Hildebrand</v>
      </c>
      <c r="E372" t="str">
        <f>VLOOKUP($A372,SalesData[#This Row],COLUMN(E371), FALSE)</f>
        <v>France</v>
      </c>
      <c r="F372" t="str">
        <f>VLOOKUP($A372,SalesData[#This Row],COLUMN(F371), FALSE)</f>
        <v>Western Europe</v>
      </c>
      <c r="G372" t="str">
        <f>VLOOKUP($A372,SalesData[#This Row],COLUMN(G371), FALSE)</f>
        <v>Technology</v>
      </c>
      <c r="H372" t="str">
        <f>VLOOKUP($A372,SalesData[#This Row],COLUMN(H371), FALSE)</f>
        <v>Copiers</v>
      </c>
      <c r="I372">
        <f>VLOOKUP($A372,SalesData[#This Row],COLUMN(I371), FALSE)</f>
        <v>4876.875</v>
      </c>
      <c r="J372">
        <f>VLOOKUP($A372,SalesData[#This Row],COLUMN(J371), FALSE)</f>
        <v>9</v>
      </c>
      <c r="K372">
        <f>VLOOKUP($A372,SalesData[#This Row],COLUMN(K371), FALSE)</f>
        <v>0.15</v>
      </c>
      <c r="L372">
        <f>VLOOKUP($A372,SalesData[#This Row],COLUMN(L371), FALSE)</f>
        <v>745.875</v>
      </c>
      <c r="M372" t="str">
        <f>VLOOKUP($A372,SalesData[#This Row],COLUMN(M371), FALSE)</f>
        <v>Medium</v>
      </c>
      <c r="N372">
        <f>VLOOKUP($A372,SalesData[#This Row],COLUMN(N371), FALSE)</f>
        <v>0</v>
      </c>
      <c r="O372" t="str">
        <f>VLOOKUP($A372,SalesData[#This Row],COLUMN(O371), FALSE)</f>
        <v>Eugene Hildebrand</v>
      </c>
      <c r="P372" t="str">
        <f>VLOOKUP($A372,SalesData[#This Row],COLUMN(P371), FALSE)</f>
        <v>ES</v>
      </c>
      <c r="Q372" t="str">
        <f>VLOOKUP($A372,SalesData[#This Row],COLUMN(Q371), FALSE)</f>
        <v>2015</v>
      </c>
      <c r="R372" t="str">
        <f>VLOOKUP($A372,SalesData[#This Row],COLUMN(R371), FALSE)</f>
        <v>MEDIUM</v>
      </c>
      <c r="S372" t="str">
        <f>VLOOKUP($A372,SalesData[#This Row],COLUMN(S371), FALSE)</f>
        <v>technology</v>
      </c>
      <c r="T372" t="str">
        <f>VLOOKUP($A372,SalesData[#This Row],COLUMN(T371), FALSE)</f>
        <v>42245</v>
      </c>
      <c r="U372" t="str">
        <f>VLOOKUP($A372,SalesData[#This Row],COLUMN(U371), FALSE)</f>
        <v>EH1412545</v>
      </c>
      <c r="V372" t="str">
        <f>VLOOKUP($A372,SalesData[#This Row],COLUMN(V371), FALSE)</f>
        <v>ES</v>
      </c>
      <c r="W372">
        <f>VLOOKUP($A372,SalesData[#This Row],COLUMN(W371), FALSE)</f>
        <v>2015</v>
      </c>
      <c r="X372" t="str">
        <f>VLOOKUP($A372,SalesData[#This Row],COLUMN(X371), FALSE)</f>
        <v>EH1412545</v>
      </c>
      <c r="Y372">
        <f>VLOOKUP($A372,SalesData[#This Row],COLUMN(Y371), FALSE)</f>
        <v>42245</v>
      </c>
      <c r="Z372" t="str">
        <f>VLOOKUP($A372,SalesData[#This Row],COLUMN(Z371), FALSE)</f>
        <v>ES-2015-EH1412545-42245</v>
      </c>
      <c r="AA372">
        <f>VLOOKUP($A372,SalesData[#This Row],COLUMN(AA371), FALSE)</f>
        <v>2015</v>
      </c>
      <c r="AB372">
        <f>VLOOKUP($A372,SalesData[#This Row],COLUMN(AB371), FALSE)</f>
        <v>8</v>
      </c>
      <c r="AC372">
        <f>VLOOKUP($A372,SalesData[#This Row],COLUMN(AC371), FALSE)</f>
        <v>7</v>
      </c>
      <c r="AD372">
        <f>VLOOKUP($A372,SalesData[#This Row],COLUMN(AD371), FALSE)</f>
        <v>5</v>
      </c>
    </row>
    <row r="373" spans="1:30" ht="15.75">
      <c r="A373" s="54" t="s">
        <v>143</v>
      </c>
      <c r="B373" s="52">
        <f>VLOOKUP($A373,SalesData[#This Row],COLUMN(B372), FALSE)</f>
        <v>42319</v>
      </c>
      <c r="C373" s="52">
        <f>VLOOKUP($A373,SalesData[#This Row],COLUMN(C372), FALSE)</f>
        <v>42323</v>
      </c>
      <c r="D373" t="str">
        <f>VLOOKUP($A373,SalesData[#This Row],COLUMN(D372), FALSE)</f>
        <v>Barry Franz</v>
      </c>
      <c r="E373" t="str">
        <f>VLOOKUP($A373,SalesData[#This Row],COLUMN(E372), FALSE)</f>
        <v>India</v>
      </c>
      <c r="F373" t="str">
        <f>VLOOKUP($A373,SalesData[#This Row],COLUMN(F372), FALSE)</f>
        <v>Southern Asia</v>
      </c>
      <c r="G373" t="str">
        <f>VLOOKUP($A373,SalesData[#This Row],COLUMN(G372), FALSE)</f>
        <v>Office Supplies</v>
      </c>
      <c r="H373" t="str">
        <f>VLOOKUP($A373,SalesData[#This Row],COLUMN(H372), FALSE)</f>
        <v>Phones</v>
      </c>
      <c r="I373">
        <f>VLOOKUP($A373,SalesData[#This Row],COLUMN(I372), FALSE)</f>
        <v>3622.28999999999</v>
      </c>
      <c r="J373">
        <f>VLOOKUP($A373,SalesData[#This Row],COLUMN(J372), FALSE)</f>
        <v>7</v>
      </c>
      <c r="K373">
        <f>VLOOKUP($A373,SalesData[#This Row],COLUMN(K372), FALSE)</f>
        <v>0</v>
      </c>
      <c r="L373">
        <f>VLOOKUP($A373,SalesData[#This Row],COLUMN(L372), FALSE)</f>
        <v>1267.77</v>
      </c>
      <c r="M373" t="str">
        <f>VLOOKUP($A373,SalesData[#This Row],COLUMN(M372), FALSE)</f>
        <v>High</v>
      </c>
      <c r="N373">
        <f>VLOOKUP($A373,SalesData[#This Row],COLUMN(N372), FALSE)</f>
        <v>0</v>
      </c>
      <c r="O373" t="str">
        <f>VLOOKUP($A373,SalesData[#This Row],COLUMN(O372), FALSE)</f>
        <v>Barry Franz</v>
      </c>
      <c r="P373" t="str">
        <f>VLOOKUP($A373,SalesData[#This Row],COLUMN(P372), FALSE)</f>
        <v>IN</v>
      </c>
      <c r="Q373" t="str">
        <f>VLOOKUP($A373,SalesData[#This Row],COLUMN(Q372), FALSE)</f>
        <v>2015</v>
      </c>
      <c r="R373" t="str">
        <f>VLOOKUP($A373,SalesData[#This Row],COLUMN(R372), FALSE)</f>
        <v>HIGH</v>
      </c>
      <c r="S373" t="str">
        <f>VLOOKUP($A373,SalesData[#This Row],COLUMN(S372), FALSE)</f>
        <v>office supplies</v>
      </c>
      <c r="T373" t="str">
        <f>VLOOKUP($A373,SalesData[#This Row],COLUMN(T372), FALSE)</f>
        <v>42319</v>
      </c>
      <c r="U373" t="str">
        <f>VLOOKUP($A373,SalesData[#This Row],COLUMN(U372), FALSE)</f>
        <v>BF1100558</v>
      </c>
      <c r="V373" t="str">
        <f>VLOOKUP($A373,SalesData[#This Row],COLUMN(V372), FALSE)</f>
        <v>IN</v>
      </c>
      <c r="W373">
        <f>VLOOKUP($A373,SalesData[#This Row],COLUMN(W372), FALSE)</f>
        <v>2015</v>
      </c>
      <c r="X373" t="str">
        <f>VLOOKUP($A373,SalesData[#This Row],COLUMN(X372), FALSE)</f>
        <v>BF1100558</v>
      </c>
      <c r="Y373">
        <f>VLOOKUP($A373,SalesData[#This Row],COLUMN(Y372), FALSE)</f>
        <v>42319</v>
      </c>
      <c r="Z373" t="str">
        <f>VLOOKUP($A373,SalesData[#This Row],COLUMN(Z372), FALSE)</f>
        <v>IN-2015-BF1100558-42319</v>
      </c>
      <c r="AA373">
        <f>VLOOKUP($A373,SalesData[#This Row],COLUMN(AA372), FALSE)</f>
        <v>2015</v>
      </c>
      <c r="AB373">
        <f>VLOOKUP($A373,SalesData[#This Row],COLUMN(AB372), FALSE)</f>
        <v>11</v>
      </c>
      <c r="AC373">
        <f>VLOOKUP($A373,SalesData[#This Row],COLUMN(AC372), FALSE)</f>
        <v>4</v>
      </c>
      <c r="AD373">
        <f>VLOOKUP($A373,SalesData[#This Row],COLUMN(AD372), FALSE)</f>
        <v>4</v>
      </c>
    </row>
    <row r="374" spans="1:30" ht="15.75">
      <c r="A374" s="53" t="s">
        <v>409</v>
      </c>
      <c r="B374" s="52">
        <f>VLOOKUP($A374,SalesData[#This Row],COLUMN(B373), FALSE)</f>
        <v>41136</v>
      </c>
      <c r="C374" s="52">
        <f>VLOOKUP($A374,SalesData[#This Row],COLUMN(C373), FALSE)</f>
        <v>41141</v>
      </c>
      <c r="D374" t="str">
        <f>VLOOKUP($A374,SalesData[#This Row],COLUMN(D373), FALSE)</f>
        <v>Alice McCarthy</v>
      </c>
      <c r="E374" t="str">
        <f>VLOOKUP($A374,SalesData[#This Row],COLUMN(E373), FALSE)</f>
        <v>United Kingdom</v>
      </c>
      <c r="F374" t="str">
        <f>VLOOKUP($A374,SalesData[#This Row],COLUMN(F373), FALSE)</f>
        <v>Northern Europe</v>
      </c>
      <c r="G374" t="str">
        <f>VLOOKUP($A374,SalesData[#This Row],COLUMN(G373), FALSE)</f>
        <v>Technology</v>
      </c>
      <c r="H374" t="str">
        <f>VLOOKUP($A374,SalesData[#This Row],COLUMN(H373), FALSE)</f>
        <v>Appliances</v>
      </c>
      <c r="I374">
        <f>VLOOKUP($A374,SalesData[#This Row],COLUMN(I373), FALSE)</f>
        <v>4453.05</v>
      </c>
      <c r="J374">
        <f>VLOOKUP($A374,SalesData[#This Row],COLUMN(J373), FALSE)</f>
        <v>7</v>
      </c>
      <c r="K374">
        <f>VLOOKUP($A374,SalesData[#This Row],COLUMN(K373), FALSE)</f>
        <v>0</v>
      </c>
      <c r="L374">
        <f>VLOOKUP($A374,SalesData[#This Row],COLUMN(L373), FALSE)</f>
        <v>1424.85</v>
      </c>
      <c r="M374" t="str">
        <f>VLOOKUP($A374,SalesData[#This Row],COLUMN(M373), FALSE)</f>
        <v>Medium</v>
      </c>
      <c r="N374">
        <f>VLOOKUP($A374,SalesData[#This Row],COLUMN(N373), FALSE)</f>
        <v>0</v>
      </c>
      <c r="O374" t="str">
        <f>VLOOKUP($A374,SalesData[#This Row],COLUMN(O373), FALSE)</f>
        <v>Alice Mccarthy</v>
      </c>
      <c r="P374" t="str">
        <f>VLOOKUP($A374,SalesData[#This Row],COLUMN(P373), FALSE)</f>
        <v>ES</v>
      </c>
      <c r="Q374" t="str">
        <f>VLOOKUP($A374,SalesData[#This Row],COLUMN(Q373), FALSE)</f>
        <v>2012</v>
      </c>
      <c r="R374" t="str">
        <f>VLOOKUP($A374,SalesData[#This Row],COLUMN(R373), FALSE)</f>
        <v>MEDIUM</v>
      </c>
      <c r="S374" t="str">
        <f>VLOOKUP($A374,SalesData[#This Row],COLUMN(S373), FALSE)</f>
        <v>technology</v>
      </c>
      <c r="T374" t="str">
        <f>VLOOKUP($A374,SalesData[#This Row],COLUMN(T373), FALSE)</f>
        <v>41136</v>
      </c>
      <c r="U374" t="str">
        <f>VLOOKUP($A374,SalesData[#This Row],COLUMN(U373), FALSE)</f>
        <v>AM10360139</v>
      </c>
      <c r="V374" t="str">
        <f>VLOOKUP($A374,SalesData[#This Row],COLUMN(V373), FALSE)</f>
        <v>ES</v>
      </c>
      <c r="W374">
        <f>VLOOKUP($A374,SalesData[#This Row],COLUMN(W373), FALSE)</f>
        <v>2012</v>
      </c>
      <c r="X374" t="str">
        <f>VLOOKUP($A374,SalesData[#This Row],COLUMN(X373), FALSE)</f>
        <v>AM10360139</v>
      </c>
      <c r="Y374">
        <f>VLOOKUP($A374,SalesData[#This Row],COLUMN(Y373), FALSE)</f>
        <v>41136</v>
      </c>
      <c r="Z374" t="str">
        <f>VLOOKUP($A374,SalesData[#This Row],COLUMN(Z373), FALSE)</f>
        <v>ES-2012-AM10360139-41136</v>
      </c>
      <c r="AA374">
        <f>VLOOKUP($A374,SalesData[#This Row],COLUMN(AA373), FALSE)</f>
        <v>2012</v>
      </c>
      <c r="AB374">
        <f>VLOOKUP($A374,SalesData[#This Row],COLUMN(AB373), FALSE)</f>
        <v>8</v>
      </c>
      <c r="AC374">
        <f>VLOOKUP($A374,SalesData[#This Row],COLUMN(AC373), FALSE)</f>
        <v>4</v>
      </c>
      <c r="AD374">
        <f>VLOOKUP($A374,SalesData[#This Row],COLUMN(AD373), FALSE)</f>
        <v>5</v>
      </c>
    </row>
    <row r="375" spans="1:30" ht="15.75">
      <c r="A375" s="54" t="s">
        <v>425</v>
      </c>
      <c r="B375" s="52">
        <f>VLOOKUP($A375,SalesData[#This Row],COLUMN(B374), FALSE)</f>
        <v>41066</v>
      </c>
      <c r="C375" s="52">
        <f>VLOOKUP($A375,SalesData[#This Row],COLUMN(C374), FALSE)</f>
        <v>41070</v>
      </c>
      <c r="D375" t="str">
        <f>VLOOKUP($A375,SalesData[#This Row],COLUMN(D374), FALSE)</f>
        <v>Daniel Raglin</v>
      </c>
      <c r="E375" t="str">
        <f>VLOOKUP($A375,SalesData[#This Row],COLUMN(E374), FALSE)</f>
        <v>Australia</v>
      </c>
      <c r="F375" t="str">
        <f>VLOOKUP($A375,SalesData[#This Row],COLUMN(F374), FALSE)</f>
        <v>Oceania</v>
      </c>
      <c r="G375" t="str">
        <f>VLOOKUP($A375,SalesData[#This Row],COLUMN(G374), FALSE)</f>
        <v>Office Supplies</v>
      </c>
      <c r="H375" t="str">
        <f>VLOOKUP($A375,SalesData[#This Row],COLUMN(H374), FALSE)</f>
        <v>Appliances</v>
      </c>
      <c r="I375">
        <f>VLOOKUP($A375,SalesData[#This Row],COLUMN(I374), FALSE)</f>
        <v>4624.29</v>
      </c>
      <c r="J375">
        <f>VLOOKUP($A375,SalesData[#This Row],COLUMN(J374), FALSE)</f>
        <v>9</v>
      </c>
      <c r="K375">
        <f>VLOOKUP($A375,SalesData[#This Row],COLUMN(K374), FALSE)</f>
        <v>0.1</v>
      </c>
      <c r="L375">
        <f>VLOOKUP($A375,SalesData[#This Row],COLUMN(L374), FALSE)</f>
        <v>1644.03</v>
      </c>
      <c r="M375" t="str">
        <f>VLOOKUP($A375,SalesData[#This Row],COLUMN(M374), FALSE)</f>
        <v>Medium</v>
      </c>
      <c r="N375">
        <f>VLOOKUP($A375,SalesData[#This Row],COLUMN(N374), FALSE)</f>
        <v>0</v>
      </c>
      <c r="O375" t="str">
        <f>VLOOKUP($A375,SalesData[#This Row],COLUMN(O374), FALSE)</f>
        <v>Daniel Raglin</v>
      </c>
      <c r="P375" t="str">
        <f>VLOOKUP($A375,SalesData[#This Row],COLUMN(P374), FALSE)</f>
        <v>IN</v>
      </c>
      <c r="Q375" t="str">
        <f>VLOOKUP($A375,SalesData[#This Row],COLUMN(Q374), FALSE)</f>
        <v>2012</v>
      </c>
      <c r="R375" t="str">
        <f>VLOOKUP($A375,SalesData[#This Row],COLUMN(R374), FALSE)</f>
        <v>MEDIUM</v>
      </c>
      <c r="S375" t="str">
        <f>VLOOKUP($A375,SalesData[#This Row],COLUMN(S374), FALSE)</f>
        <v>office supplies</v>
      </c>
      <c r="T375" t="str">
        <f>VLOOKUP($A375,SalesData[#This Row],COLUMN(T374), FALSE)</f>
        <v>41066</v>
      </c>
      <c r="U375" t="str">
        <f>VLOOKUP($A375,SalesData[#This Row],COLUMN(U374), FALSE)</f>
        <v>DR129407</v>
      </c>
      <c r="V375" t="str">
        <f>VLOOKUP($A375,SalesData[#This Row],COLUMN(V374), FALSE)</f>
        <v>IN</v>
      </c>
      <c r="W375">
        <f>VLOOKUP($A375,SalesData[#This Row],COLUMN(W374), FALSE)</f>
        <v>2012</v>
      </c>
      <c r="X375" t="str">
        <f>VLOOKUP($A375,SalesData[#This Row],COLUMN(X374), FALSE)</f>
        <v>DR129407</v>
      </c>
      <c r="Y375">
        <f>VLOOKUP($A375,SalesData[#This Row],COLUMN(Y374), FALSE)</f>
        <v>41066</v>
      </c>
      <c r="Z375" t="str">
        <f>VLOOKUP($A375,SalesData[#This Row],COLUMN(Z374), FALSE)</f>
        <v>IN-2012-DR129407-41066</v>
      </c>
      <c r="AA375">
        <f>VLOOKUP($A375,SalesData[#This Row],COLUMN(AA374), FALSE)</f>
        <v>2012</v>
      </c>
      <c r="AB375">
        <f>VLOOKUP($A375,SalesData[#This Row],COLUMN(AB374), FALSE)</f>
        <v>6</v>
      </c>
      <c r="AC375">
        <f>VLOOKUP($A375,SalesData[#This Row],COLUMN(AC374), FALSE)</f>
        <v>4</v>
      </c>
      <c r="AD375">
        <f>VLOOKUP($A375,SalesData[#This Row],COLUMN(AD374), FALSE)</f>
        <v>4</v>
      </c>
    </row>
    <row r="376" spans="1:30" ht="15.75">
      <c r="A376" s="53" t="s">
        <v>427</v>
      </c>
      <c r="B376" s="52">
        <f>VLOOKUP($A376,SalesData[#This Row],COLUMN(B375), FALSE)</f>
        <v>41194</v>
      </c>
      <c r="C376" s="52">
        <f>VLOOKUP($A376,SalesData[#This Row],COLUMN(C375), FALSE)</f>
        <v>41194</v>
      </c>
      <c r="D376" t="str">
        <f>VLOOKUP($A376,SalesData[#This Row],COLUMN(D375), FALSE)</f>
        <v>Nona Balk</v>
      </c>
      <c r="E376" t="str">
        <f>VLOOKUP($A376,SalesData[#This Row],COLUMN(E375), FALSE)</f>
        <v>Germany#</v>
      </c>
      <c r="F376" t="str">
        <f>VLOOKUP($A376,SalesData[#This Row],COLUMN(F375), FALSE)</f>
        <v>Western Europe</v>
      </c>
      <c r="G376" t="str">
        <f>VLOOKUP($A376,SalesData[#This Row],COLUMN(G375), FALSE)</f>
        <v>Office Supplies</v>
      </c>
      <c r="H376" t="str">
        <f>VLOOKUP($A376,SalesData[#This Row],COLUMN(H375), FALSE)</f>
        <v>Storage</v>
      </c>
      <c r="I376">
        <f>VLOOKUP($A376,SalesData[#This Row],COLUMN(I375), FALSE)</f>
        <v>1066.4459999999999</v>
      </c>
      <c r="J376">
        <f>VLOOKUP($A376,SalesData[#This Row],COLUMN(J375), FALSE)</f>
        <v>6</v>
      </c>
      <c r="K376">
        <f>VLOOKUP($A376,SalesData[#This Row],COLUMN(K375), FALSE)</f>
        <v>0.1</v>
      </c>
      <c r="L376">
        <f>VLOOKUP($A376,SalesData[#This Row],COLUMN(L375), FALSE)</f>
        <v>-11.933999999999999</v>
      </c>
      <c r="M376" t="str">
        <f>VLOOKUP($A376,SalesData[#This Row],COLUMN(M375), FALSE)</f>
        <v>Critical</v>
      </c>
      <c r="N376">
        <f>VLOOKUP($A376,SalesData[#This Row],COLUMN(N375), FALSE)</f>
        <v>0</v>
      </c>
      <c r="O376" t="str">
        <f>VLOOKUP($A376,SalesData[#This Row],COLUMN(O375), FALSE)</f>
        <v>Nona Balk</v>
      </c>
      <c r="P376" t="str">
        <f>VLOOKUP($A376,SalesData[#This Row],COLUMN(P375), FALSE)</f>
        <v>ES</v>
      </c>
      <c r="Q376" t="str">
        <f>VLOOKUP($A376,SalesData[#This Row],COLUMN(Q375), FALSE)</f>
        <v>2012</v>
      </c>
      <c r="R376" t="str">
        <f>VLOOKUP($A376,SalesData[#This Row],COLUMN(R375), FALSE)</f>
        <v>CRITICAL</v>
      </c>
      <c r="S376" t="str">
        <f>VLOOKUP($A376,SalesData[#This Row],COLUMN(S375), FALSE)</f>
        <v>office supplies</v>
      </c>
      <c r="T376" t="str">
        <f>VLOOKUP($A376,SalesData[#This Row],COLUMN(T375), FALSE)</f>
        <v>41194</v>
      </c>
      <c r="U376" t="str">
        <f>VLOOKUP($A376,SalesData[#This Row],COLUMN(U375), FALSE)</f>
        <v>NB1865548</v>
      </c>
      <c r="V376" t="str">
        <f>VLOOKUP($A376,SalesData[#This Row],COLUMN(V375), FALSE)</f>
        <v>ES</v>
      </c>
      <c r="W376">
        <f>VLOOKUP($A376,SalesData[#This Row],COLUMN(W375), FALSE)</f>
        <v>2012</v>
      </c>
      <c r="X376" t="str">
        <f>VLOOKUP($A376,SalesData[#This Row],COLUMN(X375), FALSE)</f>
        <v>NB1865548</v>
      </c>
      <c r="Y376">
        <f>VLOOKUP($A376,SalesData[#This Row],COLUMN(Y375), FALSE)</f>
        <v>41194</v>
      </c>
      <c r="Z376" t="str">
        <f>VLOOKUP($A376,SalesData[#This Row],COLUMN(Z375), FALSE)</f>
        <v>ES-2012-NB1865548-41194</v>
      </c>
      <c r="AA376">
        <f>VLOOKUP($A376,SalesData[#This Row],COLUMN(AA375), FALSE)</f>
        <v>2012</v>
      </c>
      <c r="AB376">
        <f>VLOOKUP($A376,SalesData[#This Row],COLUMN(AB375), FALSE)</f>
        <v>10</v>
      </c>
      <c r="AC376">
        <f>VLOOKUP($A376,SalesData[#This Row],COLUMN(AC375), FALSE)</f>
        <v>6</v>
      </c>
      <c r="AD376">
        <f>VLOOKUP($A376,SalesData[#This Row],COLUMN(AD375), FALSE)</f>
        <v>0</v>
      </c>
    </row>
    <row r="377" spans="1:30" ht="15.75">
      <c r="A377" s="54" t="s">
        <v>443</v>
      </c>
      <c r="B377" s="52">
        <f>VLOOKUP($A377,SalesData[#This Row],COLUMN(B376), FALSE)</f>
        <v>41129</v>
      </c>
      <c r="C377" s="52">
        <f>VLOOKUP($A377,SalesData[#This Row],COLUMN(C376), FALSE)</f>
        <v>41129</v>
      </c>
      <c r="D377" t="str">
        <f>VLOOKUP($A377,SalesData[#This Row],COLUMN(D376), FALSE)</f>
        <v>Larry Hughes</v>
      </c>
      <c r="E377" t="str">
        <f>VLOOKUP($A377,SalesData[#This Row],COLUMN(E376), FALSE)</f>
        <v>Dominican Republic</v>
      </c>
      <c r="F377" t="str">
        <f>VLOOKUP($A377,SalesData[#This Row],COLUMN(F376), FALSE)</f>
        <v>Caribbean</v>
      </c>
      <c r="G377" t="str">
        <f>VLOOKUP($A377,SalesData[#This Row],COLUMN(G376), FALSE)</f>
        <v>Technology</v>
      </c>
      <c r="H377" t="str">
        <f>VLOOKUP($A377,SalesData[#This Row],COLUMN(H376), FALSE)</f>
        <v>Machines</v>
      </c>
      <c r="I377">
        <f>VLOOKUP($A377,SalesData[#This Row],COLUMN(I376), FALSE)</f>
        <v>2044.8</v>
      </c>
      <c r="J377">
        <f>VLOOKUP($A377,SalesData[#This Row],COLUMN(J376), FALSE)</f>
        <v>6</v>
      </c>
      <c r="K377">
        <f>VLOOKUP($A377,SalesData[#This Row],COLUMN(K376), FALSE)</f>
        <v>0.2</v>
      </c>
      <c r="L377">
        <f>VLOOKUP($A377,SalesData[#This Row],COLUMN(L376), FALSE)</f>
        <v>-332.28</v>
      </c>
      <c r="M377" t="str">
        <f>VLOOKUP($A377,SalesData[#This Row],COLUMN(M376), FALSE)</f>
        <v>High</v>
      </c>
      <c r="N377">
        <f>VLOOKUP($A377,SalesData[#This Row],COLUMN(N376), FALSE)</f>
        <v>0</v>
      </c>
      <c r="O377" t="str">
        <f>VLOOKUP($A377,SalesData[#This Row],COLUMN(O376), FALSE)</f>
        <v>Larry Hughes</v>
      </c>
      <c r="P377" t="str">
        <f>VLOOKUP($A377,SalesData[#This Row],COLUMN(P376), FALSE)</f>
        <v>US</v>
      </c>
      <c r="Q377" t="str">
        <f>VLOOKUP($A377,SalesData[#This Row],COLUMN(Q376), FALSE)</f>
        <v>2012</v>
      </c>
      <c r="R377" t="str">
        <f>VLOOKUP($A377,SalesData[#This Row],COLUMN(R376), FALSE)</f>
        <v>HIGH</v>
      </c>
      <c r="S377" t="str">
        <f>VLOOKUP($A377,SalesData[#This Row],COLUMN(S376), FALSE)</f>
        <v>technology</v>
      </c>
      <c r="T377" t="str">
        <f>VLOOKUP($A377,SalesData[#This Row],COLUMN(T376), FALSE)</f>
        <v>41129</v>
      </c>
      <c r="U377" t="str">
        <f>VLOOKUP($A377,SalesData[#This Row],COLUMN(U376), FALSE)</f>
        <v>LH1675036</v>
      </c>
      <c r="V377" t="str">
        <f>VLOOKUP($A377,SalesData[#This Row],COLUMN(V376), FALSE)</f>
        <v>US</v>
      </c>
      <c r="W377">
        <f>VLOOKUP($A377,SalesData[#This Row],COLUMN(W376), FALSE)</f>
        <v>2012</v>
      </c>
      <c r="X377" t="str">
        <f>VLOOKUP($A377,SalesData[#This Row],COLUMN(X376), FALSE)</f>
        <v>LH1675036</v>
      </c>
      <c r="Y377">
        <f>VLOOKUP($A377,SalesData[#This Row],COLUMN(Y376), FALSE)</f>
        <v>41129</v>
      </c>
      <c r="Z377" t="str">
        <f>VLOOKUP($A377,SalesData[#This Row],COLUMN(Z376), FALSE)</f>
        <v>US-2012-LH1675036-41129</v>
      </c>
      <c r="AA377">
        <f>VLOOKUP($A377,SalesData[#This Row],COLUMN(AA376), FALSE)</f>
        <v>2012</v>
      </c>
      <c r="AB377">
        <f>VLOOKUP($A377,SalesData[#This Row],COLUMN(AB376), FALSE)</f>
        <v>8</v>
      </c>
      <c r="AC377">
        <f>VLOOKUP($A377,SalesData[#This Row],COLUMN(AC376), FALSE)</f>
        <v>4</v>
      </c>
      <c r="AD377">
        <f>VLOOKUP($A377,SalesData[#This Row],COLUMN(AD376), FALSE)</f>
        <v>0</v>
      </c>
    </row>
    <row r="378" spans="1:30" ht="15.75">
      <c r="A378" s="53" t="s">
        <v>465</v>
      </c>
      <c r="B378" s="52">
        <f>VLOOKUP($A378,SalesData[#This Row],COLUMN(B377), FALSE)</f>
        <v>42308</v>
      </c>
      <c r="C378" s="52">
        <f>VLOOKUP($A378,SalesData[#This Row],COLUMN(C377), FALSE)</f>
        <v>42311</v>
      </c>
      <c r="D378" t="str">
        <f>VLOOKUP($A378,SalesData[#This Row],COLUMN(D377), FALSE)</f>
        <v>Dave Kipp</v>
      </c>
      <c r="E378" t="str">
        <f>VLOOKUP($A378,SalesData[#This Row],COLUMN(E377), FALSE)</f>
        <v>China</v>
      </c>
      <c r="F378" t="str">
        <f>VLOOKUP($A378,SalesData[#This Row],COLUMN(F377), FALSE)</f>
        <v>Eastern Asia</v>
      </c>
      <c r="G378" t="str">
        <f>VLOOKUP($A378,SalesData[#This Row],COLUMN(G377), FALSE)</f>
        <v>Technology</v>
      </c>
      <c r="H378" t="str">
        <f>VLOOKUP($A378,SalesData[#This Row],COLUMN(H377), FALSE)</f>
        <v>Bookcases</v>
      </c>
      <c r="I378">
        <f>VLOOKUP($A378,SalesData[#This Row],COLUMN(I377), FALSE)</f>
        <v>2272.86</v>
      </c>
      <c r="J378">
        <f>VLOOKUP($A378,SalesData[#This Row],COLUMN(J377), FALSE)</f>
        <v>6</v>
      </c>
      <c r="K378">
        <f>VLOOKUP($A378,SalesData[#This Row],COLUMN(K377), FALSE)</f>
        <v>0</v>
      </c>
      <c r="L378">
        <f>VLOOKUP($A378,SalesData[#This Row],COLUMN(L377), FALSE)</f>
        <v>977.22</v>
      </c>
      <c r="M378" t="str">
        <f>VLOOKUP($A378,SalesData[#This Row],COLUMN(M377), FALSE)</f>
        <v>High</v>
      </c>
      <c r="N378">
        <f>VLOOKUP($A378,SalesData[#This Row],COLUMN(N377), FALSE)</f>
        <v>0</v>
      </c>
      <c r="O378" t="str">
        <f>VLOOKUP($A378,SalesData[#This Row],COLUMN(O377), FALSE)</f>
        <v>Dave Kipp</v>
      </c>
      <c r="P378" t="str">
        <f>VLOOKUP($A378,SalesData[#This Row],COLUMN(P377), FALSE)</f>
        <v>IN</v>
      </c>
      <c r="Q378" t="str">
        <f>VLOOKUP($A378,SalesData[#This Row],COLUMN(Q377), FALSE)</f>
        <v>2015</v>
      </c>
      <c r="R378" t="str">
        <f>VLOOKUP($A378,SalesData[#This Row],COLUMN(R377), FALSE)</f>
        <v>HIGH</v>
      </c>
      <c r="S378" t="str">
        <f>VLOOKUP($A378,SalesData[#This Row],COLUMN(S377), FALSE)</f>
        <v>technology</v>
      </c>
      <c r="T378" t="str">
        <f>VLOOKUP($A378,SalesData[#This Row],COLUMN(T377), FALSE)</f>
        <v>42308</v>
      </c>
      <c r="U378" t="str">
        <f>VLOOKUP($A378,SalesData[#This Row],COLUMN(U377), FALSE)</f>
        <v>DK1309027</v>
      </c>
      <c r="V378" t="str">
        <f>VLOOKUP($A378,SalesData[#This Row],COLUMN(V377), FALSE)</f>
        <v>IN</v>
      </c>
      <c r="W378">
        <f>VLOOKUP($A378,SalesData[#This Row],COLUMN(W377), FALSE)</f>
        <v>2015</v>
      </c>
      <c r="X378" t="str">
        <f>VLOOKUP($A378,SalesData[#This Row],COLUMN(X377), FALSE)</f>
        <v>DK1309027</v>
      </c>
      <c r="Y378">
        <f>VLOOKUP($A378,SalesData[#This Row],COLUMN(Y377), FALSE)</f>
        <v>42308</v>
      </c>
      <c r="Z378" t="str">
        <f>VLOOKUP($A378,SalesData[#This Row],COLUMN(Z377), FALSE)</f>
        <v>IN-2015-DK1309027-42308</v>
      </c>
      <c r="AA378">
        <f>VLOOKUP($A378,SalesData[#This Row],COLUMN(AA377), FALSE)</f>
        <v>2015</v>
      </c>
      <c r="AB378">
        <f>VLOOKUP($A378,SalesData[#This Row],COLUMN(AB377), FALSE)</f>
        <v>10</v>
      </c>
      <c r="AC378">
        <f>VLOOKUP($A378,SalesData[#This Row],COLUMN(AC377), FALSE)</f>
        <v>7</v>
      </c>
      <c r="AD378">
        <f>VLOOKUP($A378,SalesData[#This Row],COLUMN(AD377), FALSE)</f>
        <v>3</v>
      </c>
    </row>
    <row r="379" spans="1:30" ht="15.75">
      <c r="A379" s="54" t="s">
        <v>491</v>
      </c>
      <c r="B379" s="52">
        <f>VLOOKUP($A379,SalesData[#This Row],COLUMN(B378), FALSE)</f>
        <v>41487</v>
      </c>
      <c r="C379" s="52">
        <f>VLOOKUP($A379,SalesData[#This Row],COLUMN(C378), FALSE)</f>
        <v>41492</v>
      </c>
      <c r="D379" t="str">
        <f>VLOOKUP($A379,SalesData[#This Row],COLUMN(D378), FALSE)</f>
        <v>Ellis Ballard</v>
      </c>
      <c r="E379" t="str">
        <f>VLOOKUP($A379,SalesData[#This Row],COLUMN(E378), FALSE)</f>
        <v>United Kingdom</v>
      </c>
      <c r="F379" t="str">
        <f>VLOOKUP($A379,SalesData[#This Row],COLUMN(F378), FALSE)</f>
        <v>Northern Europe</v>
      </c>
      <c r="G379" t="str">
        <f>VLOOKUP($A379,SalesData[#This Row],COLUMN(G378), FALSE)</f>
        <v>Office Supplies</v>
      </c>
      <c r="H379" t="str">
        <f>VLOOKUP($A379,SalesData[#This Row],COLUMN(H378), FALSE)</f>
        <v>Appliances</v>
      </c>
      <c r="I379">
        <f>VLOOKUP($A379,SalesData[#This Row],COLUMN(I378), FALSE)</f>
        <v>3979.29</v>
      </c>
      <c r="J379">
        <f>VLOOKUP($A379,SalesData[#This Row],COLUMN(J378), FALSE)</f>
        <v>7</v>
      </c>
      <c r="K379">
        <f>VLOOKUP($A379,SalesData[#This Row],COLUMN(K378), FALSE)</f>
        <v>0</v>
      </c>
      <c r="L379">
        <f>VLOOKUP($A379,SalesData[#This Row],COLUMN(L378), FALSE)</f>
        <v>1989.53999999999</v>
      </c>
      <c r="M379" t="str">
        <f>VLOOKUP($A379,SalesData[#This Row],COLUMN(M378), FALSE)</f>
        <v>Medium</v>
      </c>
      <c r="N379">
        <f>VLOOKUP($A379,SalesData[#This Row],COLUMN(N378), FALSE)</f>
        <v>0</v>
      </c>
      <c r="O379" t="str">
        <f>VLOOKUP($A379,SalesData[#This Row],COLUMN(O378), FALSE)</f>
        <v>Ellis Ballard</v>
      </c>
      <c r="P379" t="str">
        <f>VLOOKUP($A379,SalesData[#This Row],COLUMN(P378), FALSE)</f>
        <v>ES</v>
      </c>
      <c r="Q379" t="str">
        <f>VLOOKUP($A379,SalesData[#This Row],COLUMN(Q378), FALSE)</f>
        <v>2013</v>
      </c>
      <c r="R379" t="str">
        <f>VLOOKUP($A379,SalesData[#This Row],COLUMN(R378), FALSE)</f>
        <v>MEDIUM</v>
      </c>
      <c r="S379" t="str">
        <f>VLOOKUP($A379,SalesData[#This Row],COLUMN(S378), FALSE)</f>
        <v>office supplies</v>
      </c>
      <c r="T379" t="str">
        <f>VLOOKUP($A379,SalesData[#This Row],COLUMN(T378), FALSE)</f>
        <v>41487</v>
      </c>
      <c r="U379" t="str">
        <f>VLOOKUP($A379,SalesData[#This Row],COLUMN(U378), FALSE)</f>
        <v>EB13840139</v>
      </c>
      <c r="V379" t="str">
        <f>VLOOKUP($A379,SalesData[#This Row],COLUMN(V378), FALSE)</f>
        <v>ES</v>
      </c>
      <c r="W379">
        <f>VLOOKUP($A379,SalesData[#This Row],COLUMN(W378), FALSE)</f>
        <v>2013</v>
      </c>
      <c r="X379" t="str">
        <f>VLOOKUP($A379,SalesData[#This Row],COLUMN(X378), FALSE)</f>
        <v>EB13840139</v>
      </c>
      <c r="Y379">
        <f>VLOOKUP($A379,SalesData[#This Row],COLUMN(Y378), FALSE)</f>
        <v>41487</v>
      </c>
      <c r="Z379" t="str">
        <f>VLOOKUP($A379,SalesData[#This Row],COLUMN(Z378), FALSE)</f>
        <v>ES-2013-EB13840139-41487</v>
      </c>
      <c r="AA379">
        <f>VLOOKUP($A379,SalesData[#This Row],COLUMN(AA378), FALSE)</f>
        <v>2013</v>
      </c>
      <c r="AB379">
        <f>VLOOKUP($A379,SalesData[#This Row],COLUMN(AB378), FALSE)</f>
        <v>8</v>
      </c>
      <c r="AC379">
        <f>VLOOKUP($A379,SalesData[#This Row],COLUMN(AC378), FALSE)</f>
        <v>5</v>
      </c>
      <c r="AD379">
        <f>VLOOKUP($A379,SalesData[#This Row],COLUMN(AD378), FALSE)</f>
        <v>5</v>
      </c>
    </row>
    <row r="380" spans="1:30" ht="15.75">
      <c r="A380" s="53" t="s">
        <v>445</v>
      </c>
      <c r="B380" s="52">
        <f>VLOOKUP($A380,SalesData[#This Row],COLUMN(B379), FALSE)</f>
        <v>41991</v>
      </c>
      <c r="C380" s="52">
        <f>VLOOKUP($A380,SalesData[#This Row],COLUMN(C379), FALSE)</f>
        <v>41995</v>
      </c>
      <c r="D380" t="str">
        <f>VLOOKUP($A380,SalesData[#This Row],COLUMN(D379), FALSE)</f>
        <v>Adam Hart</v>
      </c>
      <c r="E380" t="str">
        <f>VLOOKUP($A380,SalesData[#This Row],COLUMN(E379), FALSE)</f>
        <v>United States</v>
      </c>
      <c r="F380" t="str">
        <f>VLOOKUP($A380,SalesData[#This Row],COLUMN(F379), FALSE)</f>
        <v>Cnetral US</v>
      </c>
      <c r="G380" t="str">
        <f>VLOOKUP($A380,SalesData[#This Row],COLUMN(G379), FALSE)</f>
        <v>Office Supplies</v>
      </c>
      <c r="H380" t="str">
        <f>VLOOKUP($A380,SalesData[#This Row],COLUMN(H379), FALSE)</f>
        <v>Binders</v>
      </c>
      <c r="I380">
        <f>VLOOKUP($A380,SalesData[#This Row],COLUMN(I379), FALSE)</f>
        <v>51.84</v>
      </c>
      <c r="J380">
        <f>VLOOKUP($A380,SalesData[#This Row],COLUMN(J379), FALSE)</f>
        <v>10</v>
      </c>
      <c r="K380">
        <f>VLOOKUP($A380,SalesData[#This Row],COLUMN(K379), FALSE)</f>
        <v>0.2</v>
      </c>
      <c r="L380">
        <f>VLOOKUP($A380,SalesData[#This Row],COLUMN(L379), FALSE)</f>
        <v>18.143999999999998</v>
      </c>
      <c r="M380" t="str">
        <f>VLOOKUP($A380,SalesData[#This Row],COLUMN(M379), FALSE)</f>
        <v>Medium</v>
      </c>
      <c r="N380">
        <f>VLOOKUP($A380,SalesData[#This Row],COLUMN(N379), FALSE)</f>
        <v>0</v>
      </c>
      <c r="O380" t="str">
        <f>VLOOKUP($A380,SalesData[#This Row],COLUMN(O379), FALSE)</f>
        <v>Adam Hart</v>
      </c>
      <c r="P380" t="str">
        <f>VLOOKUP($A380,SalesData[#This Row],COLUMN(P379), FALSE)</f>
        <v>CA</v>
      </c>
      <c r="Q380" t="str">
        <f>VLOOKUP($A380,SalesData[#This Row],COLUMN(Q379), FALSE)</f>
        <v>2014</v>
      </c>
      <c r="R380" t="str">
        <f>VLOOKUP($A380,SalesData[#This Row],COLUMN(R379), FALSE)</f>
        <v>MEDIUM</v>
      </c>
      <c r="S380" t="str">
        <f>VLOOKUP($A380,SalesData[#This Row],COLUMN(S379), FALSE)</f>
        <v>office supplies</v>
      </c>
      <c r="T380" t="str">
        <f>VLOOKUP($A380,SalesData[#This Row],COLUMN(T379), FALSE)</f>
        <v>41991</v>
      </c>
      <c r="U380" t="str">
        <f>VLOOKUP($A380,SalesData[#This Row],COLUMN(U379), FALSE)</f>
        <v>AH10075140</v>
      </c>
      <c r="V380" t="str">
        <f>VLOOKUP($A380,SalesData[#This Row],COLUMN(V379), FALSE)</f>
        <v>CA</v>
      </c>
      <c r="W380">
        <f>VLOOKUP($A380,SalesData[#This Row],COLUMN(W379), FALSE)</f>
        <v>2014</v>
      </c>
      <c r="X380" t="str">
        <f>VLOOKUP($A380,SalesData[#This Row],COLUMN(X379), FALSE)</f>
        <v>AH10075140</v>
      </c>
      <c r="Y380">
        <f>VLOOKUP($A380,SalesData[#This Row],COLUMN(Y379), FALSE)</f>
        <v>41991</v>
      </c>
      <c r="Z380" t="str">
        <f>VLOOKUP($A380,SalesData[#This Row],COLUMN(Z379), FALSE)</f>
        <v>CA-2014-AH10075140-41991</v>
      </c>
      <c r="AA380">
        <f>VLOOKUP($A380,SalesData[#This Row],COLUMN(AA379), FALSE)</f>
        <v>2014</v>
      </c>
      <c r="AB380">
        <f>VLOOKUP($A380,SalesData[#This Row],COLUMN(AB379), FALSE)</f>
        <v>12</v>
      </c>
      <c r="AC380">
        <f>VLOOKUP($A380,SalesData[#This Row],COLUMN(AC379), FALSE)</f>
        <v>5</v>
      </c>
      <c r="AD380">
        <f>VLOOKUP($A380,SalesData[#This Row],COLUMN(AD379), FALSE)</f>
        <v>4</v>
      </c>
    </row>
    <row r="381" spans="1:30" ht="15.75">
      <c r="A381" s="54" t="s">
        <v>498</v>
      </c>
      <c r="B381" s="52">
        <f>VLOOKUP($A381,SalesData[#This Row],COLUMN(B380), FALSE)</f>
        <v>42275</v>
      </c>
      <c r="C381" s="52">
        <f>VLOOKUP($A381,SalesData[#This Row],COLUMN(C380), FALSE)</f>
        <v>42278</v>
      </c>
      <c r="D381" t="str">
        <f>VLOOKUP($A381,SalesData[#This Row],COLUMN(D380), FALSE)</f>
        <v>Maxwell Schwartz</v>
      </c>
      <c r="E381" t="str">
        <f>VLOOKUP($A381,SalesData[#This Row],COLUMN(E380), FALSE)</f>
        <v>United Kingdom</v>
      </c>
      <c r="F381" t="str">
        <f>VLOOKUP($A381,SalesData[#This Row],COLUMN(F380), FALSE)</f>
        <v>Northern Europe</v>
      </c>
      <c r="G381" t="str">
        <f>VLOOKUP($A381,SalesData[#This Row],COLUMN(G380), FALSE)</f>
        <v>Furniture</v>
      </c>
      <c r="H381" t="str">
        <f>VLOOKUP($A381,SalesData[#This Row],COLUMN(H380), FALSE)</f>
        <v>Tables</v>
      </c>
      <c r="I381">
        <f>VLOOKUP($A381,SalesData[#This Row],COLUMN(I380), FALSE)</f>
        <v>2898.21</v>
      </c>
      <c r="J381">
        <f>VLOOKUP($A381,SalesData[#This Row],COLUMN(J380), FALSE)</f>
        <v>7</v>
      </c>
      <c r="K381">
        <f>VLOOKUP($A381,SalesData[#This Row],COLUMN(K380), FALSE)</f>
        <v>0</v>
      </c>
      <c r="L381">
        <f>VLOOKUP($A381,SalesData[#This Row],COLUMN(L380), FALSE)</f>
        <v>1420.02</v>
      </c>
      <c r="M381" t="str">
        <f>VLOOKUP($A381,SalesData[#This Row],COLUMN(M380), FALSE)</f>
        <v>High</v>
      </c>
      <c r="N381">
        <f>VLOOKUP($A381,SalesData[#This Row],COLUMN(N380), FALSE)</f>
        <v>0</v>
      </c>
      <c r="O381" t="str">
        <f>VLOOKUP($A381,SalesData[#This Row],COLUMN(O380), FALSE)</f>
        <v>Maxwell Schwartz</v>
      </c>
      <c r="P381" t="str">
        <f>VLOOKUP($A381,SalesData[#This Row],COLUMN(P380), FALSE)</f>
        <v>ES</v>
      </c>
      <c r="Q381" t="str">
        <f>VLOOKUP($A381,SalesData[#This Row],COLUMN(Q380), FALSE)</f>
        <v>2015</v>
      </c>
      <c r="R381" t="str">
        <f>VLOOKUP($A381,SalesData[#This Row],COLUMN(R380), FALSE)</f>
        <v>HIGH</v>
      </c>
      <c r="S381" t="str">
        <f>VLOOKUP($A381,SalesData[#This Row],COLUMN(S380), FALSE)</f>
        <v>furniture</v>
      </c>
      <c r="T381" t="str">
        <f>VLOOKUP($A381,SalesData[#This Row],COLUMN(T380), FALSE)</f>
        <v>42275</v>
      </c>
      <c r="U381" t="str">
        <f>VLOOKUP($A381,SalesData[#This Row],COLUMN(U380), FALSE)</f>
        <v>MS17770139</v>
      </c>
      <c r="V381" t="str">
        <f>VLOOKUP($A381,SalesData[#This Row],COLUMN(V380), FALSE)</f>
        <v>ES</v>
      </c>
      <c r="W381">
        <f>VLOOKUP($A381,SalesData[#This Row],COLUMN(W380), FALSE)</f>
        <v>2015</v>
      </c>
      <c r="X381" t="str">
        <f>VLOOKUP($A381,SalesData[#This Row],COLUMN(X380), FALSE)</f>
        <v>MS17770139</v>
      </c>
      <c r="Y381">
        <f>VLOOKUP($A381,SalesData[#This Row],COLUMN(Y380), FALSE)</f>
        <v>42275</v>
      </c>
      <c r="Z381" t="str">
        <f>VLOOKUP($A381,SalesData[#This Row],COLUMN(Z380), FALSE)</f>
        <v>ES-2015-MS17770139-42275</v>
      </c>
      <c r="AA381">
        <f>VLOOKUP($A381,SalesData[#This Row],COLUMN(AA380), FALSE)</f>
        <v>2015</v>
      </c>
      <c r="AB381">
        <f>VLOOKUP($A381,SalesData[#This Row],COLUMN(AB380), FALSE)</f>
        <v>9</v>
      </c>
      <c r="AC381">
        <f>VLOOKUP($A381,SalesData[#This Row],COLUMN(AC380), FALSE)</f>
        <v>2</v>
      </c>
      <c r="AD381">
        <f>VLOOKUP($A381,SalesData[#This Row],COLUMN(AD380), FALSE)</f>
        <v>3</v>
      </c>
    </row>
    <row r="382" spans="1:30" ht="15.75">
      <c r="A382" s="53" t="s">
        <v>502</v>
      </c>
      <c r="B382" s="52">
        <f>VLOOKUP($A382,SalesData[#This Row],COLUMN(B381), FALSE)</f>
        <v>42032</v>
      </c>
      <c r="C382" s="52">
        <f>VLOOKUP($A382,SalesData[#This Row],COLUMN(C381), FALSE)</f>
        <v>42034</v>
      </c>
      <c r="D382" t="str">
        <f>VLOOKUP($A382,SalesData[#This Row],COLUMN(D381), FALSE)</f>
        <v>Julie Creighton</v>
      </c>
      <c r="E382" t="str">
        <f>VLOOKUP($A382,SalesData[#This Row],COLUMN(E381), FALSE)</f>
        <v>Lithuania</v>
      </c>
      <c r="F382" t="str">
        <f>VLOOKUP($A382,SalesData[#This Row],COLUMN(F381), FALSE)</f>
        <v>Northern Europe</v>
      </c>
      <c r="G382" t="str">
        <f>VLOOKUP($A382,SalesData[#This Row],COLUMN(G381), FALSE)</f>
        <v>Furniture</v>
      </c>
      <c r="H382" t="str">
        <f>VLOOKUP($A382,SalesData[#This Row],COLUMN(H381), FALSE)</f>
        <v>Bookcases</v>
      </c>
      <c r="I382">
        <f>VLOOKUP($A382,SalesData[#This Row],COLUMN(I381), FALSE)</f>
        <v>2171.16</v>
      </c>
      <c r="J382">
        <f>VLOOKUP($A382,SalesData[#This Row],COLUMN(J381), FALSE)</f>
        <v>8</v>
      </c>
      <c r="K382">
        <f>VLOOKUP($A382,SalesData[#This Row],COLUMN(K381), FALSE)</f>
        <v>0.7</v>
      </c>
      <c r="L382">
        <f>VLOOKUP($A382,SalesData[#This Row],COLUMN(L381), FALSE)</f>
        <v>-2750.2799999999902</v>
      </c>
      <c r="M382" t="str">
        <f>VLOOKUP($A382,SalesData[#This Row],COLUMN(M381), FALSE)</f>
        <v>High</v>
      </c>
      <c r="N382">
        <f>VLOOKUP($A382,SalesData[#This Row],COLUMN(N381), FALSE)</f>
        <v>0</v>
      </c>
      <c r="O382" t="str">
        <f>VLOOKUP($A382,SalesData[#This Row],COLUMN(O381), FALSE)</f>
        <v>Julie Creighton</v>
      </c>
      <c r="P382" t="str">
        <f>VLOOKUP($A382,SalesData[#This Row],COLUMN(P381), FALSE)</f>
        <v>LH</v>
      </c>
      <c r="Q382" t="str">
        <f>VLOOKUP($A382,SalesData[#This Row],COLUMN(Q381), FALSE)</f>
        <v>2015</v>
      </c>
      <c r="R382" t="str">
        <f>VLOOKUP($A382,SalesData[#This Row],COLUMN(R381), FALSE)</f>
        <v>HIGH</v>
      </c>
      <c r="S382" t="str">
        <f>VLOOKUP($A382,SalesData[#This Row],COLUMN(S381), FALSE)</f>
        <v>furniture</v>
      </c>
      <c r="T382" t="str">
        <f>VLOOKUP($A382,SalesData[#This Row],COLUMN(T381), FALSE)</f>
        <v>42032</v>
      </c>
      <c r="U382" t="str">
        <f>VLOOKUP($A382,SalesData[#This Row],COLUMN(U381), FALSE)</f>
        <v>JC610575</v>
      </c>
      <c r="V382" t="str">
        <f>VLOOKUP($A382,SalesData[#This Row],COLUMN(V381), FALSE)</f>
        <v>LH</v>
      </c>
      <c r="W382">
        <f>VLOOKUP($A382,SalesData[#This Row],COLUMN(W381), FALSE)</f>
        <v>2015</v>
      </c>
      <c r="X382" t="str">
        <f>VLOOKUP($A382,SalesData[#This Row],COLUMN(X381), FALSE)</f>
        <v>JC610575</v>
      </c>
      <c r="Y382">
        <f>VLOOKUP($A382,SalesData[#This Row],COLUMN(Y381), FALSE)</f>
        <v>42032</v>
      </c>
      <c r="Z382" t="str">
        <f>VLOOKUP($A382,SalesData[#This Row],COLUMN(Z381), FALSE)</f>
        <v>LH-2015-JC610575-42032</v>
      </c>
      <c r="AA382">
        <f>VLOOKUP($A382,SalesData[#This Row],COLUMN(AA381), FALSE)</f>
        <v>2015</v>
      </c>
      <c r="AB382">
        <f>VLOOKUP($A382,SalesData[#This Row],COLUMN(AB381), FALSE)</f>
        <v>1</v>
      </c>
      <c r="AC382">
        <f>VLOOKUP($A382,SalesData[#This Row],COLUMN(AC381), FALSE)</f>
        <v>4</v>
      </c>
      <c r="AD382">
        <f>VLOOKUP($A382,SalesData[#This Row],COLUMN(AD381), FALSE)</f>
        <v>2</v>
      </c>
    </row>
    <row r="383" spans="1:30" ht="15.75">
      <c r="A383" s="54" t="s">
        <v>506</v>
      </c>
      <c r="B383" s="52">
        <f>VLOOKUP($A383,SalesData[#This Row],COLUMN(B382), FALSE)</f>
        <v>42260</v>
      </c>
      <c r="C383" s="52" t="str">
        <f>VLOOKUP($A383,SalesData[#This Row],COLUMN(C382), FALSE)</f>
        <v>32/13/2020</v>
      </c>
      <c r="D383" t="str">
        <f>VLOOKUP($A383,SalesData[#This Row],COLUMN(D382), FALSE)</f>
        <v>George eBll</v>
      </c>
      <c r="E383" t="str">
        <f>VLOOKUP($A383,SalesData[#This Row],COLUMN(E382), FALSE)</f>
        <v>Australia</v>
      </c>
      <c r="F383" t="str">
        <f>VLOOKUP($A383,SalesData[#This Row],COLUMN(F382), FALSE)</f>
        <v>Oceania</v>
      </c>
      <c r="G383" t="str">
        <f>VLOOKUP($A383,SalesData[#This Row],COLUMN(G382), FALSE)</f>
        <v>Technology</v>
      </c>
      <c r="H383" t="str">
        <f>VLOOKUP($A383,SalesData[#This Row],COLUMN(H382), FALSE)</f>
        <v>Machines</v>
      </c>
      <c r="I383">
        <f>VLOOKUP($A383,SalesData[#This Row],COLUMN(I382), FALSE)</f>
        <v>4448.223</v>
      </c>
      <c r="J383">
        <f>VLOOKUP($A383,SalesData[#This Row],COLUMN(J382), FALSE)</f>
        <v>13</v>
      </c>
      <c r="K383">
        <f>VLOOKUP($A383,SalesData[#This Row],COLUMN(K382), FALSE)</f>
        <v>0.1</v>
      </c>
      <c r="L383">
        <f>VLOOKUP($A383,SalesData[#This Row],COLUMN(L382), FALSE)</f>
        <v>444.483</v>
      </c>
      <c r="M383" t="str">
        <f>VLOOKUP($A383,SalesData[#This Row],COLUMN(M382), FALSE)</f>
        <v>Medium</v>
      </c>
      <c r="N383">
        <f>VLOOKUP($A383,SalesData[#This Row],COLUMN(N382), FALSE)</f>
        <v>0</v>
      </c>
      <c r="O383" t="str">
        <f>VLOOKUP($A383,SalesData[#This Row],COLUMN(O382), FALSE)</f>
        <v>George Ebll</v>
      </c>
      <c r="P383" t="str">
        <f>VLOOKUP($A383,SalesData[#This Row],COLUMN(P382), FALSE)</f>
        <v>IN</v>
      </c>
      <c r="Q383" t="str">
        <f>VLOOKUP($A383,SalesData[#This Row],COLUMN(Q382), FALSE)</f>
        <v>2015</v>
      </c>
      <c r="R383" t="str">
        <f>VLOOKUP($A383,SalesData[#This Row],COLUMN(R382), FALSE)</f>
        <v>MEDIUM</v>
      </c>
      <c r="S383" t="str">
        <f>VLOOKUP($A383,SalesData[#This Row],COLUMN(S382), FALSE)</f>
        <v>technology</v>
      </c>
      <c r="T383" t="str">
        <f>VLOOKUP($A383,SalesData[#This Row],COLUMN(T382), FALSE)</f>
        <v>42260</v>
      </c>
      <c r="U383" t="str">
        <f>VLOOKUP($A383,SalesData[#This Row],COLUMN(U382), FALSE)</f>
        <v>GB145307</v>
      </c>
      <c r="V383" t="str">
        <f>VLOOKUP($A383,SalesData[#This Row],COLUMN(V382), FALSE)</f>
        <v>IN</v>
      </c>
      <c r="W383">
        <f>VLOOKUP($A383,SalesData[#This Row],COLUMN(W382), FALSE)</f>
        <v>2015</v>
      </c>
      <c r="X383" t="str">
        <f>VLOOKUP($A383,SalesData[#This Row],COLUMN(X382), FALSE)</f>
        <v>GB145307</v>
      </c>
      <c r="Y383">
        <f>VLOOKUP($A383,SalesData[#This Row],COLUMN(Y382), FALSE)</f>
        <v>42260</v>
      </c>
      <c r="Z383" t="str">
        <f>VLOOKUP($A383,SalesData[#This Row],COLUMN(Z382), FALSE)</f>
        <v>IN-2015-GB145307-42260</v>
      </c>
      <c r="AA383">
        <f>VLOOKUP($A383,SalesData[#This Row],COLUMN(AA382), FALSE)</f>
        <v>2015</v>
      </c>
      <c r="AB383">
        <f>VLOOKUP($A383,SalesData[#This Row],COLUMN(AB382), FALSE)</f>
        <v>9</v>
      </c>
      <c r="AC383">
        <f>VLOOKUP($A383,SalesData[#This Row],COLUMN(AC382), FALSE)</f>
        <v>1</v>
      </c>
      <c r="AD383">
        <f>VLOOKUP($A383,SalesData[#This Row],COLUMN(AD382), FALSE)</f>
        <v>0</v>
      </c>
    </row>
    <row r="384" spans="1:30" ht="15.75">
      <c r="A384" s="53" t="s">
        <v>509</v>
      </c>
      <c r="B384" s="52">
        <f>VLOOKUP($A384,SalesData[#This Row],COLUMN(B383), FALSE)</f>
        <v>41264</v>
      </c>
      <c r="C384" s="52">
        <f>VLOOKUP($A384,SalesData[#This Row],COLUMN(C383), FALSE)</f>
        <v>41266</v>
      </c>
      <c r="D384" t="str">
        <f>VLOOKUP($A384,SalesData[#This Row],COLUMN(D383), FALSE)</f>
        <v>Justin Hirsh</v>
      </c>
      <c r="E384" t="str">
        <f>VLOOKUP($A384,SalesData[#This Row],COLUMN(E383), FALSE)</f>
        <v>Argentina</v>
      </c>
      <c r="F384" t="str">
        <f>VLOOKUP($A384,SalesData[#This Row],COLUMN(F383), FALSE)</f>
        <v>South America</v>
      </c>
      <c r="G384" t="str">
        <f>VLOOKUP($A384,SalesData[#This Row],COLUMN(G383), FALSE)</f>
        <v>Technology</v>
      </c>
      <c r="H384" t="str">
        <f>VLOOKUP($A384,SalesData[#This Row],COLUMN(H383), FALSE)</f>
        <v>Copiers</v>
      </c>
      <c r="I384">
        <f>VLOOKUP($A384,SalesData[#This Row],COLUMN(I383), FALSE)</f>
        <v>2300.61599999999</v>
      </c>
      <c r="J384">
        <f>VLOOKUP($A384,SalesData[#This Row],COLUMN(J383), FALSE)</f>
        <v>9</v>
      </c>
      <c r="K384">
        <f>VLOOKUP($A384,SalesData[#This Row],COLUMN(K383), FALSE)</f>
        <v>0.4</v>
      </c>
      <c r="L384">
        <f>VLOOKUP($A384,SalesData[#This Row],COLUMN(L383), FALSE)</f>
        <v>38.196000000000097</v>
      </c>
      <c r="M384" t="str">
        <f>VLOOKUP($A384,SalesData[#This Row],COLUMN(M383), FALSE)</f>
        <v>High</v>
      </c>
      <c r="N384">
        <f>VLOOKUP($A384,SalesData[#This Row],COLUMN(N383), FALSE)</f>
        <v>0</v>
      </c>
      <c r="O384" t="str">
        <f>VLOOKUP($A384,SalesData[#This Row],COLUMN(O383), FALSE)</f>
        <v>Justin Hirsh</v>
      </c>
      <c r="P384" t="str">
        <f>VLOOKUP($A384,SalesData[#This Row],COLUMN(P383), FALSE)</f>
        <v>US</v>
      </c>
      <c r="Q384" t="str">
        <f>VLOOKUP($A384,SalesData[#This Row],COLUMN(Q383), FALSE)</f>
        <v>2012</v>
      </c>
      <c r="R384" t="str">
        <f>VLOOKUP($A384,SalesData[#This Row],COLUMN(R383), FALSE)</f>
        <v>HIGH</v>
      </c>
      <c r="S384" t="str">
        <f>VLOOKUP($A384,SalesData[#This Row],COLUMN(S383), FALSE)</f>
        <v>technology</v>
      </c>
      <c r="T384" t="str">
        <f>VLOOKUP($A384,SalesData[#This Row],COLUMN(T383), FALSE)</f>
        <v>41264</v>
      </c>
      <c r="U384" t="str">
        <f>VLOOKUP($A384,SalesData[#This Row],COLUMN(U383), FALSE)</f>
        <v>JH161805</v>
      </c>
      <c r="V384" t="str">
        <f>VLOOKUP($A384,SalesData[#This Row],COLUMN(V383), FALSE)</f>
        <v>US</v>
      </c>
      <c r="W384">
        <f>VLOOKUP($A384,SalesData[#This Row],COLUMN(W383), FALSE)</f>
        <v>2012</v>
      </c>
      <c r="X384" t="str">
        <f>VLOOKUP($A384,SalesData[#This Row],COLUMN(X383), FALSE)</f>
        <v>JH161805</v>
      </c>
      <c r="Y384">
        <f>VLOOKUP($A384,SalesData[#This Row],COLUMN(Y383), FALSE)</f>
        <v>41264</v>
      </c>
      <c r="Z384" t="str">
        <f>VLOOKUP($A384,SalesData[#This Row],COLUMN(Z383), FALSE)</f>
        <v>US-2012-JH161805-41264</v>
      </c>
      <c r="AA384">
        <f>VLOOKUP($A384,SalesData[#This Row],COLUMN(AA383), FALSE)</f>
        <v>2012</v>
      </c>
      <c r="AB384">
        <f>VLOOKUP($A384,SalesData[#This Row],COLUMN(AB383), FALSE)</f>
        <v>12</v>
      </c>
      <c r="AC384">
        <f>VLOOKUP($A384,SalesData[#This Row],COLUMN(AC383), FALSE)</f>
        <v>6</v>
      </c>
      <c r="AD384">
        <f>VLOOKUP($A384,SalesData[#This Row],COLUMN(AD383), FALSE)</f>
        <v>2</v>
      </c>
    </row>
    <row r="385" spans="1:30" ht="15.75">
      <c r="A385" s="54" t="s">
        <v>540</v>
      </c>
      <c r="B385" s="52">
        <f>VLOOKUP($A385,SalesData[#This Row],COLUMN(B384), FALSE)</f>
        <v>42315</v>
      </c>
      <c r="C385" s="52">
        <f>VLOOKUP($A385,SalesData[#This Row],COLUMN(C384), FALSE)</f>
        <v>42317</v>
      </c>
      <c r="D385" t="str">
        <f>VLOOKUP($A385,SalesData[#This Row],COLUMN(D384), FALSE)</f>
        <v>Dana Kaydos</v>
      </c>
      <c r="E385" t="str">
        <f>VLOOKUP($A385,SalesData[#This Row],COLUMN(E384), FALSE)</f>
        <v>Indonesia</v>
      </c>
      <c r="F385" t="str">
        <f>VLOOKUP($A385,SalesData[#This Row],COLUMN(F384), FALSE)</f>
        <v>Southeastern Asia</v>
      </c>
      <c r="G385" t="str">
        <f>VLOOKUP($A385,SalesData[#This Row],COLUMN(G384), FALSE)</f>
        <v>Office Supplies</v>
      </c>
      <c r="H385" t="str">
        <f>VLOOKUP($A385,SalesData[#This Row],COLUMN(H384), FALSE)</f>
        <v>Bookcases</v>
      </c>
      <c r="I385">
        <f>VLOOKUP($A385,SalesData[#This Row],COLUMN(I384), FALSE)</f>
        <v>3309.2597999999998</v>
      </c>
      <c r="J385">
        <f>VLOOKUP($A385,SalesData[#This Row],COLUMN(J384), FALSE)</f>
        <v>7</v>
      </c>
      <c r="K385">
        <f>VLOOKUP($A385,SalesData[#This Row],COLUMN(K384), FALSE)</f>
        <v>0.17</v>
      </c>
      <c r="L385">
        <f>VLOOKUP($A385,SalesData[#This Row],COLUMN(L384), FALSE)</f>
        <v>318.85979999999898</v>
      </c>
      <c r="M385" t="str">
        <f>VLOOKUP($A385,SalesData[#This Row],COLUMN(M384), FALSE)</f>
        <v>High</v>
      </c>
      <c r="N385">
        <f>VLOOKUP($A385,SalesData[#This Row],COLUMN(N384), FALSE)</f>
        <v>0</v>
      </c>
      <c r="O385" t="str">
        <f>VLOOKUP($A385,SalesData[#This Row],COLUMN(O384), FALSE)</f>
        <v>Dana Kaydos</v>
      </c>
      <c r="P385" t="str">
        <f>VLOOKUP($A385,SalesData[#This Row],COLUMN(P384), FALSE)</f>
        <v>ID</v>
      </c>
      <c r="Q385" t="str">
        <f>VLOOKUP($A385,SalesData[#This Row],COLUMN(Q384), FALSE)</f>
        <v>2015</v>
      </c>
      <c r="R385" t="str">
        <f>VLOOKUP($A385,SalesData[#This Row],COLUMN(R384), FALSE)</f>
        <v>HIGH</v>
      </c>
      <c r="S385" t="str">
        <f>VLOOKUP($A385,SalesData[#This Row],COLUMN(S384), FALSE)</f>
        <v>office supplies</v>
      </c>
      <c r="T385" t="str">
        <f>VLOOKUP($A385,SalesData[#This Row],COLUMN(T384), FALSE)</f>
        <v>42315</v>
      </c>
      <c r="U385" t="str">
        <f>VLOOKUP($A385,SalesData[#This Row],COLUMN(U384), FALSE)</f>
        <v>DK1289559</v>
      </c>
      <c r="V385" t="str">
        <f>VLOOKUP($A385,SalesData[#This Row],COLUMN(V384), FALSE)</f>
        <v>ID</v>
      </c>
      <c r="W385">
        <f>VLOOKUP($A385,SalesData[#This Row],COLUMN(W384), FALSE)</f>
        <v>2015</v>
      </c>
      <c r="X385" t="str">
        <f>VLOOKUP($A385,SalesData[#This Row],COLUMN(X384), FALSE)</f>
        <v>DK1289559</v>
      </c>
      <c r="Y385">
        <f>VLOOKUP($A385,SalesData[#This Row],COLUMN(Y384), FALSE)</f>
        <v>42315</v>
      </c>
      <c r="Z385" t="str">
        <f>VLOOKUP($A385,SalesData[#This Row],COLUMN(Z384), FALSE)</f>
        <v>ID-2015-DK1289559-42315</v>
      </c>
      <c r="AA385">
        <f>VLOOKUP($A385,SalesData[#This Row],COLUMN(AA384), FALSE)</f>
        <v>2015</v>
      </c>
      <c r="AB385">
        <f>VLOOKUP($A385,SalesData[#This Row],COLUMN(AB384), FALSE)</f>
        <v>11</v>
      </c>
      <c r="AC385">
        <f>VLOOKUP($A385,SalesData[#This Row],COLUMN(AC384), FALSE)</f>
        <v>7</v>
      </c>
      <c r="AD385">
        <f>VLOOKUP($A385,SalesData[#This Row],COLUMN(AD384), FALSE)</f>
        <v>2</v>
      </c>
    </row>
    <row r="386" spans="1:30" ht="15.75">
      <c r="A386" s="53" t="s">
        <v>542</v>
      </c>
      <c r="B386" s="52">
        <f>VLOOKUP($A386,SalesData[#This Row],COLUMN(B385), FALSE)</f>
        <v>42330</v>
      </c>
      <c r="C386" s="52" t="str">
        <f>VLOOKUP($A386,SalesData[#This Row],COLUMN(C385), FALSE)</f>
        <v xml:space="preserve"> 2015-11-24 </v>
      </c>
      <c r="D386" t="str">
        <f>VLOOKUP($A386,SalesData[#This Row],COLUMN(D385), FALSE)</f>
        <v>Karen Daniels</v>
      </c>
      <c r="E386" t="str">
        <f>VLOOKUP($A386,SalesData[#This Row],COLUMN(E385), FALSE)</f>
        <v>Brazil</v>
      </c>
      <c r="F386" t="str">
        <f>VLOOKUP($A386,SalesData[#This Row],COLUMN(F385), FALSE)</f>
        <v>South America</v>
      </c>
      <c r="G386" t="str">
        <f>VLOOKUP($A386,SalesData[#This Row],COLUMN(G385), FALSE)</f>
        <v xml:space="preserve"> Furniture </v>
      </c>
      <c r="H386" t="str">
        <f>VLOOKUP($A386,SalesData[#This Row],COLUMN(H385), FALSE)</f>
        <v>Phones</v>
      </c>
      <c r="I386">
        <f>VLOOKUP($A386,SalesData[#This Row],COLUMN(I385), FALSE)</f>
        <v>897.48</v>
      </c>
      <c r="J386">
        <f>VLOOKUP($A386,SalesData[#This Row],COLUMN(J385), FALSE)</f>
        <v>9</v>
      </c>
      <c r="K386">
        <f>VLOOKUP($A386,SalesData[#This Row],COLUMN(K385), FALSE)</f>
        <v>0</v>
      </c>
      <c r="L386">
        <f>VLOOKUP($A386,SalesData[#This Row],COLUMN(L385), FALSE)</f>
        <v>322.92</v>
      </c>
      <c r="M386" t="str">
        <f>VLOOKUP($A386,SalesData[#This Row],COLUMN(M385), FALSE)</f>
        <v>Critical</v>
      </c>
      <c r="N386">
        <f>VLOOKUP($A386,SalesData[#This Row],COLUMN(N385), FALSE)</f>
        <v>0</v>
      </c>
      <c r="O386" t="str">
        <f>VLOOKUP($A386,SalesData[#This Row],COLUMN(O385), FALSE)</f>
        <v>Karen Daniels</v>
      </c>
      <c r="P386" t="str">
        <f>VLOOKUP($A386,SalesData[#This Row],COLUMN(P385), FALSE)</f>
        <v>MX</v>
      </c>
      <c r="Q386" t="str">
        <f>VLOOKUP($A386,SalesData[#This Row],COLUMN(Q385), FALSE)</f>
        <v>2015</v>
      </c>
      <c r="R386" t="str">
        <f>VLOOKUP($A386,SalesData[#This Row],COLUMN(R385), FALSE)</f>
        <v>CRITICAL</v>
      </c>
      <c r="S386" t="str">
        <f>VLOOKUP($A386,SalesData[#This Row],COLUMN(S385), FALSE)</f>
        <v xml:space="preserve"> furniture </v>
      </c>
      <c r="T386" t="str">
        <f>VLOOKUP($A386,SalesData[#This Row],COLUMN(T385), FALSE)</f>
        <v>42330</v>
      </c>
      <c r="U386" t="str">
        <f>VLOOKUP($A386,SalesData[#This Row],COLUMN(U385), FALSE)</f>
        <v>KD1627018</v>
      </c>
      <c r="V386" t="str">
        <f>VLOOKUP($A386,SalesData[#This Row],COLUMN(V385), FALSE)</f>
        <v>MX</v>
      </c>
      <c r="W386">
        <f>VLOOKUP($A386,SalesData[#This Row],COLUMN(W385), FALSE)</f>
        <v>2015</v>
      </c>
      <c r="X386" t="str">
        <f>VLOOKUP($A386,SalesData[#This Row],COLUMN(X385), FALSE)</f>
        <v>KD1627018</v>
      </c>
      <c r="Y386">
        <f>VLOOKUP($A386,SalesData[#This Row],COLUMN(Y385), FALSE)</f>
        <v>42330</v>
      </c>
      <c r="Z386" t="str">
        <f>VLOOKUP($A386,SalesData[#This Row],COLUMN(Z385), FALSE)</f>
        <v>MX-2015-KD1627018-42330</v>
      </c>
      <c r="AA386">
        <f>VLOOKUP($A386,SalesData[#This Row],COLUMN(AA385), FALSE)</f>
        <v>2015</v>
      </c>
      <c r="AB386">
        <f>VLOOKUP($A386,SalesData[#This Row],COLUMN(AB385), FALSE)</f>
        <v>11</v>
      </c>
      <c r="AC386">
        <f>VLOOKUP($A386,SalesData[#This Row],COLUMN(AC385), FALSE)</f>
        <v>1</v>
      </c>
      <c r="AD386">
        <f>VLOOKUP($A386,SalesData[#This Row],COLUMN(AD385), FALSE)</f>
        <v>0</v>
      </c>
    </row>
    <row r="387" spans="1:30" ht="15.75">
      <c r="A387" s="54" t="s">
        <v>550</v>
      </c>
      <c r="B387" s="52">
        <f>VLOOKUP($A387,SalesData[#This Row],COLUMN(B386), FALSE)</f>
        <v>41237</v>
      </c>
      <c r="C387" s="52">
        <f>VLOOKUP($A387,SalesData[#This Row],COLUMN(C386), FALSE)</f>
        <v>41237</v>
      </c>
      <c r="D387" t="str">
        <f>VLOOKUP($A387,SalesData[#This Row],COLUMN(D386), FALSE)</f>
        <v>Hunter Lopez</v>
      </c>
      <c r="E387" t="str">
        <f>VLOOKUP($A387,SalesData[#This Row],COLUMN(E386), FALSE)</f>
        <v>Australia</v>
      </c>
      <c r="F387" t="str">
        <f>VLOOKUP($A387,SalesData[#This Row],COLUMN(F386), FALSE)</f>
        <v>Oceania</v>
      </c>
      <c r="G387" t="str">
        <f>VLOOKUP($A387,SalesData[#This Row],COLUMN(G386), FALSE)</f>
        <v>Technology</v>
      </c>
      <c r="H387" t="str">
        <f>VLOOKUP($A387,SalesData[#This Row],COLUMN(H386), FALSE)</f>
        <v>Bookcases</v>
      </c>
      <c r="I387">
        <f>VLOOKUP($A387,SalesData[#This Row],COLUMN(I386), FALSE)</f>
        <v>1336.356</v>
      </c>
      <c r="J387">
        <f>VLOOKUP($A387,SalesData[#This Row],COLUMN(J386), FALSE)</f>
        <v>7</v>
      </c>
      <c r="K387">
        <f>VLOOKUP($A387,SalesData[#This Row],COLUMN(K386), FALSE)</f>
        <v>0.4</v>
      </c>
      <c r="L387">
        <f>VLOOKUP($A387,SalesData[#This Row],COLUMN(L386), FALSE)</f>
        <v>44.436</v>
      </c>
      <c r="M387" t="str">
        <f>VLOOKUP($A387,SalesData[#This Row],COLUMN(M386), FALSE)</f>
        <v>Critical</v>
      </c>
      <c r="N387">
        <f>VLOOKUP($A387,SalesData[#This Row],COLUMN(N386), FALSE)</f>
        <v>0</v>
      </c>
      <c r="O387" t="str">
        <f>VLOOKUP($A387,SalesData[#This Row],COLUMN(O386), FALSE)</f>
        <v>Hunter Lopez</v>
      </c>
      <c r="P387" t="str">
        <f>VLOOKUP($A387,SalesData[#This Row],COLUMN(P386), FALSE)</f>
        <v>IN</v>
      </c>
      <c r="Q387" t="str">
        <f>VLOOKUP($A387,SalesData[#This Row],COLUMN(Q386), FALSE)</f>
        <v>2012</v>
      </c>
      <c r="R387" t="str">
        <f>VLOOKUP($A387,SalesData[#This Row],COLUMN(R386), FALSE)</f>
        <v>CRITICAL</v>
      </c>
      <c r="S387" t="str">
        <f>VLOOKUP($A387,SalesData[#This Row],COLUMN(S386), FALSE)</f>
        <v>technology</v>
      </c>
      <c r="T387" t="str">
        <f>VLOOKUP($A387,SalesData[#This Row],COLUMN(T386), FALSE)</f>
        <v>41237</v>
      </c>
      <c r="U387" t="str">
        <f>VLOOKUP($A387,SalesData[#This Row],COLUMN(U386), FALSE)</f>
        <v>HL150407</v>
      </c>
      <c r="V387" t="str">
        <f>VLOOKUP($A387,SalesData[#This Row],COLUMN(V386), FALSE)</f>
        <v>IN</v>
      </c>
      <c r="W387">
        <f>VLOOKUP($A387,SalesData[#This Row],COLUMN(W386), FALSE)</f>
        <v>2012</v>
      </c>
      <c r="X387" t="str">
        <f>VLOOKUP($A387,SalesData[#This Row],COLUMN(X386), FALSE)</f>
        <v>HL150407</v>
      </c>
      <c r="Y387">
        <f>VLOOKUP($A387,SalesData[#This Row],COLUMN(Y386), FALSE)</f>
        <v>41237</v>
      </c>
      <c r="Z387" t="str">
        <f>VLOOKUP($A387,SalesData[#This Row],COLUMN(Z386), FALSE)</f>
        <v>IN-2012-HL150407-41237</v>
      </c>
      <c r="AA387">
        <f>VLOOKUP($A387,SalesData[#This Row],COLUMN(AA386), FALSE)</f>
        <v>2012</v>
      </c>
      <c r="AB387">
        <f>VLOOKUP($A387,SalesData[#This Row],COLUMN(AB386), FALSE)</f>
        <v>11</v>
      </c>
      <c r="AC387">
        <f>VLOOKUP($A387,SalesData[#This Row],COLUMN(AC386), FALSE)</f>
        <v>7</v>
      </c>
      <c r="AD387">
        <f>VLOOKUP($A387,SalesData[#This Row],COLUMN(AD386), FALSE)</f>
        <v>0</v>
      </c>
    </row>
    <row r="388" spans="1:30" ht="15.75">
      <c r="A388" s="53" t="s">
        <v>552</v>
      </c>
      <c r="B388" s="52">
        <f>VLOOKUP($A388,SalesData[#This Row],COLUMN(B387), FALSE)</f>
        <v>41496</v>
      </c>
      <c r="C388" s="52">
        <f>VLOOKUP($A388,SalesData[#This Row],COLUMN(C387), FALSE)</f>
        <v>41498</v>
      </c>
      <c r="D388" t="str">
        <f>VLOOKUP($A388,SalesData[#This Row],COLUMN(D387), FALSE)</f>
        <v>Carol Triggs</v>
      </c>
      <c r="E388" t="str">
        <f>VLOOKUP($A388,SalesData[#This Row],COLUMN(E387), FALSE)</f>
        <v>Japan</v>
      </c>
      <c r="F388" t="str">
        <f>VLOOKUP($A388,SalesData[#This Row],COLUMN(F387), FALSE)</f>
        <v>Eastern Asia</v>
      </c>
      <c r="G388" t="str">
        <f>VLOOKUP($A388,SalesData[#This Row],COLUMN(G387), FALSE)</f>
        <v>Technology</v>
      </c>
      <c r="H388" t="str">
        <f>VLOOKUP($A388,SalesData[#This Row],COLUMN(H387), FALSE)</f>
        <v>Copiers</v>
      </c>
      <c r="I388">
        <f>VLOOKUP($A388,SalesData[#This Row],COLUMN(I387), FALSE)</f>
        <v>3038.64</v>
      </c>
      <c r="J388">
        <f>VLOOKUP($A388,SalesData[#This Row],COLUMN(J387), FALSE)</f>
        <v>8</v>
      </c>
      <c r="K388">
        <f>VLOOKUP($A388,SalesData[#This Row],COLUMN(K387), FALSE)</f>
        <v>0</v>
      </c>
      <c r="L388">
        <f>VLOOKUP($A388,SalesData[#This Row],COLUMN(L387), FALSE)</f>
        <v>1245.8399999999999</v>
      </c>
      <c r="M388" t="str">
        <f>VLOOKUP($A388,SalesData[#This Row],COLUMN(M387), FALSE)</f>
        <v>High</v>
      </c>
      <c r="N388">
        <f>VLOOKUP($A388,SalesData[#This Row],COLUMN(N387), FALSE)</f>
        <v>0</v>
      </c>
      <c r="O388" t="str">
        <f>VLOOKUP($A388,SalesData[#This Row],COLUMN(O387), FALSE)</f>
        <v>Carol Triggs</v>
      </c>
      <c r="P388" t="str">
        <f>VLOOKUP($A388,SalesData[#This Row],COLUMN(P387), FALSE)</f>
        <v>IN</v>
      </c>
      <c r="Q388" t="str">
        <f>VLOOKUP($A388,SalesData[#This Row],COLUMN(Q387), FALSE)</f>
        <v>2013</v>
      </c>
      <c r="R388" t="str">
        <f>VLOOKUP($A388,SalesData[#This Row],COLUMN(R387), FALSE)</f>
        <v>HIGH</v>
      </c>
      <c r="S388" t="str">
        <f>VLOOKUP($A388,SalesData[#This Row],COLUMN(S387), FALSE)</f>
        <v>technology</v>
      </c>
      <c r="T388" t="str">
        <f>VLOOKUP($A388,SalesData[#This Row],COLUMN(T387), FALSE)</f>
        <v>41496</v>
      </c>
      <c r="U388" t="str">
        <f>VLOOKUP($A388,SalesData[#This Row],COLUMN(U387), FALSE)</f>
        <v>CT1199566</v>
      </c>
      <c r="V388" t="str">
        <f>VLOOKUP($A388,SalesData[#This Row],COLUMN(V387), FALSE)</f>
        <v>IN</v>
      </c>
      <c r="W388">
        <f>VLOOKUP($A388,SalesData[#This Row],COLUMN(W387), FALSE)</f>
        <v>2013</v>
      </c>
      <c r="X388" t="str">
        <f>VLOOKUP($A388,SalesData[#This Row],COLUMN(X387), FALSE)</f>
        <v>CT1199566</v>
      </c>
      <c r="Y388">
        <f>VLOOKUP($A388,SalesData[#This Row],COLUMN(Y387), FALSE)</f>
        <v>41496</v>
      </c>
      <c r="Z388" t="str">
        <f>VLOOKUP($A388,SalesData[#This Row],COLUMN(Z387), FALSE)</f>
        <v>IN-2013-CT1199566-41496</v>
      </c>
      <c r="AA388">
        <f>VLOOKUP($A388,SalesData[#This Row],COLUMN(AA387), FALSE)</f>
        <v>2013</v>
      </c>
      <c r="AB388">
        <f>VLOOKUP($A388,SalesData[#This Row],COLUMN(AB387), FALSE)</f>
        <v>8</v>
      </c>
      <c r="AC388">
        <f>VLOOKUP($A388,SalesData[#This Row],COLUMN(AC387), FALSE)</f>
        <v>7</v>
      </c>
      <c r="AD388">
        <f>VLOOKUP($A388,SalesData[#This Row],COLUMN(AD387), FALSE)</f>
        <v>2</v>
      </c>
    </row>
    <row r="389" spans="1:30" ht="15.75">
      <c r="A389" s="54" t="s">
        <v>556</v>
      </c>
      <c r="B389" s="52">
        <f>VLOOKUP($A389,SalesData[#This Row],COLUMN(B388), FALSE)</f>
        <v>42003</v>
      </c>
      <c r="C389" s="52">
        <f>VLOOKUP($A389,SalesData[#This Row],COLUMN(C388), FALSE)</f>
        <v>42008</v>
      </c>
      <c r="D389" t="str">
        <f>VLOOKUP($A389,SalesData[#This Row],COLUMN(D388), FALSE)</f>
        <v>Georgia Rosenberg</v>
      </c>
      <c r="E389" t="str">
        <f>VLOOKUP($A389,SalesData[#This Row],COLUMN(E388), FALSE)</f>
        <v>Lesotho</v>
      </c>
      <c r="F389" t="str">
        <f>VLOOKUP($A389,SalesData[#This Row],COLUMN(F388), FALSE)</f>
        <v>Southern Africa</v>
      </c>
      <c r="G389" t="str">
        <f>VLOOKUP($A389,SalesData[#This Row],COLUMN(G388), FALSE)</f>
        <v>Technology</v>
      </c>
      <c r="H389" t="str">
        <f>VLOOKUP($A389,SalesData[#This Row],COLUMN(H388), FALSE)</f>
        <v>Copiers</v>
      </c>
      <c r="I389">
        <f>VLOOKUP($A389,SalesData[#This Row],COLUMN(I388), FALSE)</f>
        <v>3799.08</v>
      </c>
      <c r="J389">
        <f>VLOOKUP($A389,SalesData[#This Row],COLUMN(J388), FALSE)</f>
        <v>12</v>
      </c>
      <c r="K389">
        <f>VLOOKUP($A389,SalesData[#This Row],COLUMN(K388), FALSE)</f>
        <v>0</v>
      </c>
      <c r="L389">
        <f>VLOOKUP($A389,SalesData[#This Row],COLUMN(L388), FALSE)</f>
        <v>455.76</v>
      </c>
      <c r="M389" t="str">
        <f>VLOOKUP($A389,SalesData[#This Row],COLUMN(M388), FALSE)</f>
        <v>Medium</v>
      </c>
      <c r="N389">
        <f>VLOOKUP($A389,SalesData[#This Row],COLUMN(N388), FALSE)</f>
        <v>0</v>
      </c>
      <c r="O389" t="str">
        <f>VLOOKUP($A389,SalesData[#This Row],COLUMN(O388), FALSE)</f>
        <v>Georgia Rosenberg</v>
      </c>
      <c r="P389" t="str">
        <f>VLOOKUP($A389,SalesData[#This Row],COLUMN(P388), FALSE)</f>
        <v>LT</v>
      </c>
      <c r="Q389" t="str">
        <f>VLOOKUP($A389,SalesData[#This Row],COLUMN(Q388), FALSE)</f>
        <v>2014</v>
      </c>
      <c r="R389" t="str">
        <f>VLOOKUP($A389,SalesData[#This Row],COLUMN(R388), FALSE)</f>
        <v>MEDIUM</v>
      </c>
      <c r="S389" t="str">
        <f>VLOOKUP($A389,SalesData[#This Row],COLUMN(S388), FALSE)</f>
        <v>technology</v>
      </c>
      <c r="T389" t="str">
        <f>VLOOKUP($A389,SalesData[#This Row],COLUMN(T388), FALSE)</f>
        <v>42003</v>
      </c>
      <c r="U389" t="str">
        <f>VLOOKUP($A389,SalesData[#This Row],COLUMN(U388), FALSE)</f>
        <v>GR456072</v>
      </c>
      <c r="V389" t="str">
        <f>VLOOKUP($A389,SalesData[#This Row],COLUMN(V388), FALSE)</f>
        <v>LT</v>
      </c>
      <c r="W389">
        <f>VLOOKUP($A389,SalesData[#This Row],COLUMN(W388), FALSE)</f>
        <v>2014</v>
      </c>
      <c r="X389" t="str">
        <f>VLOOKUP($A389,SalesData[#This Row],COLUMN(X388), FALSE)</f>
        <v>GR456072</v>
      </c>
      <c r="Y389">
        <f>VLOOKUP($A389,SalesData[#This Row],COLUMN(Y388), FALSE)</f>
        <v>42003</v>
      </c>
      <c r="Z389" t="str">
        <f>VLOOKUP($A389,SalesData[#This Row],COLUMN(Z388), FALSE)</f>
        <v>LT-2014-GR456072-42003</v>
      </c>
      <c r="AA389">
        <f>VLOOKUP($A389,SalesData[#This Row],COLUMN(AA388), FALSE)</f>
        <v>2014</v>
      </c>
      <c r="AB389">
        <f>VLOOKUP($A389,SalesData[#This Row],COLUMN(AB388), FALSE)</f>
        <v>12</v>
      </c>
      <c r="AC389">
        <f>VLOOKUP($A389,SalesData[#This Row],COLUMN(AC388), FALSE)</f>
        <v>3</v>
      </c>
      <c r="AD389">
        <f>VLOOKUP($A389,SalesData[#This Row],COLUMN(AD388), FALSE)</f>
        <v>5</v>
      </c>
    </row>
    <row r="390" spans="1:30" ht="15.75">
      <c r="A390" s="53" t="s">
        <v>573</v>
      </c>
      <c r="B390" s="52">
        <f>VLOOKUP($A390,SalesData[#This Row],COLUMN(B389), FALSE)</f>
        <v>41614</v>
      </c>
      <c r="C390" s="52">
        <f>VLOOKUP($A390,SalesData[#This Row],COLUMN(C389), FALSE)</f>
        <v>41614</v>
      </c>
      <c r="D390" t="str">
        <f>VLOOKUP($A390,SalesData[#This Row],COLUMN(D389), FALSE)</f>
        <v>Speros Goranitis</v>
      </c>
      <c r="E390" t="str">
        <f>VLOOKUP($A390,SalesData[#This Row],COLUMN(E389), FALSE)</f>
        <v>Romania</v>
      </c>
      <c r="F390" t="str">
        <f>VLOOKUP($A390,SalesData[#This Row],COLUMN(F389), FALSE)</f>
        <v>Eastern Europe</v>
      </c>
      <c r="G390" t="str">
        <f>VLOOKUP($A390,SalesData[#This Row],COLUMN(G389), FALSE)</f>
        <v>Technology</v>
      </c>
      <c r="H390" t="str">
        <f>VLOOKUP($A390,SalesData[#This Row],COLUMN(H389), FALSE)</f>
        <v>Chairs</v>
      </c>
      <c r="I390">
        <f>VLOOKUP($A390,SalesData[#This Row],COLUMN(I389), FALSE)</f>
        <v>1554.48</v>
      </c>
      <c r="J390">
        <f>VLOOKUP($A390,SalesData[#This Row],COLUMN(J389), FALSE)</f>
        <v>8</v>
      </c>
      <c r="K390">
        <f>VLOOKUP($A390,SalesData[#This Row],COLUMN(K389), FALSE)</f>
        <v>0</v>
      </c>
      <c r="L390">
        <f>VLOOKUP($A390,SalesData[#This Row],COLUMN(L389), FALSE)</f>
        <v>341.76</v>
      </c>
      <c r="M390" t="str">
        <f>VLOOKUP($A390,SalesData[#This Row],COLUMN(M389), FALSE)</f>
        <v>High</v>
      </c>
      <c r="N390">
        <f>VLOOKUP($A390,SalesData[#This Row],COLUMN(N389), FALSE)</f>
        <v>0</v>
      </c>
      <c r="O390" t="str">
        <f>VLOOKUP($A390,SalesData[#This Row],COLUMN(O389), FALSE)</f>
        <v>Speros Goranitis</v>
      </c>
      <c r="P390" t="str">
        <f>VLOOKUP($A390,SalesData[#This Row],COLUMN(P389), FALSE)</f>
        <v>RO</v>
      </c>
      <c r="Q390" t="str">
        <f>VLOOKUP($A390,SalesData[#This Row],COLUMN(Q389), FALSE)</f>
        <v>2013</v>
      </c>
      <c r="R390" t="str">
        <f>VLOOKUP($A390,SalesData[#This Row],COLUMN(R389), FALSE)</f>
        <v>HIGH</v>
      </c>
      <c r="S390" t="str">
        <f>VLOOKUP($A390,SalesData[#This Row],COLUMN(S389), FALSE)</f>
        <v>technology</v>
      </c>
      <c r="T390" t="str">
        <f>VLOOKUP($A390,SalesData[#This Row],COLUMN(T389), FALSE)</f>
        <v>41614</v>
      </c>
      <c r="U390" t="str">
        <f>VLOOKUP($A390,SalesData[#This Row],COLUMN(U389), FALSE)</f>
        <v>SG10605107</v>
      </c>
      <c r="V390" t="str">
        <f>VLOOKUP($A390,SalesData[#This Row],COLUMN(V389), FALSE)</f>
        <v>RO</v>
      </c>
      <c r="W390">
        <f>VLOOKUP($A390,SalesData[#This Row],COLUMN(W389), FALSE)</f>
        <v>2013</v>
      </c>
      <c r="X390" t="str">
        <f>VLOOKUP($A390,SalesData[#This Row],COLUMN(X389), FALSE)</f>
        <v>SG10605107</v>
      </c>
      <c r="Y390">
        <f>VLOOKUP($A390,SalesData[#This Row],COLUMN(Y389), FALSE)</f>
        <v>41614</v>
      </c>
      <c r="Z390" t="str">
        <f>VLOOKUP($A390,SalesData[#This Row],COLUMN(Z389), FALSE)</f>
        <v>RO-2013-SG10605107-41614</v>
      </c>
      <c r="AA390">
        <f>VLOOKUP($A390,SalesData[#This Row],COLUMN(AA389), FALSE)</f>
        <v>2013</v>
      </c>
      <c r="AB390">
        <f>VLOOKUP($A390,SalesData[#This Row],COLUMN(AB389), FALSE)</f>
        <v>12</v>
      </c>
      <c r="AC390">
        <f>VLOOKUP($A390,SalesData[#This Row],COLUMN(AC389), FALSE)</f>
        <v>6</v>
      </c>
      <c r="AD390">
        <f>VLOOKUP($A390,SalesData[#This Row],COLUMN(AD389), FALSE)</f>
        <v>0</v>
      </c>
    </row>
    <row r="391" spans="1:30" ht="15.75">
      <c r="A391" s="54" t="s">
        <v>578</v>
      </c>
      <c r="B391" s="52">
        <f>VLOOKUP($A391,SalesData[#This Row],COLUMN(B390), FALSE)</f>
        <v>41628</v>
      </c>
      <c r="C391" s="52">
        <f>VLOOKUP($A391,SalesData[#This Row],COLUMN(C390), FALSE)</f>
        <v>41632</v>
      </c>
      <c r="D391" t="str">
        <f>VLOOKUP($A391,SalesData[#This Row],COLUMN(D390), FALSE)</f>
        <v>Fred Hopkins</v>
      </c>
      <c r="E391" t="str">
        <f>VLOOKUP($A391,SalesData[#This Row],COLUMN(E390), FALSE)</f>
        <v>mexico</v>
      </c>
      <c r="F391" t="str">
        <f>VLOOKUP($A391,SalesData[#This Row],COLUMN(F390), FALSE)</f>
        <v>Central America</v>
      </c>
      <c r="G391" t="str">
        <f>VLOOKUP($A391,SalesData[#This Row],COLUMN(G390), FALSE)</f>
        <v>Technology</v>
      </c>
      <c r="H391" t="str">
        <f>VLOOKUP($A391,SalesData[#This Row],COLUMN(H390), FALSE)</f>
        <v>Copiers</v>
      </c>
      <c r="I391">
        <f>VLOOKUP($A391,SalesData[#This Row],COLUMN(I390), FALSE)</f>
        <v>3474.08</v>
      </c>
      <c r="J391">
        <f>VLOOKUP($A391,SalesData[#This Row],COLUMN(J390), FALSE)</f>
        <v>8</v>
      </c>
      <c r="K391">
        <f>VLOOKUP($A391,SalesData[#This Row],COLUMN(K390), FALSE)</f>
        <v>0</v>
      </c>
      <c r="L391">
        <f>VLOOKUP($A391,SalesData[#This Row],COLUMN(L390), FALSE)</f>
        <v>625.28</v>
      </c>
      <c r="M391" t="str">
        <f>VLOOKUP($A391,SalesData[#This Row],COLUMN(M390), FALSE)</f>
        <v>High</v>
      </c>
      <c r="N391">
        <f>VLOOKUP($A391,SalesData[#This Row],COLUMN(N390), FALSE)</f>
        <v>0</v>
      </c>
      <c r="O391" t="str">
        <f>VLOOKUP($A391,SalesData[#This Row],COLUMN(O390), FALSE)</f>
        <v>Fred Hopkins</v>
      </c>
      <c r="P391" t="str">
        <f>VLOOKUP($A391,SalesData[#This Row],COLUMN(P390), FALSE)</f>
        <v>MX</v>
      </c>
      <c r="Q391" t="str">
        <f>VLOOKUP($A391,SalesData[#This Row],COLUMN(Q390), FALSE)</f>
        <v>2013</v>
      </c>
      <c r="R391" t="str">
        <f>VLOOKUP($A391,SalesData[#This Row],COLUMN(R390), FALSE)</f>
        <v>HIGH</v>
      </c>
      <c r="S391" t="str">
        <f>VLOOKUP($A391,SalesData[#This Row],COLUMN(S390), FALSE)</f>
        <v>technology</v>
      </c>
      <c r="T391" t="str">
        <f>VLOOKUP($A391,SalesData[#This Row],COLUMN(T390), FALSE)</f>
        <v>41628</v>
      </c>
      <c r="U391" t="str">
        <f>VLOOKUP($A391,SalesData[#This Row],COLUMN(U390), FALSE)</f>
        <v>FH1436582</v>
      </c>
      <c r="V391" t="str">
        <f>VLOOKUP($A391,SalesData[#This Row],COLUMN(V390), FALSE)</f>
        <v>MX</v>
      </c>
      <c r="W391">
        <f>VLOOKUP($A391,SalesData[#This Row],COLUMN(W390), FALSE)</f>
        <v>2013</v>
      </c>
      <c r="X391" t="str">
        <f>VLOOKUP($A391,SalesData[#This Row],COLUMN(X390), FALSE)</f>
        <v>FH1436582</v>
      </c>
      <c r="Y391">
        <f>VLOOKUP($A391,SalesData[#This Row],COLUMN(Y390), FALSE)</f>
        <v>41628</v>
      </c>
      <c r="Z391" t="str">
        <f>VLOOKUP($A391,SalesData[#This Row],COLUMN(Z390), FALSE)</f>
        <v>MX-2013-FH1436582-41628</v>
      </c>
      <c r="AA391">
        <f>VLOOKUP($A391,SalesData[#This Row],COLUMN(AA390), FALSE)</f>
        <v>2013</v>
      </c>
      <c r="AB391">
        <f>VLOOKUP($A391,SalesData[#This Row],COLUMN(AB390), FALSE)</f>
        <v>12</v>
      </c>
      <c r="AC391">
        <f>VLOOKUP($A391,SalesData[#This Row],COLUMN(AC390), FALSE)</f>
        <v>6</v>
      </c>
      <c r="AD391">
        <f>VLOOKUP($A391,SalesData[#This Row],COLUMN(AD390), FALSE)</f>
        <v>4</v>
      </c>
    </row>
    <row r="392" spans="1:30" ht="15.75">
      <c r="A392" s="53" t="s">
        <v>592</v>
      </c>
      <c r="B392" s="52" t="str">
        <f>VLOOKUP($A392,SalesData[#This Row],COLUMN(B391), FALSE)</f>
        <v xml:space="preserve"> 2015-04-14 </v>
      </c>
      <c r="C392" s="52">
        <f>VLOOKUP($A392,SalesData[#This Row],COLUMN(C391), FALSE)</f>
        <v>42111</v>
      </c>
      <c r="D392" t="str">
        <f>VLOOKUP($A392,SalesData[#This Row],COLUMN(D391), FALSE)</f>
        <v>Jane Waco</v>
      </c>
      <c r="E392" t="str">
        <f>VLOOKUP($A392,SalesData[#This Row],COLUMN(E391), FALSE)</f>
        <v>Senegal</v>
      </c>
      <c r="F392" t="str">
        <f>VLOOKUP($A392,SalesData[#This Row],COLUMN(F391), FALSE)</f>
        <v>Western Africa</v>
      </c>
      <c r="G392" t="str">
        <f>VLOOKUP($A392,SalesData[#This Row],COLUMN(G391), FALSE)</f>
        <v>Technology</v>
      </c>
      <c r="H392" t="str">
        <f>VLOOKUP($A392,SalesData[#This Row],COLUMN(H391), FALSE)</f>
        <v>Phones</v>
      </c>
      <c r="I392">
        <f>VLOOKUP($A392,SalesData[#This Row],COLUMN(I391), FALSE)</f>
        <v>3908.88</v>
      </c>
      <c r="J392">
        <f>VLOOKUP($A392,SalesData[#This Row],COLUMN(J391), FALSE)</f>
        <v>6</v>
      </c>
      <c r="K392">
        <f>VLOOKUP($A392,SalesData[#This Row],COLUMN(K391), FALSE)</f>
        <v>0</v>
      </c>
      <c r="L392">
        <f>VLOOKUP($A392,SalesData[#This Row],COLUMN(L391), FALSE)</f>
        <v>1563.48</v>
      </c>
      <c r="M392" t="str">
        <f>VLOOKUP($A392,SalesData[#This Row],COLUMN(M391), FALSE)</f>
        <v>Meidum</v>
      </c>
      <c r="N392">
        <f>VLOOKUP($A392,SalesData[#This Row],COLUMN(N391), FALSE)</f>
        <v>0</v>
      </c>
      <c r="O392" t="str">
        <f>VLOOKUP($A392,SalesData[#This Row],COLUMN(O391), FALSE)</f>
        <v>Jane Waco</v>
      </c>
      <c r="P392" t="str">
        <f>VLOOKUP($A392,SalesData[#This Row],COLUMN(P391), FALSE)</f>
        <v>SG</v>
      </c>
      <c r="Q392" t="str">
        <f>VLOOKUP($A392,SalesData[#This Row],COLUMN(Q391), FALSE)</f>
        <v>2015</v>
      </c>
      <c r="R392" t="str">
        <f>VLOOKUP($A392,SalesData[#This Row],COLUMN(R391), FALSE)</f>
        <v>MEIDUM</v>
      </c>
      <c r="S392" t="str">
        <f>VLOOKUP($A392,SalesData[#This Row],COLUMN(S391), FALSE)</f>
        <v>technology</v>
      </c>
      <c r="T392" t="str">
        <f>VLOOKUP($A392,SalesData[#This Row],COLUMN(T391), FALSE)</f>
        <v>42108</v>
      </c>
      <c r="U392" t="str">
        <f>VLOOKUP($A392,SalesData[#This Row],COLUMN(U391), FALSE)</f>
        <v>JW5220111</v>
      </c>
      <c r="V392" t="str">
        <f>VLOOKUP($A392,SalesData[#This Row],COLUMN(V391), FALSE)</f>
        <v>SG</v>
      </c>
      <c r="W392">
        <f>VLOOKUP($A392,SalesData[#This Row],COLUMN(W391), FALSE)</f>
        <v>2015</v>
      </c>
      <c r="X392" t="str">
        <f>VLOOKUP($A392,SalesData[#This Row],COLUMN(X391), FALSE)</f>
        <v>JW5220111</v>
      </c>
      <c r="Y392">
        <f>VLOOKUP($A392,SalesData[#This Row],COLUMN(Y391), FALSE)</f>
        <v>42108</v>
      </c>
      <c r="Z392" t="str">
        <f>VLOOKUP($A392,SalesData[#This Row],COLUMN(Z391), FALSE)</f>
        <v>SG-2015-JW5220111-42108</v>
      </c>
      <c r="AA392">
        <f>VLOOKUP($A392,SalesData[#This Row],COLUMN(AA391), FALSE)</f>
        <v>0</v>
      </c>
      <c r="AB392">
        <f>VLOOKUP($A392,SalesData[#This Row],COLUMN(AB391), FALSE)</f>
        <v>0</v>
      </c>
      <c r="AC392">
        <f>VLOOKUP($A392,SalesData[#This Row],COLUMN(AC391), FALSE)</f>
        <v>0</v>
      </c>
      <c r="AD392">
        <f>VLOOKUP($A392,SalesData[#This Row],COLUMN(AD391), FALSE)</f>
        <v>0</v>
      </c>
    </row>
    <row r="393" spans="1:30" ht="15.75">
      <c r="A393" s="54" t="s">
        <v>599</v>
      </c>
      <c r="B393" s="52">
        <f>VLOOKUP($A393,SalesData[#This Row],COLUMN(B392), FALSE)</f>
        <v>42140</v>
      </c>
      <c r="C393" s="52">
        <f>VLOOKUP($A393,SalesData[#This Row],COLUMN(C392), FALSE)</f>
        <v>42142</v>
      </c>
      <c r="D393" t="str">
        <f>VLOOKUP($A393,SalesData[#This Row],COLUMN(D392), FALSE)</f>
        <v>Russell D'Ascenzo</v>
      </c>
      <c r="E393" t="str">
        <f>VLOOKUP($A393,SalesData[#This Row],COLUMN(E392), FALSE)</f>
        <v>new zealand</v>
      </c>
      <c r="F393" t="str">
        <f>VLOOKUP($A393,SalesData[#This Row],COLUMN(F392), FALSE)</f>
        <v>Oceania</v>
      </c>
      <c r="G393" t="str">
        <f>VLOOKUP($A393,SalesData[#This Row],COLUMN(G392), FALSE)</f>
        <v>Office_Supplies</v>
      </c>
      <c r="H393" t="str">
        <f>VLOOKUP($A393,SalesData[#This Row],COLUMN(H392), FALSE)</f>
        <v>Phones</v>
      </c>
      <c r="I393">
        <f>VLOOKUP($A393,SalesData[#This Row],COLUMN(I392), FALSE)</f>
        <v>1900.5839999999901</v>
      </c>
      <c r="J393">
        <f>VLOOKUP($A393,SalesData[#This Row],COLUMN(J392), FALSE)</f>
        <v>6</v>
      </c>
      <c r="K393">
        <f>VLOOKUP($A393,SalesData[#This Row],COLUMN(K392), FALSE)</f>
        <v>0.4</v>
      </c>
      <c r="L393">
        <f>VLOOKUP($A393,SalesData[#This Row],COLUMN(L392), FALSE)</f>
        <v>-348.51600000000002</v>
      </c>
      <c r="M393" t="str">
        <f>VLOOKUP($A393,SalesData[#This Row],COLUMN(M392), FALSE)</f>
        <v>High</v>
      </c>
      <c r="N393">
        <f>VLOOKUP($A393,SalesData[#This Row],COLUMN(N392), FALSE)</f>
        <v>0</v>
      </c>
      <c r="O393" t="str">
        <f>VLOOKUP($A393,SalesData[#This Row],COLUMN(O392), FALSE)</f>
        <v>Russell D'Ascenzo</v>
      </c>
      <c r="P393" t="str">
        <f>VLOOKUP($A393,SalesData[#This Row],COLUMN(P392), FALSE)</f>
        <v>ID</v>
      </c>
      <c r="Q393" t="str">
        <f>VLOOKUP($A393,SalesData[#This Row],COLUMN(Q392), FALSE)</f>
        <v>2015</v>
      </c>
      <c r="R393" t="str">
        <f>VLOOKUP($A393,SalesData[#This Row],COLUMN(R392), FALSE)</f>
        <v>HIGH</v>
      </c>
      <c r="S393" t="str">
        <f>VLOOKUP($A393,SalesData[#This Row],COLUMN(S392), FALSE)</f>
        <v>office_supplies</v>
      </c>
      <c r="T393" t="str">
        <f>VLOOKUP($A393,SalesData[#This Row],COLUMN(T392), FALSE)</f>
        <v>42140</v>
      </c>
      <c r="U393" t="str">
        <f>VLOOKUP($A393,SalesData[#This Row],COLUMN(U392), FALSE)</f>
        <v>RD1993092</v>
      </c>
      <c r="V393" t="str">
        <f>VLOOKUP($A393,SalesData[#This Row],COLUMN(V392), FALSE)</f>
        <v>ID</v>
      </c>
      <c r="W393">
        <f>VLOOKUP($A393,SalesData[#This Row],COLUMN(W392), FALSE)</f>
        <v>2015</v>
      </c>
      <c r="X393" t="str">
        <f>VLOOKUP($A393,SalesData[#This Row],COLUMN(X392), FALSE)</f>
        <v>RD1993092</v>
      </c>
      <c r="Y393">
        <f>VLOOKUP($A393,SalesData[#This Row],COLUMN(Y392), FALSE)</f>
        <v>42140</v>
      </c>
      <c r="Z393" t="str">
        <f>VLOOKUP($A393,SalesData[#This Row],COLUMN(Z392), FALSE)</f>
        <v>ID-2015-RD1993092-42140</v>
      </c>
      <c r="AA393">
        <f>VLOOKUP($A393,SalesData[#This Row],COLUMN(AA392), FALSE)</f>
        <v>2015</v>
      </c>
      <c r="AB393">
        <f>VLOOKUP($A393,SalesData[#This Row],COLUMN(AB392), FALSE)</f>
        <v>5</v>
      </c>
      <c r="AC393">
        <f>VLOOKUP($A393,SalesData[#This Row],COLUMN(AC392), FALSE)</f>
        <v>7</v>
      </c>
      <c r="AD393">
        <f>VLOOKUP($A393,SalesData[#This Row],COLUMN(AD392), FALSE)</f>
        <v>2</v>
      </c>
    </row>
    <row r="394" spans="1:30" ht="15.75">
      <c r="A394" s="53" t="s">
        <v>606</v>
      </c>
      <c r="B394" s="52">
        <f>VLOOKUP($A394,SalesData[#This Row],COLUMN(B393), FALSE)</f>
        <v>41788</v>
      </c>
      <c r="C394" s="52">
        <f>VLOOKUP($A394,SalesData[#This Row],COLUMN(C393), FALSE)</f>
        <v>41791</v>
      </c>
      <c r="D394" t="str">
        <f>VLOOKUP($A394,SalesData[#This Row],COLUMN(D393), FALSE)</f>
        <v>Charles Sheldon</v>
      </c>
      <c r="E394" t="str">
        <f>VLOOKUP($A394,SalesData[#This Row],COLUMN(E393), FALSE)</f>
        <v>Thailand</v>
      </c>
      <c r="F394" t="str">
        <f>VLOOKUP($A394,SalesData[#This Row],COLUMN(F393), FALSE)</f>
        <v>Southeastern Asia</v>
      </c>
      <c r="G394" t="str">
        <f>VLOOKUP($A394,SalesData[#This Row],COLUMN(G393), FALSE)</f>
        <v>Technology</v>
      </c>
      <c r="H394" t="str">
        <f>VLOOKUP($A394,SalesData[#This Row],COLUMN(H393), FALSE)</f>
        <v>Bookcases</v>
      </c>
      <c r="I394">
        <f>VLOOKUP($A394,SalesData[#This Row],COLUMN(I393), FALSE)</f>
        <v>3181.7718</v>
      </c>
      <c r="J394">
        <f>VLOOKUP($A394,SalesData[#This Row],COLUMN(J393), FALSE)</f>
        <v>6</v>
      </c>
      <c r="K394">
        <f>VLOOKUP($A394,SalesData[#This Row],COLUMN(K393), FALSE)</f>
        <v>0.17</v>
      </c>
      <c r="L394">
        <f>VLOOKUP($A394,SalesData[#This Row],COLUMN(L393), FALSE)</f>
        <v>344.97179999999901</v>
      </c>
      <c r="M394" t="str">
        <f>VLOOKUP($A394,SalesData[#This Row],COLUMN(M393), FALSE)</f>
        <v>Medium</v>
      </c>
      <c r="N394">
        <f>VLOOKUP($A394,SalesData[#This Row],COLUMN(N393), FALSE)</f>
        <v>0</v>
      </c>
      <c r="O394" t="str">
        <f>VLOOKUP($A394,SalesData[#This Row],COLUMN(O393), FALSE)</f>
        <v>Charles Sheldon</v>
      </c>
      <c r="P394" t="str">
        <f>VLOOKUP($A394,SalesData[#This Row],COLUMN(P393), FALSE)</f>
        <v>IN</v>
      </c>
      <c r="Q394" t="str">
        <f>VLOOKUP($A394,SalesData[#This Row],COLUMN(Q393), FALSE)</f>
        <v>2014</v>
      </c>
      <c r="R394" t="str">
        <f>VLOOKUP($A394,SalesData[#This Row],COLUMN(R393), FALSE)</f>
        <v>MEDIUM</v>
      </c>
      <c r="S394" t="str">
        <f>VLOOKUP($A394,SalesData[#This Row],COLUMN(S393), FALSE)</f>
        <v>technology</v>
      </c>
      <c r="T394" t="str">
        <f>VLOOKUP($A394,SalesData[#This Row],COLUMN(T393), FALSE)</f>
        <v>41788</v>
      </c>
      <c r="U394" t="str">
        <f>VLOOKUP($A394,SalesData[#This Row],COLUMN(U393), FALSE)</f>
        <v>CS12175130</v>
      </c>
      <c r="V394" t="str">
        <f>VLOOKUP($A394,SalesData[#This Row],COLUMN(V393), FALSE)</f>
        <v>IN</v>
      </c>
      <c r="W394">
        <f>VLOOKUP($A394,SalesData[#This Row],COLUMN(W393), FALSE)</f>
        <v>2014</v>
      </c>
      <c r="X394" t="str">
        <f>VLOOKUP($A394,SalesData[#This Row],COLUMN(X393), FALSE)</f>
        <v>CS12175130</v>
      </c>
      <c r="Y394">
        <f>VLOOKUP($A394,SalesData[#This Row],COLUMN(Y393), FALSE)</f>
        <v>41788</v>
      </c>
      <c r="Z394" t="str">
        <f>VLOOKUP($A394,SalesData[#This Row],COLUMN(Z393), FALSE)</f>
        <v>IN-2014-CS12175130-41788</v>
      </c>
      <c r="AA394">
        <f>VLOOKUP($A394,SalesData[#This Row],COLUMN(AA393), FALSE)</f>
        <v>2014</v>
      </c>
      <c r="AB394">
        <f>VLOOKUP($A394,SalesData[#This Row],COLUMN(AB393), FALSE)</f>
        <v>5</v>
      </c>
      <c r="AC394">
        <f>VLOOKUP($A394,SalesData[#This Row],COLUMN(AC393), FALSE)</f>
        <v>5</v>
      </c>
      <c r="AD394">
        <f>VLOOKUP($A394,SalesData[#This Row],COLUMN(AD393), FALSE)</f>
        <v>3</v>
      </c>
    </row>
    <row r="395" spans="1:30" ht="15.75">
      <c r="A395" s="54" t="s">
        <v>608</v>
      </c>
      <c r="B395" s="52">
        <f>VLOOKUP($A395,SalesData[#This Row],COLUMN(B394), FALSE)</f>
        <v>41515</v>
      </c>
      <c r="C395" s="52">
        <f>VLOOKUP($A395,SalesData[#This Row],COLUMN(C394), FALSE)</f>
        <v>41518</v>
      </c>
      <c r="D395" t="str">
        <f>VLOOKUP($A395,SalesData[#This Row],COLUMN(D394), FALSE)</f>
        <v>Julia Dunbar</v>
      </c>
      <c r="E395" t="str">
        <f>VLOOKUP($A395,SalesData[#This Row],COLUMN(E394), FALSE)</f>
        <v>Spain</v>
      </c>
      <c r="F395" t="str">
        <f>VLOOKUP($A395,SalesData[#This Row],COLUMN(F394), FALSE)</f>
        <v>Southern Europe</v>
      </c>
      <c r="G395" t="str">
        <f>VLOOKUP($A395,SalesData[#This Row],COLUMN(G394), FALSE)</f>
        <v>Office Supplies</v>
      </c>
      <c r="H395" t="str">
        <f>VLOOKUP($A395,SalesData[#This Row],COLUMN(H394), FALSE)</f>
        <v>Bookcases</v>
      </c>
      <c r="I395">
        <f>VLOOKUP($A395,SalesData[#This Row],COLUMN(I394), FALSE)</f>
        <v>1392.633</v>
      </c>
      <c r="J395">
        <f>VLOOKUP($A395,SalesData[#This Row],COLUMN(J394), FALSE)</f>
        <v>11</v>
      </c>
      <c r="K395">
        <f>VLOOKUP($A395,SalesData[#This Row],COLUMN(K394), FALSE)</f>
        <v>0.1</v>
      </c>
      <c r="L395">
        <f>VLOOKUP($A395,SalesData[#This Row],COLUMN(L394), FALSE)</f>
        <v>-139.55699999999999</v>
      </c>
      <c r="M395" t="str">
        <f>VLOOKUP($A395,SalesData[#This Row],COLUMN(M394), FALSE)</f>
        <v>Critical</v>
      </c>
      <c r="N395">
        <f>VLOOKUP($A395,SalesData[#This Row],COLUMN(N394), FALSE)</f>
        <v>0</v>
      </c>
      <c r="O395" t="str">
        <f>VLOOKUP($A395,SalesData[#This Row],COLUMN(O394), FALSE)</f>
        <v>Julia Dunbar</v>
      </c>
      <c r="P395" t="str">
        <f>VLOOKUP($A395,SalesData[#This Row],COLUMN(P394), FALSE)</f>
        <v>IT</v>
      </c>
      <c r="Q395" t="str">
        <f>VLOOKUP($A395,SalesData[#This Row],COLUMN(Q394), FALSE)</f>
        <v>2013</v>
      </c>
      <c r="R395" t="str">
        <f>VLOOKUP($A395,SalesData[#This Row],COLUMN(R394), FALSE)</f>
        <v>CRITICAL</v>
      </c>
      <c r="S395" t="str">
        <f>VLOOKUP($A395,SalesData[#This Row],COLUMN(S394), FALSE)</f>
        <v>office supplies</v>
      </c>
      <c r="T395" t="str">
        <f>VLOOKUP($A395,SalesData[#This Row],COLUMN(T394), FALSE)</f>
        <v>41515</v>
      </c>
      <c r="U395" t="str">
        <f>VLOOKUP($A395,SalesData[#This Row],COLUMN(U394), FALSE)</f>
        <v>JD16060120</v>
      </c>
      <c r="V395" t="str">
        <f>VLOOKUP($A395,SalesData[#This Row],COLUMN(V394), FALSE)</f>
        <v>IT</v>
      </c>
      <c r="W395">
        <f>VLOOKUP($A395,SalesData[#This Row],COLUMN(W394), FALSE)</f>
        <v>2013</v>
      </c>
      <c r="X395" t="str">
        <f>VLOOKUP($A395,SalesData[#This Row],COLUMN(X394), FALSE)</f>
        <v>JD16060120</v>
      </c>
      <c r="Y395">
        <f>VLOOKUP($A395,SalesData[#This Row],COLUMN(Y394), FALSE)</f>
        <v>41515</v>
      </c>
      <c r="Z395" t="str">
        <f>VLOOKUP($A395,SalesData[#This Row],COLUMN(Z394), FALSE)</f>
        <v>IT-2013-JD16060120-41515</v>
      </c>
      <c r="AA395">
        <f>VLOOKUP($A395,SalesData[#This Row],COLUMN(AA394), FALSE)</f>
        <v>2013</v>
      </c>
      <c r="AB395">
        <f>VLOOKUP($A395,SalesData[#This Row],COLUMN(AB394), FALSE)</f>
        <v>8</v>
      </c>
      <c r="AC395">
        <f>VLOOKUP($A395,SalesData[#This Row],COLUMN(AC394), FALSE)</f>
        <v>5</v>
      </c>
      <c r="AD395">
        <f>VLOOKUP($A395,SalesData[#This Row],COLUMN(AD394), FALSE)</f>
        <v>3</v>
      </c>
    </row>
    <row r="396" spans="1:30" ht="15.75">
      <c r="A396" s="53" t="s">
        <v>620</v>
      </c>
      <c r="B396" s="52">
        <f>VLOOKUP($A396,SalesData[#This Row],COLUMN(B395), FALSE)</f>
        <v>41852</v>
      </c>
      <c r="C396" s="52">
        <f>VLOOKUP($A396,SalesData[#This Row],COLUMN(C395), FALSE)</f>
        <v>41855</v>
      </c>
      <c r="D396" t="str">
        <f>VLOOKUP($A396,SalesData[#This Row],COLUMN(D395), FALSE)</f>
        <v>Thomas Seio</v>
      </c>
      <c r="E396" t="str">
        <f>VLOOKUP($A396,SalesData[#This Row],COLUMN(E395), FALSE)</f>
        <v>Australia</v>
      </c>
      <c r="F396" t="str">
        <f>VLOOKUP($A396,SalesData[#This Row],COLUMN(F395), FALSE)</f>
        <v>Oceania</v>
      </c>
      <c r="G396" t="str">
        <f>VLOOKUP($A396,SalesData[#This Row],COLUMN(G395), FALSE)</f>
        <v>Furniture</v>
      </c>
      <c r="H396" t="str">
        <f>VLOOKUP($A396,SalesData[#This Row],COLUMN(H395), FALSE)</f>
        <v>Bookcases</v>
      </c>
      <c r="I396">
        <f>VLOOKUP($A396,SalesData[#This Row],COLUMN(I395), FALSE)</f>
        <v>1512</v>
      </c>
      <c r="J396">
        <f>VLOOKUP($A396,SalesData[#This Row],COLUMN(J395), FALSE)</f>
        <v>6</v>
      </c>
      <c r="K396">
        <f>VLOOKUP($A396,SalesData[#This Row],COLUMN(K395), FALSE)</f>
        <v>0</v>
      </c>
      <c r="L396">
        <f>VLOOKUP($A396,SalesData[#This Row],COLUMN(L395), FALSE)</f>
        <v>498.96</v>
      </c>
      <c r="M396" t="str">
        <f>VLOOKUP($A396,SalesData[#This Row],COLUMN(M395), FALSE)</f>
        <v>Critical</v>
      </c>
      <c r="N396">
        <f>VLOOKUP($A396,SalesData[#This Row],COLUMN(N395), FALSE)</f>
        <v>0</v>
      </c>
      <c r="O396" t="str">
        <f>VLOOKUP($A396,SalesData[#This Row],COLUMN(O395), FALSE)</f>
        <v>Thomas Seio</v>
      </c>
      <c r="P396" t="str">
        <f>VLOOKUP($A396,SalesData[#This Row],COLUMN(P395), FALSE)</f>
        <v>IN</v>
      </c>
      <c r="Q396" t="str">
        <f>VLOOKUP($A396,SalesData[#This Row],COLUMN(Q395), FALSE)</f>
        <v>2014</v>
      </c>
      <c r="R396" t="str">
        <f>VLOOKUP($A396,SalesData[#This Row],COLUMN(R395), FALSE)</f>
        <v>CRITICAL</v>
      </c>
      <c r="S396" t="str">
        <f>VLOOKUP($A396,SalesData[#This Row],COLUMN(S395), FALSE)</f>
        <v>furniture</v>
      </c>
      <c r="T396" t="str">
        <f>VLOOKUP($A396,SalesData[#This Row],COLUMN(T395), FALSE)</f>
        <v>41852</v>
      </c>
      <c r="U396" t="str">
        <f>VLOOKUP($A396,SalesData[#This Row],COLUMN(U395), FALSE)</f>
        <v>TS212057</v>
      </c>
      <c r="V396" t="str">
        <f>VLOOKUP($A396,SalesData[#This Row],COLUMN(V395), FALSE)</f>
        <v>IN</v>
      </c>
      <c r="W396">
        <f>VLOOKUP($A396,SalesData[#This Row],COLUMN(W395), FALSE)</f>
        <v>2014</v>
      </c>
      <c r="X396" t="str">
        <f>VLOOKUP($A396,SalesData[#This Row],COLUMN(X395), FALSE)</f>
        <v>TS212057</v>
      </c>
      <c r="Y396">
        <f>VLOOKUP($A396,SalesData[#This Row],COLUMN(Y395), FALSE)</f>
        <v>41852</v>
      </c>
      <c r="Z396" t="str">
        <f>VLOOKUP($A396,SalesData[#This Row],COLUMN(Z395), FALSE)</f>
        <v>IN-2014-TS212057-41852</v>
      </c>
      <c r="AA396">
        <f>VLOOKUP($A396,SalesData[#This Row],COLUMN(AA395), FALSE)</f>
        <v>2014</v>
      </c>
      <c r="AB396">
        <f>VLOOKUP($A396,SalesData[#This Row],COLUMN(AB395), FALSE)</f>
        <v>8</v>
      </c>
      <c r="AC396">
        <f>VLOOKUP($A396,SalesData[#This Row],COLUMN(AC395), FALSE)</f>
        <v>6</v>
      </c>
      <c r="AD396">
        <f>VLOOKUP($A396,SalesData[#This Row],COLUMN(AD395), FALSE)</f>
        <v>3</v>
      </c>
    </row>
    <row r="397" spans="1:30" ht="15.75">
      <c r="A397" s="54" t="s">
        <v>589</v>
      </c>
      <c r="B397" s="52">
        <f>VLOOKUP($A397,SalesData[#This Row],COLUMN(B396), FALSE)</f>
        <v>41812</v>
      </c>
      <c r="C397" s="52">
        <f>VLOOKUP($A397,SalesData[#This Row],COLUMN(C396), FALSE)</f>
        <v>41817</v>
      </c>
      <c r="D397" t="str">
        <f>VLOOKUP($A397,SalesData[#This Row],COLUMN(D396), FALSE)</f>
        <v>Adam Shillingsburg</v>
      </c>
      <c r="E397" t="str">
        <f>VLOOKUP($A397,SalesData[#This Row],COLUMN(E396), FALSE)</f>
        <v>United States</v>
      </c>
      <c r="F397" t="str">
        <f>VLOOKUP($A397,SalesData[#This Row],COLUMN(F396), FALSE)</f>
        <v>Eastern US</v>
      </c>
      <c r="G397" t="str">
        <f>VLOOKUP($A397,SalesData[#This Row],COLUMN(G396), FALSE)</f>
        <v>Office Supplies</v>
      </c>
      <c r="H397" t="str">
        <f>VLOOKUP($A397,SalesData[#This Row],COLUMN(H396), FALSE)</f>
        <v>Storage</v>
      </c>
      <c r="I397">
        <f>VLOOKUP($A397,SalesData[#This Row],COLUMN(I396), FALSE)</f>
        <v>186.14400000000001</v>
      </c>
      <c r="J397">
        <f>VLOOKUP($A397,SalesData[#This Row],COLUMN(J396), FALSE)</f>
        <v>6</v>
      </c>
      <c r="K397">
        <f>VLOOKUP($A397,SalesData[#This Row],COLUMN(K396), FALSE)</f>
        <v>0.2</v>
      </c>
      <c r="L397">
        <f>VLOOKUP($A397,SalesData[#This Row],COLUMN(L396), FALSE)</f>
        <v>60.496799999999901</v>
      </c>
      <c r="M397" t="str">
        <f>VLOOKUP($A397,SalesData[#This Row],COLUMN(M396), FALSE)</f>
        <v>High</v>
      </c>
      <c r="N397">
        <f>VLOOKUP($A397,SalesData[#This Row],COLUMN(N396), FALSE)</f>
        <v>0</v>
      </c>
      <c r="O397" t="str">
        <f>VLOOKUP($A397,SalesData[#This Row],COLUMN(O396), FALSE)</f>
        <v>Adam Shillingsburg</v>
      </c>
      <c r="P397" t="str">
        <f>VLOOKUP($A397,SalesData[#This Row],COLUMN(P396), FALSE)</f>
        <v>CA</v>
      </c>
      <c r="Q397" t="str">
        <f>VLOOKUP($A397,SalesData[#This Row],COLUMN(Q396), FALSE)</f>
        <v>2014</v>
      </c>
      <c r="R397" t="str">
        <f>VLOOKUP($A397,SalesData[#This Row],COLUMN(R396), FALSE)</f>
        <v>HIGH</v>
      </c>
      <c r="S397" t="str">
        <f>VLOOKUP($A397,SalesData[#This Row],COLUMN(S396), FALSE)</f>
        <v>office supplies</v>
      </c>
      <c r="T397" t="str">
        <f>VLOOKUP($A397,SalesData[#This Row],COLUMN(T396), FALSE)</f>
        <v>41812</v>
      </c>
      <c r="U397" t="str">
        <f>VLOOKUP($A397,SalesData[#This Row],COLUMN(U396), FALSE)</f>
        <v>AS10090140</v>
      </c>
      <c r="V397" t="str">
        <f>VLOOKUP($A397,SalesData[#This Row],COLUMN(V396), FALSE)</f>
        <v>CA</v>
      </c>
      <c r="W397">
        <f>VLOOKUP($A397,SalesData[#This Row],COLUMN(W396), FALSE)</f>
        <v>2014</v>
      </c>
      <c r="X397" t="str">
        <f>VLOOKUP($A397,SalesData[#This Row],COLUMN(X396), FALSE)</f>
        <v>AS10090140</v>
      </c>
      <c r="Y397">
        <f>VLOOKUP($A397,SalesData[#This Row],COLUMN(Y396), FALSE)</f>
        <v>41812</v>
      </c>
      <c r="Z397" t="str">
        <f>VLOOKUP($A397,SalesData[#This Row],COLUMN(Z396), FALSE)</f>
        <v>CA-2014-AS10090140-41812</v>
      </c>
      <c r="AA397">
        <f>VLOOKUP($A397,SalesData[#This Row],COLUMN(AA396), FALSE)</f>
        <v>2014</v>
      </c>
      <c r="AB397">
        <f>VLOOKUP($A397,SalesData[#This Row],COLUMN(AB396), FALSE)</f>
        <v>6</v>
      </c>
      <c r="AC397">
        <f>VLOOKUP($A397,SalesData[#This Row],COLUMN(AC396), FALSE)</f>
        <v>1</v>
      </c>
      <c r="AD397">
        <f>VLOOKUP($A397,SalesData[#This Row],COLUMN(AD396), FALSE)</f>
        <v>5</v>
      </c>
    </row>
    <row r="398" spans="1:30" ht="15.75">
      <c r="A398" s="53" t="s">
        <v>627</v>
      </c>
      <c r="B398" s="52">
        <f>VLOOKUP($A398,SalesData[#This Row],COLUMN(B397), FALSE)</f>
        <v>42288</v>
      </c>
      <c r="C398" s="52">
        <f>VLOOKUP($A398,SalesData[#This Row],COLUMN(C397), FALSE)</f>
        <v>42290</v>
      </c>
      <c r="D398" t="str">
        <f>VLOOKUP($A398,SalesData[#This Row],COLUMN(D397), FALSE)</f>
        <v>Pamela Stobb</v>
      </c>
      <c r="E398" t="str">
        <f>VLOOKUP($A398,SalesData[#This Row],COLUMN(E397), FALSE)</f>
        <v>Indonesia</v>
      </c>
      <c r="F398" t="str">
        <f>VLOOKUP($A398,SalesData[#This Row],COLUMN(F397), FALSE)</f>
        <v>Southeastern Asia</v>
      </c>
      <c r="G398" t="str">
        <f>VLOOKUP($A398,SalesData[#This Row],COLUMN(G397), FALSE)</f>
        <v>Furniture</v>
      </c>
      <c r="H398" t="str">
        <f>VLOOKUP($A398,SalesData[#This Row],COLUMN(H397), FALSE)</f>
        <v>Accessories</v>
      </c>
      <c r="I398">
        <f>VLOOKUP($A398,SalesData[#This Row],COLUMN(I397), FALSE)</f>
        <v>1029.25889999999</v>
      </c>
      <c r="J398">
        <f>VLOOKUP($A398,SalesData[#This Row],COLUMN(J397), FALSE)</f>
        <v>9</v>
      </c>
      <c r="K398">
        <f>VLOOKUP($A398,SalesData[#This Row],COLUMN(K397), FALSE)</f>
        <v>7.0000000000000007E-2</v>
      </c>
      <c r="L398">
        <f>VLOOKUP($A398,SalesData[#This Row],COLUMN(L397), FALSE)</f>
        <v>10.818899999999999</v>
      </c>
      <c r="M398" t="str">
        <f>VLOOKUP($A398,SalesData[#This Row],COLUMN(M397), FALSE)</f>
        <v>Critical</v>
      </c>
      <c r="N398">
        <f>VLOOKUP($A398,SalesData[#This Row],COLUMN(N397), FALSE)</f>
        <v>0</v>
      </c>
      <c r="O398" t="str">
        <f>VLOOKUP($A398,SalesData[#This Row],COLUMN(O397), FALSE)</f>
        <v>Pamela Stobb</v>
      </c>
      <c r="P398" t="str">
        <f>VLOOKUP($A398,SalesData[#This Row],COLUMN(P397), FALSE)</f>
        <v>IN</v>
      </c>
      <c r="Q398" t="str">
        <f>VLOOKUP($A398,SalesData[#This Row],COLUMN(Q397), FALSE)</f>
        <v>2015</v>
      </c>
      <c r="R398" t="str">
        <f>VLOOKUP($A398,SalesData[#This Row],COLUMN(R397), FALSE)</f>
        <v>CRITICAL</v>
      </c>
      <c r="S398" t="str">
        <f>VLOOKUP($A398,SalesData[#This Row],COLUMN(S397), FALSE)</f>
        <v>furniture</v>
      </c>
      <c r="T398" t="str">
        <f>VLOOKUP($A398,SalesData[#This Row],COLUMN(T397), FALSE)</f>
        <v>42288</v>
      </c>
      <c r="U398" t="str">
        <f>VLOOKUP($A398,SalesData[#This Row],COLUMN(U397), FALSE)</f>
        <v>PS1876059</v>
      </c>
      <c r="V398" t="str">
        <f>VLOOKUP($A398,SalesData[#This Row],COLUMN(V397), FALSE)</f>
        <v>IN</v>
      </c>
      <c r="W398">
        <f>VLOOKUP($A398,SalesData[#This Row],COLUMN(W397), FALSE)</f>
        <v>2015</v>
      </c>
      <c r="X398" t="str">
        <f>VLOOKUP($A398,SalesData[#This Row],COLUMN(X397), FALSE)</f>
        <v>PS1876059</v>
      </c>
      <c r="Y398">
        <f>VLOOKUP($A398,SalesData[#This Row],COLUMN(Y397), FALSE)</f>
        <v>42288</v>
      </c>
      <c r="Z398" t="str">
        <f>VLOOKUP($A398,SalesData[#This Row],COLUMN(Z397), FALSE)</f>
        <v>IN-2015-PS1876059-42288</v>
      </c>
      <c r="AA398">
        <f>VLOOKUP($A398,SalesData[#This Row],COLUMN(AA397), FALSE)</f>
        <v>2015</v>
      </c>
      <c r="AB398">
        <f>VLOOKUP($A398,SalesData[#This Row],COLUMN(AB397), FALSE)</f>
        <v>10</v>
      </c>
      <c r="AC398">
        <f>VLOOKUP($A398,SalesData[#This Row],COLUMN(AC397), FALSE)</f>
        <v>1</v>
      </c>
      <c r="AD398">
        <f>VLOOKUP($A398,SalesData[#This Row],COLUMN(AD397), FALSE)</f>
        <v>2</v>
      </c>
    </row>
    <row r="399" spans="1:30" ht="15.75">
      <c r="A399" s="54" t="s">
        <v>631</v>
      </c>
      <c r="B399" s="52">
        <f>VLOOKUP($A399,SalesData[#This Row],COLUMN(B398), FALSE)</f>
        <v>41802</v>
      </c>
      <c r="C399" s="52">
        <f>VLOOKUP($A399,SalesData[#This Row],COLUMN(C398), FALSE)</f>
        <v>41807</v>
      </c>
      <c r="D399" t="str">
        <f>VLOOKUP($A399,SalesData[#This Row],COLUMN(D398), FALSE)</f>
        <v>Cynthia Arntzen</v>
      </c>
      <c r="E399" t="str">
        <f>VLOOKUP($A399,SalesData[#This Row],COLUMN(E398), FALSE)</f>
        <v>India</v>
      </c>
      <c r="F399" t="str">
        <f>VLOOKUP($A399,SalesData[#This Row],COLUMN(F398), FALSE)</f>
        <v>Southern Asia</v>
      </c>
      <c r="G399" t="str">
        <f>VLOOKUP($A399,SalesData[#This Row],COLUMN(G398), FALSE)</f>
        <v>Technology</v>
      </c>
      <c r="H399" t="str">
        <f>VLOOKUP($A399,SalesData[#This Row],COLUMN(H398), FALSE)</f>
        <v>Bookcases</v>
      </c>
      <c r="I399">
        <f>VLOOKUP($A399,SalesData[#This Row],COLUMN(I398), FALSE)</f>
        <v>5751.54</v>
      </c>
      <c r="J399">
        <f>VLOOKUP($A399,SalesData[#This Row],COLUMN(J398), FALSE)</f>
        <v>9</v>
      </c>
      <c r="K399">
        <f>VLOOKUP($A399,SalesData[#This Row],COLUMN(K398), FALSE)</f>
        <v>0</v>
      </c>
      <c r="L399">
        <f>VLOOKUP($A399,SalesData[#This Row],COLUMN(L398), FALSE)</f>
        <v>2817.99</v>
      </c>
      <c r="M399" t="str">
        <f>VLOOKUP($A399,SalesData[#This Row],COLUMN(M398), FALSE)</f>
        <v>Medium</v>
      </c>
      <c r="N399">
        <f>VLOOKUP($A399,SalesData[#This Row],COLUMN(N398), FALSE)</f>
        <v>0</v>
      </c>
      <c r="O399" t="str">
        <f>VLOOKUP($A399,SalesData[#This Row],COLUMN(O398), FALSE)</f>
        <v>Cynthia Arntzen</v>
      </c>
      <c r="P399" t="str">
        <f>VLOOKUP($A399,SalesData[#This Row],COLUMN(P398), FALSE)</f>
        <v>IN</v>
      </c>
      <c r="Q399" t="str">
        <f>VLOOKUP($A399,SalesData[#This Row],COLUMN(Q398), FALSE)</f>
        <v>2014</v>
      </c>
      <c r="R399" t="str">
        <f>VLOOKUP($A399,SalesData[#This Row],COLUMN(R398), FALSE)</f>
        <v>MEDIUM</v>
      </c>
      <c r="S399" t="str">
        <f>VLOOKUP($A399,SalesData[#This Row],COLUMN(S398), FALSE)</f>
        <v>technology</v>
      </c>
      <c r="T399" t="str">
        <f>VLOOKUP($A399,SalesData[#This Row],COLUMN(T398), FALSE)</f>
        <v>41802</v>
      </c>
      <c r="U399" t="str">
        <f>VLOOKUP($A399,SalesData[#This Row],COLUMN(U398), FALSE)</f>
        <v>CA1277558</v>
      </c>
      <c r="V399" t="str">
        <f>VLOOKUP($A399,SalesData[#This Row],COLUMN(V398), FALSE)</f>
        <v>IN</v>
      </c>
      <c r="W399">
        <f>VLOOKUP($A399,SalesData[#This Row],COLUMN(W398), FALSE)</f>
        <v>2014</v>
      </c>
      <c r="X399" t="str">
        <f>VLOOKUP($A399,SalesData[#This Row],COLUMN(X398), FALSE)</f>
        <v>CA1277558</v>
      </c>
      <c r="Y399">
        <f>VLOOKUP($A399,SalesData[#This Row],COLUMN(Y398), FALSE)</f>
        <v>41802</v>
      </c>
      <c r="Z399" t="str">
        <f>VLOOKUP($A399,SalesData[#This Row],COLUMN(Z398), FALSE)</f>
        <v>IN-2014-CA1277558-41802</v>
      </c>
      <c r="AA399">
        <f>VLOOKUP($A399,SalesData[#This Row],COLUMN(AA398), FALSE)</f>
        <v>2014</v>
      </c>
      <c r="AB399">
        <f>VLOOKUP($A399,SalesData[#This Row],COLUMN(AB398), FALSE)</f>
        <v>6</v>
      </c>
      <c r="AC399">
        <f>VLOOKUP($A399,SalesData[#This Row],COLUMN(AC398), FALSE)</f>
        <v>5</v>
      </c>
      <c r="AD399">
        <f>VLOOKUP($A399,SalesData[#This Row],COLUMN(AD398), FALSE)</f>
        <v>5</v>
      </c>
    </row>
    <row r="400" spans="1:30" ht="15.75">
      <c r="A400" s="53" t="s">
        <v>633</v>
      </c>
      <c r="B400" s="52">
        <f>VLOOKUP($A400,SalesData[#This Row],COLUMN(B399), FALSE)</f>
        <v>41899</v>
      </c>
      <c r="C400" s="52">
        <f>VLOOKUP($A400,SalesData[#This Row],COLUMN(C399), FALSE)</f>
        <v>41902</v>
      </c>
      <c r="D400" t="str">
        <f>VLOOKUP($A400,SalesData[#This Row],COLUMN(D399), FALSE)</f>
        <v>Cynthia Delaney</v>
      </c>
      <c r="E400" t="str">
        <f>VLOOKUP($A400,SalesData[#This Row],COLUMN(E399), FALSE)</f>
        <v>Germayn</v>
      </c>
      <c r="F400" t="str">
        <f>VLOOKUP($A400,SalesData[#This Row],COLUMN(F399), FALSE)</f>
        <v>Western Europe</v>
      </c>
      <c r="G400" t="str">
        <f>VLOOKUP($A400,SalesData[#This Row],COLUMN(G399), FALSE)</f>
        <v>Furniture</v>
      </c>
      <c r="H400" t="str">
        <f>VLOOKUP($A400,SalesData[#This Row],COLUMN(H399), FALSE)</f>
        <v>Copiers</v>
      </c>
      <c r="I400">
        <f>VLOOKUP($A400,SalesData[#This Row],COLUMN(I399), FALSE)</f>
        <v>2442.069</v>
      </c>
      <c r="J400">
        <f>VLOOKUP($A400,SalesData[#This Row],COLUMN(J399), FALSE)</f>
        <v>7</v>
      </c>
      <c r="K400">
        <f>VLOOKUP($A400,SalesData[#This Row],COLUMN(K399), FALSE)</f>
        <v>0.1</v>
      </c>
      <c r="L400">
        <f>VLOOKUP($A400,SalesData[#This Row],COLUMN(L399), FALSE)</f>
        <v>-244.251</v>
      </c>
      <c r="M400" t="str">
        <f>VLOOKUP($A400,SalesData[#This Row],COLUMN(M399), FALSE)</f>
        <v>High</v>
      </c>
      <c r="N400">
        <f>VLOOKUP($A400,SalesData[#This Row],COLUMN(N399), FALSE)</f>
        <v>0</v>
      </c>
      <c r="O400" t="str">
        <f>VLOOKUP($A400,SalesData[#This Row],COLUMN(O399), FALSE)</f>
        <v>Cynthia Delaney</v>
      </c>
      <c r="P400" t="str">
        <f>VLOOKUP($A400,SalesData[#This Row],COLUMN(P399), FALSE)</f>
        <v>ES</v>
      </c>
      <c r="Q400" t="str">
        <f>VLOOKUP($A400,SalesData[#This Row],COLUMN(Q399), FALSE)</f>
        <v>2014</v>
      </c>
      <c r="R400" t="str">
        <f>VLOOKUP($A400,SalesData[#This Row],COLUMN(R399), FALSE)</f>
        <v>HIGH</v>
      </c>
      <c r="S400" t="str">
        <f>VLOOKUP($A400,SalesData[#This Row],COLUMN(S399), FALSE)</f>
        <v>furniture</v>
      </c>
      <c r="T400" t="str">
        <f>VLOOKUP($A400,SalesData[#This Row],COLUMN(T399), FALSE)</f>
        <v>41899</v>
      </c>
      <c r="U400" t="str">
        <f>VLOOKUP($A400,SalesData[#This Row],COLUMN(U399), FALSE)</f>
        <v>CD1279048</v>
      </c>
      <c r="V400" t="str">
        <f>VLOOKUP($A400,SalesData[#This Row],COLUMN(V399), FALSE)</f>
        <v>ES</v>
      </c>
      <c r="W400">
        <f>VLOOKUP($A400,SalesData[#This Row],COLUMN(W399), FALSE)</f>
        <v>2014</v>
      </c>
      <c r="X400" t="str">
        <f>VLOOKUP($A400,SalesData[#This Row],COLUMN(X399), FALSE)</f>
        <v>CD1279048</v>
      </c>
      <c r="Y400">
        <f>VLOOKUP($A400,SalesData[#This Row],COLUMN(Y399), FALSE)</f>
        <v>41899</v>
      </c>
      <c r="Z400" t="str">
        <f>VLOOKUP($A400,SalesData[#This Row],COLUMN(Z399), FALSE)</f>
        <v>ES-2014-CD1279048-41899</v>
      </c>
      <c r="AA400">
        <f>VLOOKUP($A400,SalesData[#This Row],COLUMN(AA399), FALSE)</f>
        <v>2014</v>
      </c>
      <c r="AB400">
        <f>VLOOKUP($A400,SalesData[#This Row],COLUMN(AB399), FALSE)</f>
        <v>9</v>
      </c>
      <c r="AC400">
        <f>VLOOKUP($A400,SalesData[#This Row],COLUMN(AC399), FALSE)</f>
        <v>4</v>
      </c>
      <c r="AD400">
        <f>VLOOKUP($A400,SalesData[#This Row],COLUMN(AD399), FALSE)</f>
        <v>3</v>
      </c>
    </row>
    <row r="401" spans="1:30" ht="15.75">
      <c r="A401" s="54" t="s">
        <v>644</v>
      </c>
      <c r="B401" s="52">
        <f>VLOOKUP($A401,SalesData[#This Row],COLUMN(B400), FALSE)</f>
        <v>41136</v>
      </c>
      <c r="C401" s="52">
        <f>VLOOKUP($A401,SalesData[#This Row],COLUMN(C400), FALSE)</f>
        <v>41140</v>
      </c>
      <c r="D401" t="str">
        <f>VLOOKUP($A401,SalesData[#This Row],COLUMN(D400), FALSE)</f>
        <v>Ken Brennan</v>
      </c>
      <c r="E401" t="str">
        <f>VLOOKUP($A401,SalesData[#This Row],COLUMN(E400), FALSE)</f>
        <v>India</v>
      </c>
      <c r="F401" t="str">
        <f>VLOOKUP($A401,SalesData[#This Row],COLUMN(F400), FALSE)</f>
        <v>Southern Asia</v>
      </c>
      <c r="G401" t="str">
        <f>VLOOKUP($A401,SalesData[#This Row],COLUMN(G400), FALSE)</f>
        <v>Furniture</v>
      </c>
      <c r="H401" t="str">
        <f>VLOOKUP($A401,SalesData[#This Row],COLUMN(H400), FALSE)</f>
        <v>Bookcases</v>
      </c>
      <c r="I401">
        <f>VLOOKUP($A401,SalesData[#This Row],COLUMN(I400), FALSE)</f>
        <v>3274.02</v>
      </c>
      <c r="J401">
        <f>VLOOKUP($A401,SalesData[#This Row],COLUMN(J400), FALSE)</f>
        <v>9</v>
      </c>
      <c r="K401">
        <f>VLOOKUP($A401,SalesData[#This Row],COLUMN(K400), FALSE)</f>
        <v>0</v>
      </c>
      <c r="L401">
        <f>VLOOKUP($A401,SalesData[#This Row],COLUMN(L400), FALSE)</f>
        <v>261.89999999999998</v>
      </c>
      <c r="M401" t="str">
        <f>VLOOKUP($A401,SalesData[#This Row],COLUMN(M400), FALSE)</f>
        <v>Medium</v>
      </c>
      <c r="N401">
        <f>VLOOKUP($A401,SalesData[#This Row],COLUMN(N400), FALSE)</f>
        <v>0</v>
      </c>
      <c r="O401" t="str">
        <f>VLOOKUP($A401,SalesData[#This Row],COLUMN(O400), FALSE)</f>
        <v>Ken Brennan</v>
      </c>
      <c r="P401" t="str">
        <f>VLOOKUP($A401,SalesData[#This Row],COLUMN(P400), FALSE)</f>
        <v>IN</v>
      </c>
      <c r="Q401" t="str">
        <f>VLOOKUP($A401,SalesData[#This Row],COLUMN(Q400), FALSE)</f>
        <v>2012</v>
      </c>
      <c r="R401" t="str">
        <f>VLOOKUP($A401,SalesData[#This Row],COLUMN(R400), FALSE)</f>
        <v>MEDIUM</v>
      </c>
      <c r="S401" t="str">
        <f>VLOOKUP($A401,SalesData[#This Row],COLUMN(S400), FALSE)</f>
        <v>furniture</v>
      </c>
      <c r="T401" t="str">
        <f>VLOOKUP($A401,SalesData[#This Row],COLUMN(T400), FALSE)</f>
        <v>41136</v>
      </c>
      <c r="U401" t="str">
        <f>VLOOKUP($A401,SalesData[#This Row],COLUMN(U400), FALSE)</f>
        <v>KB1660058</v>
      </c>
      <c r="V401" t="str">
        <f>VLOOKUP($A401,SalesData[#This Row],COLUMN(V400), FALSE)</f>
        <v>IN</v>
      </c>
      <c r="W401">
        <f>VLOOKUP($A401,SalesData[#This Row],COLUMN(W400), FALSE)</f>
        <v>2012</v>
      </c>
      <c r="X401" t="str">
        <f>VLOOKUP($A401,SalesData[#This Row],COLUMN(X400), FALSE)</f>
        <v>KB1660058</v>
      </c>
      <c r="Y401">
        <f>VLOOKUP($A401,SalesData[#This Row],COLUMN(Y400), FALSE)</f>
        <v>41136</v>
      </c>
      <c r="Z401" t="str">
        <f>VLOOKUP($A401,SalesData[#This Row],COLUMN(Z400), FALSE)</f>
        <v>IN-2012-KB1660058-41136</v>
      </c>
      <c r="AA401">
        <f>VLOOKUP($A401,SalesData[#This Row],COLUMN(AA400), FALSE)</f>
        <v>2012</v>
      </c>
      <c r="AB401">
        <f>VLOOKUP($A401,SalesData[#This Row],COLUMN(AB400), FALSE)</f>
        <v>8</v>
      </c>
      <c r="AC401">
        <f>VLOOKUP($A401,SalesData[#This Row],COLUMN(AC400), FALSE)</f>
        <v>4</v>
      </c>
      <c r="AD401">
        <f>VLOOKUP($A401,SalesData[#This Row],COLUMN(AD400), FALSE)</f>
        <v>4</v>
      </c>
    </row>
    <row r="402" spans="1:30" ht="15.75">
      <c r="A402" s="53" t="s">
        <v>646</v>
      </c>
      <c r="B402" s="52">
        <f>VLOOKUP($A402,SalesData[#This Row],COLUMN(B401), FALSE)</f>
        <v>42096</v>
      </c>
      <c r="C402" s="52" t="str">
        <f>VLOOKUP($A402,SalesData[#This Row],COLUMN(C401), FALSE)</f>
        <v xml:space="preserve"> 2015-04-05 </v>
      </c>
      <c r="D402" t="str">
        <f>VLOOKUP($A402,SalesData[#This Row],COLUMN(D401), FALSE)</f>
        <v>Adam Shillingsburg</v>
      </c>
      <c r="E402" t="str">
        <f>VLOOKUP($A402,SalesData[#This Row],COLUMN(E401), FALSE)</f>
        <v>United States</v>
      </c>
      <c r="F402" t="str">
        <f>VLOOKUP($A402,SalesData[#This Row],COLUMN(F401), FALSE)</f>
        <v>Central US</v>
      </c>
      <c r="G402" t="str">
        <f>VLOOKUP($A402,SalesData[#This Row],COLUMN(G401), FALSE)</f>
        <v>Office Supplies</v>
      </c>
      <c r="H402" t="str">
        <f>VLOOKUP($A402,SalesData[#This Row],COLUMN(H401), FALSE)</f>
        <v>Bookcases</v>
      </c>
      <c r="I402">
        <f>VLOOKUP($A402,SalesData[#This Row],COLUMN(I401), FALSE)</f>
        <v>94.199999999999903</v>
      </c>
      <c r="J402">
        <f>VLOOKUP($A402,SalesData[#This Row],COLUMN(J401), FALSE)</f>
        <v>6</v>
      </c>
      <c r="K402">
        <f>VLOOKUP($A402,SalesData[#This Row],COLUMN(K401), FALSE)</f>
        <v>0</v>
      </c>
      <c r="L402">
        <f>VLOOKUP($A402,SalesData[#This Row],COLUMN(L401), FALSE)</f>
        <v>23.55</v>
      </c>
      <c r="M402" t="str">
        <f>VLOOKUP($A402,SalesData[#This Row],COLUMN(M401), FALSE)</f>
        <v>High</v>
      </c>
      <c r="N402">
        <f>VLOOKUP($A402,SalesData[#This Row],COLUMN(N401), FALSE)</f>
        <v>0</v>
      </c>
      <c r="O402" t="str">
        <f>VLOOKUP($A402,SalesData[#This Row],COLUMN(O401), FALSE)</f>
        <v>Adam Shillingsburg</v>
      </c>
      <c r="P402" t="str">
        <f>VLOOKUP($A402,SalesData[#This Row],COLUMN(P401), FALSE)</f>
        <v>CA</v>
      </c>
      <c r="Q402" t="str">
        <f>VLOOKUP($A402,SalesData[#This Row],COLUMN(Q401), FALSE)</f>
        <v>2015</v>
      </c>
      <c r="R402" t="str">
        <f>VLOOKUP($A402,SalesData[#This Row],COLUMN(R401), FALSE)</f>
        <v>HIGH</v>
      </c>
      <c r="S402" t="str">
        <f>VLOOKUP($A402,SalesData[#This Row],COLUMN(S401), FALSE)</f>
        <v>office supplies</v>
      </c>
      <c r="T402" t="str">
        <f>VLOOKUP($A402,SalesData[#This Row],COLUMN(T401), FALSE)</f>
        <v>42096</v>
      </c>
      <c r="U402" t="str">
        <f>VLOOKUP($A402,SalesData[#This Row],COLUMN(U401), FALSE)</f>
        <v>AS10090140</v>
      </c>
      <c r="V402" t="str">
        <f>VLOOKUP($A402,SalesData[#This Row],COLUMN(V401), FALSE)</f>
        <v>CA</v>
      </c>
      <c r="W402">
        <f>VLOOKUP($A402,SalesData[#This Row],COLUMN(W401), FALSE)</f>
        <v>2015</v>
      </c>
      <c r="X402" t="str">
        <f>VLOOKUP($A402,SalesData[#This Row],COLUMN(X401), FALSE)</f>
        <v>AS10090140</v>
      </c>
      <c r="Y402">
        <f>VLOOKUP($A402,SalesData[#This Row],COLUMN(Y401), FALSE)</f>
        <v>42096</v>
      </c>
      <c r="Z402" t="str">
        <f>VLOOKUP($A402,SalesData[#This Row],COLUMN(Z401), FALSE)</f>
        <v>CA-2015-AS10090140-42096</v>
      </c>
      <c r="AA402">
        <f>VLOOKUP($A402,SalesData[#This Row],COLUMN(AA401), FALSE)</f>
        <v>2015</v>
      </c>
      <c r="AB402">
        <f>VLOOKUP($A402,SalesData[#This Row],COLUMN(AB401), FALSE)</f>
        <v>4</v>
      </c>
      <c r="AC402">
        <f>VLOOKUP($A402,SalesData[#This Row],COLUMN(AC401), FALSE)</f>
        <v>5</v>
      </c>
      <c r="AD402">
        <f>VLOOKUP($A402,SalesData[#This Row],COLUMN(AD401), FALSE)</f>
        <v>0</v>
      </c>
    </row>
    <row r="403" spans="1:30" ht="15.75">
      <c r="A403" s="54" t="s">
        <v>648</v>
      </c>
      <c r="B403" s="52">
        <f>VLOOKUP($A403,SalesData[#This Row],COLUMN(B402), FALSE)</f>
        <v>42018</v>
      </c>
      <c r="C403" s="52">
        <f>VLOOKUP($A403,SalesData[#This Row],COLUMN(C402), FALSE)</f>
        <v>42020</v>
      </c>
      <c r="D403" t="str">
        <f>VLOOKUP($A403,SalesData[#This Row],COLUMN(D402), FALSE)</f>
        <v>Maureen Gnade</v>
      </c>
      <c r="E403" t="str">
        <f>VLOOKUP($A403,SalesData[#This Row],COLUMN(E402), FALSE)</f>
        <v>Italy</v>
      </c>
      <c r="F403" t="str">
        <f>VLOOKUP($A403,SalesData[#This Row],COLUMN(F402), FALSE)</f>
        <v>Southern Europe</v>
      </c>
      <c r="G403" t="str">
        <f>VLOOKUP($A403,SalesData[#This Row],COLUMN(G402), FALSE)</f>
        <v>Technology</v>
      </c>
      <c r="H403" t="str">
        <f>VLOOKUP($A403,SalesData[#This Row],COLUMN(H402), FALSE)</f>
        <v>Phones</v>
      </c>
      <c r="I403">
        <f>VLOOKUP($A403,SalesData[#This Row],COLUMN(I402), FALSE)</f>
        <v>2847.36</v>
      </c>
      <c r="J403">
        <f>VLOOKUP($A403,SalesData[#This Row],COLUMN(J402), FALSE)</f>
        <v>8</v>
      </c>
      <c r="K403">
        <f>VLOOKUP($A403,SalesData[#This Row],COLUMN(K402), FALSE)</f>
        <v>0</v>
      </c>
      <c r="L403">
        <f>VLOOKUP($A403,SalesData[#This Row],COLUMN(L402), FALSE)</f>
        <v>711.84</v>
      </c>
      <c r="M403" t="str">
        <f>VLOOKUP($A403,SalesData[#This Row],COLUMN(M402), FALSE)</f>
        <v>High</v>
      </c>
      <c r="N403">
        <f>VLOOKUP($A403,SalesData[#This Row],COLUMN(N402), FALSE)</f>
        <v>0</v>
      </c>
      <c r="O403" t="str">
        <f>VLOOKUP($A403,SalesData[#This Row],COLUMN(O402), FALSE)</f>
        <v>Maureen Gnade</v>
      </c>
      <c r="P403" t="str">
        <f>VLOOKUP($A403,SalesData[#This Row],COLUMN(P402), FALSE)</f>
        <v>ES</v>
      </c>
      <c r="Q403" t="str">
        <f>VLOOKUP($A403,SalesData[#This Row],COLUMN(Q402), FALSE)</f>
        <v>2015</v>
      </c>
      <c r="R403" t="str">
        <f>VLOOKUP($A403,SalesData[#This Row],COLUMN(R402), FALSE)</f>
        <v>HIGH</v>
      </c>
      <c r="S403" t="str">
        <f>VLOOKUP($A403,SalesData[#This Row],COLUMN(S402), FALSE)</f>
        <v>technology</v>
      </c>
      <c r="T403" t="str">
        <f>VLOOKUP($A403,SalesData[#This Row],COLUMN(T402), FALSE)</f>
        <v>42018</v>
      </c>
      <c r="U403" t="str">
        <f>VLOOKUP($A403,SalesData[#This Row],COLUMN(U402), FALSE)</f>
        <v>MG1769564</v>
      </c>
      <c r="V403" t="str">
        <f>VLOOKUP($A403,SalesData[#This Row],COLUMN(V402), FALSE)</f>
        <v>ES</v>
      </c>
      <c r="W403">
        <f>VLOOKUP($A403,SalesData[#This Row],COLUMN(W402), FALSE)</f>
        <v>2015</v>
      </c>
      <c r="X403" t="str">
        <f>VLOOKUP($A403,SalesData[#This Row],COLUMN(X402), FALSE)</f>
        <v>MG1769564</v>
      </c>
      <c r="Y403">
        <f>VLOOKUP($A403,SalesData[#This Row],COLUMN(Y402), FALSE)</f>
        <v>42018</v>
      </c>
      <c r="Z403" t="str">
        <f>VLOOKUP($A403,SalesData[#This Row],COLUMN(Z402), FALSE)</f>
        <v>ES-2015-MG1769564-42018</v>
      </c>
      <c r="AA403">
        <f>VLOOKUP($A403,SalesData[#This Row],COLUMN(AA402), FALSE)</f>
        <v>2015</v>
      </c>
      <c r="AB403">
        <f>VLOOKUP($A403,SalesData[#This Row],COLUMN(AB402), FALSE)</f>
        <v>1</v>
      </c>
      <c r="AC403">
        <f>VLOOKUP($A403,SalesData[#This Row],COLUMN(AC402), FALSE)</f>
        <v>4</v>
      </c>
      <c r="AD403">
        <f>VLOOKUP($A403,SalesData[#This Row],COLUMN(AD402), FALSE)</f>
        <v>2</v>
      </c>
    </row>
    <row r="404" spans="1:30" ht="15.75">
      <c r="A404" s="53" t="s">
        <v>654</v>
      </c>
      <c r="B404" s="52">
        <f>VLOOKUP($A404,SalesData[#This Row],COLUMN(B403), FALSE)</f>
        <v>42269</v>
      </c>
      <c r="C404" s="52">
        <f>VLOOKUP($A404,SalesData[#This Row],COLUMN(C403), FALSE)</f>
        <v>42272</v>
      </c>
      <c r="D404" t="str">
        <f>VLOOKUP($A404,SalesData[#This Row],COLUMN(D403), FALSE)</f>
        <v>Beth Paige</v>
      </c>
      <c r="E404" t="str">
        <f>VLOOKUP($A404,SalesData[#This Row],COLUMN(E403), FALSE)</f>
        <v>Singapore</v>
      </c>
      <c r="F404" t="str">
        <f>VLOOKUP($A404,SalesData[#This Row],COLUMN(F403), FALSE)</f>
        <v>SOUTHEASTERN ASIA</v>
      </c>
      <c r="G404" t="str">
        <f>VLOOKUP($A404,SalesData[#This Row],COLUMN(G403), FALSE)</f>
        <v>Technology</v>
      </c>
      <c r="H404" t="str">
        <f>VLOOKUP($A404,SalesData[#This Row],COLUMN(H403), FALSE)</f>
        <v>Copiers</v>
      </c>
      <c r="I404">
        <f>VLOOKUP($A404,SalesData[#This Row],COLUMN(I403), FALSE)</f>
        <v>1282.22999999999</v>
      </c>
      <c r="J404">
        <f>VLOOKUP($A404,SalesData[#This Row],COLUMN(J403), FALSE)</f>
        <v>9</v>
      </c>
      <c r="K404">
        <f>VLOOKUP($A404,SalesData[#This Row],COLUMN(K403), FALSE)</f>
        <v>0</v>
      </c>
      <c r="L404">
        <f>VLOOKUP($A404,SalesData[#This Row],COLUMN(L403), FALSE)</f>
        <v>12.69</v>
      </c>
      <c r="M404" t="str">
        <f>VLOOKUP($A404,SalesData[#This Row],COLUMN(M403), FALSE)</f>
        <v>Critical</v>
      </c>
      <c r="N404">
        <f>VLOOKUP($A404,SalesData[#This Row],COLUMN(N403), FALSE)</f>
        <v>0</v>
      </c>
      <c r="O404" t="str">
        <f>VLOOKUP($A404,SalesData[#This Row],COLUMN(O403), FALSE)</f>
        <v>Beth Paige</v>
      </c>
      <c r="P404" t="str">
        <f>VLOOKUP($A404,SalesData[#This Row],COLUMN(P403), FALSE)</f>
        <v>IN</v>
      </c>
      <c r="Q404" t="str">
        <f>VLOOKUP($A404,SalesData[#This Row],COLUMN(Q403), FALSE)</f>
        <v>2015</v>
      </c>
      <c r="R404" t="str">
        <f>VLOOKUP($A404,SalesData[#This Row],COLUMN(R403), FALSE)</f>
        <v>CRITICAL</v>
      </c>
      <c r="S404" t="str">
        <f>VLOOKUP($A404,SalesData[#This Row],COLUMN(S403), FALSE)</f>
        <v>technology</v>
      </c>
      <c r="T404" t="str">
        <f>VLOOKUP($A404,SalesData[#This Row],COLUMN(T403), FALSE)</f>
        <v>42269</v>
      </c>
      <c r="U404" t="str">
        <f>VLOOKUP($A404,SalesData[#This Row],COLUMN(U403), FALSE)</f>
        <v>BP11290113</v>
      </c>
      <c r="V404" t="str">
        <f>VLOOKUP($A404,SalesData[#This Row],COLUMN(V403), FALSE)</f>
        <v>IN</v>
      </c>
      <c r="W404">
        <f>VLOOKUP($A404,SalesData[#This Row],COLUMN(W403), FALSE)</f>
        <v>2015</v>
      </c>
      <c r="X404" t="str">
        <f>VLOOKUP($A404,SalesData[#This Row],COLUMN(X403), FALSE)</f>
        <v>BP11290113</v>
      </c>
      <c r="Y404">
        <f>VLOOKUP($A404,SalesData[#This Row],COLUMN(Y403), FALSE)</f>
        <v>42269</v>
      </c>
      <c r="Z404" t="str">
        <f>VLOOKUP($A404,SalesData[#This Row],COLUMN(Z403), FALSE)</f>
        <v>IN-2015-BP11290113-42269</v>
      </c>
      <c r="AA404">
        <f>VLOOKUP($A404,SalesData[#This Row],COLUMN(AA403), FALSE)</f>
        <v>2015</v>
      </c>
      <c r="AB404">
        <f>VLOOKUP($A404,SalesData[#This Row],COLUMN(AB403), FALSE)</f>
        <v>9</v>
      </c>
      <c r="AC404">
        <f>VLOOKUP($A404,SalesData[#This Row],COLUMN(AC403), FALSE)</f>
        <v>3</v>
      </c>
      <c r="AD404">
        <f>VLOOKUP($A404,SalesData[#This Row],COLUMN(AD403), FALSE)</f>
        <v>3</v>
      </c>
    </row>
    <row r="405" spans="1:30" ht="15.75">
      <c r="A405" s="54" t="s">
        <v>665</v>
      </c>
      <c r="B405" s="52">
        <f>VLOOKUP($A405,SalesData[#This Row],COLUMN(B404), FALSE)</f>
        <v>42124</v>
      </c>
      <c r="C405" s="52">
        <f>VLOOKUP($A405,SalesData[#This Row],COLUMN(C404), FALSE)</f>
        <v>42128</v>
      </c>
      <c r="D405" t="str">
        <f>VLOOKUP($A405,SalesData[#This Row],COLUMN(D404), FALSE)</f>
        <v>Bryan Spruell</v>
      </c>
      <c r="E405" t="str">
        <f>VLOOKUP($A405,SalesData[#This Row],COLUMN(E404), FALSE)</f>
        <v>Indonesia</v>
      </c>
      <c r="F405" t="str">
        <f>VLOOKUP($A405,SalesData[#This Row],COLUMN(F404), FALSE)</f>
        <v>Southeastern Asia</v>
      </c>
      <c r="G405" t="str">
        <f>VLOOKUP($A405,SalesData[#This Row],COLUMN(G404), FALSE)</f>
        <v>Office Supplies</v>
      </c>
      <c r="H405" t="str">
        <f>VLOOKUP($A405,SalesData[#This Row],COLUMN(H404), FALSE)</f>
        <v>Copiers</v>
      </c>
      <c r="I405">
        <f>VLOOKUP($A405,SalesData[#This Row],COLUMN(I404), FALSE)</f>
        <v>4135.6409999999996</v>
      </c>
      <c r="J405">
        <f>VLOOKUP($A405,SalesData[#This Row],COLUMN(J404), FALSE)</f>
        <v>10</v>
      </c>
      <c r="K405">
        <f>VLOOKUP($A405,SalesData[#This Row],COLUMN(K404), FALSE)</f>
        <v>0.17</v>
      </c>
      <c r="L405">
        <f>VLOOKUP($A405,SalesData[#This Row],COLUMN(L404), FALSE)</f>
        <v>847.04099999999903</v>
      </c>
      <c r="M405" t="str">
        <f>VLOOKUP($A405,SalesData[#This Row],COLUMN(M404), FALSE)</f>
        <v>Medium</v>
      </c>
      <c r="N405">
        <f>VLOOKUP($A405,SalesData[#This Row],COLUMN(N404), FALSE)</f>
        <v>0</v>
      </c>
      <c r="O405" t="str">
        <f>VLOOKUP($A405,SalesData[#This Row],COLUMN(O404), FALSE)</f>
        <v>Bryan Spruell</v>
      </c>
      <c r="P405" t="str">
        <f>VLOOKUP($A405,SalesData[#This Row],COLUMN(P404), FALSE)</f>
        <v>IN</v>
      </c>
      <c r="Q405" t="str">
        <f>VLOOKUP($A405,SalesData[#This Row],COLUMN(Q404), FALSE)</f>
        <v>2015</v>
      </c>
      <c r="R405" t="str">
        <f>VLOOKUP($A405,SalesData[#This Row],COLUMN(R404), FALSE)</f>
        <v>MEDIUM</v>
      </c>
      <c r="S405" t="str">
        <f>VLOOKUP($A405,SalesData[#This Row],COLUMN(S404), FALSE)</f>
        <v>office supplies</v>
      </c>
      <c r="T405" t="str">
        <f>VLOOKUP($A405,SalesData[#This Row],COLUMN(T404), FALSE)</f>
        <v>42124</v>
      </c>
      <c r="U405" t="str">
        <f>VLOOKUP($A405,SalesData[#This Row],COLUMN(U404), FALSE)</f>
        <v>BS1180059</v>
      </c>
      <c r="V405" t="str">
        <f>VLOOKUP($A405,SalesData[#This Row],COLUMN(V404), FALSE)</f>
        <v>IN</v>
      </c>
      <c r="W405">
        <f>VLOOKUP($A405,SalesData[#This Row],COLUMN(W404), FALSE)</f>
        <v>2015</v>
      </c>
      <c r="X405" t="str">
        <f>VLOOKUP($A405,SalesData[#This Row],COLUMN(X404), FALSE)</f>
        <v>BS1180059</v>
      </c>
      <c r="Y405">
        <f>VLOOKUP($A405,SalesData[#This Row],COLUMN(Y404), FALSE)</f>
        <v>42124</v>
      </c>
      <c r="Z405" t="str">
        <f>VLOOKUP($A405,SalesData[#This Row],COLUMN(Z404), FALSE)</f>
        <v>IN-2015-BS1180059-42124</v>
      </c>
      <c r="AA405">
        <f>VLOOKUP($A405,SalesData[#This Row],COLUMN(AA404), FALSE)</f>
        <v>2015</v>
      </c>
      <c r="AB405">
        <f>VLOOKUP($A405,SalesData[#This Row],COLUMN(AB404), FALSE)</f>
        <v>4</v>
      </c>
      <c r="AC405">
        <f>VLOOKUP($A405,SalesData[#This Row],COLUMN(AC404), FALSE)</f>
        <v>5</v>
      </c>
      <c r="AD405">
        <f>VLOOKUP($A405,SalesData[#This Row],COLUMN(AD404), FALSE)</f>
        <v>4</v>
      </c>
    </row>
    <row r="406" spans="1:30" ht="15.75">
      <c r="A406" s="53" t="s">
        <v>667</v>
      </c>
      <c r="B406" s="52">
        <f>VLOOKUP($A406,SalesData[#This Row],COLUMN(B405), FALSE)</f>
        <v>74050</v>
      </c>
      <c r="C406" s="52" t="str">
        <f>VLOOKUP($A406,SalesData[#This Row],COLUMN(C405), FALSE)</f>
        <v xml:space="preserve"> 2012-09-29 </v>
      </c>
      <c r="D406" t="str">
        <f>VLOOKUP($A406,SalesData[#This Row],COLUMN(D405), FALSE)</f>
        <v>Dianna Vittorini</v>
      </c>
      <c r="E406" t="str">
        <f>VLOOKUP($A406,SalesData[#This Row],COLUMN(E405), FALSE)</f>
        <v>El Salvador</v>
      </c>
      <c r="F406" t="str">
        <f>VLOOKUP($A406,SalesData[#This Row],COLUMN(F405), FALSE)</f>
        <v>Central America</v>
      </c>
      <c r="G406" t="str">
        <f>VLOOKUP($A406,SalesData[#This Row],COLUMN(G405), FALSE)</f>
        <v>Furniture</v>
      </c>
      <c r="H406" t="str">
        <f>VLOOKUP($A406,SalesData[#This Row],COLUMN(H405), FALSE)</f>
        <v>Tables</v>
      </c>
      <c r="I406">
        <f>VLOOKUP($A406,SalesData[#This Row],COLUMN(I405), FALSE)</f>
        <v>2325.2800000000002</v>
      </c>
      <c r="J406">
        <f>VLOOKUP($A406,SalesData[#This Row],COLUMN(J405), FALSE)</f>
        <v>8</v>
      </c>
      <c r="K406">
        <f>VLOOKUP($A406,SalesData[#This Row],COLUMN(K405), FALSE)</f>
        <v>0</v>
      </c>
      <c r="L406">
        <f>VLOOKUP($A406,SalesData[#This Row],COLUMN(L405), FALSE)</f>
        <v>511.52</v>
      </c>
      <c r="M406" t="str">
        <f>VLOOKUP($A406,SalesData[#This Row],COLUMN(M405), FALSE)</f>
        <v>High</v>
      </c>
      <c r="N406">
        <f>VLOOKUP($A406,SalesData[#This Row],COLUMN(N405), FALSE)</f>
        <v>0</v>
      </c>
      <c r="O406" t="str">
        <f>VLOOKUP($A406,SalesData[#This Row],COLUMN(O405), FALSE)</f>
        <v>Dianna Vittorini</v>
      </c>
      <c r="P406" t="str">
        <f>VLOOKUP($A406,SalesData[#This Row],COLUMN(P405), FALSE)</f>
        <v>MX</v>
      </c>
      <c r="Q406" t="str">
        <f>VLOOKUP($A406,SalesData[#This Row],COLUMN(Q405), FALSE)</f>
        <v>2012</v>
      </c>
      <c r="R406" t="str">
        <f>VLOOKUP($A406,SalesData[#This Row],COLUMN(R405), FALSE)</f>
        <v>HIGH</v>
      </c>
      <c r="S406" t="str">
        <f>VLOOKUP($A406,SalesData[#This Row],COLUMN(S405), FALSE)</f>
        <v>furniture</v>
      </c>
      <c r="T406" t="str">
        <f>VLOOKUP($A406,SalesData[#This Row],COLUMN(T405), FALSE)</f>
        <v>41179</v>
      </c>
      <c r="U406" t="str">
        <f>VLOOKUP($A406,SalesData[#This Row],COLUMN(U405), FALSE)</f>
        <v>DV1346539</v>
      </c>
      <c r="V406" t="str">
        <f>VLOOKUP($A406,SalesData[#This Row],COLUMN(V405), FALSE)</f>
        <v>MX</v>
      </c>
      <c r="W406">
        <f>VLOOKUP($A406,SalesData[#This Row],COLUMN(W405), FALSE)</f>
        <v>2012</v>
      </c>
      <c r="X406" t="str">
        <f>VLOOKUP($A406,SalesData[#This Row],COLUMN(X405), FALSE)</f>
        <v>DV1346539</v>
      </c>
      <c r="Y406">
        <f>VLOOKUP($A406,SalesData[#This Row],COLUMN(Y405), FALSE)</f>
        <v>41179</v>
      </c>
      <c r="Z406" t="str">
        <f>VLOOKUP($A406,SalesData[#This Row],COLUMN(Z405), FALSE)</f>
        <v>MX-2012-DV1346539-41179</v>
      </c>
      <c r="AA406">
        <f>VLOOKUP($A406,SalesData[#This Row],COLUMN(AA405), FALSE)</f>
        <v>2102</v>
      </c>
      <c r="AB406">
        <f>VLOOKUP($A406,SalesData[#This Row],COLUMN(AB405), FALSE)</f>
        <v>9</v>
      </c>
      <c r="AC406">
        <f>VLOOKUP($A406,SalesData[#This Row],COLUMN(AC405), FALSE)</f>
        <v>4</v>
      </c>
      <c r="AD406">
        <f>VLOOKUP($A406,SalesData[#This Row],COLUMN(AD405), FALSE)</f>
        <v>0</v>
      </c>
    </row>
    <row r="407" spans="1:30" ht="15.75">
      <c r="A407" s="54" t="s">
        <v>680</v>
      </c>
      <c r="B407" s="52">
        <f>VLOOKUP($A407,SalesData[#This Row],COLUMN(B406), FALSE)</f>
        <v>41503</v>
      </c>
      <c r="C407" s="52">
        <f>VLOOKUP($A407,SalesData[#This Row],COLUMN(C406), FALSE)</f>
        <v>41505</v>
      </c>
      <c r="D407" t="str">
        <f>VLOOKUP($A407,SalesData[#This Row],COLUMN(D406), FALSE)</f>
        <v>Duane Benoit</v>
      </c>
      <c r="E407" t="str">
        <f>VLOOKUP($A407,SalesData[#This Row],COLUMN(E406), FALSE)</f>
        <v>romania</v>
      </c>
      <c r="F407" t="str">
        <f>VLOOKUP($A407,SalesData[#This Row],COLUMN(F406), FALSE)</f>
        <v>Eastern Europe</v>
      </c>
      <c r="G407" t="str">
        <f>VLOOKUP($A407,SalesData[#This Row],COLUMN(G406), FALSE)</f>
        <v>Furniture</v>
      </c>
      <c r="H407" t="str">
        <f>VLOOKUP($A407,SalesData[#This Row],COLUMN(H406), FALSE)</f>
        <v>Storage</v>
      </c>
      <c r="I407">
        <f>VLOOKUP($A407,SalesData[#This Row],COLUMN(I406), FALSE)</f>
        <v>1391.52</v>
      </c>
      <c r="J407">
        <f>VLOOKUP($A407,SalesData[#This Row],COLUMN(J406), FALSE)</f>
        <v>8</v>
      </c>
      <c r="K407">
        <f>VLOOKUP($A407,SalesData[#This Row],COLUMN(K406), FALSE)</f>
        <v>0</v>
      </c>
      <c r="L407">
        <f>VLOOKUP($A407,SalesData[#This Row],COLUMN(L406), FALSE)</f>
        <v>69.36</v>
      </c>
      <c r="M407" t="str">
        <f>VLOOKUP($A407,SalesData[#This Row],COLUMN(M406), FALSE)</f>
        <v>Critical</v>
      </c>
      <c r="N407">
        <f>VLOOKUP($A407,SalesData[#This Row],COLUMN(N406), FALSE)</f>
        <v>0</v>
      </c>
      <c r="O407" t="str">
        <f>VLOOKUP($A407,SalesData[#This Row],COLUMN(O406), FALSE)</f>
        <v>Duane Benoit</v>
      </c>
      <c r="P407" t="str">
        <f>VLOOKUP($A407,SalesData[#This Row],COLUMN(P406), FALSE)</f>
        <v>RO</v>
      </c>
      <c r="Q407" t="str">
        <f>VLOOKUP($A407,SalesData[#This Row],COLUMN(Q406), FALSE)</f>
        <v>2013</v>
      </c>
      <c r="R407" t="str">
        <f>VLOOKUP($A407,SalesData[#This Row],COLUMN(R406), FALSE)</f>
        <v>CRITICAL</v>
      </c>
      <c r="S407" t="str">
        <f>VLOOKUP($A407,SalesData[#This Row],COLUMN(S406), FALSE)</f>
        <v>furniture</v>
      </c>
      <c r="T407" t="str">
        <f>VLOOKUP($A407,SalesData[#This Row],COLUMN(T406), FALSE)</f>
        <v>41503</v>
      </c>
      <c r="U407" t="str">
        <f>VLOOKUP($A407,SalesData[#This Row],COLUMN(U406), FALSE)</f>
        <v>DB3660107</v>
      </c>
      <c r="V407" t="str">
        <f>VLOOKUP($A407,SalesData[#This Row],COLUMN(V406), FALSE)</f>
        <v>RO</v>
      </c>
      <c r="W407">
        <f>VLOOKUP($A407,SalesData[#This Row],COLUMN(W406), FALSE)</f>
        <v>2013</v>
      </c>
      <c r="X407" t="str">
        <f>VLOOKUP($A407,SalesData[#This Row],COLUMN(X406), FALSE)</f>
        <v>DB3660107</v>
      </c>
      <c r="Y407">
        <f>VLOOKUP($A407,SalesData[#This Row],COLUMN(Y406), FALSE)</f>
        <v>41503</v>
      </c>
      <c r="Z407" t="str">
        <f>VLOOKUP($A407,SalesData[#This Row],COLUMN(Z406), FALSE)</f>
        <v>RO-2013-DB3660107-41503</v>
      </c>
      <c r="AA407">
        <f>VLOOKUP($A407,SalesData[#This Row],COLUMN(AA406), FALSE)</f>
        <v>2013</v>
      </c>
      <c r="AB407">
        <f>VLOOKUP($A407,SalesData[#This Row],COLUMN(AB406), FALSE)</f>
        <v>8</v>
      </c>
      <c r="AC407">
        <f>VLOOKUP($A407,SalesData[#This Row],COLUMN(AC406), FALSE)</f>
        <v>7</v>
      </c>
      <c r="AD407">
        <f>VLOOKUP($A407,SalesData[#This Row],COLUMN(AD406), FALSE)</f>
        <v>2</v>
      </c>
    </row>
    <row r="408" spans="1:30" ht="15.75">
      <c r="A408" s="53" t="s">
        <v>686</v>
      </c>
      <c r="B408" s="52">
        <f>VLOOKUP($A408,SalesData[#This Row],COLUMN(B407), FALSE)</f>
        <v>41495</v>
      </c>
      <c r="C408" s="52" t="str">
        <f>VLOOKUP($A408,SalesData[#This Row],COLUMN(C407), FALSE)</f>
        <v xml:space="preserve"> 2013-08-11 </v>
      </c>
      <c r="D408" t="str">
        <f>VLOOKUP($A408,SalesData[#This Row],COLUMN(D407), FALSE)</f>
        <v>Karl Braun#</v>
      </c>
      <c r="E408" t="str">
        <f>VLOOKUP($A408,SalesData[#This Row],COLUMN(E407), FALSE)</f>
        <v>Malaysia</v>
      </c>
      <c r="F408" t="str">
        <f>VLOOKUP($A408,SalesData[#This Row],COLUMN(F407), FALSE)</f>
        <v>Southeastern Asia</v>
      </c>
      <c r="G408" t="str">
        <f>VLOOKUP($A408,SalesData[#This Row],COLUMN(G407), FALSE)</f>
        <v>Technology</v>
      </c>
      <c r="H408" t="str">
        <f>VLOOKUP($A408,SalesData[#This Row],COLUMN(H407), FALSE)</f>
        <v>Phones</v>
      </c>
      <c r="I408" t="str">
        <f>VLOOKUP($A408,SalesData[#This Row],COLUMN(I407), FALSE)</f>
        <v>missing</v>
      </c>
      <c r="J408">
        <f>VLOOKUP($A408,SalesData[#This Row],COLUMN(J407), FALSE)</f>
        <v>7</v>
      </c>
      <c r="K408">
        <f>VLOOKUP($A408,SalesData[#This Row],COLUMN(K407), FALSE)</f>
        <v>0</v>
      </c>
      <c r="L408">
        <f>VLOOKUP($A408,SalesData[#This Row],COLUMN(L407), FALSE)</f>
        <v>612.99</v>
      </c>
      <c r="M408" t="str">
        <f>VLOOKUP($A408,SalesData[#This Row],COLUMN(M407), FALSE)</f>
        <v>Critical</v>
      </c>
      <c r="N408">
        <f>VLOOKUP($A408,SalesData[#This Row],COLUMN(N407), FALSE)</f>
        <v>0</v>
      </c>
      <c r="O408" t="str">
        <f>VLOOKUP($A408,SalesData[#This Row],COLUMN(O407), FALSE)</f>
        <v>Karl Braun#</v>
      </c>
      <c r="P408" t="str">
        <f>VLOOKUP($A408,SalesData[#This Row],COLUMN(P407), FALSE)</f>
        <v>IN</v>
      </c>
      <c r="Q408" t="str">
        <f>VLOOKUP($A408,SalesData[#This Row],COLUMN(Q407), FALSE)</f>
        <v>2013</v>
      </c>
      <c r="R408" t="str">
        <f>VLOOKUP($A408,SalesData[#This Row],COLUMN(R407), FALSE)</f>
        <v>CRITICAL</v>
      </c>
      <c r="S408" t="str">
        <f>VLOOKUP($A408,SalesData[#This Row],COLUMN(S407), FALSE)</f>
        <v>technology</v>
      </c>
      <c r="T408" t="str">
        <f>VLOOKUP($A408,SalesData[#This Row],COLUMN(T407), FALSE)</f>
        <v>41495</v>
      </c>
      <c r="U408" t="str">
        <f>VLOOKUP($A408,SalesData[#This Row],COLUMN(U407), FALSE)</f>
        <v>KB1631578</v>
      </c>
      <c r="V408" t="str">
        <f>VLOOKUP($A408,SalesData[#This Row],COLUMN(V407), FALSE)</f>
        <v>IN</v>
      </c>
      <c r="W408">
        <f>VLOOKUP($A408,SalesData[#This Row],COLUMN(W407), FALSE)</f>
        <v>2013</v>
      </c>
      <c r="X408" t="str">
        <f>VLOOKUP($A408,SalesData[#This Row],COLUMN(X407), FALSE)</f>
        <v>KB1631578</v>
      </c>
      <c r="Y408">
        <f>VLOOKUP($A408,SalesData[#This Row],COLUMN(Y407), FALSE)</f>
        <v>41495</v>
      </c>
      <c r="Z408" t="str">
        <f>VLOOKUP($A408,SalesData[#This Row],COLUMN(Z407), FALSE)</f>
        <v>IN-2013-KB1631578-41495</v>
      </c>
      <c r="AA408">
        <f>VLOOKUP($A408,SalesData[#This Row],COLUMN(AA407), FALSE)</f>
        <v>2013</v>
      </c>
      <c r="AB408">
        <f>VLOOKUP($A408,SalesData[#This Row],COLUMN(AB407), FALSE)</f>
        <v>8</v>
      </c>
      <c r="AC408">
        <f>VLOOKUP($A408,SalesData[#This Row],COLUMN(AC407), FALSE)</f>
        <v>6</v>
      </c>
      <c r="AD408">
        <f>VLOOKUP($A408,SalesData[#This Row],COLUMN(AD407), FALSE)</f>
        <v>0</v>
      </c>
    </row>
    <row r="409" spans="1:30" ht="15.75">
      <c r="A409" s="54" t="s">
        <v>692</v>
      </c>
      <c r="B409" s="52" t="str">
        <f>VLOOKUP($A409,SalesData[#This Row],COLUMN(B408), FALSE)</f>
        <v>32/13/2020</v>
      </c>
      <c r="C409" s="52">
        <f>VLOOKUP($A409,SalesData[#This Row],COLUMN(C408), FALSE)</f>
        <v>41474</v>
      </c>
      <c r="D409" t="str">
        <f>VLOOKUP($A409,SalesData[#This Row],COLUMN(D408), FALSE)</f>
        <v>Charles Sheldon</v>
      </c>
      <c r="E409" t="str">
        <f>VLOOKUP($A409,SalesData[#This Row],COLUMN(E408), FALSE)</f>
        <v>Australia</v>
      </c>
      <c r="F409" t="str">
        <f>VLOOKUP($A409,SalesData[#This Row],COLUMN(F408), FALSE)</f>
        <v>Oceania</v>
      </c>
      <c r="G409" t="str">
        <f>VLOOKUP($A409,SalesData[#This Row],COLUMN(G408), FALSE)</f>
        <v>Technology</v>
      </c>
      <c r="H409" t="str">
        <f>VLOOKUP($A409,SalesData[#This Row],COLUMN(H408), FALSE)</f>
        <v>Machines</v>
      </c>
      <c r="I409">
        <f>VLOOKUP($A409,SalesData[#This Row],COLUMN(I408), FALSE)</f>
        <v>1863</v>
      </c>
      <c r="J409">
        <f>VLOOKUP($A409,SalesData[#This Row],COLUMN(J408), FALSE)</f>
        <v>8</v>
      </c>
      <c r="K409">
        <f>VLOOKUP($A409,SalesData[#This Row],COLUMN(K408), FALSE)</f>
        <v>0.1</v>
      </c>
      <c r="L409">
        <f>VLOOKUP($A409,SalesData[#This Row],COLUMN(L408), FALSE)</f>
        <v>393.24</v>
      </c>
      <c r="M409" t="str">
        <f>VLOOKUP($A409,SalesData[#This Row],COLUMN(M408), FALSE)</f>
        <v>High</v>
      </c>
      <c r="N409">
        <f>VLOOKUP($A409,SalesData[#This Row],COLUMN(N408), FALSE)</f>
        <v>0</v>
      </c>
      <c r="O409" t="str">
        <f>VLOOKUP($A409,SalesData[#This Row],COLUMN(O408), FALSE)</f>
        <v>Charles Sheldon</v>
      </c>
      <c r="P409" t="str">
        <f>VLOOKUP($A409,SalesData[#This Row],COLUMN(P408), FALSE)</f>
        <v>ID</v>
      </c>
      <c r="Q409" t="str">
        <f>VLOOKUP($A409,SalesData[#This Row],COLUMN(Q408), FALSE)</f>
        <v>2013</v>
      </c>
      <c r="R409" t="str">
        <f>VLOOKUP($A409,SalesData[#This Row],COLUMN(R408), FALSE)</f>
        <v>HIGH</v>
      </c>
      <c r="S409" t="str">
        <f>VLOOKUP($A409,SalesData[#This Row],COLUMN(S408), FALSE)</f>
        <v>technology</v>
      </c>
      <c r="T409" t="str">
        <f>VLOOKUP($A409,SalesData[#This Row],COLUMN(T408), FALSE)</f>
        <v>1473#</v>
      </c>
      <c r="U409" t="str">
        <f>VLOOKUP($A409,SalesData[#This Row],COLUMN(U408), FALSE)</f>
        <v>CS121757</v>
      </c>
      <c r="V409" t="str">
        <f>VLOOKUP($A409,SalesData[#This Row],COLUMN(V408), FALSE)</f>
        <v>ID</v>
      </c>
      <c r="W409">
        <f>VLOOKUP($A409,SalesData[#This Row],COLUMN(W408), FALSE)</f>
        <v>2013</v>
      </c>
      <c r="X409" t="str">
        <f>VLOOKUP($A409,SalesData[#This Row],COLUMN(X408), FALSE)</f>
        <v>CS121757</v>
      </c>
      <c r="Y409" t="str">
        <f>VLOOKUP($A409,SalesData[#This Row],COLUMN(Y408), FALSE)</f>
        <v>41473#</v>
      </c>
      <c r="Z409" t="str">
        <f>VLOOKUP($A409,SalesData[#This Row],COLUMN(Z408), FALSE)</f>
        <v>ID-2013-CS121757-41473#</v>
      </c>
      <c r="AA409">
        <f>VLOOKUP($A409,SalesData[#This Row],COLUMN(AA408), FALSE)</f>
        <v>0</v>
      </c>
      <c r="AB409">
        <f>VLOOKUP($A409,SalesData[#This Row],COLUMN(AB408), FALSE)</f>
        <v>0</v>
      </c>
      <c r="AC409">
        <f>VLOOKUP($A409,SalesData[#This Row],COLUMN(AC408), FALSE)</f>
        <v>0</v>
      </c>
      <c r="AD409">
        <f>VLOOKUP($A409,SalesData[#This Row],COLUMN(AD408), FALSE)</f>
        <v>0</v>
      </c>
    </row>
    <row r="410" spans="1:30" ht="15.75">
      <c r="A410" s="53" t="s">
        <v>698</v>
      </c>
      <c r="B410" s="52">
        <f>VLOOKUP($A410,SalesData[#This Row],COLUMN(B409), FALSE)</f>
        <v>42004</v>
      </c>
      <c r="C410" s="52">
        <f>VLOOKUP($A410,SalesData[#This Row],COLUMN(C409), FALSE)</f>
        <v>42006</v>
      </c>
      <c r="D410" t="str">
        <f>VLOOKUP($A410,SalesData[#This Row],COLUMN(D409), FALSE)</f>
        <v>Dario Medina</v>
      </c>
      <c r="E410" t="str">
        <f>VLOOKUP($A410,SalesData[#This Row],COLUMN(E409), FALSE)</f>
        <v>France</v>
      </c>
      <c r="F410" t="str">
        <f>VLOOKUP($A410,SalesData[#This Row],COLUMN(F409), FALSE)</f>
        <v>Western Europe</v>
      </c>
      <c r="G410" t="str">
        <f>VLOOKUP($A410,SalesData[#This Row],COLUMN(G409), FALSE)</f>
        <v>Technology</v>
      </c>
      <c r="H410" t="str">
        <f>VLOOKUP($A410,SalesData[#This Row],COLUMN(H409), FALSE)</f>
        <v>Storage</v>
      </c>
      <c r="I410">
        <f>VLOOKUP($A410,SalesData[#This Row],COLUMN(I409), FALSE)</f>
        <v>1946.3129999999901</v>
      </c>
      <c r="J410">
        <f>VLOOKUP($A410,SalesData[#This Row],COLUMN(J409), FALSE)</f>
        <v>6</v>
      </c>
      <c r="K410">
        <f>VLOOKUP($A410,SalesData[#This Row],COLUMN(K409), FALSE)</f>
        <v>0.15</v>
      </c>
      <c r="L410">
        <f>VLOOKUP($A410,SalesData[#This Row],COLUMN(L409), FALSE)</f>
        <v>114.453</v>
      </c>
      <c r="M410" t="str">
        <f>VLOOKUP($A410,SalesData[#This Row],COLUMN(M409), FALSE)</f>
        <v>High</v>
      </c>
      <c r="N410">
        <f>VLOOKUP($A410,SalesData[#This Row],COLUMN(N409), FALSE)</f>
        <v>0</v>
      </c>
      <c r="O410" t="str">
        <f>VLOOKUP($A410,SalesData[#This Row],COLUMN(O409), FALSE)</f>
        <v>Dario Medina</v>
      </c>
      <c r="P410" t="str">
        <f>VLOOKUP($A410,SalesData[#This Row],COLUMN(P409), FALSE)</f>
        <v>ES</v>
      </c>
      <c r="Q410" t="str">
        <f>VLOOKUP($A410,SalesData[#This Row],COLUMN(Q409), FALSE)</f>
        <v>2014</v>
      </c>
      <c r="R410" t="str">
        <f>VLOOKUP($A410,SalesData[#This Row],COLUMN(R409), FALSE)</f>
        <v>HIGH</v>
      </c>
      <c r="S410" t="str">
        <f>VLOOKUP($A410,SalesData[#This Row],COLUMN(S409), FALSE)</f>
        <v>technology</v>
      </c>
      <c r="T410" t="str">
        <f>VLOOKUP($A410,SalesData[#This Row],COLUMN(T409), FALSE)</f>
        <v>42004</v>
      </c>
      <c r="U410" t="str">
        <f>VLOOKUP($A410,SalesData[#This Row],COLUMN(U409), FALSE)</f>
        <v>DM1295545</v>
      </c>
      <c r="V410" t="str">
        <f>VLOOKUP($A410,SalesData[#This Row],COLUMN(V409), FALSE)</f>
        <v>ES</v>
      </c>
      <c r="W410">
        <f>VLOOKUP($A410,SalesData[#This Row],COLUMN(W409), FALSE)</f>
        <v>2014</v>
      </c>
      <c r="X410" t="str">
        <f>VLOOKUP($A410,SalesData[#This Row],COLUMN(X409), FALSE)</f>
        <v>DM1295545</v>
      </c>
      <c r="Y410">
        <f>VLOOKUP($A410,SalesData[#This Row],COLUMN(Y409), FALSE)</f>
        <v>42004</v>
      </c>
      <c r="Z410" t="str">
        <f>VLOOKUP($A410,SalesData[#This Row],COLUMN(Z409), FALSE)</f>
        <v>ES-2014-DM1295545-42004</v>
      </c>
      <c r="AA410">
        <f>VLOOKUP($A410,SalesData[#This Row],COLUMN(AA409), FALSE)</f>
        <v>2014</v>
      </c>
      <c r="AB410">
        <f>VLOOKUP($A410,SalesData[#This Row],COLUMN(AB409), FALSE)</f>
        <v>12</v>
      </c>
      <c r="AC410">
        <f>VLOOKUP($A410,SalesData[#This Row],COLUMN(AC409), FALSE)</f>
        <v>4</v>
      </c>
      <c r="AD410">
        <f>VLOOKUP($A410,SalesData[#This Row],COLUMN(AD409), FALSE)</f>
        <v>2</v>
      </c>
    </row>
    <row r="411" spans="1:30" ht="15.75">
      <c r="A411" s="54" t="s">
        <v>699</v>
      </c>
      <c r="B411" s="52">
        <f>VLOOKUP($A411,SalesData[#This Row],COLUMN(B410), FALSE)</f>
        <v>41289</v>
      </c>
      <c r="C411" s="52">
        <f>VLOOKUP($A411,SalesData[#This Row],COLUMN(C410), FALSE)</f>
        <v>41291</v>
      </c>
      <c r="D411" t="str">
        <f>VLOOKUP($A411,SalesData[#This Row],COLUMN(D410), FALSE)</f>
        <v>Corey Catlett</v>
      </c>
      <c r="E411" t="str">
        <f>VLOOKUP($A411,SalesData[#This Row],COLUMN(E410), FALSE)</f>
        <v>Gemrany</v>
      </c>
      <c r="F411" t="str">
        <f>VLOOKUP($A411,SalesData[#This Row],COLUMN(F410), FALSE)</f>
        <v>Western Europe</v>
      </c>
      <c r="G411" t="str">
        <f>VLOOKUP($A411,SalesData[#This Row],COLUMN(G410), FALSE)</f>
        <v>Office Supplies</v>
      </c>
      <c r="H411" t="str">
        <f>VLOOKUP($A411,SalesData[#This Row],COLUMN(H410), FALSE)</f>
        <v>Copiers</v>
      </c>
      <c r="I411">
        <f>VLOOKUP($A411,SalesData[#This Row],COLUMN(I410), FALSE)</f>
        <v>2283.7139999999999</v>
      </c>
      <c r="J411">
        <f>VLOOKUP($A411,SalesData[#This Row],COLUMN(J410), FALSE)</f>
        <v>9</v>
      </c>
      <c r="K411">
        <f>VLOOKUP($A411,SalesData[#This Row],COLUMN(K410), FALSE)</f>
        <v>0.1</v>
      </c>
      <c r="L411">
        <f>VLOOKUP($A411,SalesData[#This Row],COLUMN(L410), FALSE)</f>
        <v>-0.21600000000000799</v>
      </c>
      <c r="M411" t="str">
        <f>VLOOKUP($A411,SalesData[#This Row],COLUMN(M410), FALSE)</f>
        <v>High</v>
      </c>
      <c r="N411">
        <f>VLOOKUP($A411,SalesData[#This Row],COLUMN(N410), FALSE)</f>
        <v>0</v>
      </c>
      <c r="O411" t="str">
        <f>VLOOKUP($A411,SalesData[#This Row],COLUMN(O410), FALSE)</f>
        <v>Corey Catlett</v>
      </c>
      <c r="P411" t="str">
        <f>VLOOKUP($A411,SalesData[#This Row],COLUMN(P410), FALSE)</f>
        <v>IT</v>
      </c>
      <c r="Q411" t="str">
        <f>VLOOKUP($A411,SalesData[#This Row],COLUMN(Q410), FALSE)</f>
        <v>2013</v>
      </c>
      <c r="R411" t="str">
        <f>VLOOKUP($A411,SalesData[#This Row],COLUMN(R410), FALSE)</f>
        <v>HIGH</v>
      </c>
      <c r="S411" t="str">
        <f>VLOOKUP($A411,SalesData[#This Row],COLUMN(S410), FALSE)</f>
        <v>office supplies</v>
      </c>
      <c r="T411" t="str">
        <f>VLOOKUP($A411,SalesData[#This Row],COLUMN(T410), FALSE)</f>
        <v>41289</v>
      </c>
      <c r="U411" t="str">
        <f>VLOOKUP($A411,SalesData[#This Row],COLUMN(U410), FALSE)</f>
        <v>CC1261048</v>
      </c>
      <c r="V411" t="str">
        <f>VLOOKUP($A411,SalesData[#This Row],COLUMN(V410), FALSE)</f>
        <v>IT</v>
      </c>
      <c r="W411">
        <f>VLOOKUP($A411,SalesData[#This Row],COLUMN(W410), FALSE)</f>
        <v>2013</v>
      </c>
      <c r="X411" t="str">
        <f>VLOOKUP($A411,SalesData[#This Row],COLUMN(X410), FALSE)</f>
        <v>CC1261048</v>
      </c>
      <c r="Y411">
        <f>VLOOKUP($A411,SalesData[#This Row],COLUMN(Y410), FALSE)</f>
        <v>41289</v>
      </c>
      <c r="Z411" t="str">
        <f>VLOOKUP($A411,SalesData[#This Row],COLUMN(Z410), FALSE)</f>
        <v>IT-2013-CC1261048-41289</v>
      </c>
      <c r="AA411">
        <f>VLOOKUP($A411,SalesData[#This Row],COLUMN(AA410), FALSE)</f>
        <v>2013</v>
      </c>
      <c r="AB411">
        <f>VLOOKUP($A411,SalesData[#This Row],COLUMN(AB410), FALSE)</f>
        <v>1</v>
      </c>
      <c r="AC411">
        <f>VLOOKUP($A411,SalesData[#This Row],COLUMN(AC410), FALSE)</f>
        <v>3</v>
      </c>
      <c r="AD411">
        <f>VLOOKUP($A411,SalesData[#This Row],COLUMN(AD410), FALSE)</f>
        <v>2</v>
      </c>
    </row>
    <row r="412" spans="1:30" ht="15.75">
      <c r="A412" s="53" t="s">
        <v>705</v>
      </c>
      <c r="B412" s="52">
        <f>VLOOKUP($A412,SalesData[#This Row],COLUMN(B411), FALSE)</f>
        <v>41591</v>
      </c>
      <c r="C412" s="52">
        <f>VLOOKUP($A412,SalesData[#This Row],COLUMN(C411), FALSE)</f>
        <v>41595</v>
      </c>
      <c r="D412" t="str">
        <f>VLOOKUP($A412,SalesData[#This Row],COLUMN(D411), FALSE)</f>
        <v>Trudy Glocke#</v>
      </c>
      <c r="E412" t="str">
        <f>VLOOKUP($A412,SalesData[#This Row],COLUMN(E411), FALSE)</f>
        <v>Belgium</v>
      </c>
      <c r="F412" t="str">
        <f>VLOOKUP($A412,SalesData[#This Row],COLUMN(F411), FALSE)</f>
        <v>Western Europe</v>
      </c>
      <c r="G412" t="str">
        <f>VLOOKUP($A412,SalesData[#This Row],COLUMN(G411), FALSE)</f>
        <v>Office Supplies</v>
      </c>
      <c r="H412" t="str">
        <f>VLOOKUP($A412,SalesData[#This Row],COLUMN(H411), FALSE)</f>
        <v>Phones</v>
      </c>
      <c r="I412">
        <f>VLOOKUP($A412,SalesData[#This Row],COLUMN(I411), FALSE)</f>
        <v>2489.3999999999901</v>
      </c>
      <c r="J412">
        <f>VLOOKUP($A412,SalesData[#This Row],COLUMN(J411), FALSE)</f>
        <v>9</v>
      </c>
      <c r="K412">
        <f>VLOOKUP($A412,SalesData[#This Row],COLUMN(K411), FALSE)</f>
        <v>0</v>
      </c>
      <c r="L412">
        <f>VLOOKUP($A412,SalesData[#This Row],COLUMN(L411), FALSE)</f>
        <v>273.77999999999997</v>
      </c>
      <c r="M412" t="str">
        <f>VLOOKUP($A412,SalesData[#This Row],COLUMN(M411), FALSE)</f>
        <v>High</v>
      </c>
      <c r="N412">
        <f>VLOOKUP($A412,SalesData[#This Row],COLUMN(N411), FALSE)</f>
        <v>0</v>
      </c>
      <c r="O412" t="str">
        <f>VLOOKUP($A412,SalesData[#This Row],COLUMN(O411), FALSE)</f>
        <v>Trudy Glocke#</v>
      </c>
      <c r="P412" t="str">
        <f>VLOOKUP($A412,SalesData[#This Row],COLUMN(P411), FALSE)</f>
        <v>ES</v>
      </c>
      <c r="Q412" t="str">
        <f>VLOOKUP($A412,SalesData[#This Row],COLUMN(Q411), FALSE)</f>
        <v>2013</v>
      </c>
      <c r="R412" t="str">
        <f>VLOOKUP($A412,SalesData[#This Row],COLUMN(R411), FALSE)</f>
        <v>HIGH</v>
      </c>
      <c r="S412" t="str">
        <f>VLOOKUP($A412,SalesData[#This Row],COLUMN(S411), FALSE)</f>
        <v>office supplies</v>
      </c>
      <c r="T412" t="str">
        <f>VLOOKUP($A412,SalesData[#This Row],COLUMN(T411), FALSE)</f>
        <v>41591</v>
      </c>
      <c r="U412" t="str">
        <f>VLOOKUP($A412,SalesData[#This Row],COLUMN(U411), FALSE)</f>
        <v>TG2164014</v>
      </c>
      <c r="V412" t="str">
        <f>VLOOKUP($A412,SalesData[#This Row],COLUMN(V411), FALSE)</f>
        <v>ES</v>
      </c>
      <c r="W412">
        <f>VLOOKUP($A412,SalesData[#This Row],COLUMN(W411), FALSE)</f>
        <v>2013</v>
      </c>
      <c r="X412" t="str">
        <f>VLOOKUP($A412,SalesData[#This Row],COLUMN(X411), FALSE)</f>
        <v>TG2164014</v>
      </c>
      <c r="Y412">
        <f>VLOOKUP($A412,SalesData[#This Row],COLUMN(Y411), FALSE)</f>
        <v>41591</v>
      </c>
      <c r="Z412" t="str">
        <f>VLOOKUP($A412,SalesData[#This Row],COLUMN(Z411), FALSE)</f>
        <v>ES-2013-TG2164014-41591</v>
      </c>
      <c r="AA412">
        <f>VLOOKUP($A412,SalesData[#This Row],COLUMN(AA411), FALSE)</f>
        <v>2013</v>
      </c>
      <c r="AB412">
        <f>VLOOKUP($A412,SalesData[#This Row],COLUMN(AB411), FALSE)</f>
        <v>11</v>
      </c>
      <c r="AC412">
        <f>VLOOKUP($A412,SalesData[#This Row],COLUMN(AC411), FALSE)</f>
        <v>4</v>
      </c>
      <c r="AD412">
        <f>VLOOKUP($A412,SalesData[#This Row],COLUMN(AD411), FALSE)</f>
        <v>4</v>
      </c>
    </row>
    <row r="413" spans="1:30" ht="15.75">
      <c r="A413" s="54" t="s">
        <v>711</v>
      </c>
      <c r="B413" s="52">
        <f>VLOOKUP($A413,SalesData[#This Row],COLUMN(B412), FALSE)</f>
        <v>41896</v>
      </c>
      <c r="C413" s="52">
        <f>VLOOKUP($A413,SalesData[#This Row],COLUMN(C412), FALSE)</f>
        <v>41896</v>
      </c>
      <c r="D413" t="str">
        <f>VLOOKUP($A413,SalesData[#This Row],COLUMN(D412), FALSE)</f>
        <v>Skye Norling</v>
      </c>
      <c r="E413" t="str">
        <f>VLOOKUP($A413,SalesData[#This Row],COLUMN(E412), FALSE)</f>
        <v>Pakistan</v>
      </c>
      <c r="F413" t="str">
        <f>VLOOKUP($A413,SalesData[#This Row],COLUMN(F412), FALSE)</f>
        <v>Southern Asia</v>
      </c>
      <c r="G413" t="str">
        <f>VLOOKUP($A413,SalesData[#This Row],COLUMN(G412), FALSE)</f>
        <v>Technology</v>
      </c>
      <c r="H413" t="str">
        <f>VLOOKUP($A413,SalesData[#This Row],COLUMN(H412), FALSE)</f>
        <v>Copiers</v>
      </c>
      <c r="I413">
        <f>VLOOKUP($A413,SalesData[#This Row],COLUMN(I412), FALSE)</f>
        <v>3499.1550000000002</v>
      </c>
      <c r="J413">
        <f>VLOOKUP($A413,SalesData[#This Row],COLUMN(J412), FALSE)</f>
        <v>11</v>
      </c>
      <c r="K413">
        <f>VLOOKUP($A413,SalesData[#This Row],COLUMN(K412), FALSE)</f>
        <v>0.5</v>
      </c>
      <c r="L413">
        <f>VLOOKUP($A413,SalesData[#This Row],COLUMN(L412), FALSE)</f>
        <v>-3009.4349999999999</v>
      </c>
      <c r="M413" t="str">
        <f>VLOOKUP($A413,SalesData[#This Row],COLUMN(M412), FALSE)</f>
        <v>Medium</v>
      </c>
      <c r="N413">
        <f>VLOOKUP($A413,SalesData[#This Row],COLUMN(N412), FALSE)</f>
        <v>0</v>
      </c>
      <c r="O413" t="str">
        <f>VLOOKUP($A413,SalesData[#This Row],COLUMN(O412), FALSE)</f>
        <v>Skye Norling</v>
      </c>
      <c r="P413" t="str">
        <f>VLOOKUP($A413,SalesData[#This Row],COLUMN(P412), FALSE)</f>
        <v>ID</v>
      </c>
      <c r="Q413" t="str">
        <f>VLOOKUP($A413,SalesData[#This Row],COLUMN(Q412), FALSE)</f>
        <v>2014</v>
      </c>
      <c r="R413" t="str">
        <f>VLOOKUP($A413,SalesData[#This Row],COLUMN(R412), FALSE)</f>
        <v>MEDIUM</v>
      </c>
      <c r="S413" t="str">
        <f>VLOOKUP($A413,SalesData[#This Row],COLUMN(S412), FALSE)</f>
        <v>technology</v>
      </c>
      <c r="T413" t="str">
        <f>VLOOKUP($A413,SalesData[#This Row],COLUMN(T412), FALSE)</f>
        <v>41896</v>
      </c>
      <c r="U413" t="str">
        <f>VLOOKUP($A413,SalesData[#This Row],COLUMN(U412), FALSE)</f>
        <v>SN2056097</v>
      </c>
      <c r="V413" t="str">
        <f>VLOOKUP($A413,SalesData[#This Row],COLUMN(V412), FALSE)</f>
        <v>ID</v>
      </c>
      <c r="W413">
        <f>VLOOKUP($A413,SalesData[#This Row],COLUMN(W412), FALSE)</f>
        <v>2014</v>
      </c>
      <c r="X413" t="str">
        <f>VLOOKUP($A413,SalesData[#This Row],COLUMN(X412), FALSE)</f>
        <v>SN2056097</v>
      </c>
      <c r="Y413">
        <f>VLOOKUP($A413,SalesData[#This Row],COLUMN(Y412), FALSE)</f>
        <v>41896</v>
      </c>
      <c r="Z413" t="str">
        <f>VLOOKUP($A413,SalesData[#This Row],COLUMN(Z412), FALSE)</f>
        <v>ID-2014-SN2056097-41896</v>
      </c>
      <c r="AA413">
        <f>VLOOKUP($A413,SalesData[#This Row],COLUMN(AA412), FALSE)</f>
        <v>2014</v>
      </c>
      <c r="AB413">
        <f>VLOOKUP($A413,SalesData[#This Row],COLUMN(AB412), FALSE)</f>
        <v>9</v>
      </c>
      <c r="AC413">
        <f>VLOOKUP($A413,SalesData[#This Row],COLUMN(AC412), FALSE)</f>
        <v>1</v>
      </c>
      <c r="AD413">
        <f>VLOOKUP($A413,SalesData[#This Row],COLUMN(AD412), FALSE)</f>
        <v>0</v>
      </c>
    </row>
    <row r="414" spans="1:30" ht="15.75">
      <c r="A414" s="53" t="s">
        <v>720</v>
      </c>
      <c r="B414" s="52">
        <f>VLOOKUP($A414,SalesData[#This Row],COLUMN(B413), FALSE)</f>
        <v>42046</v>
      </c>
      <c r="C414" s="52">
        <f>VLOOKUP($A414,SalesData[#This Row],COLUMN(C413), FALSE)</f>
        <v>42046</v>
      </c>
      <c r="D414" t="str">
        <f>VLOOKUP($A414,SalesData[#This Row],COLUMN(D413), FALSE)</f>
        <v>Clay Cheatham</v>
      </c>
      <c r="E414" t="str">
        <f>VLOOKUP($A414,SalesData[#This Row],COLUMN(E413), FALSE)</f>
        <v>Australia</v>
      </c>
      <c r="F414" t="str">
        <f>VLOOKUP($A414,SalesData[#This Row],COLUMN(F413), FALSE)</f>
        <v>Oceania</v>
      </c>
      <c r="G414" t="str">
        <f>VLOOKUP($A414,SalesData[#This Row],COLUMN(G413), FALSE)</f>
        <v>Technology</v>
      </c>
      <c r="H414" t="str">
        <f>VLOOKUP($A414,SalesData[#This Row],COLUMN(H413), FALSE)</f>
        <v>Copiers</v>
      </c>
      <c r="I414">
        <f>VLOOKUP($A414,SalesData[#This Row],COLUMN(I413), FALSE)</f>
        <v>1027.7280000000001</v>
      </c>
      <c r="J414">
        <f>VLOOKUP($A414,SalesData[#This Row],COLUMN(J413), FALSE)</f>
        <v>8</v>
      </c>
      <c r="K414">
        <f>VLOOKUP($A414,SalesData[#This Row],COLUMN(K413), FALSE)</f>
        <v>0.1</v>
      </c>
      <c r="L414">
        <f>VLOOKUP($A414,SalesData[#This Row],COLUMN(L413), FALSE)</f>
        <v>182.68799999999999</v>
      </c>
      <c r="M414" t="str">
        <f>VLOOKUP($A414,SalesData[#This Row],COLUMN(M413), FALSE)</f>
        <v>Critical</v>
      </c>
      <c r="N414">
        <f>VLOOKUP($A414,SalesData[#This Row],COLUMN(N413), FALSE)</f>
        <v>0</v>
      </c>
      <c r="O414" t="str">
        <f>VLOOKUP($A414,SalesData[#This Row],COLUMN(O413), FALSE)</f>
        <v>Clay Cheatham</v>
      </c>
      <c r="P414" t="str">
        <f>VLOOKUP($A414,SalesData[#This Row],COLUMN(P413), FALSE)</f>
        <v>IN</v>
      </c>
      <c r="Q414" t="str">
        <f>VLOOKUP($A414,SalesData[#This Row],COLUMN(Q413), FALSE)</f>
        <v>2015</v>
      </c>
      <c r="R414" t="str">
        <f>VLOOKUP($A414,SalesData[#This Row],COLUMN(R413), FALSE)</f>
        <v>CRITICAL</v>
      </c>
      <c r="S414" t="str">
        <f>VLOOKUP($A414,SalesData[#This Row],COLUMN(S413), FALSE)</f>
        <v>technology</v>
      </c>
      <c r="T414" t="str">
        <f>VLOOKUP($A414,SalesData[#This Row],COLUMN(T413), FALSE)</f>
        <v>42046</v>
      </c>
      <c r="U414" t="str">
        <f>VLOOKUP($A414,SalesData[#This Row],COLUMN(U413), FALSE)</f>
        <v>CC125507</v>
      </c>
      <c r="V414" t="str">
        <f>VLOOKUP($A414,SalesData[#This Row],COLUMN(V413), FALSE)</f>
        <v>IN</v>
      </c>
      <c r="W414">
        <f>VLOOKUP($A414,SalesData[#This Row],COLUMN(W413), FALSE)</f>
        <v>2015</v>
      </c>
      <c r="X414" t="str">
        <f>VLOOKUP($A414,SalesData[#This Row],COLUMN(X413), FALSE)</f>
        <v>CC125507</v>
      </c>
      <c r="Y414">
        <f>VLOOKUP($A414,SalesData[#This Row],COLUMN(Y413), FALSE)</f>
        <v>42046</v>
      </c>
      <c r="Z414" t="str">
        <f>VLOOKUP($A414,SalesData[#This Row],COLUMN(Z413), FALSE)</f>
        <v>IN-2015-CC125507-42046</v>
      </c>
      <c r="AA414">
        <f>VLOOKUP($A414,SalesData[#This Row],COLUMN(AA413), FALSE)</f>
        <v>2015</v>
      </c>
      <c r="AB414">
        <f>VLOOKUP($A414,SalesData[#This Row],COLUMN(AB413), FALSE)</f>
        <v>2</v>
      </c>
      <c r="AC414">
        <f>VLOOKUP($A414,SalesData[#This Row],COLUMN(AC413), FALSE)</f>
        <v>4</v>
      </c>
      <c r="AD414">
        <f>VLOOKUP($A414,SalesData[#This Row],COLUMN(AD413), FALSE)</f>
        <v>0</v>
      </c>
    </row>
    <row r="415" spans="1:30" ht="15.75">
      <c r="A415" s="54" t="s">
        <v>723</v>
      </c>
      <c r="B415" s="52">
        <f>VLOOKUP($A415,SalesData[#This Row],COLUMN(B414), FALSE)</f>
        <v>42110</v>
      </c>
      <c r="C415" s="52">
        <f>VLOOKUP($A415,SalesData[#This Row],COLUMN(C414), FALSE)</f>
        <v>42112</v>
      </c>
      <c r="D415" t="str">
        <f>VLOOKUP($A415,SalesData[#This Row],COLUMN(D414), FALSE)</f>
        <v>Stewart Visinsky</v>
      </c>
      <c r="E415" t="str">
        <f>VLOOKUP($A415,SalesData[#This Row],COLUMN(E414), FALSE)</f>
        <v>Indonesia</v>
      </c>
      <c r="F415" t="str">
        <f>VLOOKUP($A415,SalesData[#This Row],COLUMN(F414), FALSE)</f>
        <v>Southeastern Asia</v>
      </c>
      <c r="G415" t="str">
        <f>VLOOKUP($A415,SalesData[#This Row],COLUMN(G414), FALSE)</f>
        <v>Office_Supplies</v>
      </c>
      <c r="H415" t="str">
        <f>VLOOKUP($A415,SalesData[#This Row],COLUMN(H414), FALSE)</f>
        <v>Copiers</v>
      </c>
      <c r="I415">
        <f>VLOOKUP($A415,SalesData[#This Row],COLUMN(I414), FALSE)</f>
        <v>1803.0836999999999</v>
      </c>
      <c r="J415">
        <f>VLOOKUP($A415,SalesData[#This Row],COLUMN(J414), FALSE)</f>
        <v>11</v>
      </c>
      <c r="K415">
        <f>VLOOKUP($A415,SalesData[#This Row],COLUMN(K414), FALSE)</f>
        <v>0.17</v>
      </c>
      <c r="L415">
        <f>VLOOKUP($A415,SalesData[#This Row],COLUMN(L414), FALSE)</f>
        <v>-130.38630000000001</v>
      </c>
      <c r="M415" t="str">
        <f>VLOOKUP($A415,SalesData[#This Row],COLUMN(M414), FALSE)</f>
        <v>High</v>
      </c>
      <c r="N415">
        <f>VLOOKUP($A415,SalesData[#This Row],COLUMN(N414), FALSE)</f>
        <v>0</v>
      </c>
      <c r="O415" t="str">
        <f>VLOOKUP($A415,SalesData[#This Row],COLUMN(O414), FALSE)</f>
        <v>Stewart Visinsky</v>
      </c>
      <c r="P415" t="str">
        <f>VLOOKUP($A415,SalesData[#This Row],COLUMN(P414), FALSE)</f>
        <v>IN</v>
      </c>
      <c r="Q415" t="str">
        <f>VLOOKUP($A415,SalesData[#This Row],COLUMN(Q414), FALSE)</f>
        <v>2015</v>
      </c>
      <c r="R415" t="str">
        <f>VLOOKUP($A415,SalesData[#This Row],COLUMN(R414), FALSE)</f>
        <v>HIGH</v>
      </c>
      <c r="S415" t="str">
        <f>VLOOKUP($A415,SalesData[#This Row],COLUMN(S414), FALSE)</f>
        <v>office_supplies</v>
      </c>
      <c r="T415" t="str">
        <f>VLOOKUP($A415,SalesData[#This Row],COLUMN(T414), FALSE)</f>
        <v>42110</v>
      </c>
      <c r="U415" t="str">
        <f>VLOOKUP($A415,SalesData[#This Row],COLUMN(U414), FALSE)</f>
        <v>SV2078559</v>
      </c>
      <c r="V415" t="str">
        <f>VLOOKUP($A415,SalesData[#This Row],COLUMN(V414), FALSE)</f>
        <v>IN</v>
      </c>
      <c r="W415">
        <f>VLOOKUP($A415,SalesData[#This Row],COLUMN(W414), FALSE)</f>
        <v>2015</v>
      </c>
      <c r="X415" t="str">
        <f>VLOOKUP($A415,SalesData[#This Row],COLUMN(X414), FALSE)</f>
        <v>SV2078559</v>
      </c>
      <c r="Y415">
        <f>VLOOKUP($A415,SalesData[#This Row],COLUMN(Y414), FALSE)</f>
        <v>42110</v>
      </c>
      <c r="Z415" t="str">
        <f>VLOOKUP($A415,SalesData[#This Row],COLUMN(Z414), FALSE)</f>
        <v>IN-2015-SV2078559-42110</v>
      </c>
      <c r="AA415">
        <f>VLOOKUP($A415,SalesData[#This Row],COLUMN(AA414), FALSE)</f>
        <v>2015</v>
      </c>
      <c r="AB415">
        <f>VLOOKUP($A415,SalesData[#This Row],COLUMN(AB414), FALSE)</f>
        <v>4</v>
      </c>
      <c r="AC415">
        <f>VLOOKUP($A415,SalesData[#This Row],COLUMN(AC414), FALSE)</f>
        <v>5</v>
      </c>
      <c r="AD415">
        <f>VLOOKUP($A415,SalesData[#This Row],COLUMN(AD414), FALSE)</f>
        <v>2</v>
      </c>
    </row>
    <row r="416" spans="1:30" ht="15.75">
      <c r="A416" s="53" t="s">
        <v>727</v>
      </c>
      <c r="B416" s="52">
        <f>VLOOKUP($A416,SalesData[#This Row],COLUMN(B415), FALSE)</f>
        <v>41221</v>
      </c>
      <c r="C416" s="52">
        <f>VLOOKUP($A416,SalesData[#This Row],COLUMN(C415), FALSE)</f>
        <v>41223</v>
      </c>
      <c r="D416" t="str">
        <f>VLOOKUP($A416,SalesData[#This Row],COLUMN(D415), FALSE)</f>
        <v>Alejandro Savely</v>
      </c>
      <c r="E416" t="str">
        <f>VLOOKUP($A416,SalesData[#This Row],COLUMN(E415), FALSE)</f>
        <v>India</v>
      </c>
      <c r="F416" t="str">
        <f>VLOOKUP($A416,SalesData[#This Row],COLUMN(F415), FALSE)</f>
        <v>Southern Asia</v>
      </c>
      <c r="G416" t="str">
        <f>VLOOKUP($A416,SalesData[#This Row],COLUMN(G415), FALSE)</f>
        <v>Furniture</v>
      </c>
      <c r="H416" t="str">
        <f>VLOOKUP($A416,SalesData[#This Row],COLUMN(H415), FALSE)</f>
        <v>Storage</v>
      </c>
      <c r="I416">
        <f>VLOOKUP($A416,SalesData[#This Row],COLUMN(I415), FALSE)</f>
        <v>969.36</v>
      </c>
      <c r="J416">
        <f>VLOOKUP($A416,SalesData[#This Row],COLUMN(J415), FALSE)</f>
        <v>7</v>
      </c>
      <c r="K416">
        <f>VLOOKUP($A416,SalesData[#This Row],COLUMN(K415), FALSE)</f>
        <v>0</v>
      </c>
      <c r="L416">
        <f>VLOOKUP($A416,SalesData[#This Row],COLUMN(L415), FALSE)</f>
        <v>348.81</v>
      </c>
      <c r="M416" t="str">
        <f>VLOOKUP($A416,SalesData[#This Row],COLUMN(M415), FALSE)</f>
        <v>Critical</v>
      </c>
      <c r="N416">
        <f>VLOOKUP($A416,SalesData[#This Row],COLUMN(N415), FALSE)</f>
        <v>0</v>
      </c>
      <c r="O416" t="str">
        <f>VLOOKUP($A416,SalesData[#This Row],COLUMN(O415), FALSE)</f>
        <v>Alejandro Savely</v>
      </c>
      <c r="P416" t="str">
        <f>VLOOKUP($A416,SalesData[#This Row],COLUMN(P415), FALSE)</f>
        <v>IN</v>
      </c>
      <c r="Q416" t="str">
        <f>VLOOKUP($A416,SalesData[#This Row],COLUMN(Q415), FALSE)</f>
        <v>2012</v>
      </c>
      <c r="R416" t="str">
        <f>VLOOKUP($A416,SalesData[#This Row],COLUMN(R415), FALSE)</f>
        <v>CRITICAL</v>
      </c>
      <c r="S416" t="str">
        <f>VLOOKUP($A416,SalesData[#This Row],COLUMN(S415), FALSE)</f>
        <v>furniture</v>
      </c>
      <c r="T416" t="str">
        <f>VLOOKUP($A416,SalesData[#This Row],COLUMN(T415), FALSE)</f>
        <v>41221</v>
      </c>
      <c r="U416" t="str">
        <f>VLOOKUP($A416,SalesData[#This Row],COLUMN(U415), FALSE)</f>
        <v>AS1028558</v>
      </c>
      <c r="V416" t="str">
        <f>VLOOKUP($A416,SalesData[#This Row],COLUMN(V415), FALSE)</f>
        <v>IN</v>
      </c>
      <c r="W416">
        <f>VLOOKUP($A416,SalesData[#This Row],COLUMN(W415), FALSE)</f>
        <v>2012</v>
      </c>
      <c r="X416" t="str">
        <f>VLOOKUP($A416,SalesData[#This Row],COLUMN(X415), FALSE)</f>
        <v>AS1028558</v>
      </c>
      <c r="Y416">
        <f>VLOOKUP($A416,SalesData[#This Row],COLUMN(Y415), FALSE)</f>
        <v>41221</v>
      </c>
      <c r="Z416" t="str">
        <f>VLOOKUP($A416,SalesData[#This Row],COLUMN(Z415), FALSE)</f>
        <v>IN-2012-AS1028558-41221</v>
      </c>
      <c r="AA416">
        <f>VLOOKUP($A416,SalesData[#This Row],COLUMN(AA415), FALSE)</f>
        <v>2012</v>
      </c>
      <c r="AB416">
        <f>VLOOKUP($A416,SalesData[#This Row],COLUMN(AB415), FALSE)</f>
        <v>11</v>
      </c>
      <c r="AC416">
        <f>VLOOKUP($A416,SalesData[#This Row],COLUMN(AC415), FALSE)</f>
        <v>5</v>
      </c>
      <c r="AD416">
        <f>VLOOKUP($A416,SalesData[#This Row],COLUMN(AD415), FALSE)</f>
        <v>2</v>
      </c>
    </row>
    <row r="417" spans="1:30" ht="15.75">
      <c r="A417" s="54" t="s">
        <v>773</v>
      </c>
      <c r="B417" s="52" t="str">
        <f>VLOOKUP($A417,SalesData[#This Row],COLUMN(B416), FALSE)</f>
        <v>12/15/2015</v>
      </c>
      <c r="C417" s="52">
        <f>VLOOKUP($A417,SalesData[#This Row],COLUMN(C416), FALSE)</f>
        <v>42355</v>
      </c>
      <c r="D417" t="str">
        <f>VLOOKUP($A417,SalesData[#This Row],COLUMN(D416), FALSE)</f>
        <v>Dave Brooks</v>
      </c>
      <c r="E417" t="str">
        <f>VLOOKUP($A417,SalesData[#This Row],COLUMN(E416), FALSE)</f>
        <v>China</v>
      </c>
      <c r="F417" t="str">
        <f>VLOOKUP($A417,SalesData[#This Row],COLUMN(F416), FALSE)</f>
        <v>Eastern Asia</v>
      </c>
      <c r="G417" t="str">
        <f>VLOOKUP($A417,SalesData[#This Row],COLUMN(G416), FALSE)</f>
        <v>Technology</v>
      </c>
      <c r="H417" t="str">
        <f>VLOOKUP($A417,SalesData[#This Row],COLUMN(H416), FALSE)</f>
        <v>Phones</v>
      </c>
      <c r="I417">
        <f>VLOOKUP($A417,SalesData[#This Row],COLUMN(I416), FALSE)</f>
        <v>2043.72</v>
      </c>
      <c r="J417">
        <f>VLOOKUP($A417,SalesData[#This Row],COLUMN(J416), FALSE)</f>
        <v>14</v>
      </c>
      <c r="K417">
        <f>VLOOKUP($A417,SalesData[#This Row],COLUMN(K416), FALSE)</f>
        <v>0</v>
      </c>
      <c r="L417">
        <f>VLOOKUP($A417,SalesData[#This Row],COLUMN(L416), FALSE)</f>
        <v>756</v>
      </c>
      <c r="M417" t="str">
        <f>VLOOKUP($A417,SalesData[#This Row],COLUMN(M416), FALSE)</f>
        <v>High</v>
      </c>
      <c r="N417">
        <f>VLOOKUP($A417,SalesData[#This Row],COLUMN(N416), FALSE)</f>
        <v>0</v>
      </c>
      <c r="O417" t="str">
        <f>VLOOKUP($A417,SalesData[#This Row],COLUMN(O416), FALSE)</f>
        <v>Dave Brooks</v>
      </c>
      <c r="P417" t="str">
        <f>VLOOKUP($A417,SalesData[#This Row],COLUMN(P416), FALSE)</f>
        <v>IN</v>
      </c>
      <c r="Q417" t="str">
        <f>VLOOKUP($A417,SalesData[#This Row],COLUMN(Q416), FALSE)</f>
        <v>2015</v>
      </c>
      <c r="R417" t="str">
        <f>VLOOKUP($A417,SalesData[#This Row],COLUMN(R416), FALSE)</f>
        <v>HIGH</v>
      </c>
      <c r="S417" t="str">
        <f>VLOOKUP($A417,SalesData[#This Row],COLUMN(S416), FALSE)</f>
        <v>technology</v>
      </c>
      <c r="T417" t="str">
        <f>VLOOKUP($A417,SalesData[#This Row],COLUMN(T416), FALSE)</f>
        <v>42353</v>
      </c>
      <c r="U417" t="str">
        <f>VLOOKUP($A417,SalesData[#This Row],COLUMN(U416), FALSE)</f>
        <v>DB1306027</v>
      </c>
      <c r="V417" t="str">
        <f>VLOOKUP($A417,SalesData[#This Row],COLUMN(V416), FALSE)</f>
        <v>IN</v>
      </c>
      <c r="W417">
        <f>VLOOKUP($A417,SalesData[#This Row],COLUMN(W416), FALSE)</f>
        <v>2015</v>
      </c>
      <c r="X417" t="str">
        <f>VLOOKUP($A417,SalesData[#This Row],COLUMN(X416), FALSE)</f>
        <v>DB1306027</v>
      </c>
      <c r="Y417">
        <f>VLOOKUP($A417,SalesData[#This Row],COLUMN(Y416), FALSE)</f>
        <v>42353</v>
      </c>
      <c r="Z417" t="str">
        <f>VLOOKUP($A417,SalesData[#This Row],COLUMN(Z416), FALSE)</f>
        <v>IN-2015-DB1306027-42353</v>
      </c>
      <c r="AA417">
        <f>VLOOKUP($A417,SalesData[#This Row],COLUMN(AA416), FALSE)</f>
        <v>2015</v>
      </c>
      <c r="AB417">
        <f>VLOOKUP($A417,SalesData[#This Row],COLUMN(AB416), FALSE)</f>
        <v>12</v>
      </c>
      <c r="AC417">
        <f>VLOOKUP($A417,SalesData[#This Row],COLUMN(AC416), FALSE)</f>
        <v>3</v>
      </c>
      <c r="AD417">
        <f>VLOOKUP($A417,SalesData[#This Row],COLUMN(AD416), FALSE)</f>
        <v>2</v>
      </c>
    </row>
    <row r="418" spans="1:30" ht="15.75">
      <c r="A418" s="53" t="s">
        <v>775</v>
      </c>
      <c r="B418" s="52">
        <f>VLOOKUP($A418,SalesData[#This Row],COLUMN(B417), FALSE)</f>
        <v>42183</v>
      </c>
      <c r="C418" s="52">
        <f>VLOOKUP($A418,SalesData[#This Row],COLUMN(C417), FALSE)</f>
        <v>42183</v>
      </c>
      <c r="D418" t="str">
        <f>VLOOKUP($A418,SalesData[#This Row],COLUMN(D417), FALSE)</f>
        <v xml:space="preserve"> Jane Waco </v>
      </c>
      <c r="E418" t="str">
        <f>VLOOKUP($A418,SalesData[#This Row],COLUMN(E417), FALSE)</f>
        <v>Mozambique</v>
      </c>
      <c r="F418" t="str">
        <f>VLOOKUP($A418,SalesData[#This Row],COLUMN(F417), FALSE)</f>
        <v>Eastern Africa</v>
      </c>
      <c r="G418" t="str">
        <f>VLOOKUP($A418,SalesData[#This Row],COLUMN(G417), FALSE)</f>
        <v>Office Supplies</v>
      </c>
      <c r="H418" t="str">
        <f>VLOOKUP($A418,SalesData[#This Row],COLUMN(H417), FALSE)</f>
        <v>Bookcases</v>
      </c>
      <c r="I418">
        <f>VLOOKUP($A418,SalesData[#This Row],COLUMN(I417), FALSE)</f>
        <v>856.8</v>
      </c>
      <c r="J418">
        <f>VLOOKUP($A418,SalesData[#This Row],COLUMN(J417), FALSE)</f>
        <v>14</v>
      </c>
      <c r="K418">
        <f>VLOOKUP($A418,SalesData[#This Row],COLUMN(K417), FALSE)</f>
        <v>0</v>
      </c>
      <c r="L418">
        <f>VLOOKUP($A418,SalesData[#This Row],COLUMN(L417), FALSE)</f>
        <v>265.44</v>
      </c>
      <c r="M418" t="str">
        <f>VLOOKUP($A418,SalesData[#This Row],COLUMN(M417), FALSE)</f>
        <v>Critical</v>
      </c>
      <c r="N418">
        <f>VLOOKUP($A418,SalesData[#This Row],COLUMN(N417), FALSE)</f>
        <v>0</v>
      </c>
      <c r="O418" t="str">
        <f>VLOOKUP($A418,SalesData[#This Row],COLUMN(O417), FALSE)</f>
        <v xml:space="preserve"> Jane Waco </v>
      </c>
      <c r="P418" t="str">
        <f>VLOOKUP($A418,SalesData[#This Row],COLUMN(P417), FALSE)</f>
        <v>MZ</v>
      </c>
      <c r="Q418" t="str">
        <f>VLOOKUP($A418,SalesData[#This Row],COLUMN(Q417), FALSE)</f>
        <v>2015</v>
      </c>
      <c r="R418" t="str">
        <f>VLOOKUP($A418,SalesData[#This Row],COLUMN(R417), FALSE)</f>
        <v>CRITICAL</v>
      </c>
      <c r="S418" t="str">
        <f>VLOOKUP($A418,SalesData[#This Row],COLUMN(S417), FALSE)</f>
        <v>office supplies</v>
      </c>
      <c r="T418" t="str">
        <f>VLOOKUP($A418,SalesData[#This Row],COLUMN(T417), FALSE)</f>
        <v>42183</v>
      </c>
      <c r="U418" t="str">
        <f>VLOOKUP($A418,SalesData[#This Row],COLUMN(U417), FALSE)</f>
        <v>JW522087</v>
      </c>
      <c r="V418" t="str">
        <f>VLOOKUP($A418,SalesData[#This Row],COLUMN(V417), FALSE)</f>
        <v>MZ</v>
      </c>
      <c r="W418">
        <f>VLOOKUP($A418,SalesData[#This Row],COLUMN(W417), FALSE)</f>
        <v>2015</v>
      </c>
      <c r="X418" t="str">
        <f>VLOOKUP($A418,SalesData[#This Row],COLUMN(X417), FALSE)</f>
        <v>JW522087</v>
      </c>
      <c r="Y418">
        <f>VLOOKUP($A418,SalesData[#This Row],COLUMN(Y417), FALSE)</f>
        <v>42183</v>
      </c>
      <c r="Z418" t="str">
        <f>VLOOKUP($A418,SalesData[#This Row],COLUMN(Z417), FALSE)</f>
        <v>MZ-2015-JW522087-42183</v>
      </c>
      <c r="AA418">
        <f>VLOOKUP($A418,SalesData[#This Row],COLUMN(AA417), FALSE)</f>
        <v>2015</v>
      </c>
      <c r="AB418">
        <f>VLOOKUP($A418,SalesData[#This Row],COLUMN(AB417), FALSE)</f>
        <v>6</v>
      </c>
      <c r="AC418">
        <f>VLOOKUP($A418,SalesData[#This Row],COLUMN(AC417), FALSE)</f>
        <v>1</v>
      </c>
      <c r="AD418">
        <f>VLOOKUP($A418,SalesData[#This Row],COLUMN(AD417), FALSE)</f>
        <v>0</v>
      </c>
    </row>
    <row r="419" spans="1:30" ht="15.75">
      <c r="A419" s="54" t="s">
        <v>781</v>
      </c>
      <c r="B419" s="52">
        <f>VLOOKUP($A419,SalesData[#This Row],COLUMN(B418), FALSE)</f>
        <v>41489</v>
      </c>
      <c r="C419" s="52">
        <f>VLOOKUP($A419,SalesData[#This Row],COLUMN(C418), FALSE)</f>
        <v>41491</v>
      </c>
      <c r="D419" t="str">
        <f>VLOOKUP($A419,SalesData[#This Row],COLUMN(D418), FALSE)</f>
        <v>eLna Hernandez</v>
      </c>
      <c r="E419" t="str">
        <f>VLOOKUP($A419,SalesData[#This Row],COLUMN(E418), FALSE)</f>
        <v>Brazil</v>
      </c>
      <c r="F419" t="str">
        <f>VLOOKUP($A419,SalesData[#This Row],COLUMN(F418), FALSE)</f>
        <v>South America</v>
      </c>
      <c r="G419" t="str">
        <f>VLOOKUP($A419,SalesData[#This Row],COLUMN(G418), FALSE)</f>
        <v>Office Supplies</v>
      </c>
      <c r="H419" t="str">
        <f>VLOOKUP($A419,SalesData[#This Row],COLUMN(H418), FALSE)</f>
        <v>Chairs</v>
      </c>
      <c r="I419">
        <f>VLOOKUP($A419,SalesData[#This Row],COLUMN(I418), FALSE)</f>
        <v>1455.08</v>
      </c>
      <c r="J419">
        <f>VLOOKUP($A419,SalesData[#This Row],COLUMN(J418), FALSE)</f>
        <v>11</v>
      </c>
      <c r="K419">
        <f>VLOOKUP($A419,SalesData[#This Row],COLUMN(K418), FALSE)</f>
        <v>0</v>
      </c>
      <c r="L419">
        <f>VLOOKUP($A419,SalesData[#This Row],COLUMN(L418), FALSE)</f>
        <v>261.8</v>
      </c>
      <c r="M419" t="str">
        <f>VLOOKUP($A419,SalesData[#This Row],COLUMN(M418), FALSE)</f>
        <v>Medium</v>
      </c>
      <c r="N419">
        <f>VLOOKUP($A419,SalesData[#This Row],COLUMN(N418), FALSE)</f>
        <v>0</v>
      </c>
      <c r="O419" t="str">
        <f>VLOOKUP($A419,SalesData[#This Row],COLUMN(O418), FALSE)</f>
        <v>Elna Hernandez</v>
      </c>
      <c r="P419" t="str">
        <f>VLOOKUP($A419,SalesData[#This Row],COLUMN(P418), FALSE)</f>
        <v>MX</v>
      </c>
      <c r="Q419" t="str">
        <f>VLOOKUP($A419,SalesData[#This Row],COLUMN(Q418), FALSE)</f>
        <v>2013</v>
      </c>
      <c r="R419" t="str">
        <f>VLOOKUP($A419,SalesData[#This Row],COLUMN(R418), FALSE)</f>
        <v>MEDIUM</v>
      </c>
      <c r="S419" t="str">
        <f>VLOOKUP($A419,SalesData[#This Row],COLUMN(S418), FALSE)</f>
        <v>office supplies</v>
      </c>
      <c r="T419" t="str">
        <f>VLOOKUP($A419,SalesData[#This Row],COLUMN(T418), FALSE)</f>
        <v>41489</v>
      </c>
      <c r="U419" t="str">
        <f>VLOOKUP($A419,SalesData[#This Row],COLUMN(U418), FALSE)</f>
        <v>LH1690018</v>
      </c>
      <c r="V419" t="str">
        <f>VLOOKUP($A419,SalesData[#This Row],COLUMN(V418), FALSE)</f>
        <v>MX</v>
      </c>
      <c r="W419">
        <f>VLOOKUP($A419,SalesData[#This Row],COLUMN(W418), FALSE)</f>
        <v>2013</v>
      </c>
      <c r="X419" t="str">
        <f>VLOOKUP($A419,SalesData[#This Row],COLUMN(X418), FALSE)</f>
        <v>LH1690018</v>
      </c>
      <c r="Y419">
        <f>VLOOKUP($A419,SalesData[#This Row],COLUMN(Y418), FALSE)</f>
        <v>41489</v>
      </c>
      <c r="Z419" t="str">
        <f>VLOOKUP($A419,SalesData[#This Row],COLUMN(Z418), FALSE)</f>
        <v>MX-2013-LH1690018-41489</v>
      </c>
      <c r="AA419">
        <f>VLOOKUP($A419,SalesData[#This Row],COLUMN(AA418), FALSE)</f>
        <v>2013</v>
      </c>
      <c r="AB419">
        <f>VLOOKUP($A419,SalesData[#This Row],COLUMN(AB418), FALSE)</f>
        <v>8</v>
      </c>
      <c r="AC419">
        <f>VLOOKUP($A419,SalesData[#This Row],COLUMN(AC418), FALSE)</f>
        <v>7</v>
      </c>
      <c r="AD419">
        <f>VLOOKUP($A419,SalesData[#This Row],COLUMN(AD418), FALSE)</f>
        <v>2</v>
      </c>
    </row>
    <row r="420" spans="1:30" ht="15.75">
      <c r="A420" s="53" t="s">
        <v>786</v>
      </c>
      <c r="B420" s="52">
        <f>VLOOKUP($A420,SalesData[#This Row],COLUMN(B419), FALSE)</f>
        <v>74202</v>
      </c>
      <c r="C420" s="52">
        <f>VLOOKUP($A420,SalesData[#This Row],COLUMN(C419), FALSE)</f>
        <v>41337</v>
      </c>
      <c r="D420" t="str">
        <f>VLOOKUP($A420,SalesData[#This Row],COLUMN(D419), FALSE)</f>
        <v>Bradley Talbott</v>
      </c>
      <c r="E420" t="str">
        <f>VLOOKUP($A420,SalesData[#This Row],COLUMN(E419), FALSE)</f>
        <v>India</v>
      </c>
      <c r="F420" t="str">
        <f>VLOOKUP($A420,SalesData[#This Row],COLUMN(F419), FALSE)</f>
        <v>Southern Asia</v>
      </c>
      <c r="G420" t="str">
        <f>VLOOKUP($A420,SalesData[#This Row],COLUMN(G419), FALSE)</f>
        <v>Furniture</v>
      </c>
      <c r="H420" t="str">
        <f>VLOOKUP($A420,SalesData[#This Row],COLUMN(H419), FALSE)</f>
        <v>Storage</v>
      </c>
      <c r="I420" t="str">
        <f>VLOOKUP($A420,SalesData[#This Row],COLUMN(I419), FALSE)</f>
        <v>missing</v>
      </c>
      <c r="J420">
        <f>VLOOKUP($A420,SalesData[#This Row],COLUMN(J419), FALSE)</f>
        <v>6</v>
      </c>
      <c r="K420">
        <f>VLOOKUP($A420,SalesData[#This Row],COLUMN(K419), FALSE)</f>
        <v>0</v>
      </c>
      <c r="L420">
        <f>VLOOKUP($A420,SalesData[#This Row],COLUMN(L419), FALSE)</f>
        <v>327.06</v>
      </c>
      <c r="M420" t="str">
        <f>VLOOKUP($A420,SalesData[#This Row],COLUMN(M419), FALSE)</f>
        <v>Medium</v>
      </c>
      <c r="N420">
        <f>VLOOKUP($A420,SalesData[#This Row],COLUMN(N419), FALSE)</f>
        <v>0</v>
      </c>
      <c r="O420" t="str">
        <f>VLOOKUP($A420,SalesData[#This Row],COLUMN(O419), FALSE)</f>
        <v>Bradley Talbott</v>
      </c>
      <c r="P420" t="str">
        <f>VLOOKUP($A420,SalesData[#This Row],COLUMN(P419), FALSE)</f>
        <v>IN</v>
      </c>
      <c r="Q420" t="str">
        <f>VLOOKUP($A420,SalesData[#This Row],COLUMN(Q419), FALSE)</f>
        <v>2013</v>
      </c>
      <c r="R420" t="str">
        <f>VLOOKUP($A420,SalesData[#This Row],COLUMN(R419), FALSE)</f>
        <v>MEDIUM</v>
      </c>
      <c r="S420" t="str">
        <f>VLOOKUP($A420,SalesData[#This Row],COLUMN(S419), FALSE)</f>
        <v>furniture</v>
      </c>
      <c r="T420" t="str">
        <f>VLOOKUP($A420,SalesData[#This Row],COLUMN(T419), FALSE)</f>
        <v>41331</v>
      </c>
      <c r="U420" t="str">
        <f>VLOOKUP($A420,SalesData[#This Row],COLUMN(U419), FALSE)</f>
        <v>BT1153058</v>
      </c>
      <c r="V420" t="str">
        <f>VLOOKUP($A420,SalesData[#This Row],COLUMN(V419), FALSE)</f>
        <v>IN</v>
      </c>
      <c r="W420">
        <f>VLOOKUP($A420,SalesData[#This Row],COLUMN(W419), FALSE)</f>
        <v>2013</v>
      </c>
      <c r="X420" t="str">
        <f>VLOOKUP($A420,SalesData[#This Row],COLUMN(X419), FALSE)</f>
        <v>BT1153058</v>
      </c>
      <c r="Y420">
        <f>VLOOKUP($A420,SalesData[#This Row],COLUMN(Y419), FALSE)</f>
        <v>41331</v>
      </c>
      <c r="Z420" t="str">
        <f>VLOOKUP($A420,SalesData[#This Row],COLUMN(Z419), FALSE)</f>
        <v>IN-2013-BT1153058-41331</v>
      </c>
      <c r="AA420">
        <f>VLOOKUP($A420,SalesData[#This Row],COLUMN(AA419), FALSE)</f>
        <v>2103</v>
      </c>
      <c r="AB420">
        <f>VLOOKUP($A420,SalesData[#This Row],COLUMN(AB419), FALSE)</f>
        <v>2</v>
      </c>
      <c r="AC420">
        <f>VLOOKUP($A420,SalesData[#This Row],COLUMN(AC419), FALSE)</f>
        <v>2</v>
      </c>
      <c r="AD420">
        <f>VLOOKUP($A420,SalesData[#This Row],COLUMN(AD419), FALSE)</f>
        <v>-32865</v>
      </c>
    </row>
    <row r="421" spans="1:30" ht="15.75">
      <c r="A421" s="54" t="s">
        <v>798</v>
      </c>
      <c r="B421" s="52">
        <f>VLOOKUP($A421,SalesData[#This Row],COLUMN(B420), FALSE)</f>
        <v>42179</v>
      </c>
      <c r="C421" s="52">
        <f>VLOOKUP($A421,SalesData[#This Row],COLUMN(C420), FALSE)</f>
        <v>42181</v>
      </c>
      <c r="D421" t="str">
        <f>VLOOKUP($A421,SalesData[#This Row],COLUMN(D420), FALSE)</f>
        <v>Sarah Jordon</v>
      </c>
      <c r="E421" t="str">
        <f>VLOOKUP($A421,SalesData[#This Row],COLUMN(E420), FALSE)</f>
        <v>Mexico</v>
      </c>
      <c r="F421" t="str">
        <f>VLOOKUP($A421,SalesData[#This Row],COLUMN(F420), FALSE)</f>
        <v>Central America</v>
      </c>
      <c r="G421" t="str">
        <f>VLOOKUP($A421,SalesData[#This Row],COLUMN(G420), FALSE)</f>
        <v>Technology</v>
      </c>
      <c r="H421" t="str">
        <f>VLOOKUP($A421,SalesData[#This Row],COLUMN(H420), FALSE)</f>
        <v>Bookcases</v>
      </c>
      <c r="I421">
        <f>VLOOKUP($A421,SalesData[#This Row],COLUMN(I420), FALSE)</f>
        <v>3045.8399999999901</v>
      </c>
      <c r="J421">
        <f>VLOOKUP($A421,SalesData[#This Row],COLUMN(J420), FALSE)</f>
        <v>7</v>
      </c>
      <c r="K421">
        <f>VLOOKUP($A421,SalesData[#This Row],COLUMN(K420), FALSE)</f>
        <v>0</v>
      </c>
      <c r="L421">
        <f>VLOOKUP($A421,SalesData[#This Row],COLUMN(L420), FALSE)</f>
        <v>1035.58</v>
      </c>
      <c r="M421" t="str">
        <f>VLOOKUP($A421,SalesData[#This Row],COLUMN(M420), FALSE)</f>
        <v>High</v>
      </c>
      <c r="N421">
        <f>VLOOKUP($A421,SalesData[#This Row],COLUMN(N420), FALSE)</f>
        <v>0</v>
      </c>
      <c r="O421" t="str">
        <f>VLOOKUP($A421,SalesData[#This Row],COLUMN(O420), FALSE)</f>
        <v>Sarah Jordon</v>
      </c>
      <c r="P421" t="str">
        <f>VLOOKUP($A421,SalesData[#This Row],COLUMN(P420), FALSE)</f>
        <v>MX</v>
      </c>
      <c r="Q421" t="str">
        <f>VLOOKUP($A421,SalesData[#This Row],COLUMN(Q420), FALSE)</f>
        <v>2015</v>
      </c>
      <c r="R421" t="str">
        <f>VLOOKUP($A421,SalesData[#This Row],COLUMN(R420), FALSE)</f>
        <v>HIGH</v>
      </c>
      <c r="S421" t="str">
        <f>VLOOKUP($A421,SalesData[#This Row],COLUMN(S420), FALSE)</f>
        <v>technology</v>
      </c>
      <c r="T421" t="str">
        <f>VLOOKUP($A421,SalesData[#This Row],COLUMN(T420), FALSE)</f>
        <v>42179</v>
      </c>
      <c r="U421" t="str">
        <f>VLOOKUP($A421,SalesData[#This Row],COLUMN(U420), FALSE)</f>
        <v>SJ2021582</v>
      </c>
      <c r="V421" t="str">
        <f>VLOOKUP($A421,SalesData[#This Row],COLUMN(V420), FALSE)</f>
        <v>MX</v>
      </c>
      <c r="W421">
        <f>VLOOKUP($A421,SalesData[#This Row],COLUMN(W420), FALSE)</f>
        <v>2015</v>
      </c>
      <c r="X421" t="str">
        <f>VLOOKUP($A421,SalesData[#This Row],COLUMN(X420), FALSE)</f>
        <v>SJ2021582</v>
      </c>
      <c r="Y421">
        <f>VLOOKUP($A421,SalesData[#This Row],COLUMN(Y420), FALSE)</f>
        <v>42179</v>
      </c>
      <c r="Z421" t="str">
        <f>VLOOKUP($A421,SalesData[#This Row],COLUMN(Z420), FALSE)</f>
        <v>MX-2015-SJ2021582-42179</v>
      </c>
      <c r="AA421">
        <f>VLOOKUP($A421,SalesData[#This Row],COLUMN(AA420), FALSE)</f>
        <v>2015</v>
      </c>
      <c r="AB421">
        <f>VLOOKUP($A421,SalesData[#This Row],COLUMN(AB420), FALSE)</f>
        <v>6</v>
      </c>
      <c r="AC421">
        <f>VLOOKUP($A421,SalesData[#This Row],COLUMN(AC420), FALSE)</f>
        <v>4</v>
      </c>
      <c r="AD421">
        <f>VLOOKUP($A421,SalesData[#This Row],COLUMN(AD420), FALSE)</f>
        <v>2</v>
      </c>
    </row>
    <row r="422" spans="1:30" ht="15.75">
      <c r="A422" s="53" t="s">
        <v>810</v>
      </c>
      <c r="B422" s="52" t="str">
        <f>VLOOKUP($A422,SalesData[#This Row],COLUMN(B421), FALSE)</f>
        <v>32/13/2020</v>
      </c>
      <c r="C422" s="52">
        <f>VLOOKUP($A422,SalesData[#This Row],COLUMN(C421), FALSE)</f>
        <v>41390</v>
      </c>
      <c r="D422" t="str">
        <f>VLOOKUP($A422,SalesData[#This Row],COLUMN(D421), FALSE)</f>
        <v>David Kendrick</v>
      </c>
      <c r="E422" t="str">
        <f>VLOOKUP($A422,SalesData[#This Row],COLUMN(E421), FALSE)</f>
        <v>Germany</v>
      </c>
      <c r="F422" t="str">
        <f>VLOOKUP($A422,SalesData[#This Row],COLUMN(F421), FALSE)</f>
        <v>Western Europe</v>
      </c>
      <c r="G422" t="str">
        <f>VLOOKUP($A422,SalesData[#This Row],COLUMN(G421), FALSE)</f>
        <v>Technology</v>
      </c>
      <c r="H422" t="str">
        <f>VLOOKUP($A422,SalesData[#This Row],COLUMN(H421), FALSE)</f>
        <v>Chairs</v>
      </c>
      <c r="I422">
        <f>VLOOKUP($A422,SalesData[#This Row],COLUMN(I421), FALSE)</f>
        <v>4748.4359999999997</v>
      </c>
      <c r="J422">
        <f>VLOOKUP($A422,SalesData[#This Row],COLUMN(J421), FALSE)</f>
        <v>14</v>
      </c>
      <c r="K422">
        <f>VLOOKUP($A422,SalesData[#This Row],COLUMN(K421), FALSE)</f>
        <v>0.1</v>
      </c>
      <c r="L422">
        <f>VLOOKUP($A422,SalesData[#This Row],COLUMN(L421), FALSE)</f>
        <v>844.11599999999896</v>
      </c>
      <c r="M422" t="str">
        <f>VLOOKUP($A422,SalesData[#This Row],COLUMN(M421), FALSE)</f>
        <v>Medium</v>
      </c>
      <c r="N422">
        <f>VLOOKUP($A422,SalesData[#This Row],COLUMN(N421), FALSE)</f>
        <v>0</v>
      </c>
      <c r="O422" t="str">
        <f>VLOOKUP($A422,SalesData[#This Row],COLUMN(O421), FALSE)</f>
        <v>David Kendrick</v>
      </c>
      <c r="P422" t="str">
        <f>VLOOKUP($A422,SalesData[#This Row],COLUMN(P421), FALSE)</f>
        <v>ES</v>
      </c>
      <c r="Q422" t="str">
        <f>VLOOKUP($A422,SalesData[#This Row],COLUMN(Q421), FALSE)</f>
        <v>2013</v>
      </c>
      <c r="R422" t="str">
        <f>VLOOKUP($A422,SalesData[#This Row],COLUMN(R421), FALSE)</f>
        <v>MEDIUM</v>
      </c>
      <c r="S422" t="str">
        <f>VLOOKUP($A422,SalesData[#This Row],COLUMN(S421), FALSE)</f>
        <v>technology</v>
      </c>
      <c r="T422" t="str">
        <f>VLOOKUP($A422,SalesData[#This Row],COLUMN(T421), FALSE)</f>
        <v>41386</v>
      </c>
      <c r="U422" t="str">
        <f>VLOOKUP($A422,SalesData[#This Row],COLUMN(U421), FALSE)</f>
        <v>DK1315048</v>
      </c>
      <c r="V422" t="str">
        <f>VLOOKUP($A422,SalesData[#This Row],COLUMN(V421), FALSE)</f>
        <v>ES</v>
      </c>
      <c r="W422">
        <f>VLOOKUP($A422,SalesData[#This Row],COLUMN(W421), FALSE)</f>
        <v>2013</v>
      </c>
      <c r="X422" t="str">
        <f>VLOOKUP($A422,SalesData[#This Row],COLUMN(X421), FALSE)</f>
        <v>DK1315048</v>
      </c>
      <c r="Y422">
        <f>VLOOKUP($A422,SalesData[#This Row],COLUMN(Y421), FALSE)</f>
        <v>41386</v>
      </c>
      <c r="Z422" t="str">
        <f>VLOOKUP($A422,SalesData[#This Row],COLUMN(Z421), FALSE)</f>
        <v>ES-2013-DK1315048-41386</v>
      </c>
      <c r="AA422">
        <f>VLOOKUP($A422,SalesData[#This Row],COLUMN(AA421), FALSE)</f>
        <v>0</v>
      </c>
      <c r="AB422">
        <f>VLOOKUP($A422,SalesData[#This Row],COLUMN(AB421), FALSE)</f>
        <v>0</v>
      </c>
      <c r="AC422">
        <f>VLOOKUP($A422,SalesData[#This Row],COLUMN(AC421), FALSE)</f>
        <v>0</v>
      </c>
      <c r="AD422">
        <f>VLOOKUP($A422,SalesData[#This Row],COLUMN(AD421), FALSE)</f>
        <v>0</v>
      </c>
    </row>
    <row r="423" spans="1:30" ht="15.75">
      <c r="A423" s="54" t="s">
        <v>812</v>
      </c>
      <c r="B423" s="52">
        <f>VLOOKUP($A423,SalesData[#This Row],COLUMN(B422), FALSE)</f>
        <v>41942</v>
      </c>
      <c r="C423" s="52">
        <f>VLOOKUP($A423,SalesData[#This Row],COLUMN(C422), FALSE)</f>
        <v>41947</v>
      </c>
      <c r="D423" t="str">
        <f>VLOOKUP($A423,SalesData[#This Row],COLUMN(D422), FALSE)</f>
        <v>Rick Wilson</v>
      </c>
      <c r="E423" t="str">
        <f>VLOOKUP($A423,SalesData[#This Row],COLUMN(E422), FALSE)</f>
        <v>South Africa</v>
      </c>
      <c r="F423" t="str">
        <f>VLOOKUP($A423,SalesData[#This Row],COLUMN(F422), FALSE)</f>
        <v>Southern Africa</v>
      </c>
      <c r="G423" t="str">
        <f>VLOOKUP($A423,SalesData[#This Row],COLUMN(G422), FALSE)</f>
        <v>Technology</v>
      </c>
      <c r="H423" t="str">
        <f>VLOOKUP($A423,SalesData[#This Row],COLUMN(H422), FALSE)</f>
        <v>Tables</v>
      </c>
      <c r="I423">
        <f>VLOOKUP($A423,SalesData[#This Row],COLUMN(I422), FALSE)</f>
        <v>1867.5</v>
      </c>
      <c r="J423">
        <f>VLOOKUP($A423,SalesData[#This Row],COLUMN(J422), FALSE)</f>
        <v>6</v>
      </c>
      <c r="K423">
        <f>VLOOKUP($A423,SalesData[#This Row],COLUMN(K422), FALSE)</f>
        <v>0</v>
      </c>
      <c r="L423">
        <f>VLOOKUP($A423,SalesData[#This Row],COLUMN(L422), FALSE)</f>
        <v>242.64</v>
      </c>
      <c r="M423" t="str">
        <f>VLOOKUP($A423,SalesData[#This Row],COLUMN(M422), FALSE)</f>
        <v>High</v>
      </c>
      <c r="N423">
        <f>VLOOKUP($A423,SalesData[#This Row],COLUMN(N422), FALSE)</f>
        <v>0</v>
      </c>
      <c r="O423" t="str">
        <f>VLOOKUP($A423,SalesData[#This Row],COLUMN(O422), FALSE)</f>
        <v>Rick Wilson</v>
      </c>
      <c r="P423" t="str">
        <f>VLOOKUP($A423,SalesData[#This Row],COLUMN(P422), FALSE)</f>
        <v>SF</v>
      </c>
      <c r="Q423" t="str">
        <f>VLOOKUP($A423,SalesData[#This Row],COLUMN(Q422), FALSE)</f>
        <v>2014</v>
      </c>
      <c r="R423" t="str">
        <f>VLOOKUP($A423,SalesData[#This Row],COLUMN(R422), FALSE)</f>
        <v>HIGH</v>
      </c>
      <c r="S423" t="str">
        <f>VLOOKUP($A423,SalesData[#This Row],COLUMN(S422), FALSE)</f>
        <v>technology</v>
      </c>
      <c r="T423" t="str">
        <f>VLOOKUP($A423,SalesData[#This Row],COLUMN(T422), FALSE)</f>
        <v>41942</v>
      </c>
      <c r="U423" t="str">
        <f>VLOOKUP($A423,SalesData[#This Row],COLUMN(U422), FALSE)</f>
        <v>RW9540117</v>
      </c>
      <c r="V423" t="str">
        <f>VLOOKUP($A423,SalesData[#This Row],COLUMN(V422), FALSE)</f>
        <v>SF</v>
      </c>
      <c r="W423">
        <f>VLOOKUP($A423,SalesData[#This Row],COLUMN(W422), FALSE)</f>
        <v>2014</v>
      </c>
      <c r="X423" t="str">
        <f>VLOOKUP($A423,SalesData[#This Row],COLUMN(X422), FALSE)</f>
        <v>RW9540117</v>
      </c>
      <c r="Y423">
        <f>VLOOKUP($A423,SalesData[#This Row],COLUMN(Y422), FALSE)</f>
        <v>41942</v>
      </c>
      <c r="Z423" t="str">
        <f>VLOOKUP($A423,SalesData[#This Row],COLUMN(Z422), FALSE)</f>
        <v>SF-2014-RW9540117-41942</v>
      </c>
      <c r="AA423">
        <f>VLOOKUP($A423,SalesData[#This Row],COLUMN(AA422), FALSE)</f>
        <v>2014</v>
      </c>
      <c r="AB423">
        <f>VLOOKUP($A423,SalesData[#This Row],COLUMN(AB422), FALSE)</f>
        <v>10</v>
      </c>
      <c r="AC423">
        <f>VLOOKUP($A423,SalesData[#This Row],COLUMN(AC422), FALSE)</f>
        <v>5</v>
      </c>
      <c r="AD423">
        <f>VLOOKUP($A423,SalesData[#This Row],COLUMN(AD422), FALSE)</f>
        <v>5</v>
      </c>
    </row>
    <row r="424" spans="1:30" ht="15.75">
      <c r="A424" s="53" t="s">
        <v>816</v>
      </c>
      <c r="B424" s="52">
        <f>VLOOKUP($A424,SalesData[#This Row],COLUMN(B423), FALSE)</f>
        <v>41991</v>
      </c>
      <c r="C424" s="52">
        <f>VLOOKUP($A424,SalesData[#This Row],COLUMN(C423), FALSE)</f>
        <v>41995</v>
      </c>
      <c r="D424" t="str">
        <f>VLOOKUP($A424,SalesData[#This Row],COLUMN(D423), FALSE)</f>
        <v>Adrian Barton</v>
      </c>
      <c r="E424" t="str">
        <f>VLOOKUP($A424,SalesData[#This Row],COLUMN(E423), FALSE)</f>
        <v>United States</v>
      </c>
      <c r="F424" t="str">
        <f>VLOOKUP($A424,SalesData[#This Row],COLUMN(F423), FALSE)</f>
        <v>Central US</v>
      </c>
      <c r="G424" t="str">
        <f>VLOOKUP($A424,SalesData[#This Row],COLUMN(G423), FALSE)</f>
        <v>Office_Supplies</v>
      </c>
      <c r="H424" t="str">
        <f>VLOOKUP($A424,SalesData[#This Row],COLUMN(H423), FALSE)</f>
        <v>Chairs</v>
      </c>
      <c r="I424">
        <f>VLOOKUP($A424,SalesData[#This Row],COLUMN(I423), FALSE)</f>
        <v>9892.74</v>
      </c>
      <c r="J424">
        <f>VLOOKUP($A424,SalesData[#This Row],COLUMN(J423), FALSE)</f>
        <v>13</v>
      </c>
      <c r="K424">
        <f>VLOOKUP($A424,SalesData[#This Row],COLUMN(K423), FALSE)</f>
        <v>0</v>
      </c>
      <c r="L424">
        <f>VLOOKUP($A424,SalesData[#This Row],COLUMN(L423), FALSE)</f>
        <v>4946.37</v>
      </c>
      <c r="M424" t="str">
        <f>VLOOKUP($A424,SalesData[#This Row],COLUMN(M423), FALSE)</f>
        <v>Medium</v>
      </c>
      <c r="N424">
        <f>VLOOKUP($A424,SalesData[#This Row],COLUMN(N423), FALSE)</f>
        <v>0</v>
      </c>
      <c r="O424" t="str">
        <f>VLOOKUP($A424,SalesData[#This Row],COLUMN(O423), FALSE)</f>
        <v>Adrian Barton</v>
      </c>
      <c r="P424" t="str">
        <f>VLOOKUP($A424,SalesData[#This Row],COLUMN(P423), FALSE)</f>
        <v>CA</v>
      </c>
      <c r="Q424" t="str">
        <f>VLOOKUP($A424,SalesData[#This Row],COLUMN(Q423), FALSE)</f>
        <v>2014</v>
      </c>
      <c r="R424" t="str">
        <f>VLOOKUP($A424,SalesData[#This Row],COLUMN(R423), FALSE)</f>
        <v>MEDIUM</v>
      </c>
      <c r="S424" t="str">
        <f>VLOOKUP($A424,SalesData[#This Row],COLUMN(S423), FALSE)</f>
        <v>office_supplies</v>
      </c>
      <c r="T424" t="str">
        <f>VLOOKUP($A424,SalesData[#This Row],COLUMN(T423), FALSE)</f>
        <v>41991</v>
      </c>
      <c r="U424" t="str">
        <f>VLOOKUP($A424,SalesData[#This Row],COLUMN(U423), FALSE)</f>
        <v>AB10105140</v>
      </c>
      <c r="V424" t="str">
        <f>VLOOKUP($A424,SalesData[#This Row],COLUMN(V423), FALSE)</f>
        <v>CA</v>
      </c>
      <c r="W424">
        <f>VLOOKUP($A424,SalesData[#This Row],COLUMN(W423), FALSE)</f>
        <v>2014</v>
      </c>
      <c r="X424" t="str">
        <f>VLOOKUP($A424,SalesData[#This Row],COLUMN(X423), FALSE)</f>
        <v>AB10105140</v>
      </c>
      <c r="Y424">
        <f>VLOOKUP($A424,SalesData[#This Row],COLUMN(Y423), FALSE)</f>
        <v>41991</v>
      </c>
      <c r="Z424" t="str">
        <f>VLOOKUP($A424,SalesData[#This Row],COLUMN(Z423), FALSE)</f>
        <v>CA-2014-AB10105140-41991</v>
      </c>
      <c r="AA424">
        <f>VLOOKUP($A424,SalesData[#This Row],COLUMN(AA423), FALSE)</f>
        <v>2014</v>
      </c>
      <c r="AB424">
        <f>VLOOKUP($A424,SalesData[#This Row],COLUMN(AB423), FALSE)</f>
        <v>12</v>
      </c>
      <c r="AC424">
        <f>VLOOKUP($A424,SalesData[#This Row],COLUMN(AC423), FALSE)</f>
        <v>5</v>
      </c>
      <c r="AD424">
        <f>VLOOKUP($A424,SalesData[#This Row],COLUMN(AD423), FALSE)</f>
        <v>4</v>
      </c>
    </row>
    <row r="425" spans="1:30" ht="15.75">
      <c r="A425" s="54" t="s">
        <v>833</v>
      </c>
      <c r="B425" s="52">
        <f>VLOOKUP($A425,SalesData[#This Row],COLUMN(B424), FALSE)</f>
        <v>42328</v>
      </c>
      <c r="C425" s="52">
        <f>VLOOKUP($A425,SalesData[#This Row],COLUMN(C424), FALSE)</f>
        <v>42332</v>
      </c>
      <c r="D425" t="str">
        <f>VLOOKUP($A425,SalesData[#This Row],COLUMN(D424), FALSE)</f>
        <v>Adrian Barton</v>
      </c>
      <c r="E425" t="str">
        <f>VLOOKUP($A425,SalesData[#This Row],COLUMN(E424), FALSE)</f>
        <v>United States</v>
      </c>
      <c r="F425" t="str">
        <f>VLOOKUP($A425,SalesData[#This Row],COLUMN(F424), FALSE)</f>
        <v>Southern US</v>
      </c>
      <c r="G425" t="str">
        <f>VLOOKUP($A425,SalesData[#This Row],COLUMN(G424), FALSE)</f>
        <v>Furniture</v>
      </c>
      <c r="H425" t="str">
        <f>VLOOKUP($A425,SalesData[#This Row],COLUMN(H424), FALSE)</f>
        <v>Phones</v>
      </c>
      <c r="I425">
        <f>VLOOKUP($A425,SalesData[#This Row],COLUMN(I424), FALSE)</f>
        <v>821.87999999999897</v>
      </c>
      <c r="J425">
        <f>VLOOKUP($A425,SalesData[#This Row],COLUMN(J424), FALSE)</f>
        <v>6</v>
      </c>
      <c r="K425">
        <f>VLOOKUP($A425,SalesData[#This Row],COLUMN(K424), FALSE)</f>
        <v>0</v>
      </c>
      <c r="L425">
        <f>VLOOKUP($A425,SalesData[#This Row],COLUMN(L424), FALSE)</f>
        <v>213.68879999999999</v>
      </c>
      <c r="M425" t="str">
        <f>VLOOKUP($A425,SalesData[#This Row],COLUMN(M424), FALSE)</f>
        <v>Medium</v>
      </c>
      <c r="N425">
        <f>VLOOKUP($A425,SalesData[#This Row],COLUMN(N424), FALSE)</f>
        <v>0</v>
      </c>
      <c r="O425" t="str">
        <f>VLOOKUP($A425,SalesData[#This Row],COLUMN(O424), FALSE)</f>
        <v>Adrian Barton</v>
      </c>
      <c r="P425" t="str">
        <f>VLOOKUP($A425,SalesData[#This Row],COLUMN(P424), FALSE)</f>
        <v>CA</v>
      </c>
      <c r="Q425" t="str">
        <f>VLOOKUP($A425,SalesData[#This Row],COLUMN(Q424), FALSE)</f>
        <v>2015</v>
      </c>
      <c r="R425" t="str">
        <f>VLOOKUP($A425,SalesData[#This Row],COLUMN(R424), FALSE)</f>
        <v>MEDIUM</v>
      </c>
      <c r="S425" t="str">
        <f>VLOOKUP($A425,SalesData[#This Row],COLUMN(S424), FALSE)</f>
        <v>furniture</v>
      </c>
      <c r="T425" t="str">
        <f>VLOOKUP($A425,SalesData[#This Row],COLUMN(T424), FALSE)</f>
        <v>42328</v>
      </c>
      <c r="U425" t="str">
        <f>VLOOKUP($A425,SalesData[#This Row],COLUMN(U424), FALSE)</f>
        <v>AB10105140</v>
      </c>
      <c r="V425" t="str">
        <f>VLOOKUP($A425,SalesData[#This Row],COLUMN(V424), FALSE)</f>
        <v>CA</v>
      </c>
      <c r="W425">
        <f>VLOOKUP($A425,SalesData[#This Row],COLUMN(W424), FALSE)</f>
        <v>2015</v>
      </c>
      <c r="X425" t="str">
        <f>VLOOKUP($A425,SalesData[#This Row],COLUMN(X424), FALSE)</f>
        <v>AB10105140</v>
      </c>
      <c r="Y425">
        <f>VLOOKUP($A425,SalesData[#This Row],COLUMN(Y424), FALSE)</f>
        <v>42328</v>
      </c>
      <c r="Z425" t="str">
        <f>VLOOKUP($A425,SalesData[#This Row],COLUMN(Z424), FALSE)</f>
        <v>CA-2015-AB10105140-42328</v>
      </c>
      <c r="AA425">
        <f>VLOOKUP($A425,SalesData[#This Row],COLUMN(AA424), FALSE)</f>
        <v>2015</v>
      </c>
      <c r="AB425">
        <f>VLOOKUP($A425,SalesData[#This Row],COLUMN(AB424), FALSE)</f>
        <v>11</v>
      </c>
      <c r="AC425">
        <f>VLOOKUP($A425,SalesData[#This Row],COLUMN(AC424), FALSE)</f>
        <v>6</v>
      </c>
      <c r="AD425">
        <f>VLOOKUP($A425,SalesData[#This Row],COLUMN(AD424), FALSE)</f>
        <v>4</v>
      </c>
    </row>
    <row r="426" spans="1:30" ht="15.75">
      <c r="A426" s="53" t="s">
        <v>865</v>
      </c>
      <c r="B426" s="52">
        <f>VLOOKUP($A426,SalesData[#This Row],COLUMN(B425), FALSE)</f>
        <v>41810</v>
      </c>
      <c r="C426" s="52">
        <f>VLOOKUP($A426,SalesData[#This Row],COLUMN(C425), FALSE)</f>
        <v>41812</v>
      </c>
      <c r="D426" t="str">
        <f>VLOOKUP($A426,SalesData[#This Row],COLUMN(D425), FALSE)</f>
        <v>Caroline Jumper</v>
      </c>
      <c r="E426" t="str">
        <f>VLOOKUP($A426,SalesData[#This Row],COLUMN(E425), FALSE)</f>
        <v>Chian</v>
      </c>
      <c r="F426" t="str">
        <f>VLOOKUP($A426,SalesData[#This Row],COLUMN(F425), FALSE)</f>
        <v>Eastern Asia</v>
      </c>
      <c r="G426" t="str">
        <f>VLOOKUP($A426,SalesData[#This Row],COLUMN(G425), FALSE)</f>
        <v>Technology</v>
      </c>
      <c r="H426" t="str">
        <f>VLOOKUP($A426,SalesData[#This Row],COLUMN(H425), FALSE)</f>
        <v>Phones</v>
      </c>
      <c r="I426">
        <f>VLOOKUP($A426,SalesData[#This Row],COLUMN(I425), FALSE)</f>
        <v>1063.44</v>
      </c>
      <c r="J426">
        <f>VLOOKUP($A426,SalesData[#This Row],COLUMN(J425), FALSE)</f>
        <v>7</v>
      </c>
      <c r="K426">
        <f>VLOOKUP($A426,SalesData[#This Row],COLUMN(K425), FALSE)</f>
        <v>0</v>
      </c>
      <c r="L426">
        <f>VLOOKUP($A426,SalesData[#This Row],COLUMN(L425), FALSE)</f>
        <v>361.41</v>
      </c>
      <c r="M426" t="str">
        <f>VLOOKUP($A426,SalesData[#This Row],COLUMN(M425), FALSE)</f>
        <v>Critical</v>
      </c>
      <c r="N426">
        <f>VLOOKUP($A426,SalesData[#This Row],COLUMN(N425), FALSE)</f>
        <v>0</v>
      </c>
      <c r="O426" t="str">
        <f>VLOOKUP($A426,SalesData[#This Row],COLUMN(O425), FALSE)</f>
        <v>Caroline Jumper</v>
      </c>
      <c r="P426" t="str">
        <f>VLOOKUP($A426,SalesData[#This Row],COLUMN(P425), FALSE)</f>
        <v>IN</v>
      </c>
      <c r="Q426" t="str">
        <f>VLOOKUP($A426,SalesData[#This Row],COLUMN(Q425), FALSE)</f>
        <v>2014</v>
      </c>
      <c r="R426" t="str">
        <f>VLOOKUP($A426,SalesData[#This Row],COLUMN(R425), FALSE)</f>
        <v>CRITICAL</v>
      </c>
      <c r="S426" t="str">
        <f>VLOOKUP($A426,SalesData[#This Row],COLUMN(S425), FALSE)</f>
        <v>technology</v>
      </c>
      <c r="T426" t="str">
        <f>VLOOKUP($A426,SalesData[#This Row],COLUMN(T425), FALSE)</f>
        <v>41810</v>
      </c>
      <c r="U426" t="str">
        <f>VLOOKUP($A426,SalesData[#This Row],COLUMN(U425), FALSE)</f>
        <v>CJ1201027</v>
      </c>
      <c r="V426" t="str">
        <f>VLOOKUP($A426,SalesData[#This Row],COLUMN(V425), FALSE)</f>
        <v>IN</v>
      </c>
      <c r="W426">
        <f>VLOOKUP($A426,SalesData[#This Row],COLUMN(W425), FALSE)</f>
        <v>2014</v>
      </c>
      <c r="X426" t="str">
        <f>VLOOKUP($A426,SalesData[#This Row],COLUMN(X425), FALSE)</f>
        <v>CJ1201027</v>
      </c>
      <c r="Y426">
        <f>VLOOKUP($A426,SalesData[#This Row],COLUMN(Y425), FALSE)</f>
        <v>41810</v>
      </c>
      <c r="Z426" t="str">
        <f>VLOOKUP($A426,SalesData[#This Row],COLUMN(Z425), FALSE)</f>
        <v>IN-2014-CJ1201027-41810</v>
      </c>
      <c r="AA426">
        <f>VLOOKUP($A426,SalesData[#This Row],COLUMN(AA425), FALSE)</f>
        <v>2014</v>
      </c>
      <c r="AB426">
        <f>VLOOKUP($A426,SalesData[#This Row],COLUMN(AB425), FALSE)</f>
        <v>6</v>
      </c>
      <c r="AC426">
        <f>VLOOKUP($A426,SalesData[#This Row],COLUMN(AC425), FALSE)</f>
        <v>6</v>
      </c>
      <c r="AD426">
        <f>VLOOKUP($A426,SalesData[#This Row],COLUMN(AD425), FALSE)</f>
        <v>2</v>
      </c>
    </row>
    <row r="427" spans="1:30" ht="15.75">
      <c r="A427" s="54" t="s">
        <v>883</v>
      </c>
      <c r="B427" s="52">
        <f>VLOOKUP($A427,SalesData[#This Row],COLUMN(B426), FALSE)</f>
        <v>42336</v>
      </c>
      <c r="C427" s="52">
        <f>VLOOKUP($A427,SalesData[#This Row],COLUMN(C426), FALSE)</f>
        <v>42341</v>
      </c>
      <c r="D427" t="str">
        <f>VLOOKUP($A427,SalesData[#This Row],COLUMN(D426), FALSE)</f>
        <v>Brenda Bowman</v>
      </c>
      <c r="E427" t="str">
        <f>VLOOKUP($A427,SalesData[#This Row],COLUMN(E426), FALSE)</f>
        <v>Germany</v>
      </c>
      <c r="F427" t="str">
        <f>VLOOKUP($A427,SalesData[#This Row],COLUMN(F426), FALSE)</f>
        <v>Western Europe</v>
      </c>
      <c r="G427" t="str">
        <f>VLOOKUP($A427,SalesData[#This Row],COLUMN(G426), FALSE)</f>
        <v>Furniture</v>
      </c>
      <c r="H427" t="str">
        <f>VLOOKUP($A427,SalesData[#This Row],COLUMN(H426), FALSE)</f>
        <v>Tables</v>
      </c>
      <c r="I427">
        <f>VLOOKUP($A427,SalesData[#This Row],COLUMN(I426), FALSE)</f>
        <v>2455.6770000000001</v>
      </c>
      <c r="J427">
        <f>VLOOKUP($A427,SalesData[#This Row],COLUMN(J426), FALSE)</f>
        <v>7</v>
      </c>
      <c r="K427">
        <f>VLOOKUP($A427,SalesData[#This Row],COLUMN(K426), FALSE)</f>
        <v>0.1</v>
      </c>
      <c r="L427">
        <f>VLOOKUP($A427,SalesData[#This Row],COLUMN(L426), FALSE)</f>
        <v>-191.16300000000001</v>
      </c>
      <c r="M427" t="str">
        <f>VLOOKUP($A427,SalesData[#This Row],COLUMN(M426), FALSE)</f>
        <v>Hihg</v>
      </c>
      <c r="N427">
        <f>VLOOKUP($A427,SalesData[#This Row],COLUMN(N426), FALSE)</f>
        <v>0</v>
      </c>
      <c r="O427" t="str">
        <f>VLOOKUP($A427,SalesData[#This Row],COLUMN(O426), FALSE)</f>
        <v>Brenda Bowman</v>
      </c>
      <c r="P427" t="str">
        <f>VLOOKUP($A427,SalesData[#This Row],COLUMN(P426), FALSE)</f>
        <v>ES</v>
      </c>
      <c r="Q427" t="str">
        <f>VLOOKUP($A427,SalesData[#This Row],COLUMN(Q426), FALSE)</f>
        <v>2015</v>
      </c>
      <c r="R427" t="str">
        <f>VLOOKUP($A427,SalesData[#This Row],COLUMN(R426), FALSE)</f>
        <v>HIHG</v>
      </c>
      <c r="S427" t="str">
        <f>VLOOKUP($A427,SalesData[#This Row],COLUMN(S426), FALSE)</f>
        <v>furniture</v>
      </c>
      <c r="T427" t="str">
        <f>VLOOKUP($A427,SalesData[#This Row],COLUMN(T426), FALSE)</f>
        <v>42336</v>
      </c>
      <c r="U427" t="str">
        <f>VLOOKUP($A427,SalesData[#This Row],COLUMN(U426), FALSE)</f>
        <v>BB1154548</v>
      </c>
      <c r="V427" t="str">
        <f>VLOOKUP($A427,SalesData[#This Row],COLUMN(V426), FALSE)</f>
        <v>ES</v>
      </c>
      <c r="W427">
        <f>VLOOKUP($A427,SalesData[#This Row],COLUMN(W426), FALSE)</f>
        <v>2015</v>
      </c>
      <c r="X427" t="str">
        <f>VLOOKUP($A427,SalesData[#This Row],COLUMN(X426), FALSE)</f>
        <v>BB1154548</v>
      </c>
      <c r="Y427">
        <f>VLOOKUP($A427,SalesData[#This Row],COLUMN(Y426), FALSE)</f>
        <v>42336</v>
      </c>
      <c r="Z427" t="str">
        <f>VLOOKUP($A427,SalesData[#This Row],COLUMN(Z426), FALSE)</f>
        <v>ES-2015-BB1154548-42336</v>
      </c>
      <c r="AA427">
        <f>VLOOKUP($A427,SalesData[#This Row],COLUMN(AA426), FALSE)</f>
        <v>2015</v>
      </c>
      <c r="AB427">
        <f>VLOOKUP($A427,SalesData[#This Row],COLUMN(AB426), FALSE)</f>
        <v>11</v>
      </c>
      <c r="AC427">
        <f>VLOOKUP($A427,SalesData[#This Row],COLUMN(AC426), FALSE)</f>
        <v>7</v>
      </c>
      <c r="AD427">
        <f>VLOOKUP($A427,SalesData[#This Row],COLUMN(AD426), FALSE)</f>
        <v>5</v>
      </c>
    </row>
    <row r="428" spans="1:30" ht="15.75">
      <c r="A428" s="53" t="s">
        <v>888</v>
      </c>
      <c r="B428" s="52">
        <f>VLOOKUP($A428,SalesData[#This Row],COLUMN(B427), FALSE)</f>
        <v>41808</v>
      </c>
      <c r="C428" s="52">
        <f>VLOOKUP($A428,SalesData[#This Row],COLUMN(C427), FALSE)</f>
        <v>41814</v>
      </c>
      <c r="D428" t="str">
        <f>VLOOKUP($A428,SalesData[#This Row],COLUMN(D427), FALSE)</f>
        <v>Susan Pistek</v>
      </c>
      <c r="E428" t="str">
        <f>VLOOKUP($A428,SalesData[#This Row],COLUMN(E427), FALSE)</f>
        <v>Thailand</v>
      </c>
      <c r="F428" t="str">
        <f>VLOOKUP($A428,SalesData[#This Row],COLUMN(F427), FALSE)</f>
        <v>Southeastern Asia</v>
      </c>
      <c r="G428" t="str">
        <f>VLOOKUP($A428,SalesData[#This Row],COLUMN(G427), FALSE)</f>
        <v>Technology</v>
      </c>
      <c r="H428" t="str">
        <f>VLOOKUP($A428,SalesData[#This Row],COLUMN(H427), FALSE)</f>
        <v>Bookcases</v>
      </c>
      <c r="I428">
        <f>VLOOKUP($A428,SalesData[#This Row],COLUMN(I427), FALSE)</f>
        <v>3712.59</v>
      </c>
      <c r="J428">
        <f>VLOOKUP($A428,SalesData[#This Row],COLUMN(J427), FALSE)</f>
        <v>7</v>
      </c>
      <c r="K428">
        <f>VLOOKUP($A428,SalesData[#This Row],COLUMN(K427), FALSE)</f>
        <v>0.17</v>
      </c>
      <c r="L428">
        <f>VLOOKUP($A428,SalesData[#This Row],COLUMN(L427), FALSE)</f>
        <v>849.87</v>
      </c>
      <c r="M428" t="str">
        <f>VLOOKUP($A428,SalesData[#This Row],COLUMN(M427), FALSE)</f>
        <v>Medium</v>
      </c>
      <c r="N428">
        <f>VLOOKUP($A428,SalesData[#This Row],COLUMN(N427), FALSE)</f>
        <v>0</v>
      </c>
      <c r="O428" t="str">
        <f>VLOOKUP($A428,SalesData[#This Row],COLUMN(O427), FALSE)</f>
        <v>Susan Pistek</v>
      </c>
      <c r="P428" t="str">
        <f>VLOOKUP($A428,SalesData[#This Row],COLUMN(P427), FALSE)</f>
        <v>IN</v>
      </c>
      <c r="Q428" t="str">
        <f>VLOOKUP($A428,SalesData[#This Row],COLUMN(Q427), FALSE)</f>
        <v>2014</v>
      </c>
      <c r="R428" t="str">
        <f>VLOOKUP($A428,SalesData[#This Row],COLUMN(R427), FALSE)</f>
        <v>MEDIUM</v>
      </c>
      <c r="S428" t="str">
        <f>VLOOKUP($A428,SalesData[#This Row],COLUMN(S427), FALSE)</f>
        <v>technology</v>
      </c>
      <c r="T428" t="str">
        <f>VLOOKUP($A428,SalesData[#This Row],COLUMN(T427), FALSE)</f>
        <v>41808</v>
      </c>
      <c r="U428" t="str">
        <f>VLOOKUP($A428,SalesData[#This Row],COLUMN(U427), FALSE)</f>
        <v>SP20920130</v>
      </c>
      <c r="V428" t="str">
        <f>VLOOKUP($A428,SalesData[#This Row],COLUMN(V427), FALSE)</f>
        <v>IN</v>
      </c>
      <c r="W428">
        <f>VLOOKUP($A428,SalesData[#This Row],COLUMN(W427), FALSE)</f>
        <v>2014</v>
      </c>
      <c r="X428" t="str">
        <f>VLOOKUP($A428,SalesData[#This Row],COLUMN(X427), FALSE)</f>
        <v>SP20920130</v>
      </c>
      <c r="Y428">
        <f>VLOOKUP($A428,SalesData[#This Row],COLUMN(Y427), FALSE)</f>
        <v>41808</v>
      </c>
      <c r="Z428" t="str">
        <f>VLOOKUP($A428,SalesData[#This Row],COLUMN(Z427), FALSE)</f>
        <v>IN-2014-SP20920130-41808</v>
      </c>
      <c r="AA428">
        <f>VLOOKUP($A428,SalesData[#This Row],COLUMN(AA427), FALSE)</f>
        <v>2014</v>
      </c>
      <c r="AB428">
        <f>VLOOKUP($A428,SalesData[#This Row],COLUMN(AB427), FALSE)</f>
        <v>6</v>
      </c>
      <c r="AC428">
        <f>VLOOKUP($A428,SalesData[#This Row],COLUMN(AC427), FALSE)</f>
        <v>4</v>
      </c>
      <c r="AD428">
        <f>VLOOKUP($A428,SalesData[#This Row],COLUMN(AD427), FALSE)</f>
        <v>6</v>
      </c>
    </row>
    <row r="429" spans="1:30" ht="15.75">
      <c r="A429" s="54" t="s">
        <v>890</v>
      </c>
      <c r="B429" s="52">
        <f>VLOOKUP($A429,SalesData[#This Row],COLUMN(B428), FALSE)</f>
        <v>41398</v>
      </c>
      <c r="C429" s="52">
        <f>VLOOKUP($A429,SalesData[#This Row],COLUMN(C428), FALSE)</f>
        <v>41400</v>
      </c>
      <c r="D429" t="str">
        <f>VLOOKUP($A429,SalesData[#This Row],COLUMN(D428), FALSE)</f>
        <v>Nick Zandusky</v>
      </c>
      <c r="E429" t="str">
        <f>VLOOKUP($A429,SalesData[#This Row],COLUMN(E428), FALSE)</f>
        <v>india</v>
      </c>
      <c r="F429" t="str">
        <f>VLOOKUP($A429,SalesData[#This Row],COLUMN(F428), FALSE)</f>
        <v>Southern Asia</v>
      </c>
      <c r="G429" t="str">
        <f>VLOOKUP($A429,SalesData[#This Row],COLUMN(G428), FALSE)</f>
        <v>Technology</v>
      </c>
      <c r="H429" t="str">
        <f>VLOOKUP($A429,SalesData[#This Row],COLUMN(H428), FALSE)</f>
        <v>Copiers</v>
      </c>
      <c r="I429">
        <f>VLOOKUP($A429,SalesData[#This Row],COLUMN(I428), FALSE)</f>
        <v>2372.2199999999998</v>
      </c>
      <c r="J429">
        <f>VLOOKUP($A429,SalesData[#This Row],COLUMN(J428), FALSE)</f>
        <v>9</v>
      </c>
      <c r="K429">
        <f>VLOOKUP($A429,SalesData[#This Row],COLUMN(K428), FALSE)</f>
        <v>0</v>
      </c>
      <c r="L429">
        <f>VLOOKUP($A429,SalesData[#This Row],COLUMN(L428), FALSE)</f>
        <v>0</v>
      </c>
      <c r="M429" t="str">
        <f>VLOOKUP($A429,SalesData[#This Row],COLUMN(M428), FALSE)</f>
        <v>High</v>
      </c>
      <c r="N429">
        <f>VLOOKUP($A429,SalesData[#This Row],COLUMN(N428), FALSE)</f>
        <v>0</v>
      </c>
      <c r="O429" t="str">
        <f>VLOOKUP($A429,SalesData[#This Row],COLUMN(O428), FALSE)</f>
        <v>Nick Zandusky</v>
      </c>
      <c r="P429" t="str">
        <f>VLOOKUP($A429,SalesData[#This Row],COLUMN(P428), FALSE)</f>
        <v>IN</v>
      </c>
      <c r="Q429" t="str">
        <f>VLOOKUP($A429,SalesData[#This Row],COLUMN(Q428), FALSE)</f>
        <v>2013</v>
      </c>
      <c r="R429" t="str">
        <f>VLOOKUP($A429,SalesData[#This Row],COLUMN(R428), FALSE)</f>
        <v>HIGH</v>
      </c>
      <c r="S429" t="str">
        <f>VLOOKUP($A429,SalesData[#This Row],COLUMN(S428), FALSE)</f>
        <v>technology</v>
      </c>
      <c r="T429" t="str">
        <f>VLOOKUP($A429,SalesData[#This Row],COLUMN(T428), FALSE)</f>
        <v>1398#</v>
      </c>
      <c r="U429" t="str">
        <f>VLOOKUP($A429,SalesData[#This Row],COLUMN(U428), FALSE)</f>
        <v>NZ1856558</v>
      </c>
      <c r="V429" t="str">
        <f>VLOOKUP($A429,SalesData[#This Row],COLUMN(V428), FALSE)</f>
        <v>IN</v>
      </c>
      <c r="W429">
        <f>VLOOKUP($A429,SalesData[#This Row],COLUMN(W428), FALSE)</f>
        <v>2013</v>
      </c>
      <c r="X429" t="str">
        <f>VLOOKUP($A429,SalesData[#This Row],COLUMN(X428), FALSE)</f>
        <v>NZ1856558</v>
      </c>
      <c r="Y429" t="str">
        <f>VLOOKUP($A429,SalesData[#This Row],COLUMN(Y428), FALSE)</f>
        <v>41398#</v>
      </c>
      <c r="Z429" t="str">
        <f>VLOOKUP($A429,SalesData[#This Row],COLUMN(Z428), FALSE)</f>
        <v>IN-2013-NZ1856558-41398#</v>
      </c>
      <c r="AA429">
        <f>VLOOKUP($A429,SalesData[#This Row],COLUMN(AA428), FALSE)</f>
        <v>2013</v>
      </c>
      <c r="AB429">
        <f>VLOOKUP($A429,SalesData[#This Row],COLUMN(AB428), FALSE)</f>
        <v>5</v>
      </c>
      <c r="AC429">
        <f>VLOOKUP($A429,SalesData[#This Row],COLUMN(AC428), FALSE)</f>
        <v>7</v>
      </c>
      <c r="AD429">
        <f>VLOOKUP($A429,SalesData[#This Row],COLUMN(AD428), FALSE)</f>
        <v>2</v>
      </c>
    </row>
    <row r="430" spans="1:30" ht="15.75">
      <c r="A430" s="53" t="s">
        <v>907</v>
      </c>
      <c r="B430" s="52">
        <f>VLOOKUP($A430,SalesData[#This Row],COLUMN(B429), FALSE)</f>
        <v>41577</v>
      </c>
      <c r="C430" s="52">
        <f>VLOOKUP($A430,SalesData[#This Row],COLUMN(C429), FALSE)</f>
        <v>41581</v>
      </c>
      <c r="D430" t="str">
        <f>VLOOKUP($A430,SalesData[#This Row],COLUMN(D429), FALSE)</f>
        <v>Bill Stewart</v>
      </c>
      <c r="E430" t="str">
        <f>VLOOKUP($A430,SalesData[#This Row],COLUMN(E429), FALSE)</f>
        <v>Indonesia</v>
      </c>
      <c r="F430" t="str">
        <f>VLOOKUP($A430,SalesData[#This Row],COLUMN(F429), FALSE)</f>
        <v>Southeastern Asia</v>
      </c>
      <c r="G430" t="str">
        <f>VLOOKUP($A430,SalesData[#This Row],COLUMN(G429), FALSE)</f>
        <v>Technology</v>
      </c>
      <c r="H430" t="str">
        <f>VLOOKUP($A430,SalesData[#This Row],COLUMN(H429), FALSE)</f>
        <v>Machines</v>
      </c>
      <c r="I430">
        <f>VLOOKUP($A430,SalesData[#This Row],COLUMN(I429), FALSE)</f>
        <v>2991.10319999999</v>
      </c>
      <c r="J430">
        <f>VLOOKUP($A430,SalesData[#This Row],COLUMN(J429), FALSE)</f>
        <v>9</v>
      </c>
      <c r="K430">
        <f>VLOOKUP($A430,SalesData[#This Row],COLUMN(K429), FALSE)</f>
        <v>7.0000000000000007E-2</v>
      </c>
      <c r="L430">
        <f>VLOOKUP($A430,SalesData[#This Row],COLUMN(L429), FALSE)</f>
        <v>-128.74680000000001</v>
      </c>
      <c r="M430" t="str">
        <f>VLOOKUP($A430,SalesData[#This Row],COLUMN(M429), FALSE)</f>
        <v>Medium</v>
      </c>
      <c r="N430">
        <f>VLOOKUP($A430,SalesData[#This Row],COLUMN(N429), FALSE)</f>
        <v>0</v>
      </c>
      <c r="O430" t="str">
        <f>VLOOKUP($A430,SalesData[#This Row],COLUMN(O429), FALSE)</f>
        <v>Bill Stewart</v>
      </c>
      <c r="P430" t="str">
        <f>VLOOKUP($A430,SalesData[#This Row],COLUMN(P429), FALSE)</f>
        <v>ID</v>
      </c>
      <c r="Q430" t="str">
        <f>VLOOKUP($A430,SalesData[#This Row],COLUMN(Q429), FALSE)</f>
        <v>2013</v>
      </c>
      <c r="R430" t="str">
        <f>VLOOKUP($A430,SalesData[#This Row],COLUMN(R429), FALSE)</f>
        <v>MEDIUM</v>
      </c>
      <c r="S430" t="str">
        <f>VLOOKUP($A430,SalesData[#This Row],COLUMN(S429), FALSE)</f>
        <v>technology</v>
      </c>
      <c r="T430" t="str">
        <f>VLOOKUP($A430,SalesData[#This Row],COLUMN(T429), FALSE)</f>
        <v>41577</v>
      </c>
      <c r="U430" t="str">
        <f>VLOOKUP($A430,SalesData[#This Row],COLUMN(U429), FALSE)</f>
        <v>BS1138059</v>
      </c>
      <c r="V430" t="str">
        <f>VLOOKUP($A430,SalesData[#This Row],COLUMN(V429), FALSE)</f>
        <v>ID</v>
      </c>
      <c r="W430">
        <f>VLOOKUP($A430,SalesData[#This Row],COLUMN(W429), FALSE)</f>
        <v>2013</v>
      </c>
      <c r="X430" t="str">
        <f>VLOOKUP($A430,SalesData[#This Row],COLUMN(X429), FALSE)</f>
        <v>BS1138059</v>
      </c>
      <c r="Y430">
        <f>VLOOKUP($A430,SalesData[#This Row],COLUMN(Y429), FALSE)</f>
        <v>41577</v>
      </c>
      <c r="Z430" t="str">
        <f>VLOOKUP($A430,SalesData[#This Row],COLUMN(Z429), FALSE)</f>
        <v>ID-2013-BS1138059-41577</v>
      </c>
      <c r="AA430">
        <f>VLOOKUP($A430,SalesData[#This Row],COLUMN(AA429), FALSE)</f>
        <v>2013</v>
      </c>
      <c r="AB430">
        <f>VLOOKUP($A430,SalesData[#This Row],COLUMN(AB429), FALSE)</f>
        <v>10</v>
      </c>
      <c r="AC430">
        <f>VLOOKUP($A430,SalesData[#This Row],COLUMN(AC429), FALSE)</f>
        <v>4</v>
      </c>
      <c r="AD430">
        <f>VLOOKUP($A430,SalesData[#This Row],COLUMN(AD429), FALSE)</f>
        <v>4</v>
      </c>
    </row>
    <row r="431" spans="1:30" ht="15.75">
      <c r="A431" s="54" t="s">
        <v>915</v>
      </c>
      <c r="B431" s="52">
        <f>VLOOKUP($A431,SalesData[#This Row],COLUMN(B430), FALSE)</f>
        <v>41943</v>
      </c>
      <c r="C431" s="52" t="str">
        <f>VLOOKUP($A431,SalesData[#This Row],COLUMN(C430), FALSE)</f>
        <v>20141-1-04</v>
      </c>
      <c r="D431" t="str">
        <f>VLOOKUP($A431,SalesData[#This Row],COLUMN(D430), FALSE)</f>
        <v>Ed Ludwig</v>
      </c>
      <c r="E431" t="str">
        <f>VLOOKUP($A431,SalesData[#This Row],COLUMN(E430), FALSE)</f>
        <v>Australia</v>
      </c>
      <c r="F431" t="str">
        <f>VLOOKUP($A431,SalesData[#This Row],COLUMN(F430), FALSE)</f>
        <v>Oceania</v>
      </c>
      <c r="G431" t="str">
        <f>VLOOKUP($A431,SalesData[#This Row],COLUMN(G430), FALSE)</f>
        <v>Furniture</v>
      </c>
      <c r="H431" t="str">
        <f>VLOOKUP($A431,SalesData[#This Row],COLUMN(H430), FALSE)</f>
        <v>Phones</v>
      </c>
      <c r="I431">
        <f>VLOOKUP($A431,SalesData[#This Row],COLUMN(I430), FALSE)</f>
        <v>2634.5519999999901</v>
      </c>
      <c r="J431">
        <f>VLOOKUP($A431,SalesData[#This Row],COLUMN(J430), FALSE)</f>
        <v>8</v>
      </c>
      <c r="K431">
        <f>VLOOKUP($A431,SalesData[#This Row],COLUMN(K430), FALSE)</f>
        <v>0.1</v>
      </c>
      <c r="L431">
        <f>VLOOKUP($A431,SalesData[#This Row],COLUMN(L430), FALSE)</f>
        <v>116.952</v>
      </c>
      <c r="M431" t="str">
        <f>VLOOKUP($A431,SalesData[#This Row],COLUMN(M430), FALSE)</f>
        <v>Medium</v>
      </c>
      <c r="N431">
        <f>VLOOKUP($A431,SalesData[#This Row],COLUMN(N430), FALSE)</f>
        <v>0</v>
      </c>
      <c r="O431" t="str">
        <f>VLOOKUP($A431,SalesData[#This Row],COLUMN(O430), FALSE)</f>
        <v>Ed Ludwig</v>
      </c>
      <c r="P431" t="str">
        <f>VLOOKUP($A431,SalesData[#This Row],COLUMN(P430), FALSE)</f>
        <v>IN</v>
      </c>
      <c r="Q431" t="str">
        <f>VLOOKUP($A431,SalesData[#This Row],COLUMN(Q430), FALSE)</f>
        <v>2014</v>
      </c>
      <c r="R431" t="str">
        <f>VLOOKUP($A431,SalesData[#This Row],COLUMN(R430), FALSE)</f>
        <v>MEDIUM</v>
      </c>
      <c r="S431" t="str">
        <f>VLOOKUP($A431,SalesData[#This Row],COLUMN(S430), FALSE)</f>
        <v>furniture</v>
      </c>
      <c r="T431" t="str">
        <f>VLOOKUP($A431,SalesData[#This Row],COLUMN(T430), FALSE)</f>
        <v>41943</v>
      </c>
      <c r="U431" t="str">
        <f>VLOOKUP($A431,SalesData[#This Row],COLUMN(U430), FALSE)</f>
        <v>EL137357</v>
      </c>
      <c r="V431" t="str">
        <f>VLOOKUP($A431,SalesData[#This Row],COLUMN(V430), FALSE)</f>
        <v>IN</v>
      </c>
      <c r="W431">
        <f>VLOOKUP($A431,SalesData[#This Row],COLUMN(W430), FALSE)</f>
        <v>2014</v>
      </c>
      <c r="X431" t="str">
        <f>VLOOKUP($A431,SalesData[#This Row],COLUMN(X430), FALSE)</f>
        <v>EL137357</v>
      </c>
      <c r="Y431">
        <f>VLOOKUP($A431,SalesData[#This Row],COLUMN(Y430), FALSE)</f>
        <v>41943</v>
      </c>
      <c r="Z431" t="str">
        <f>VLOOKUP($A431,SalesData[#This Row],COLUMN(Z430), FALSE)</f>
        <v>IN-2014-EL137357-41943</v>
      </c>
      <c r="AA431">
        <f>VLOOKUP($A431,SalesData[#This Row],COLUMN(AA430), FALSE)</f>
        <v>2014</v>
      </c>
      <c r="AB431">
        <f>VLOOKUP($A431,SalesData[#This Row],COLUMN(AB430), FALSE)</f>
        <v>10</v>
      </c>
      <c r="AC431">
        <f>VLOOKUP($A431,SalesData[#This Row],COLUMN(AC430), FALSE)</f>
        <v>6</v>
      </c>
      <c r="AD431">
        <f>VLOOKUP($A431,SalesData[#This Row],COLUMN(AD430), FALSE)</f>
        <v>0</v>
      </c>
    </row>
    <row r="432" spans="1:30" ht="15.75">
      <c r="A432" s="53" t="s">
        <v>918</v>
      </c>
      <c r="B432" s="52">
        <f>VLOOKUP($A432,SalesData[#This Row],COLUMN(B431), FALSE)</f>
        <v>41991</v>
      </c>
      <c r="C432" s="52">
        <f>VLOOKUP($A432,SalesData[#This Row],COLUMN(C431), FALSE)</f>
        <v>41998</v>
      </c>
      <c r="D432" t="str">
        <f>VLOOKUP($A432,SalesData[#This Row],COLUMN(D431), FALSE)</f>
        <v>Frank Hawley</v>
      </c>
      <c r="E432" t="str">
        <f>VLOOKUP($A432,SalesData[#This Row],COLUMN(E431), FALSE)</f>
        <v>Indonesia</v>
      </c>
      <c r="F432" t="str">
        <f>VLOOKUP($A432,SalesData[#This Row],COLUMN(F431), FALSE)</f>
        <v>Southeastern Asia</v>
      </c>
      <c r="G432" t="str">
        <f>VLOOKUP($A432,SalesData[#This Row],COLUMN(G431), FALSE)</f>
        <v>Furniture</v>
      </c>
      <c r="H432" t="str">
        <f>VLOOKUP($A432,SalesData[#This Row],COLUMN(H431), FALSE)</f>
        <v>Appliances</v>
      </c>
      <c r="I432">
        <f>VLOOKUP($A432,SalesData[#This Row],COLUMN(I431), FALSE)</f>
        <v>3707.3519999999999</v>
      </c>
      <c r="J432">
        <f>VLOOKUP($A432,SalesData[#This Row],COLUMN(J431), FALSE)</f>
        <v>11</v>
      </c>
      <c r="K432">
        <f>VLOOKUP($A432,SalesData[#This Row],COLUMN(K431), FALSE)</f>
        <v>7.0000000000000007E-2</v>
      </c>
      <c r="L432">
        <f>VLOOKUP($A432,SalesData[#This Row],COLUMN(L431), FALSE)</f>
        <v>1554.432</v>
      </c>
      <c r="M432" t="str">
        <f>VLOOKUP($A432,SalesData[#This Row],COLUMN(M431), FALSE)</f>
        <v>Medium</v>
      </c>
      <c r="N432">
        <f>VLOOKUP($A432,SalesData[#This Row],COLUMN(N431), FALSE)</f>
        <v>0</v>
      </c>
      <c r="O432" t="str">
        <f>VLOOKUP($A432,SalesData[#This Row],COLUMN(O431), FALSE)</f>
        <v>Frank Hawley</v>
      </c>
      <c r="P432" t="str">
        <f>VLOOKUP($A432,SalesData[#This Row],COLUMN(P431), FALSE)</f>
        <v>IN</v>
      </c>
      <c r="Q432" t="str">
        <f>VLOOKUP($A432,SalesData[#This Row],COLUMN(Q431), FALSE)</f>
        <v>2014</v>
      </c>
      <c r="R432" t="str">
        <f>VLOOKUP($A432,SalesData[#This Row],COLUMN(R431), FALSE)</f>
        <v>MEDIUM</v>
      </c>
      <c r="S432" t="str">
        <f>VLOOKUP($A432,SalesData[#This Row],COLUMN(S431), FALSE)</f>
        <v>furniture</v>
      </c>
      <c r="T432" t="str">
        <f>VLOOKUP($A432,SalesData[#This Row],COLUMN(T431), FALSE)</f>
        <v>41991</v>
      </c>
      <c r="U432" t="str">
        <f>VLOOKUP($A432,SalesData[#This Row],COLUMN(U431), FALSE)</f>
        <v>FH1427559</v>
      </c>
      <c r="V432" t="str">
        <f>VLOOKUP($A432,SalesData[#This Row],COLUMN(V431), FALSE)</f>
        <v>IN</v>
      </c>
      <c r="W432">
        <f>VLOOKUP($A432,SalesData[#This Row],COLUMN(W431), FALSE)</f>
        <v>2014</v>
      </c>
      <c r="X432" t="str">
        <f>VLOOKUP($A432,SalesData[#This Row],COLUMN(X431), FALSE)</f>
        <v>FH1427559</v>
      </c>
      <c r="Y432">
        <f>VLOOKUP($A432,SalesData[#This Row],COLUMN(Y431), FALSE)</f>
        <v>41991</v>
      </c>
      <c r="Z432" t="str">
        <f>VLOOKUP($A432,SalesData[#This Row],COLUMN(Z431), FALSE)</f>
        <v>IN-2014-FH1427559-41991</v>
      </c>
      <c r="AA432">
        <f>VLOOKUP($A432,SalesData[#This Row],COLUMN(AA431), FALSE)</f>
        <v>2014</v>
      </c>
      <c r="AB432">
        <f>VLOOKUP($A432,SalesData[#This Row],COLUMN(AB431), FALSE)</f>
        <v>12</v>
      </c>
      <c r="AC432">
        <f>VLOOKUP($A432,SalesData[#This Row],COLUMN(AC431), FALSE)</f>
        <v>5</v>
      </c>
      <c r="AD432">
        <f>VLOOKUP($A432,SalesData[#This Row],COLUMN(AD431), FALSE)</f>
        <v>7</v>
      </c>
    </row>
    <row r="433" spans="1:30" ht="15.75">
      <c r="A433" s="54" t="s">
        <v>929</v>
      </c>
      <c r="B433" s="52" t="str">
        <f>VLOOKUP($A433,SalesData[#This Row],COLUMN(B432), FALSE)</f>
        <v xml:space="preserve"> 2015-08-04 </v>
      </c>
      <c r="C433" s="52">
        <f>VLOOKUP($A433,SalesData[#This Row],COLUMN(C432), FALSE)</f>
        <v>42225</v>
      </c>
      <c r="D433" t="str">
        <f>VLOOKUP($A433,SalesData[#This Row],COLUMN(D432), FALSE)</f>
        <v>Tom Stivers</v>
      </c>
      <c r="E433" t="str">
        <f>VLOOKUP($A433,SalesData[#This Row],COLUMN(E432), FALSE)</f>
        <v>Montenegro</v>
      </c>
      <c r="F433" t="str">
        <f>VLOOKUP($A433,SalesData[#This Row],COLUMN(F432), FALSE)</f>
        <v>Southern Europe</v>
      </c>
      <c r="G433" t="str">
        <f>VLOOKUP($A433,SalesData[#This Row],COLUMN(G432), FALSE)</f>
        <v>Office Supplies</v>
      </c>
      <c r="H433" t="str">
        <f>VLOOKUP($A433,SalesData[#This Row],COLUMN(H432), FALSE)</f>
        <v>Storage</v>
      </c>
      <c r="I433">
        <f>VLOOKUP($A433,SalesData[#This Row],COLUMN(I432), FALSE)</f>
        <v>3234.24</v>
      </c>
      <c r="J433">
        <f>VLOOKUP($A433,SalesData[#This Row],COLUMN(J432), FALSE)</f>
        <v>6</v>
      </c>
      <c r="K433">
        <f>VLOOKUP($A433,SalesData[#This Row],COLUMN(K432), FALSE)</f>
        <v>0</v>
      </c>
      <c r="L433">
        <f>VLOOKUP($A433,SalesData[#This Row],COLUMN(L432), FALSE)</f>
        <v>970.19999999999902</v>
      </c>
      <c r="M433" t="str">
        <f>VLOOKUP($A433,SalesData[#This Row],COLUMN(M432), FALSE)</f>
        <v>Medium</v>
      </c>
      <c r="N433">
        <f>VLOOKUP($A433,SalesData[#This Row],COLUMN(N432), FALSE)</f>
        <v>0</v>
      </c>
      <c r="O433" t="str">
        <f>VLOOKUP($A433,SalesData[#This Row],COLUMN(O432), FALSE)</f>
        <v>Tom Stivers</v>
      </c>
      <c r="P433" t="str">
        <f>VLOOKUP($A433,SalesData[#This Row],COLUMN(P432), FALSE)</f>
        <v>MW</v>
      </c>
      <c r="Q433" t="str">
        <f>VLOOKUP($A433,SalesData[#This Row],COLUMN(Q432), FALSE)</f>
        <v>2015</v>
      </c>
      <c r="R433" t="str">
        <f>VLOOKUP($A433,SalesData[#This Row],COLUMN(R432), FALSE)</f>
        <v>MEDIUM</v>
      </c>
      <c r="S433" t="str">
        <f>VLOOKUP($A433,SalesData[#This Row],COLUMN(S432), FALSE)</f>
        <v>office supplies</v>
      </c>
      <c r="T433" t="str">
        <f>VLOOKUP($A433,SalesData[#This Row],COLUMN(T432), FALSE)</f>
        <v>42220</v>
      </c>
      <c r="U433" t="str">
        <f>VLOOKUP($A433,SalesData[#This Row],COLUMN(U432), FALSE)</f>
        <v>TS1143085</v>
      </c>
      <c r="V433" t="str">
        <f>VLOOKUP($A433,SalesData[#This Row],COLUMN(V432), FALSE)</f>
        <v>MW</v>
      </c>
      <c r="W433">
        <f>VLOOKUP($A433,SalesData[#This Row],COLUMN(W432), FALSE)</f>
        <v>2015</v>
      </c>
      <c r="X433" t="str">
        <f>VLOOKUP($A433,SalesData[#This Row],COLUMN(X432), FALSE)</f>
        <v>TS1143085</v>
      </c>
      <c r="Y433">
        <f>VLOOKUP($A433,SalesData[#This Row],COLUMN(Y432), FALSE)</f>
        <v>42220</v>
      </c>
      <c r="Z433" t="str">
        <f>VLOOKUP($A433,SalesData[#This Row],COLUMN(Z432), FALSE)</f>
        <v>MW-2015-TS1143085-42220</v>
      </c>
      <c r="AA433">
        <f>VLOOKUP($A433,SalesData[#This Row],COLUMN(AA432), FALSE)</f>
        <v>0</v>
      </c>
      <c r="AB433">
        <f>VLOOKUP($A433,SalesData[#This Row],COLUMN(AB432), FALSE)</f>
        <v>0</v>
      </c>
      <c r="AC433">
        <f>VLOOKUP($A433,SalesData[#This Row],COLUMN(AC432), FALSE)</f>
        <v>0</v>
      </c>
      <c r="AD433">
        <f>VLOOKUP($A433,SalesData[#This Row],COLUMN(AD432), FALSE)</f>
        <v>0</v>
      </c>
    </row>
    <row r="434" spans="1:30" ht="15.75">
      <c r="A434" s="53" t="s">
        <v>938</v>
      </c>
      <c r="B434" s="52">
        <f>VLOOKUP($A434,SalesData[#This Row],COLUMN(B433), FALSE)</f>
        <v>41870</v>
      </c>
      <c r="C434" s="52">
        <f>VLOOKUP($A434,SalesData[#This Row],COLUMN(C433), FALSE)</f>
        <v>41872</v>
      </c>
      <c r="D434" t="str">
        <f>VLOOKUP($A434,SalesData[#This Row],COLUMN(D433), FALSE)</f>
        <v>Candace McMahon</v>
      </c>
      <c r="E434" t="str">
        <f>VLOOKUP($A434,SalesData[#This Row],COLUMN(E433), FALSE)</f>
        <v>Pakistan</v>
      </c>
      <c r="F434" t="str">
        <f>VLOOKUP($A434,SalesData[#This Row],COLUMN(F433), FALSE)</f>
        <v>Southern Asia</v>
      </c>
      <c r="G434" t="str">
        <f>VLOOKUP($A434,SalesData[#This Row],COLUMN(G433), FALSE)</f>
        <v>Technology</v>
      </c>
      <c r="H434" t="str">
        <f>VLOOKUP($A434,SalesData[#This Row],COLUMN(H433), FALSE)</f>
        <v>Copiers</v>
      </c>
      <c r="I434">
        <f>VLOOKUP($A434,SalesData[#This Row],COLUMN(I433), FALSE)</f>
        <v>2863.08</v>
      </c>
      <c r="J434">
        <f>VLOOKUP($A434,SalesData[#This Row],COLUMN(J433), FALSE)</f>
        <v>9</v>
      </c>
      <c r="K434">
        <f>VLOOKUP($A434,SalesData[#This Row],COLUMN(K433), FALSE)</f>
        <v>0.5</v>
      </c>
      <c r="L434">
        <f>VLOOKUP($A434,SalesData[#This Row],COLUMN(L433), FALSE)</f>
        <v>-458.19</v>
      </c>
      <c r="M434" t="str">
        <f>VLOOKUP($A434,SalesData[#This Row],COLUMN(M433), FALSE)</f>
        <v>Medium</v>
      </c>
      <c r="N434">
        <f>VLOOKUP($A434,SalesData[#This Row],COLUMN(N433), FALSE)</f>
        <v>0</v>
      </c>
      <c r="O434" t="str">
        <f>VLOOKUP($A434,SalesData[#This Row],COLUMN(O433), FALSE)</f>
        <v>Candace Mcmahon</v>
      </c>
      <c r="P434" t="str">
        <f>VLOOKUP($A434,SalesData[#This Row],COLUMN(P433), FALSE)</f>
        <v>IN</v>
      </c>
      <c r="Q434" t="str">
        <f>VLOOKUP($A434,SalesData[#This Row],COLUMN(Q433), FALSE)</f>
        <v>2014</v>
      </c>
      <c r="R434" t="str">
        <f>VLOOKUP($A434,SalesData[#This Row],COLUMN(R433), FALSE)</f>
        <v>MEDIUM</v>
      </c>
      <c r="S434" t="str">
        <f>VLOOKUP($A434,SalesData[#This Row],COLUMN(S433), FALSE)</f>
        <v>technology</v>
      </c>
      <c r="T434" t="str">
        <f>VLOOKUP($A434,SalesData[#This Row],COLUMN(T433), FALSE)</f>
        <v>41870</v>
      </c>
      <c r="U434" t="str">
        <f>VLOOKUP($A434,SalesData[#This Row],COLUMN(U433), FALSE)</f>
        <v>CM1181597</v>
      </c>
      <c r="V434" t="str">
        <f>VLOOKUP($A434,SalesData[#This Row],COLUMN(V433), FALSE)</f>
        <v>IN</v>
      </c>
      <c r="W434">
        <f>VLOOKUP($A434,SalesData[#This Row],COLUMN(W433), FALSE)</f>
        <v>2014</v>
      </c>
      <c r="X434" t="str">
        <f>VLOOKUP($A434,SalesData[#This Row],COLUMN(X433), FALSE)</f>
        <v>CM1181597</v>
      </c>
      <c r="Y434">
        <f>VLOOKUP($A434,SalesData[#This Row],COLUMN(Y433), FALSE)</f>
        <v>41870</v>
      </c>
      <c r="Z434" t="str">
        <f>VLOOKUP($A434,SalesData[#This Row],COLUMN(Z433), FALSE)</f>
        <v>IN-2014-CM1181597-41870</v>
      </c>
      <c r="AA434">
        <f>VLOOKUP($A434,SalesData[#This Row],COLUMN(AA433), FALSE)</f>
        <v>2014</v>
      </c>
      <c r="AB434">
        <f>VLOOKUP($A434,SalesData[#This Row],COLUMN(AB433), FALSE)</f>
        <v>8</v>
      </c>
      <c r="AC434">
        <f>VLOOKUP($A434,SalesData[#This Row],COLUMN(AC433), FALSE)</f>
        <v>3</v>
      </c>
      <c r="AD434">
        <f>VLOOKUP($A434,SalesData[#This Row],COLUMN(AD433), FALSE)</f>
        <v>2</v>
      </c>
    </row>
    <row r="435" spans="1:30" ht="15.75">
      <c r="A435" s="54" t="s">
        <v>941</v>
      </c>
      <c r="B435" s="52">
        <f>VLOOKUP($A435,SalesData[#This Row],COLUMN(B434), FALSE)</f>
        <v>41508</v>
      </c>
      <c r="C435" s="52">
        <f>VLOOKUP($A435,SalesData[#This Row],COLUMN(C434), FALSE)</f>
        <v>41515</v>
      </c>
      <c r="D435" t="str">
        <f>VLOOKUP($A435,SalesData[#This Row],COLUMN(D434), FALSE)</f>
        <v>Kristina Nunn</v>
      </c>
      <c r="E435" t="str">
        <f>VLOOKUP($A435,SalesData[#This Row],COLUMN(E434), FALSE)</f>
        <v>Iran</v>
      </c>
      <c r="F435" t="str">
        <f>VLOOKUP($A435,SalesData[#This Row],COLUMN(F434), FALSE)</f>
        <v>Southern Asia</v>
      </c>
      <c r="G435" t="str">
        <f>VLOOKUP($A435,SalesData[#This Row],COLUMN(G434), FALSE)</f>
        <v>Office Supplies</v>
      </c>
      <c r="H435" t="str">
        <f>VLOOKUP($A435,SalesData[#This Row],COLUMN(H434), FALSE)</f>
        <v>Phones</v>
      </c>
      <c r="I435">
        <f>VLOOKUP($A435,SalesData[#This Row],COLUMN(I434), FALSE)</f>
        <v>3369.24</v>
      </c>
      <c r="J435">
        <f>VLOOKUP($A435,SalesData[#This Row],COLUMN(J434), FALSE)</f>
        <v>6</v>
      </c>
      <c r="K435">
        <f>VLOOKUP($A435,SalesData[#This Row],COLUMN(K434), FALSE)</f>
        <v>0</v>
      </c>
      <c r="L435">
        <f>VLOOKUP($A435,SalesData[#This Row],COLUMN(L434), FALSE)</f>
        <v>606.41999999999996</v>
      </c>
      <c r="M435" t="str">
        <f>VLOOKUP($A435,SalesData[#This Row],COLUMN(M434), FALSE)</f>
        <v>Low</v>
      </c>
      <c r="N435">
        <f>VLOOKUP($A435,SalesData[#This Row],COLUMN(N434), FALSE)</f>
        <v>0</v>
      </c>
      <c r="O435" t="str">
        <f>VLOOKUP($A435,SalesData[#This Row],COLUMN(O434), FALSE)</f>
        <v>Kristina Nunn</v>
      </c>
      <c r="P435" t="str">
        <f>VLOOKUP($A435,SalesData[#This Row],COLUMN(P434), FALSE)</f>
        <v>IR</v>
      </c>
      <c r="Q435" t="str">
        <f>VLOOKUP($A435,SalesData[#This Row],COLUMN(Q434), FALSE)</f>
        <v>2013</v>
      </c>
      <c r="R435" t="str">
        <f>VLOOKUP($A435,SalesData[#This Row],COLUMN(R434), FALSE)</f>
        <v>LOW</v>
      </c>
      <c r="S435" t="str">
        <f>VLOOKUP($A435,SalesData[#This Row],COLUMN(S434), FALSE)</f>
        <v>office supplies</v>
      </c>
      <c r="T435" t="str">
        <f>VLOOKUP($A435,SalesData[#This Row],COLUMN(T434), FALSE)</f>
        <v>41508</v>
      </c>
      <c r="U435" t="str">
        <f>VLOOKUP($A435,SalesData[#This Row],COLUMN(U434), FALSE)</f>
        <v>KN670560</v>
      </c>
      <c r="V435" t="str">
        <f>VLOOKUP($A435,SalesData[#This Row],COLUMN(V434), FALSE)</f>
        <v>IR</v>
      </c>
      <c r="W435">
        <f>VLOOKUP($A435,SalesData[#This Row],COLUMN(W434), FALSE)</f>
        <v>2013</v>
      </c>
      <c r="X435" t="str">
        <f>VLOOKUP($A435,SalesData[#This Row],COLUMN(X434), FALSE)</f>
        <v>KN670560</v>
      </c>
      <c r="Y435">
        <f>VLOOKUP($A435,SalesData[#This Row],COLUMN(Y434), FALSE)</f>
        <v>41508</v>
      </c>
      <c r="Z435" t="str">
        <f>VLOOKUP($A435,SalesData[#This Row],COLUMN(Z434), FALSE)</f>
        <v>IR-2013-KN670560-41508</v>
      </c>
      <c r="AA435">
        <f>VLOOKUP($A435,SalesData[#This Row],COLUMN(AA434), FALSE)</f>
        <v>2013</v>
      </c>
      <c r="AB435">
        <f>VLOOKUP($A435,SalesData[#This Row],COLUMN(AB434), FALSE)</f>
        <v>8</v>
      </c>
      <c r="AC435">
        <f>VLOOKUP($A435,SalesData[#This Row],COLUMN(AC434), FALSE)</f>
        <v>5</v>
      </c>
      <c r="AD435">
        <f>VLOOKUP($A435,SalesData[#This Row],COLUMN(AD434), FALSE)</f>
        <v>7</v>
      </c>
    </row>
    <row r="436" spans="1:30" ht="15.75">
      <c r="A436" s="53" t="s">
        <v>946</v>
      </c>
      <c r="B436" s="52">
        <f>VLOOKUP($A436,SalesData[#This Row],COLUMN(B435), FALSE)</f>
        <v>41347</v>
      </c>
      <c r="C436" s="52">
        <f>VLOOKUP($A436,SalesData[#This Row],COLUMN(C435), FALSE)</f>
        <v>41350</v>
      </c>
      <c r="D436" t="str">
        <f>VLOOKUP($A436,SalesData[#This Row],COLUMN(D435), FALSE)</f>
        <v>Gary McGarr</v>
      </c>
      <c r="E436" t="str">
        <f>VLOOKUP($A436,SalesData[#This Row],COLUMN(E435), FALSE)</f>
        <v>Netherlands</v>
      </c>
      <c r="F436" t="str">
        <f>VLOOKUP($A436,SalesData[#This Row],COLUMN(F435), FALSE)</f>
        <v>Western Europe</v>
      </c>
      <c r="G436" t="str">
        <f>VLOOKUP($A436,SalesData[#This Row],COLUMN(G435), FALSE)</f>
        <v>Furniture</v>
      </c>
      <c r="H436" t="str">
        <f>VLOOKUP($A436,SalesData[#This Row],COLUMN(H435), FALSE)</f>
        <v>Appliances</v>
      </c>
      <c r="I436">
        <f>VLOOKUP($A436,SalesData[#This Row],COLUMN(I435), FALSE)</f>
        <v>1273.125</v>
      </c>
      <c r="J436">
        <f>VLOOKUP($A436,SalesData[#This Row],COLUMN(J435), FALSE)</f>
        <v>7</v>
      </c>
      <c r="K436">
        <f>VLOOKUP($A436,SalesData[#This Row],COLUMN(K435), FALSE)</f>
        <v>0.5</v>
      </c>
      <c r="L436">
        <f>VLOOKUP($A436,SalesData[#This Row],COLUMN(L435), FALSE)</f>
        <v>-993.19499999999903</v>
      </c>
      <c r="M436" t="str">
        <f>VLOOKUP($A436,SalesData[#This Row],COLUMN(M435), FALSE)</f>
        <v>High</v>
      </c>
      <c r="N436">
        <f>VLOOKUP($A436,SalesData[#This Row],COLUMN(N435), FALSE)</f>
        <v>0</v>
      </c>
      <c r="O436" t="str">
        <f>VLOOKUP($A436,SalesData[#This Row],COLUMN(O435), FALSE)</f>
        <v>Gary Mcgarr</v>
      </c>
      <c r="P436" t="str">
        <f>VLOOKUP($A436,SalesData[#This Row],COLUMN(P435), FALSE)</f>
        <v>IT</v>
      </c>
      <c r="Q436" t="str">
        <f>VLOOKUP($A436,SalesData[#This Row],COLUMN(Q435), FALSE)</f>
        <v>2013</v>
      </c>
      <c r="R436" t="str">
        <f>VLOOKUP($A436,SalesData[#This Row],COLUMN(R435), FALSE)</f>
        <v>HIGH</v>
      </c>
      <c r="S436" t="str">
        <f>VLOOKUP($A436,SalesData[#This Row],COLUMN(S435), FALSE)</f>
        <v>furniture</v>
      </c>
      <c r="T436" t="str">
        <f>VLOOKUP($A436,SalesData[#This Row],COLUMN(T435), FALSE)</f>
        <v>41347</v>
      </c>
      <c r="U436" t="str">
        <f>VLOOKUP($A436,SalesData[#This Row],COLUMN(U435), FALSE)</f>
        <v>GM1444091</v>
      </c>
      <c r="V436" t="str">
        <f>VLOOKUP($A436,SalesData[#This Row],COLUMN(V435), FALSE)</f>
        <v>IT</v>
      </c>
      <c r="W436">
        <f>VLOOKUP($A436,SalesData[#This Row],COLUMN(W435), FALSE)</f>
        <v>2013</v>
      </c>
      <c r="X436" t="str">
        <f>VLOOKUP($A436,SalesData[#This Row],COLUMN(X435), FALSE)</f>
        <v>GM1444091</v>
      </c>
      <c r="Y436">
        <f>VLOOKUP($A436,SalesData[#This Row],COLUMN(Y435), FALSE)</f>
        <v>41347</v>
      </c>
      <c r="Z436" t="str">
        <f>VLOOKUP($A436,SalesData[#This Row],COLUMN(Z435), FALSE)</f>
        <v>IT-2013-GM1444091-41347</v>
      </c>
      <c r="AA436">
        <f>VLOOKUP($A436,SalesData[#This Row],COLUMN(AA435), FALSE)</f>
        <v>2013</v>
      </c>
      <c r="AB436">
        <f>VLOOKUP($A436,SalesData[#This Row],COLUMN(AB435), FALSE)</f>
        <v>3</v>
      </c>
      <c r="AC436">
        <f>VLOOKUP($A436,SalesData[#This Row],COLUMN(AC435), FALSE)</f>
        <v>5</v>
      </c>
      <c r="AD436">
        <f>VLOOKUP($A436,SalesData[#This Row],COLUMN(AD435), FALSE)</f>
        <v>3</v>
      </c>
    </row>
    <row r="437" spans="1:30" ht="15.75">
      <c r="A437" s="54" t="s">
        <v>954</v>
      </c>
      <c r="B437" s="52">
        <f>VLOOKUP($A437,SalesData[#This Row],COLUMN(B436), FALSE)</f>
        <v>41564</v>
      </c>
      <c r="C437" s="52">
        <f>VLOOKUP($A437,SalesData[#This Row],COLUMN(C436), FALSE)</f>
        <v>41568</v>
      </c>
      <c r="D437" t="str">
        <f>VLOOKUP($A437,SalesData[#This Row],COLUMN(D436), FALSE)</f>
        <v>Jason Fortune-</v>
      </c>
      <c r="E437" t="str">
        <f>VLOOKUP($A437,SalesData[#This Row],COLUMN(E436), FALSE)</f>
        <v>Cuba</v>
      </c>
      <c r="F437" t="str">
        <f>VLOOKUP($A437,SalesData[#This Row],COLUMN(F436), FALSE)</f>
        <v>Caribbean</v>
      </c>
      <c r="G437" t="str">
        <f>VLOOKUP($A437,SalesData[#This Row],COLUMN(G436), FALSE)</f>
        <v>Furniture</v>
      </c>
      <c r="H437" t="str">
        <f>VLOOKUP($A437,SalesData[#This Row],COLUMN(H436), FALSE)</f>
        <v>Phones</v>
      </c>
      <c r="I437">
        <f>VLOOKUP($A437,SalesData[#This Row],COLUMN(I436), FALSE)</f>
        <v>2818.0799999999899</v>
      </c>
      <c r="J437">
        <f>VLOOKUP($A437,SalesData[#This Row],COLUMN(J436), FALSE)</f>
        <v>9</v>
      </c>
      <c r="K437">
        <f>VLOOKUP($A437,SalesData[#This Row],COLUMN(K436), FALSE)</f>
        <v>0</v>
      </c>
      <c r="L437">
        <f>VLOOKUP($A437,SalesData[#This Row],COLUMN(L436), FALSE)</f>
        <v>225.35999999999899</v>
      </c>
      <c r="M437" t="str">
        <f>VLOOKUP($A437,SalesData[#This Row],COLUMN(M436), FALSE)</f>
        <v>Hgih</v>
      </c>
      <c r="N437">
        <f>VLOOKUP($A437,SalesData[#This Row],COLUMN(N436), FALSE)</f>
        <v>0</v>
      </c>
      <c r="O437" t="str">
        <f>VLOOKUP($A437,SalesData[#This Row],COLUMN(O436), FALSE)</f>
        <v>Jason Fortune-</v>
      </c>
      <c r="P437" t="str">
        <f>VLOOKUP($A437,SalesData[#This Row],COLUMN(P436), FALSE)</f>
        <v>MX</v>
      </c>
      <c r="Q437" t="str">
        <f>VLOOKUP($A437,SalesData[#This Row],COLUMN(Q436), FALSE)</f>
        <v>2013</v>
      </c>
      <c r="R437" t="str">
        <f>VLOOKUP($A437,SalesData[#This Row],COLUMN(R436), FALSE)</f>
        <v>HGIH</v>
      </c>
      <c r="S437" t="str">
        <f>VLOOKUP($A437,SalesData[#This Row],COLUMN(S436), FALSE)</f>
        <v>furniture</v>
      </c>
      <c r="T437" t="str">
        <f>VLOOKUP($A437,SalesData[#This Row],COLUMN(T436), FALSE)</f>
        <v>41564</v>
      </c>
      <c r="U437" t="str">
        <f>VLOOKUP($A437,SalesData[#This Row],COLUMN(U436), FALSE)</f>
        <v>JF1529531</v>
      </c>
      <c r="V437" t="str">
        <f>VLOOKUP($A437,SalesData[#This Row],COLUMN(V436), FALSE)</f>
        <v>MX</v>
      </c>
      <c r="W437">
        <f>VLOOKUP($A437,SalesData[#This Row],COLUMN(W436), FALSE)</f>
        <v>2013</v>
      </c>
      <c r="X437" t="str">
        <f>VLOOKUP($A437,SalesData[#This Row],COLUMN(X436), FALSE)</f>
        <v>JF1529531</v>
      </c>
      <c r="Y437">
        <f>VLOOKUP($A437,SalesData[#This Row],COLUMN(Y436), FALSE)</f>
        <v>41564</v>
      </c>
      <c r="Z437" t="str">
        <f>VLOOKUP($A437,SalesData[#This Row],COLUMN(Z436), FALSE)</f>
        <v>MX-2013-JF1529531-41564</v>
      </c>
      <c r="AA437">
        <f>VLOOKUP($A437,SalesData[#This Row],COLUMN(AA436), FALSE)</f>
        <v>2013</v>
      </c>
      <c r="AB437">
        <f>VLOOKUP($A437,SalesData[#This Row],COLUMN(AB436), FALSE)</f>
        <v>10</v>
      </c>
      <c r="AC437">
        <f>VLOOKUP($A437,SalesData[#This Row],COLUMN(AC436), FALSE)</f>
        <v>5</v>
      </c>
      <c r="AD437">
        <f>VLOOKUP($A437,SalesData[#This Row],COLUMN(AD436), FALSE)</f>
        <v>4</v>
      </c>
    </row>
    <row r="438" spans="1:30" ht="15.75">
      <c r="A438" s="53" t="s">
        <v>965</v>
      </c>
      <c r="B438" s="52">
        <f>VLOOKUP($A438,SalesData[#This Row],COLUMN(B437), FALSE)</f>
        <v>42171</v>
      </c>
      <c r="C438" s="52">
        <f>VLOOKUP($A438,SalesData[#This Row],COLUMN(C437), FALSE)</f>
        <v>42176</v>
      </c>
      <c r="D438" t="str">
        <f>VLOOKUP($A438,SalesData[#This Row],COLUMN(D437), FALSE)</f>
        <v>Michael Dominguez</v>
      </c>
      <c r="E438" t="str">
        <f>VLOOKUP($A438,SalesData[#This Row],COLUMN(E437), FALSE)</f>
        <v>Australia</v>
      </c>
      <c r="F438" t="str">
        <f>VLOOKUP($A438,SalesData[#This Row],COLUMN(F437), FALSE)</f>
        <v>Oceania</v>
      </c>
      <c r="G438" t="str">
        <f>VLOOKUP($A438,SalesData[#This Row],COLUMN(G437), FALSE)</f>
        <v>Technology</v>
      </c>
      <c r="H438" t="str">
        <f>VLOOKUP($A438,SalesData[#This Row],COLUMN(H437), FALSE)</f>
        <v>Chairs</v>
      </c>
      <c r="I438">
        <f>VLOOKUP($A438,SalesData[#This Row],COLUMN(I437), FALSE)</f>
        <v>2293.4879999999998</v>
      </c>
      <c r="J438">
        <f>VLOOKUP($A438,SalesData[#This Row],COLUMN(J437), FALSE)</f>
        <v>8</v>
      </c>
      <c r="K438">
        <f>VLOOKUP($A438,SalesData[#This Row],COLUMN(K437), FALSE)</f>
        <v>0.1</v>
      </c>
      <c r="L438">
        <f>VLOOKUP($A438,SalesData[#This Row],COLUMN(L437), FALSE)</f>
        <v>509.56799999999998</v>
      </c>
      <c r="M438" t="str">
        <f>VLOOKUP($A438,SalesData[#This Row],COLUMN(M437), FALSE)</f>
        <v>High</v>
      </c>
      <c r="N438">
        <f>VLOOKUP($A438,SalesData[#This Row],COLUMN(N437), FALSE)</f>
        <v>0</v>
      </c>
      <c r="O438" t="str">
        <f>VLOOKUP($A438,SalesData[#This Row],COLUMN(O437), FALSE)</f>
        <v>Michael Dominguez</v>
      </c>
      <c r="P438" t="str">
        <f>VLOOKUP($A438,SalesData[#This Row],COLUMN(P437), FALSE)</f>
        <v>IN</v>
      </c>
      <c r="Q438" t="str">
        <f>VLOOKUP($A438,SalesData[#This Row],COLUMN(Q437), FALSE)</f>
        <v>2015</v>
      </c>
      <c r="R438" t="str">
        <f>VLOOKUP($A438,SalesData[#This Row],COLUMN(R437), FALSE)</f>
        <v>HIGH</v>
      </c>
      <c r="S438" t="str">
        <f>VLOOKUP($A438,SalesData[#This Row],COLUMN(S437), FALSE)</f>
        <v>technology</v>
      </c>
      <c r="T438" t="str">
        <f>VLOOKUP($A438,SalesData[#This Row],COLUMN(T437), FALSE)</f>
        <v>42171</v>
      </c>
      <c r="U438" t="str">
        <f>VLOOKUP($A438,SalesData[#This Row],COLUMN(U437), FALSE)</f>
        <v>MD178607</v>
      </c>
      <c r="V438" t="str">
        <f>VLOOKUP($A438,SalesData[#This Row],COLUMN(V437), FALSE)</f>
        <v>IN</v>
      </c>
      <c r="W438">
        <f>VLOOKUP($A438,SalesData[#This Row],COLUMN(W437), FALSE)</f>
        <v>2015</v>
      </c>
      <c r="X438" t="str">
        <f>VLOOKUP($A438,SalesData[#This Row],COLUMN(X437), FALSE)</f>
        <v>MD178607</v>
      </c>
      <c r="Y438">
        <f>VLOOKUP($A438,SalesData[#This Row],COLUMN(Y437), FALSE)</f>
        <v>42171</v>
      </c>
      <c r="Z438" t="str">
        <f>VLOOKUP($A438,SalesData[#This Row],COLUMN(Z437), FALSE)</f>
        <v>IN-2015-MD178607-42171</v>
      </c>
      <c r="AA438">
        <f>VLOOKUP($A438,SalesData[#This Row],COLUMN(AA437), FALSE)</f>
        <v>2015</v>
      </c>
      <c r="AB438">
        <f>VLOOKUP($A438,SalesData[#This Row],COLUMN(AB437), FALSE)</f>
        <v>6</v>
      </c>
      <c r="AC438">
        <f>VLOOKUP($A438,SalesData[#This Row],COLUMN(AC437), FALSE)</f>
        <v>3</v>
      </c>
      <c r="AD438">
        <f>VLOOKUP($A438,SalesData[#This Row],COLUMN(AD437), FALSE)</f>
        <v>5</v>
      </c>
    </row>
    <row r="439" spans="1:30" ht="15.75">
      <c r="A439" s="54" t="s">
        <v>969</v>
      </c>
      <c r="B439" s="52">
        <f>VLOOKUP($A439,SalesData[#This Row],COLUMN(B438), FALSE)</f>
        <v>42137</v>
      </c>
      <c r="C439" s="52">
        <f>VLOOKUP($A439,SalesData[#This Row],COLUMN(C438), FALSE)</f>
        <v>42141</v>
      </c>
      <c r="D439" t="str">
        <f>VLOOKUP($A439,SalesData[#This Row],COLUMN(D438), FALSE)</f>
        <v>John Murray</v>
      </c>
      <c r="E439" t="str">
        <f>VLOOKUP($A439,SalesData[#This Row],COLUMN(E438), FALSE)</f>
        <v>Mexico</v>
      </c>
      <c r="F439" t="str">
        <f>VLOOKUP($A439,SalesData[#This Row],COLUMN(F438), FALSE)</f>
        <v>Central America</v>
      </c>
      <c r="G439" t="str">
        <f>VLOOKUP($A439,SalesData[#This Row],COLUMN(G438), FALSE)</f>
        <v>Furniture</v>
      </c>
      <c r="H439" t="str">
        <f>VLOOKUP($A439,SalesData[#This Row],COLUMN(H438), FALSE)</f>
        <v>Copiers</v>
      </c>
      <c r="I439">
        <f>VLOOKUP($A439,SalesData[#This Row],COLUMN(I438), FALSE)</f>
        <v>1715.05599999999</v>
      </c>
      <c r="J439">
        <f>VLOOKUP($A439,SalesData[#This Row],COLUMN(J438), FALSE)</f>
        <v>7</v>
      </c>
      <c r="K439">
        <f>VLOOKUP($A439,SalesData[#This Row],COLUMN(K438), FALSE)</f>
        <v>0.2</v>
      </c>
      <c r="L439">
        <f>VLOOKUP($A439,SalesData[#This Row],COLUMN(L438), FALSE)</f>
        <v>300.07600000000002</v>
      </c>
      <c r="M439" t="str">
        <f>VLOOKUP($A439,SalesData[#This Row],COLUMN(M438), FALSE)</f>
        <v>High</v>
      </c>
      <c r="N439">
        <f>VLOOKUP($A439,SalesData[#This Row],COLUMN(N438), FALSE)</f>
        <v>0</v>
      </c>
      <c r="O439" t="str">
        <f>VLOOKUP($A439,SalesData[#This Row],COLUMN(O438), FALSE)</f>
        <v>John Murray</v>
      </c>
      <c r="P439" t="str">
        <f>VLOOKUP($A439,SalesData[#This Row],COLUMN(P438), FALSE)</f>
        <v>MX</v>
      </c>
      <c r="Q439" t="str">
        <f>VLOOKUP($A439,SalesData[#This Row],COLUMN(Q438), FALSE)</f>
        <v>2015</v>
      </c>
      <c r="R439" t="str">
        <f>VLOOKUP($A439,SalesData[#This Row],COLUMN(R438), FALSE)</f>
        <v>HIGH</v>
      </c>
      <c r="S439" t="str">
        <f>VLOOKUP($A439,SalesData[#This Row],COLUMN(S438), FALSE)</f>
        <v>furniture</v>
      </c>
      <c r="T439" t="str">
        <f>VLOOKUP($A439,SalesData[#This Row],COLUMN(T438), FALSE)</f>
        <v>42137</v>
      </c>
      <c r="U439" t="str">
        <f>VLOOKUP($A439,SalesData[#This Row],COLUMN(U438), FALSE)</f>
        <v>JM1586582</v>
      </c>
      <c r="V439" t="str">
        <f>VLOOKUP($A439,SalesData[#This Row],COLUMN(V438), FALSE)</f>
        <v>MX</v>
      </c>
      <c r="W439">
        <f>VLOOKUP($A439,SalesData[#This Row],COLUMN(W438), FALSE)</f>
        <v>2015</v>
      </c>
      <c r="X439" t="str">
        <f>VLOOKUP($A439,SalesData[#This Row],COLUMN(X438), FALSE)</f>
        <v>JM1586582</v>
      </c>
      <c r="Y439">
        <f>VLOOKUP($A439,SalesData[#This Row],COLUMN(Y438), FALSE)</f>
        <v>42137</v>
      </c>
      <c r="Z439" t="str">
        <f>VLOOKUP($A439,SalesData[#This Row],COLUMN(Z438), FALSE)</f>
        <v>MX-2015-JM1586582-42137</v>
      </c>
      <c r="AA439">
        <f>VLOOKUP($A439,SalesData[#This Row],COLUMN(AA438), FALSE)</f>
        <v>2015</v>
      </c>
      <c r="AB439">
        <f>VLOOKUP($A439,SalesData[#This Row],COLUMN(AB438), FALSE)</f>
        <v>5</v>
      </c>
      <c r="AC439">
        <f>VLOOKUP($A439,SalesData[#This Row],COLUMN(AC438), FALSE)</f>
        <v>4</v>
      </c>
      <c r="AD439">
        <f>VLOOKUP($A439,SalesData[#This Row],COLUMN(AD438), FALSE)</f>
        <v>4</v>
      </c>
    </row>
    <row r="440" spans="1:30" ht="15.75">
      <c r="A440" s="53" t="s">
        <v>980</v>
      </c>
      <c r="B440" s="52">
        <f>VLOOKUP($A440,SalesData[#This Row],COLUMN(B439), FALSE)</f>
        <v>42288</v>
      </c>
      <c r="C440" s="52">
        <f>VLOOKUP($A440,SalesData[#This Row],COLUMN(C439), FALSE)</f>
        <v>42291</v>
      </c>
      <c r="D440" t="str">
        <f>VLOOKUP($A440,SalesData[#This Row],COLUMN(D439), FALSE)</f>
        <v>Juliana Krohn</v>
      </c>
      <c r="E440" t="str">
        <f>VLOOKUP($A440,SalesData[#This Row],COLUMN(E439), FALSE)</f>
        <v>India</v>
      </c>
      <c r="F440" t="str">
        <f>VLOOKUP($A440,SalesData[#This Row],COLUMN(F439), FALSE)</f>
        <v>Southern Aisa</v>
      </c>
      <c r="G440" t="str">
        <f>VLOOKUP($A440,SalesData[#This Row],COLUMN(G439), FALSE)</f>
        <v>Office Supplies#</v>
      </c>
      <c r="H440" t="str">
        <f>VLOOKUP($A440,SalesData[#This Row],COLUMN(H439), FALSE)</f>
        <v>Phones</v>
      </c>
      <c r="I440">
        <f>VLOOKUP($A440,SalesData[#This Row],COLUMN(I439), FALSE)</f>
        <v>2488.56</v>
      </c>
      <c r="J440">
        <f>VLOOKUP($A440,SalesData[#This Row],COLUMN(J439), FALSE)</f>
        <v>8</v>
      </c>
      <c r="K440">
        <f>VLOOKUP($A440,SalesData[#This Row],COLUMN(K439), FALSE)</f>
        <v>0</v>
      </c>
      <c r="L440">
        <f>VLOOKUP($A440,SalesData[#This Row],COLUMN(L439), FALSE)</f>
        <v>348.24</v>
      </c>
      <c r="M440" t="str">
        <f>VLOOKUP($A440,SalesData[#This Row],COLUMN(M439), FALSE)</f>
        <v>High</v>
      </c>
      <c r="N440">
        <f>VLOOKUP($A440,SalesData[#This Row],COLUMN(N439), FALSE)</f>
        <v>0</v>
      </c>
      <c r="O440" t="str">
        <f>VLOOKUP($A440,SalesData[#This Row],COLUMN(O439), FALSE)</f>
        <v>Juliana Krohn</v>
      </c>
      <c r="P440" t="str">
        <f>VLOOKUP($A440,SalesData[#This Row],COLUMN(P439), FALSE)</f>
        <v>IN</v>
      </c>
      <c r="Q440" t="str">
        <f>VLOOKUP($A440,SalesData[#This Row],COLUMN(Q439), FALSE)</f>
        <v>2015</v>
      </c>
      <c r="R440" t="str">
        <f>VLOOKUP($A440,SalesData[#This Row],COLUMN(R439), FALSE)</f>
        <v>HIGH</v>
      </c>
      <c r="S440" t="str">
        <f>VLOOKUP($A440,SalesData[#This Row],COLUMN(S439), FALSE)</f>
        <v>office supplies#</v>
      </c>
      <c r="T440" t="str">
        <f>VLOOKUP($A440,SalesData[#This Row],COLUMN(T439), FALSE)</f>
        <v>42288</v>
      </c>
      <c r="U440" t="str">
        <f>VLOOKUP($A440,SalesData[#This Row],COLUMN(U439), FALSE)</f>
        <v>JK1609058</v>
      </c>
      <c r="V440" t="str">
        <f>VLOOKUP($A440,SalesData[#This Row],COLUMN(V439), FALSE)</f>
        <v>IN</v>
      </c>
      <c r="W440">
        <f>VLOOKUP($A440,SalesData[#This Row],COLUMN(W439), FALSE)</f>
        <v>2015</v>
      </c>
      <c r="X440" t="str">
        <f>VLOOKUP($A440,SalesData[#This Row],COLUMN(X439), FALSE)</f>
        <v>JK1609058</v>
      </c>
      <c r="Y440">
        <f>VLOOKUP($A440,SalesData[#This Row],COLUMN(Y439), FALSE)</f>
        <v>42288</v>
      </c>
      <c r="Z440" t="str">
        <f>VLOOKUP($A440,SalesData[#This Row],COLUMN(Z439), FALSE)</f>
        <v>IN-2015-JK1609058-42288</v>
      </c>
      <c r="AA440">
        <f>VLOOKUP($A440,SalesData[#This Row],COLUMN(AA439), FALSE)</f>
        <v>2015</v>
      </c>
      <c r="AB440">
        <f>VLOOKUP($A440,SalesData[#This Row],COLUMN(AB439), FALSE)</f>
        <v>10</v>
      </c>
      <c r="AC440">
        <f>VLOOKUP($A440,SalesData[#This Row],COLUMN(AC439), FALSE)</f>
        <v>1</v>
      </c>
      <c r="AD440">
        <f>VLOOKUP($A440,SalesData[#This Row],COLUMN(AD439), FALSE)</f>
        <v>3</v>
      </c>
    </row>
    <row r="441" spans="1:30" ht="15.75">
      <c r="A441" s="54" t="s">
        <v>983</v>
      </c>
      <c r="B441" s="52">
        <f>VLOOKUP($A441,SalesData[#This Row],COLUMN(B440), FALSE)</f>
        <v>41234</v>
      </c>
      <c r="C441" s="52">
        <f>VLOOKUP($A441,SalesData[#This Row],COLUMN(C440), FALSE)</f>
        <v>41237</v>
      </c>
      <c r="D441" t="str">
        <f>VLOOKUP($A441,SalesData[#This Row],COLUMN(D440), FALSE)</f>
        <v>Sean Miller</v>
      </c>
      <c r="E441" t="str">
        <f>VLOOKUP($A441,SalesData[#This Row],COLUMN(E440), FALSE)</f>
        <v>Dominican Republic</v>
      </c>
      <c r="F441" t="str">
        <f>VLOOKUP($A441,SalesData[#This Row],COLUMN(F440), FALSE)</f>
        <v>Caribbean</v>
      </c>
      <c r="G441" t="str">
        <f>VLOOKUP($A441,SalesData[#This Row],COLUMN(G440), FALSE)</f>
        <v>Office Supplies</v>
      </c>
      <c r="H441" t="str">
        <f>VLOOKUP($A441,SalesData[#This Row],COLUMN(H440), FALSE)</f>
        <v>Bookcases</v>
      </c>
      <c r="I441">
        <f>VLOOKUP($A441,SalesData[#This Row],COLUMN(I440), FALSE)</f>
        <v>1124.2559999999901</v>
      </c>
      <c r="J441">
        <f>VLOOKUP($A441,SalesData[#This Row],COLUMN(J440), FALSE)</f>
        <v>7</v>
      </c>
      <c r="K441">
        <f>VLOOKUP($A441,SalesData[#This Row],COLUMN(K440), FALSE)</f>
        <v>0.2</v>
      </c>
      <c r="L441">
        <f>VLOOKUP($A441,SalesData[#This Row],COLUMN(L440), FALSE)</f>
        <v>252.89599999999899</v>
      </c>
      <c r="M441" t="str">
        <f>VLOOKUP($A441,SalesData[#This Row],COLUMN(M440), FALSE)</f>
        <v>Critical</v>
      </c>
      <c r="N441">
        <f>VLOOKUP($A441,SalesData[#This Row],COLUMN(N440), FALSE)</f>
        <v>0</v>
      </c>
      <c r="O441" t="str">
        <f>VLOOKUP($A441,SalesData[#This Row],COLUMN(O440), FALSE)</f>
        <v>Sean Miller</v>
      </c>
      <c r="P441" t="str">
        <f>VLOOKUP($A441,SalesData[#This Row],COLUMN(P440), FALSE)</f>
        <v>MX</v>
      </c>
      <c r="Q441" t="str">
        <f>VLOOKUP($A441,SalesData[#This Row],COLUMN(Q440), FALSE)</f>
        <v>2012</v>
      </c>
      <c r="R441" t="str">
        <f>VLOOKUP($A441,SalesData[#This Row],COLUMN(R440), FALSE)</f>
        <v>CRITICAL</v>
      </c>
      <c r="S441" t="str">
        <f>VLOOKUP($A441,SalesData[#This Row],COLUMN(S440), FALSE)</f>
        <v>office supplies</v>
      </c>
      <c r="T441" t="str">
        <f>VLOOKUP($A441,SalesData[#This Row],COLUMN(T440), FALSE)</f>
        <v>41234</v>
      </c>
      <c r="U441" t="str">
        <f>VLOOKUP($A441,SalesData[#This Row],COLUMN(U440), FALSE)</f>
        <v>SM2032036</v>
      </c>
      <c r="V441" t="str">
        <f>VLOOKUP($A441,SalesData[#This Row],COLUMN(V440), FALSE)</f>
        <v>MX</v>
      </c>
      <c r="W441">
        <f>VLOOKUP($A441,SalesData[#This Row],COLUMN(W440), FALSE)</f>
        <v>2012</v>
      </c>
      <c r="X441" t="str">
        <f>VLOOKUP($A441,SalesData[#This Row],COLUMN(X440), FALSE)</f>
        <v>SM2032036</v>
      </c>
      <c r="Y441">
        <f>VLOOKUP($A441,SalesData[#This Row],COLUMN(Y440), FALSE)</f>
        <v>41234</v>
      </c>
      <c r="Z441" t="str">
        <f>VLOOKUP($A441,SalesData[#This Row],COLUMN(Z440), FALSE)</f>
        <v>MX-2012-SM2032036-41234</v>
      </c>
      <c r="AA441">
        <f>VLOOKUP($A441,SalesData[#This Row],COLUMN(AA440), FALSE)</f>
        <v>2012</v>
      </c>
      <c r="AB441">
        <f>VLOOKUP($A441,SalesData[#This Row],COLUMN(AB440), FALSE)</f>
        <v>11</v>
      </c>
      <c r="AC441">
        <f>VLOOKUP($A441,SalesData[#This Row],COLUMN(AC440), FALSE)</f>
        <v>4</v>
      </c>
      <c r="AD441">
        <f>VLOOKUP($A441,SalesData[#This Row],COLUMN(AD440), FALSE)</f>
        <v>3</v>
      </c>
    </row>
    <row r="442" spans="1:30" ht="15.75">
      <c r="A442" s="53" t="s">
        <v>987</v>
      </c>
      <c r="B442" s="52">
        <f>VLOOKUP($A442,SalesData[#This Row],COLUMN(B441), FALSE)</f>
        <v>41926</v>
      </c>
      <c r="C442" s="52">
        <f>VLOOKUP($A442,SalesData[#This Row],COLUMN(C441), FALSE)</f>
        <v>41927</v>
      </c>
      <c r="D442" t="str">
        <f>VLOOKUP($A442,SalesData[#This Row],COLUMN(D441), FALSE)</f>
        <v>Duane Huffman</v>
      </c>
      <c r="E442" t="str">
        <f>VLOOKUP($A442,SalesData[#This Row],COLUMN(E441), FALSE)</f>
        <v>Madagascar</v>
      </c>
      <c r="F442" t="str">
        <f>VLOOKUP($A442,SalesData[#This Row],COLUMN(F441), FALSE)</f>
        <v>Eastern Africa</v>
      </c>
      <c r="G442" t="str">
        <f>VLOOKUP($A442,SalesData[#This Row],COLUMN(G441), FALSE)</f>
        <v>Technology</v>
      </c>
      <c r="H442" t="str">
        <f>VLOOKUP($A442,SalesData[#This Row],COLUMN(H441), FALSE)</f>
        <v>Tables</v>
      </c>
      <c r="I442">
        <f>VLOOKUP($A442,SalesData[#This Row],COLUMN(I441), FALSE)</f>
        <v>1519.92</v>
      </c>
      <c r="J442">
        <f>VLOOKUP($A442,SalesData[#This Row],COLUMN(J441), FALSE)</f>
        <v>6</v>
      </c>
      <c r="K442">
        <f>VLOOKUP($A442,SalesData[#This Row],COLUMN(K441), FALSE)</f>
        <v>0</v>
      </c>
      <c r="L442">
        <f>VLOOKUP($A442,SalesData[#This Row],COLUMN(L441), FALSE)</f>
        <v>5856.54436626399</v>
      </c>
      <c r="M442" t="str">
        <f>VLOOKUP($A442,SalesData[#This Row],COLUMN(M441), FALSE)</f>
        <v>rCitical</v>
      </c>
      <c r="N442">
        <f>VLOOKUP($A442,SalesData[#This Row],COLUMN(N441), FALSE)</f>
        <v>0</v>
      </c>
      <c r="O442" t="str">
        <f>VLOOKUP($A442,SalesData[#This Row],COLUMN(O441), FALSE)</f>
        <v>Duane Huffman</v>
      </c>
      <c r="P442" t="str">
        <f>VLOOKUP($A442,SalesData[#This Row],COLUMN(P441), FALSE)</f>
        <v>MA</v>
      </c>
      <c r="Q442" t="str">
        <f>VLOOKUP($A442,SalesData[#This Row],COLUMN(Q441), FALSE)</f>
        <v>2014</v>
      </c>
      <c r="R442" t="str">
        <f>VLOOKUP($A442,SalesData[#This Row],COLUMN(R441), FALSE)</f>
        <v>RCITICAL</v>
      </c>
      <c r="S442" t="str">
        <f>VLOOKUP($A442,SalesData[#This Row],COLUMN(S441), FALSE)</f>
        <v>technology</v>
      </c>
      <c r="T442" t="str">
        <f>VLOOKUP($A442,SalesData[#This Row],COLUMN(T441), FALSE)</f>
        <v>41926</v>
      </c>
      <c r="U442" t="str">
        <f>VLOOKUP($A442,SalesData[#This Row],COLUMN(U441), FALSE)</f>
        <v>DH367577</v>
      </c>
      <c r="V442" t="str">
        <f>VLOOKUP($A442,SalesData[#This Row],COLUMN(V441), FALSE)</f>
        <v>MA</v>
      </c>
      <c r="W442">
        <f>VLOOKUP($A442,SalesData[#This Row],COLUMN(W441), FALSE)</f>
        <v>2014</v>
      </c>
      <c r="X442" t="str">
        <f>VLOOKUP($A442,SalesData[#This Row],COLUMN(X441), FALSE)</f>
        <v>DH367577</v>
      </c>
      <c r="Y442">
        <f>VLOOKUP($A442,SalesData[#This Row],COLUMN(Y441), FALSE)</f>
        <v>41926</v>
      </c>
      <c r="Z442" t="str">
        <f>VLOOKUP($A442,SalesData[#This Row],COLUMN(Z441), FALSE)</f>
        <v>MA-2014-DH367577-41926</v>
      </c>
      <c r="AA442">
        <f>VLOOKUP($A442,SalesData[#This Row],COLUMN(AA441), FALSE)</f>
        <v>2014</v>
      </c>
      <c r="AB442">
        <f>VLOOKUP($A442,SalesData[#This Row],COLUMN(AB441), FALSE)</f>
        <v>10</v>
      </c>
      <c r="AC442">
        <f>VLOOKUP($A442,SalesData[#This Row],COLUMN(AC441), FALSE)</f>
        <v>3</v>
      </c>
      <c r="AD442">
        <f>VLOOKUP($A442,SalesData[#This Row],COLUMN(AD441), FALSE)</f>
        <v>1</v>
      </c>
    </row>
    <row r="443" spans="1:30" ht="15.75">
      <c r="A443" s="54" t="s">
        <v>996</v>
      </c>
      <c r="B443" s="52">
        <f>VLOOKUP($A443,SalesData[#This Row],COLUMN(B442), FALSE)</f>
        <v>41628</v>
      </c>
      <c r="C443" s="52">
        <f>VLOOKUP($A443,SalesData[#This Row],COLUMN(C442), FALSE)</f>
        <v>41631</v>
      </c>
      <c r="D443" t="str">
        <f>VLOOKUP($A443,SalesData[#This Row],COLUMN(D442), FALSE)</f>
        <v>John Murray</v>
      </c>
      <c r="E443" t="str">
        <f>VLOOKUP($A443,SalesData[#This Row],COLUMN(E442), FALSE)</f>
        <v>Pakistan</v>
      </c>
      <c r="F443" t="str">
        <f>VLOOKUP($A443,SalesData[#This Row],COLUMN(F442), FALSE)</f>
        <v>Southern Asia</v>
      </c>
      <c r="G443" t="str">
        <f>VLOOKUP($A443,SalesData[#This Row],COLUMN(G442), FALSE)</f>
        <v>Office Supplies</v>
      </c>
      <c r="H443" t="str">
        <f>VLOOKUP($A443,SalesData[#This Row],COLUMN(H442), FALSE)</f>
        <v>Phones</v>
      </c>
      <c r="I443">
        <f>VLOOKUP($A443,SalesData[#This Row],COLUMN(I442), FALSE)</f>
        <v>1704.87</v>
      </c>
      <c r="J443">
        <f>VLOOKUP($A443,SalesData[#This Row],COLUMN(J442), FALSE)</f>
        <v>6</v>
      </c>
      <c r="K443">
        <f>VLOOKUP($A443,SalesData[#This Row],COLUMN(K442), FALSE)</f>
        <v>0.5</v>
      </c>
      <c r="L443">
        <f>VLOOKUP($A443,SalesData[#This Row],COLUMN(L442), FALSE)</f>
        <v>-1023.02999999999</v>
      </c>
      <c r="M443" t="str">
        <f>VLOOKUP($A443,SalesData[#This Row],COLUMN(M442), FALSE)</f>
        <v xml:space="preserve"> Critical </v>
      </c>
      <c r="N443">
        <f>VLOOKUP($A443,SalesData[#This Row],COLUMN(N442), FALSE)</f>
        <v>0</v>
      </c>
      <c r="O443" t="str">
        <f>VLOOKUP($A443,SalesData[#This Row],COLUMN(O442), FALSE)</f>
        <v>John Murray</v>
      </c>
      <c r="P443" t="str">
        <f>VLOOKUP($A443,SalesData[#This Row],COLUMN(P442), FALSE)</f>
        <v>ID</v>
      </c>
      <c r="Q443" t="str">
        <f>VLOOKUP($A443,SalesData[#This Row],COLUMN(Q442), FALSE)</f>
        <v>2013</v>
      </c>
      <c r="R443" t="str">
        <f>VLOOKUP($A443,SalesData[#This Row],COLUMN(R442), FALSE)</f>
        <v xml:space="preserve"> CRITICAL </v>
      </c>
      <c r="S443" t="str">
        <f>VLOOKUP($A443,SalesData[#This Row],COLUMN(S442), FALSE)</f>
        <v>office supplies</v>
      </c>
      <c r="T443" t="str">
        <f>VLOOKUP($A443,SalesData[#This Row],COLUMN(T442), FALSE)</f>
        <v>41628</v>
      </c>
      <c r="U443" t="str">
        <f>VLOOKUP($A443,SalesData[#This Row],COLUMN(U442), FALSE)</f>
        <v>JM1586597</v>
      </c>
      <c r="V443" t="str">
        <f>VLOOKUP($A443,SalesData[#This Row],COLUMN(V442), FALSE)</f>
        <v>ID</v>
      </c>
      <c r="W443">
        <f>VLOOKUP($A443,SalesData[#This Row],COLUMN(W442), FALSE)</f>
        <v>2013</v>
      </c>
      <c r="X443" t="str">
        <f>VLOOKUP($A443,SalesData[#This Row],COLUMN(X442), FALSE)</f>
        <v>JM1586597</v>
      </c>
      <c r="Y443">
        <f>VLOOKUP($A443,SalesData[#This Row],COLUMN(Y442), FALSE)</f>
        <v>41628</v>
      </c>
      <c r="Z443" t="str">
        <f>VLOOKUP($A443,SalesData[#This Row],COLUMN(Z442), FALSE)</f>
        <v>ID-2013-JM1586597-41628</v>
      </c>
      <c r="AA443">
        <f>VLOOKUP($A443,SalesData[#This Row],COLUMN(AA442), FALSE)</f>
        <v>2013</v>
      </c>
      <c r="AB443">
        <f>VLOOKUP($A443,SalesData[#This Row],COLUMN(AB442), FALSE)</f>
        <v>12</v>
      </c>
      <c r="AC443">
        <f>VLOOKUP($A443,SalesData[#This Row],COLUMN(AC442), FALSE)</f>
        <v>6</v>
      </c>
      <c r="AD443">
        <f>VLOOKUP($A443,SalesData[#This Row],COLUMN(AD442), FALSE)</f>
        <v>3</v>
      </c>
    </row>
    <row r="444" spans="1:30" ht="15.75">
      <c r="A444" s="53" t="s">
        <v>997</v>
      </c>
      <c r="B444" s="52">
        <f>VLOOKUP($A444,SalesData[#This Row],COLUMN(B443), FALSE)</f>
        <v>41489</v>
      </c>
      <c r="C444" s="52">
        <f>VLOOKUP($A444,SalesData[#This Row],COLUMN(C443), FALSE)</f>
        <v>41493</v>
      </c>
      <c r="D444" t="str">
        <f>VLOOKUP($A444,SalesData[#This Row],COLUMN(D443), FALSE)</f>
        <v>Chad McGuire</v>
      </c>
      <c r="E444" t="str">
        <f>VLOOKUP($A444,SalesData[#This Row],COLUMN(E443), FALSE)</f>
        <v>Italy</v>
      </c>
      <c r="F444" t="str">
        <f>VLOOKUP($A444,SalesData[#This Row],COLUMN(F443), FALSE)</f>
        <v>Southern Europe</v>
      </c>
      <c r="G444" t="str">
        <f>VLOOKUP($A444,SalesData[#This Row],COLUMN(G443), FALSE)</f>
        <v>Technology</v>
      </c>
      <c r="H444" t="str">
        <f>VLOOKUP($A444,SalesData[#This Row],COLUMN(H443), FALSE)</f>
        <v>Bookcases</v>
      </c>
      <c r="I444">
        <f>VLOOKUP($A444,SalesData[#This Row],COLUMN(I443), FALSE)</f>
        <v>1715.9099999999901</v>
      </c>
      <c r="J444">
        <f>VLOOKUP($A444,SalesData[#This Row],COLUMN(J443), FALSE)</f>
        <v>7</v>
      </c>
      <c r="K444">
        <f>VLOOKUP($A444,SalesData[#This Row],COLUMN(K443), FALSE)</f>
        <v>0</v>
      </c>
      <c r="L444">
        <f>VLOOKUP($A444,SalesData[#This Row],COLUMN(L443), FALSE)</f>
        <v>583.38</v>
      </c>
      <c r="M444" t="str">
        <f>VLOOKUP($A444,SalesData[#This Row],COLUMN(M443), FALSE)</f>
        <v>High#</v>
      </c>
      <c r="N444">
        <f>VLOOKUP($A444,SalesData[#This Row],COLUMN(N443), FALSE)</f>
        <v>0</v>
      </c>
      <c r="O444" t="str">
        <f>VLOOKUP($A444,SalesData[#This Row],COLUMN(O443), FALSE)</f>
        <v>Chad Mcguire</v>
      </c>
      <c r="P444" t="str">
        <f>VLOOKUP($A444,SalesData[#This Row],COLUMN(P443), FALSE)</f>
        <v>ES</v>
      </c>
      <c r="Q444" t="str">
        <f>VLOOKUP($A444,SalesData[#This Row],COLUMN(Q443), FALSE)</f>
        <v>2013</v>
      </c>
      <c r="R444" t="str">
        <f>VLOOKUP($A444,SalesData[#This Row],COLUMN(R443), FALSE)</f>
        <v>HIGH#</v>
      </c>
      <c r="S444" t="str">
        <f>VLOOKUP($A444,SalesData[#This Row],COLUMN(S443), FALSE)</f>
        <v>technology</v>
      </c>
      <c r="T444" t="str">
        <f>VLOOKUP($A444,SalesData[#This Row],COLUMN(T443), FALSE)</f>
        <v>41489</v>
      </c>
      <c r="U444" t="str">
        <f>VLOOKUP($A444,SalesData[#This Row],COLUMN(U443), FALSE)</f>
        <v>CM1211564</v>
      </c>
      <c r="V444" t="str">
        <f>VLOOKUP($A444,SalesData[#This Row],COLUMN(V443), FALSE)</f>
        <v>ES</v>
      </c>
      <c r="W444">
        <f>VLOOKUP($A444,SalesData[#This Row],COLUMN(W443), FALSE)</f>
        <v>2013</v>
      </c>
      <c r="X444" t="str">
        <f>VLOOKUP($A444,SalesData[#This Row],COLUMN(X443), FALSE)</f>
        <v>CM1211564</v>
      </c>
      <c r="Y444">
        <f>VLOOKUP($A444,SalesData[#This Row],COLUMN(Y443), FALSE)</f>
        <v>41489</v>
      </c>
      <c r="Z444" t="str">
        <f>VLOOKUP($A444,SalesData[#This Row],COLUMN(Z443), FALSE)</f>
        <v>ES-2013-CM1211564-41489</v>
      </c>
      <c r="AA444">
        <f>VLOOKUP($A444,SalesData[#This Row],COLUMN(AA443), FALSE)</f>
        <v>2013</v>
      </c>
      <c r="AB444">
        <f>VLOOKUP($A444,SalesData[#This Row],COLUMN(AB443), FALSE)</f>
        <v>8</v>
      </c>
      <c r="AC444">
        <f>VLOOKUP($A444,SalesData[#This Row],COLUMN(AC443), FALSE)</f>
        <v>7</v>
      </c>
      <c r="AD444">
        <f>VLOOKUP($A444,SalesData[#This Row],COLUMN(AD443), FALSE)</f>
        <v>4</v>
      </c>
    </row>
    <row r="445" spans="1:30" ht="15.75">
      <c r="A445" s="54" t="s">
        <v>269</v>
      </c>
      <c r="B445" s="52">
        <f>VLOOKUP($A445,SalesData[#This Row],COLUMN(B444), FALSE)</f>
        <v>41558</v>
      </c>
      <c r="C445" s="52">
        <f>VLOOKUP($A445,SalesData[#This Row],COLUMN(C444), FALSE)</f>
        <v>41561</v>
      </c>
      <c r="D445" t="str">
        <f>VLOOKUP($A445,SalesData[#This Row],COLUMN(D444), FALSE)</f>
        <v>Fred Hopkins</v>
      </c>
      <c r="E445" t="str">
        <f>VLOOKUP($A445,SalesData[#This Row],COLUMN(E444), FALSE)</f>
        <v>Mexico</v>
      </c>
      <c r="F445" t="str">
        <f>VLOOKUP($A445,SalesData[#This Row],COLUMN(F444), FALSE)</f>
        <v>Central America</v>
      </c>
      <c r="G445" t="str">
        <f>VLOOKUP($A445,SalesData[#This Row],COLUMN(G444), FALSE)</f>
        <v>Technology</v>
      </c>
      <c r="H445" t="str">
        <f>VLOOKUP($A445,SalesData[#This Row],COLUMN(H444), FALSE)</f>
        <v>Bookcases</v>
      </c>
      <c r="I445">
        <f>VLOOKUP($A445,SalesData[#This Row],COLUMN(I444), FALSE)</f>
        <v>2968.97999999999</v>
      </c>
      <c r="J445">
        <f>VLOOKUP($A445,SalesData[#This Row],COLUMN(J444), FALSE)</f>
        <v>7</v>
      </c>
      <c r="K445">
        <f>VLOOKUP($A445,SalesData[#This Row],COLUMN(K444), FALSE)</f>
        <v>0</v>
      </c>
      <c r="L445">
        <f>VLOOKUP($A445,SalesData[#This Row],COLUMN(L444), FALSE)</f>
        <v>89.039999999999907</v>
      </c>
      <c r="M445" t="str">
        <f>VLOOKUP($A445,SalesData[#This Row],COLUMN(M444), FALSE)</f>
        <v>Medium</v>
      </c>
      <c r="N445">
        <f>VLOOKUP($A445,SalesData[#This Row],COLUMN(N444), FALSE)</f>
        <v>0</v>
      </c>
      <c r="O445" t="str">
        <f>VLOOKUP($A445,SalesData[#This Row],COLUMN(O444), FALSE)</f>
        <v>Fred Hopkins</v>
      </c>
      <c r="P445" t="str">
        <f>VLOOKUP($A445,SalesData[#This Row],COLUMN(P444), FALSE)</f>
        <v>MX</v>
      </c>
      <c r="Q445" t="str">
        <f>VLOOKUP($A445,SalesData[#This Row],COLUMN(Q444), FALSE)</f>
        <v>2013</v>
      </c>
      <c r="R445" t="str">
        <f>VLOOKUP($A445,SalesData[#This Row],COLUMN(R444), FALSE)</f>
        <v>MEDIUM</v>
      </c>
      <c r="S445" t="str">
        <f>VLOOKUP($A445,SalesData[#This Row],COLUMN(S444), FALSE)</f>
        <v>technology</v>
      </c>
      <c r="T445" t="str">
        <f>VLOOKUP($A445,SalesData[#This Row],COLUMN(T444), FALSE)</f>
        <v>41558</v>
      </c>
      <c r="U445" t="str">
        <f>VLOOKUP($A445,SalesData[#This Row],COLUMN(U444), FALSE)</f>
        <v>FH1436582</v>
      </c>
      <c r="V445" t="str">
        <f>VLOOKUP($A445,SalesData[#This Row],COLUMN(V444), FALSE)</f>
        <v>MX</v>
      </c>
      <c r="W445">
        <f>VLOOKUP($A445,SalesData[#This Row],COLUMN(W444), FALSE)</f>
        <v>2013</v>
      </c>
      <c r="X445" t="str">
        <f>VLOOKUP($A445,SalesData[#This Row],COLUMN(X444), FALSE)</f>
        <v>FH1436582</v>
      </c>
      <c r="Y445">
        <f>VLOOKUP($A445,SalesData[#This Row],COLUMN(Y444), FALSE)</f>
        <v>41558</v>
      </c>
      <c r="Z445" t="str">
        <f>VLOOKUP($A445,SalesData[#This Row],COLUMN(Z444), FALSE)</f>
        <v>MX-2013-FH1436582-41558</v>
      </c>
      <c r="AA445">
        <f>VLOOKUP($A445,SalesData[#This Row],COLUMN(AA444), FALSE)</f>
        <v>2013</v>
      </c>
      <c r="AB445">
        <f>VLOOKUP($A445,SalesData[#This Row],COLUMN(AB444), FALSE)</f>
        <v>10</v>
      </c>
      <c r="AC445">
        <f>VLOOKUP($A445,SalesData[#This Row],COLUMN(AC444), FALSE)</f>
        <v>6</v>
      </c>
      <c r="AD445">
        <f>VLOOKUP($A445,SalesData[#This Row],COLUMN(AD444), FALSE)</f>
        <v>3</v>
      </c>
    </row>
    <row r="446" spans="1:30" ht="15.75">
      <c r="A446" s="53" t="s">
        <v>1010</v>
      </c>
      <c r="B446" s="52">
        <f>VLOOKUP($A446,SalesData[#This Row],COLUMN(B445), FALSE)</f>
        <v>41248</v>
      </c>
      <c r="C446" s="52">
        <f>VLOOKUP($A446,SalesData[#This Row],COLUMN(C445), FALSE)</f>
        <v>41255</v>
      </c>
      <c r="D446" t="str">
        <f>VLOOKUP($A446,SalesData[#This Row],COLUMN(D445), FALSE)</f>
        <v>Andrew Gjertsen</v>
      </c>
      <c r="E446" t="str">
        <f>VLOOKUP($A446,SalesData[#This Row],COLUMN(E445), FALSE)</f>
        <v>China</v>
      </c>
      <c r="F446" t="str">
        <f>VLOOKUP($A446,SalesData[#This Row],COLUMN(F445), FALSE)</f>
        <v>Eastern Asia</v>
      </c>
      <c r="G446" t="str">
        <f>VLOOKUP($A446,SalesData[#This Row],COLUMN(G445), FALSE)</f>
        <v>Technology</v>
      </c>
      <c r="H446" t="str">
        <f>VLOOKUP($A446,SalesData[#This Row],COLUMN(H445), FALSE)</f>
        <v>Tables</v>
      </c>
      <c r="I446">
        <f>VLOOKUP($A446,SalesData[#This Row],COLUMN(I445), FALSE)</f>
        <v>2518.9499999999998</v>
      </c>
      <c r="J446">
        <f>VLOOKUP($A446,SalesData[#This Row],COLUMN(J445), FALSE)</f>
        <v>7</v>
      </c>
      <c r="K446">
        <f>VLOOKUP($A446,SalesData[#This Row],COLUMN(K445), FALSE)</f>
        <v>0</v>
      </c>
      <c r="L446">
        <f>VLOOKUP($A446,SalesData[#This Row],COLUMN(L445), FALSE)</f>
        <v>3063.7564411559201</v>
      </c>
      <c r="M446" t="str">
        <f>VLOOKUP($A446,SalesData[#This Row],COLUMN(M445), FALSE)</f>
        <v>Medium</v>
      </c>
      <c r="N446">
        <f>VLOOKUP($A446,SalesData[#This Row],COLUMN(N445), FALSE)</f>
        <v>0</v>
      </c>
      <c r="O446" t="str">
        <f>VLOOKUP($A446,SalesData[#This Row],COLUMN(O445), FALSE)</f>
        <v>Andrew Gjertsen</v>
      </c>
      <c r="P446" t="str">
        <f>VLOOKUP($A446,SalesData[#This Row],COLUMN(P445), FALSE)</f>
        <v>IN</v>
      </c>
      <c r="Q446" t="str">
        <f>VLOOKUP($A446,SalesData[#This Row],COLUMN(Q445), FALSE)</f>
        <v>2012</v>
      </c>
      <c r="R446" t="str">
        <f>VLOOKUP($A446,SalesData[#This Row],COLUMN(R445), FALSE)</f>
        <v>MEDIUM</v>
      </c>
      <c r="S446" t="str">
        <f>VLOOKUP($A446,SalesData[#This Row],COLUMN(S445), FALSE)</f>
        <v>technology</v>
      </c>
      <c r="T446" t="str">
        <f>VLOOKUP($A446,SalesData[#This Row],COLUMN(T445), FALSE)</f>
        <v>41248</v>
      </c>
      <c r="U446" t="str">
        <f>VLOOKUP($A446,SalesData[#This Row],COLUMN(U445), FALSE)</f>
        <v>AG1049527</v>
      </c>
      <c r="V446" t="str">
        <f>VLOOKUP($A446,SalesData[#This Row],COLUMN(V445), FALSE)</f>
        <v>IN</v>
      </c>
      <c r="W446">
        <f>VLOOKUP($A446,SalesData[#This Row],COLUMN(W445), FALSE)</f>
        <v>2012</v>
      </c>
      <c r="X446" t="str">
        <f>VLOOKUP($A446,SalesData[#This Row],COLUMN(X445), FALSE)</f>
        <v>AG1049527</v>
      </c>
      <c r="Y446">
        <f>VLOOKUP($A446,SalesData[#This Row],COLUMN(Y445), FALSE)</f>
        <v>41248</v>
      </c>
      <c r="Z446" t="str">
        <f>VLOOKUP($A446,SalesData[#This Row],COLUMN(Z445), FALSE)</f>
        <v>IN-2012-AG1049527-41248</v>
      </c>
      <c r="AA446">
        <f>VLOOKUP($A446,SalesData[#This Row],COLUMN(AA445), FALSE)</f>
        <v>2012</v>
      </c>
      <c r="AB446">
        <f>VLOOKUP($A446,SalesData[#This Row],COLUMN(AB445), FALSE)</f>
        <v>12</v>
      </c>
      <c r="AC446">
        <f>VLOOKUP($A446,SalesData[#This Row],COLUMN(AC445), FALSE)</f>
        <v>4</v>
      </c>
      <c r="AD446">
        <f>VLOOKUP($A446,SalesData[#This Row],COLUMN(AD445), FALSE)</f>
        <v>7</v>
      </c>
    </row>
    <row r="447" spans="1:30" ht="15.75">
      <c r="A447" s="54" t="s">
        <v>1022</v>
      </c>
      <c r="B447" s="52">
        <f>VLOOKUP($A447,SalesData[#This Row],COLUMN(B446), FALSE)</f>
        <v>41398</v>
      </c>
      <c r="C447" s="52">
        <f>VLOOKUP($A447,SalesData[#This Row],COLUMN(C446), FALSE)</f>
        <v>41403</v>
      </c>
      <c r="D447" t="str">
        <f>VLOOKUP($A447,SalesData[#This Row],COLUMN(D446), FALSE)</f>
        <v>Arthur Gainer</v>
      </c>
      <c r="E447" t="str">
        <f>VLOOKUP($A447,SalesData[#This Row],COLUMN(E446), FALSE)</f>
        <v>Mexico</v>
      </c>
      <c r="F447" t="str">
        <f>VLOOKUP($A447,SalesData[#This Row],COLUMN(F446), FALSE)</f>
        <v>Central America</v>
      </c>
      <c r="G447" t="str">
        <f>VLOOKUP($A447,SalesData[#This Row],COLUMN(G446), FALSE)</f>
        <v>Office Supplies</v>
      </c>
      <c r="H447" t="str">
        <f>VLOOKUP($A447,SalesData[#This Row],COLUMN(H446), FALSE)</f>
        <v>Accessories</v>
      </c>
      <c r="I447">
        <f>VLOOKUP($A447,SalesData[#This Row],COLUMN(I446), FALSE)</f>
        <v>3242.88</v>
      </c>
      <c r="J447">
        <f>VLOOKUP($A447,SalesData[#This Row],COLUMN(J446), FALSE)</f>
        <v>9</v>
      </c>
      <c r="K447">
        <f>VLOOKUP($A447,SalesData[#This Row],COLUMN(K446), FALSE)</f>
        <v>0</v>
      </c>
      <c r="L447">
        <f>VLOOKUP($A447,SalesData[#This Row],COLUMN(L446), FALSE)</f>
        <v>324.18</v>
      </c>
      <c r="M447" t="str">
        <f>VLOOKUP($A447,SalesData[#This Row],COLUMN(M446), FALSE)</f>
        <v>Medium</v>
      </c>
      <c r="N447">
        <f>VLOOKUP($A447,SalesData[#This Row],COLUMN(N446), FALSE)</f>
        <v>0</v>
      </c>
      <c r="O447" t="str">
        <f>VLOOKUP($A447,SalesData[#This Row],COLUMN(O446), FALSE)</f>
        <v>Arthur Gainer</v>
      </c>
      <c r="P447" t="str">
        <f>VLOOKUP($A447,SalesData[#This Row],COLUMN(P446), FALSE)</f>
        <v>MX</v>
      </c>
      <c r="Q447" t="str">
        <f>VLOOKUP($A447,SalesData[#This Row],COLUMN(Q446), FALSE)</f>
        <v>2013</v>
      </c>
      <c r="R447" t="str">
        <f>VLOOKUP($A447,SalesData[#This Row],COLUMN(R446), FALSE)</f>
        <v>MEDIUM</v>
      </c>
      <c r="S447" t="str">
        <f>VLOOKUP($A447,SalesData[#This Row],COLUMN(S446), FALSE)</f>
        <v>office supplies</v>
      </c>
      <c r="T447" t="str">
        <f>VLOOKUP($A447,SalesData[#This Row],COLUMN(T446), FALSE)</f>
        <v>41398</v>
      </c>
      <c r="U447" t="str">
        <f>VLOOKUP($A447,SalesData[#This Row],COLUMN(U446), FALSE)</f>
        <v>AG1090082</v>
      </c>
      <c r="V447" t="str">
        <f>VLOOKUP($A447,SalesData[#This Row],COLUMN(V446), FALSE)</f>
        <v>MX</v>
      </c>
      <c r="W447">
        <f>VLOOKUP($A447,SalesData[#This Row],COLUMN(W446), FALSE)</f>
        <v>2013</v>
      </c>
      <c r="X447" t="str">
        <f>VLOOKUP($A447,SalesData[#This Row],COLUMN(X446), FALSE)</f>
        <v>AG1090082</v>
      </c>
      <c r="Y447">
        <f>VLOOKUP($A447,SalesData[#This Row],COLUMN(Y446), FALSE)</f>
        <v>41398</v>
      </c>
      <c r="Z447" t="str">
        <f>VLOOKUP($A447,SalesData[#This Row],COLUMN(Z446), FALSE)</f>
        <v>MX-2013-AG1090082-41398</v>
      </c>
      <c r="AA447">
        <f>VLOOKUP($A447,SalesData[#This Row],COLUMN(AA446), FALSE)</f>
        <v>2013</v>
      </c>
      <c r="AB447">
        <f>VLOOKUP($A447,SalesData[#This Row],COLUMN(AB446), FALSE)</f>
        <v>5</v>
      </c>
      <c r="AC447">
        <f>VLOOKUP($A447,SalesData[#This Row],COLUMN(AC446), FALSE)</f>
        <v>7</v>
      </c>
      <c r="AD447">
        <f>VLOOKUP($A447,SalesData[#This Row],COLUMN(AD446), FALSE)</f>
        <v>5</v>
      </c>
    </row>
    <row r="448" spans="1:30" ht="15.75">
      <c r="A448" s="53" t="s">
        <v>1027</v>
      </c>
      <c r="B448" s="52">
        <f>VLOOKUP($A448,SalesData[#This Row],COLUMN(B447), FALSE)</f>
        <v>41668</v>
      </c>
      <c r="C448" s="52">
        <f>VLOOKUP($A448,SalesData[#This Row],COLUMN(C447), FALSE)</f>
        <v>41670</v>
      </c>
      <c r="D448" t="str">
        <f>VLOOKUP($A448,SalesData[#This Row],COLUMN(D447), FALSE)</f>
        <v>Jason Fortune-</v>
      </c>
      <c r="E448" t="str">
        <f>VLOOKUP($A448,SalesData[#This Row],COLUMN(E447), FALSE)</f>
        <v>Spain</v>
      </c>
      <c r="F448" t="str">
        <f>VLOOKUP($A448,SalesData[#This Row],COLUMN(F447), FALSE)</f>
        <v>Southern Europe</v>
      </c>
      <c r="G448" t="str">
        <f>VLOOKUP($A448,SalesData[#This Row],COLUMN(G447), FALSE)</f>
        <v>Office Supplies</v>
      </c>
      <c r="H448" t="str">
        <f>VLOOKUP($A448,SalesData[#This Row],COLUMN(H447), FALSE)</f>
        <v>Phones</v>
      </c>
      <c r="I448">
        <f>VLOOKUP($A448,SalesData[#This Row],COLUMN(I447), FALSE)</f>
        <v>1271.4569999999901</v>
      </c>
      <c r="J448">
        <f>VLOOKUP($A448,SalesData[#This Row],COLUMN(J447), FALSE)</f>
        <v>11</v>
      </c>
      <c r="K448">
        <f>VLOOKUP($A448,SalesData[#This Row],COLUMN(K447), FALSE)</f>
        <v>0.1</v>
      </c>
      <c r="L448">
        <f>VLOOKUP($A448,SalesData[#This Row],COLUMN(L447), FALSE)</f>
        <v>-127.412999999999</v>
      </c>
      <c r="M448" t="str">
        <f>VLOOKUP($A448,SalesData[#This Row],COLUMN(M447), FALSE)</f>
        <v>High</v>
      </c>
      <c r="N448">
        <f>VLOOKUP($A448,SalesData[#This Row],COLUMN(N447), FALSE)</f>
        <v>0</v>
      </c>
      <c r="O448" t="str">
        <f>VLOOKUP($A448,SalesData[#This Row],COLUMN(O447), FALSE)</f>
        <v>Jason Fortune-</v>
      </c>
      <c r="P448" t="str">
        <f>VLOOKUP($A448,SalesData[#This Row],COLUMN(P447), FALSE)</f>
        <v xml:space="preserve"> I</v>
      </c>
      <c r="Q448" t="str">
        <f>VLOOKUP($A448,SalesData[#This Row],COLUMN(Q447), FALSE)</f>
        <v>-201</v>
      </c>
      <c r="R448" t="str">
        <f>VLOOKUP($A448,SalesData[#This Row],COLUMN(R447), FALSE)</f>
        <v>HIGH</v>
      </c>
      <c r="S448" t="str">
        <f>VLOOKUP($A448,SalesData[#This Row],COLUMN(S447), FALSE)</f>
        <v>office supplies</v>
      </c>
      <c r="T448" t="str">
        <f>VLOOKUP($A448,SalesData[#This Row],COLUMN(T447), FALSE)</f>
        <v xml:space="preserve">1668 </v>
      </c>
      <c r="U448" t="str">
        <f>VLOOKUP($A448,SalesData[#This Row],COLUMN(U447), FALSE)</f>
        <v>JF15295120</v>
      </c>
      <c r="V448" t="str">
        <f>VLOOKUP($A448,SalesData[#This Row],COLUMN(V447), FALSE)</f>
        <v xml:space="preserve"> IT</v>
      </c>
      <c r="W448">
        <f>VLOOKUP($A448,SalesData[#This Row],COLUMN(W447), FALSE)</f>
        <v>2014</v>
      </c>
      <c r="X448" t="str">
        <f>VLOOKUP($A448,SalesData[#This Row],COLUMN(X447), FALSE)</f>
        <v>JF15295120</v>
      </c>
      <c r="Y448">
        <f>VLOOKUP($A448,SalesData[#This Row],COLUMN(Y447), FALSE)</f>
        <v>41668</v>
      </c>
      <c r="Z448" t="str">
        <f>VLOOKUP($A448,SalesData[#This Row],COLUMN(Z447), FALSE)</f>
        <v>IT-2014-JF15295120-41668</v>
      </c>
      <c r="AA448">
        <f>VLOOKUP($A448,SalesData[#This Row],COLUMN(AA447), FALSE)</f>
        <v>2014</v>
      </c>
      <c r="AB448">
        <f>VLOOKUP($A448,SalesData[#This Row],COLUMN(AB447), FALSE)</f>
        <v>1</v>
      </c>
      <c r="AC448">
        <f>VLOOKUP($A448,SalesData[#This Row],COLUMN(AC447), FALSE)</f>
        <v>4</v>
      </c>
      <c r="AD448">
        <f>VLOOKUP($A448,SalesData[#This Row],COLUMN(AD447), FALSE)</f>
        <v>2</v>
      </c>
    </row>
    <row r="449" spans="1:30" ht="15.75">
      <c r="A449" s="54" t="s">
        <v>1032</v>
      </c>
      <c r="B449" s="52">
        <f>VLOOKUP($A449,SalesData[#This Row],COLUMN(B448), FALSE)</f>
        <v>41780</v>
      </c>
      <c r="C449" s="52">
        <f>VLOOKUP($A449,SalesData[#This Row],COLUMN(C448), FALSE)</f>
        <v>41782</v>
      </c>
      <c r="D449" t="str">
        <f>VLOOKUP($A449,SalesData[#This Row],COLUMN(D448), FALSE)</f>
        <v>Maribeth Schnelling</v>
      </c>
      <c r="E449" t="str">
        <f>VLOOKUP($A449,SalesData[#This Row],COLUMN(E448), FALSE)</f>
        <v>El Salvador</v>
      </c>
      <c r="F449" t="str">
        <f>VLOOKUP($A449,SalesData[#This Row],COLUMN(F448), FALSE)</f>
        <v>Central America</v>
      </c>
      <c r="G449" t="str">
        <f>VLOOKUP($A449,SalesData[#This Row],COLUMN(G448), FALSE)</f>
        <v>Technology</v>
      </c>
      <c r="H449" t="str">
        <f>VLOOKUP($A449,SalesData[#This Row],COLUMN(H448), FALSE)</f>
        <v>Machines</v>
      </c>
      <c r="I449">
        <f>VLOOKUP($A449,SalesData[#This Row],COLUMN(I448), FALSE)</f>
        <v>2544.2399999999998</v>
      </c>
      <c r="J449">
        <f>VLOOKUP($A449,SalesData[#This Row],COLUMN(J448), FALSE)</f>
        <v>6</v>
      </c>
      <c r="K449">
        <f>VLOOKUP($A449,SalesData[#This Row],COLUMN(K448), FALSE)</f>
        <v>0</v>
      </c>
      <c r="L449">
        <f>VLOOKUP($A449,SalesData[#This Row],COLUMN(L448), FALSE)</f>
        <v>992.15999999999894</v>
      </c>
      <c r="M449" t="str">
        <f>VLOOKUP($A449,SalesData[#This Row],COLUMN(M448), FALSE)</f>
        <v>High</v>
      </c>
      <c r="N449">
        <f>VLOOKUP($A449,SalesData[#This Row],COLUMN(N448), FALSE)</f>
        <v>0</v>
      </c>
      <c r="O449" t="str">
        <f>VLOOKUP($A449,SalesData[#This Row],COLUMN(O448), FALSE)</f>
        <v>Maribeth Schnelling</v>
      </c>
      <c r="P449" t="str">
        <f>VLOOKUP($A449,SalesData[#This Row],COLUMN(P448), FALSE)</f>
        <v>MX</v>
      </c>
      <c r="Q449" t="str">
        <f>VLOOKUP($A449,SalesData[#This Row],COLUMN(Q448), FALSE)</f>
        <v>2014</v>
      </c>
      <c r="R449" t="str">
        <f>VLOOKUP($A449,SalesData[#This Row],COLUMN(R448), FALSE)</f>
        <v>HIGH</v>
      </c>
      <c r="S449" t="str">
        <f>VLOOKUP($A449,SalesData[#This Row],COLUMN(S448), FALSE)</f>
        <v>technology</v>
      </c>
      <c r="T449" t="str">
        <f>VLOOKUP($A449,SalesData[#This Row],COLUMN(T448), FALSE)</f>
        <v>41780</v>
      </c>
      <c r="U449" t="str">
        <f>VLOOKUP($A449,SalesData[#This Row],COLUMN(U448), FALSE)</f>
        <v>MS1736539</v>
      </c>
      <c r="V449" t="str">
        <f>VLOOKUP($A449,SalesData[#This Row],COLUMN(V448), FALSE)</f>
        <v>MX</v>
      </c>
      <c r="W449">
        <f>VLOOKUP($A449,SalesData[#This Row],COLUMN(W448), FALSE)</f>
        <v>2014</v>
      </c>
      <c r="X449" t="str">
        <f>VLOOKUP($A449,SalesData[#This Row],COLUMN(X448), FALSE)</f>
        <v>MS1736539</v>
      </c>
      <c r="Y449">
        <f>VLOOKUP($A449,SalesData[#This Row],COLUMN(Y448), FALSE)</f>
        <v>41780</v>
      </c>
      <c r="Z449" t="str">
        <f>VLOOKUP($A449,SalesData[#This Row],COLUMN(Z448), FALSE)</f>
        <v>MX-2014-MS1736539-41780</v>
      </c>
      <c r="AA449">
        <f>VLOOKUP($A449,SalesData[#This Row],COLUMN(AA448), FALSE)</f>
        <v>2014</v>
      </c>
      <c r="AB449">
        <f>VLOOKUP($A449,SalesData[#This Row],COLUMN(AB448), FALSE)</f>
        <v>5</v>
      </c>
      <c r="AC449">
        <f>VLOOKUP($A449,SalesData[#This Row],COLUMN(AC448), FALSE)</f>
        <v>4</v>
      </c>
      <c r="AD449">
        <f>VLOOKUP($A449,SalesData[#This Row],COLUMN(AD448), FALSE)</f>
        <v>2</v>
      </c>
    </row>
    <row r="450" spans="1:30" ht="15.75">
      <c r="A450" s="53" t="s">
        <v>1039</v>
      </c>
      <c r="B450" s="52">
        <f>VLOOKUP($A450,SalesData[#This Row],COLUMN(B449), FALSE)</f>
        <v>41208</v>
      </c>
      <c r="C450" s="52">
        <f>VLOOKUP($A450,SalesData[#This Row],COLUMN(C449), FALSE)</f>
        <v>41210</v>
      </c>
      <c r="D450" t="str">
        <f>VLOOKUP($A450,SalesData[#This Row],COLUMN(D449), FALSE)</f>
        <v>Sarah Bern</v>
      </c>
      <c r="E450" t="str">
        <f>VLOOKUP($A450,SalesData[#This Row],COLUMN(E449), FALSE)</f>
        <v>China</v>
      </c>
      <c r="F450" t="str">
        <f>VLOOKUP($A450,SalesData[#This Row],COLUMN(F449), FALSE)</f>
        <v>Eastern Asia</v>
      </c>
      <c r="G450" t="str">
        <f>VLOOKUP($A450,SalesData[#This Row],COLUMN(G449), FALSE)</f>
        <v>Furniture</v>
      </c>
      <c r="H450" t="str">
        <f>VLOOKUP($A450,SalesData[#This Row],COLUMN(H449), FALSE)</f>
        <v>Tables</v>
      </c>
      <c r="I450">
        <f>VLOOKUP($A450,SalesData[#This Row],COLUMN(I449), FALSE)</f>
        <v>2470.5</v>
      </c>
      <c r="J450">
        <f>VLOOKUP($A450,SalesData[#This Row],COLUMN(J449), FALSE)</f>
        <v>6</v>
      </c>
      <c r="K450">
        <f>VLOOKUP($A450,SalesData[#This Row],COLUMN(K449), FALSE)</f>
        <v>0</v>
      </c>
      <c r="L450">
        <f>VLOOKUP($A450,SalesData[#This Row],COLUMN(L449), FALSE)</f>
        <v>518.76</v>
      </c>
      <c r="M450" t="str">
        <f>VLOOKUP($A450,SalesData[#This Row],COLUMN(M449), FALSE)</f>
        <v>Medium#</v>
      </c>
      <c r="N450">
        <f>VLOOKUP($A450,SalesData[#This Row],COLUMN(N449), FALSE)</f>
        <v>0</v>
      </c>
      <c r="O450" t="str">
        <f>VLOOKUP($A450,SalesData[#This Row],COLUMN(O449), FALSE)</f>
        <v>Sarah Bern</v>
      </c>
      <c r="P450" t="str">
        <f>VLOOKUP($A450,SalesData[#This Row],COLUMN(P449), FALSE)</f>
        <v>IN</v>
      </c>
      <c r="Q450" t="str">
        <f>VLOOKUP($A450,SalesData[#This Row],COLUMN(Q449), FALSE)</f>
        <v>2012</v>
      </c>
      <c r="R450" t="str">
        <f>VLOOKUP($A450,SalesData[#This Row],COLUMN(R449), FALSE)</f>
        <v>MEDIUM#</v>
      </c>
      <c r="S450" t="str">
        <f>VLOOKUP($A450,SalesData[#This Row],COLUMN(S449), FALSE)</f>
        <v>furniture</v>
      </c>
      <c r="T450" t="str">
        <f>VLOOKUP($A450,SalesData[#This Row],COLUMN(T449), FALSE)</f>
        <v>41208</v>
      </c>
      <c r="U450" t="str">
        <f>VLOOKUP($A450,SalesData[#This Row],COLUMN(U449), FALSE)</f>
        <v>SB2017027</v>
      </c>
      <c r="V450" t="str">
        <f>VLOOKUP($A450,SalesData[#This Row],COLUMN(V449), FALSE)</f>
        <v>IN</v>
      </c>
      <c r="W450">
        <f>VLOOKUP($A450,SalesData[#This Row],COLUMN(W449), FALSE)</f>
        <v>2012</v>
      </c>
      <c r="X450" t="str">
        <f>VLOOKUP($A450,SalesData[#This Row],COLUMN(X449), FALSE)</f>
        <v>SB2017027</v>
      </c>
      <c r="Y450">
        <f>VLOOKUP($A450,SalesData[#This Row],COLUMN(Y449), FALSE)</f>
        <v>41208</v>
      </c>
      <c r="Z450" t="str">
        <f>VLOOKUP($A450,SalesData[#This Row],COLUMN(Z449), FALSE)</f>
        <v>IN-2012-SB2017027-41208</v>
      </c>
      <c r="AA450">
        <f>VLOOKUP($A450,SalesData[#This Row],COLUMN(AA449), FALSE)</f>
        <v>2012</v>
      </c>
      <c r="AB450">
        <f>VLOOKUP($A450,SalesData[#This Row],COLUMN(AB449), FALSE)</f>
        <v>10</v>
      </c>
      <c r="AC450">
        <f>VLOOKUP($A450,SalesData[#This Row],COLUMN(AC449), FALSE)</f>
        <v>6</v>
      </c>
      <c r="AD450">
        <f>VLOOKUP($A450,SalesData[#This Row],COLUMN(AD449), FALSE)</f>
        <v>2</v>
      </c>
    </row>
    <row r="451" spans="1:30" ht="15.75">
      <c r="A451" s="54" t="s">
        <v>857</v>
      </c>
      <c r="B451" s="52">
        <f>VLOOKUP($A451,SalesData[#This Row],COLUMN(B450), FALSE)</f>
        <v>41585</v>
      </c>
      <c r="C451" s="52">
        <f>VLOOKUP($A451,SalesData[#This Row],COLUMN(C450), FALSE)</f>
        <v>41619</v>
      </c>
      <c r="D451" t="str">
        <f>VLOOKUP($A451,SalesData[#This Row],COLUMN(D450), FALSE)</f>
        <v>Adrian Barton</v>
      </c>
      <c r="E451" t="str">
        <f>VLOOKUP($A451,SalesData[#This Row],COLUMN(E450), FALSE)</f>
        <v>United States</v>
      </c>
      <c r="F451" t="str">
        <f>VLOOKUP($A451,SalesData[#This Row],COLUMN(F450), FALSE)</f>
        <v>Central US</v>
      </c>
      <c r="G451" t="str">
        <f>VLOOKUP($A451,SalesData[#This Row],COLUMN(G450), FALSE)</f>
        <v>Office Supplies</v>
      </c>
      <c r="H451" t="str">
        <f>VLOOKUP($A451,SalesData[#This Row],COLUMN(H450), FALSE)</f>
        <v>Copiers</v>
      </c>
      <c r="I451">
        <f>VLOOKUP($A451,SalesData[#This Row],COLUMN(I450), FALSE)</f>
        <v>32.059999999999903</v>
      </c>
      <c r="J451">
        <f>VLOOKUP($A451,SalesData[#This Row],COLUMN(J450), FALSE)</f>
        <v>10</v>
      </c>
      <c r="K451">
        <f>VLOOKUP($A451,SalesData[#This Row],COLUMN(K450), FALSE)</f>
        <v>0.8</v>
      </c>
      <c r="L451">
        <f>VLOOKUP($A451,SalesData[#This Row],COLUMN(L450), FALSE)</f>
        <v>-51.295999999999999</v>
      </c>
      <c r="M451" t="str">
        <f>VLOOKUP($A451,SalesData[#This Row],COLUMN(M450), FALSE)</f>
        <v>Medium</v>
      </c>
      <c r="N451">
        <f>VLOOKUP($A451,SalesData[#This Row],COLUMN(N450), FALSE)</f>
        <v>0</v>
      </c>
      <c r="O451" t="str">
        <f>VLOOKUP($A451,SalesData[#This Row],COLUMN(O450), FALSE)</f>
        <v>Adrian Barton</v>
      </c>
      <c r="P451" t="str">
        <f>VLOOKUP($A451,SalesData[#This Row],COLUMN(P450), FALSE)</f>
        <v>CA</v>
      </c>
      <c r="Q451" t="str">
        <f>VLOOKUP($A451,SalesData[#This Row],COLUMN(Q450), FALSE)</f>
        <v>2013</v>
      </c>
      <c r="R451" t="str">
        <f>VLOOKUP($A451,SalesData[#This Row],COLUMN(R450), FALSE)</f>
        <v>MEDIUM</v>
      </c>
      <c r="S451" t="str">
        <f>VLOOKUP($A451,SalesData[#This Row],COLUMN(S450), FALSE)</f>
        <v>office supplies</v>
      </c>
      <c r="T451" t="str">
        <f>VLOOKUP($A451,SalesData[#This Row],COLUMN(T450), FALSE)</f>
        <v>41585</v>
      </c>
      <c r="U451" t="str">
        <f>VLOOKUP($A451,SalesData[#This Row],COLUMN(U450), FALSE)</f>
        <v>AB10105140</v>
      </c>
      <c r="V451" t="str">
        <f>VLOOKUP($A451,SalesData[#This Row],COLUMN(V450), FALSE)</f>
        <v>CA</v>
      </c>
      <c r="W451">
        <f>VLOOKUP($A451,SalesData[#This Row],COLUMN(W450), FALSE)</f>
        <v>2013</v>
      </c>
      <c r="X451" t="str">
        <f>VLOOKUP($A451,SalesData[#This Row],COLUMN(X450), FALSE)</f>
        <v>AB10105140</v>
      </c>
      <c r="Y451">
        <f>VLOOKUP($A451,SalesData[#This Row],COLUMN(Y450), FALSE)</f>
        <v>41585</v>
      </c>
      <c r="Z451" t="str">
        <f>VLOOKUP($A451,SalesData[#This Row],COLUMN(Z450), FALSE)</f>
        <v>CA-2013-AB10105140-41585</v>
      </c>
      <c r="AA451">
        <f>VLOOKUP($A451,SalesData[#This Row],COLUMN(AA450), FALSE)</f>
        <v>2013</v>
      </c>
      <c r="AB451">
        <f>VLOOKUP($A451,SalesData[#This Row],COLUMN(AB450), FALSE)</f>
        <v>11</v>
      </c>
      <c r="AC451">
        <f>VLOOKUP($A451,SalesData[#This Row],COLUMN(AC450), FALSE)</f>
        <v>5</v>
      </c>
      <c r="AD451">
        <f>VLOOKUP($A451,SalesData[#This Row],COLUMN(AD450), FALSE)</f>
        <v>34</v>
      </c>
    </row>
    <row r="452" spans="1:30" ht="15.75">
      <c r="A452" s="53" t="s">
        <v>1044</v>
      </c>
      <c r="B452" s="52">
        <f>VLOOKUP($A452,SalesData[#This Row],COLUMN(B451), FALSE)</f>
        <v>41401</v>
      </c>
      <c r="C452" s="52">
        <f>VLOOKUP($A452,SalesData[#This Row],COLUMN(C451), FALSE)</f>
        <v>41552</v>
      </c>
      <c r="D452" t="str">
        <f>VLOOKUP($A452,SalesData[#This Row],COLUMN(D451), FALSE)</f>
        <v>Becky Castell</v>
      </c>
      <c r="E452" t="str">
        <f>VLOOKUP($A452,SalesData[#This Row],COLUMN(E451), FALSE)</f>
        <v>New Zealand</v>
      </c>
      <c r="F452" t="str">
        <f>VLOOKUP($A452,SalesData[#This Row],COLUMN(F451), FALSE)</f>
        <v>Oceania</v>
      </c>
      <c r="G452" t="str">
        <f>VLOOKUP($A452,SalesData[#This Row],COLUMN(G451), FALSE)</f>
        <v>Technology</v>
      </c>
      <c r="H452" t="str">
        <f>VLOOKUP($A452,SalesData[#This Row],COLUMN(H451), FALSE)</f>
        <v>Bookcases</v>
      </c>
      <c r="I452">
        <f>VLOOKUP($A452,SalesData[#This Row],COLUMN(I451), FALSE)</f>
        <v>1917.36</v>
      </c>
      <c r="J452">
        <f>VLOOKUP($A452,SalesData[#This Row],COLUMN(J451), FALSE)</f>
        <v>6</v>
      </c>
      <c r="K452">
        <f>VLOOKUP($A452,SalesData[#This Row],COLUMN(K451), FALSE)</f>
        <v>0</v>
      </c>
      <c r="L452">
        <f>VLOOKUP($A452,SalesData[#This Row],COLUMN(L451), FALSE)</f>
        <v>747.72</v>
      </c>
      <c r="M452" t="str">
        <f>VLOOKUP($A452,SalesData[#This Row],COLUMN(M451), FALSE)</f>
        <v>Medium</v>
      </c>
      <c r="N452">
        <f>VLOOKUP($A452,SalesData[#This Row],COLUMN(N451), FALSE)</f>
        <v>0</v>
      </c>
      <c r="O452" t="str">
        <f>VLOOKUP($A452,SalesData[#This Row],COLUMN(O451), FALSE)</f>
        <v>Becky Castell</v>
      </c>
      <c r="P452" t="str">
        <f>VLOOKUP($A452,SalesData[#This Row],COLUMN(P451), FALSE)</f>
        <v>IN</v>
      </c>
      <c r="Q452" t="str">
        <f>VLOOKUP($A452,SalesData[#This Row],COLUMN(Q451), FALSE)</f>
        <v>2013</v>
      </c>
      <c r="R452" t="str">
        <f>VLOOKUP($A452,SalesData[#This Row],COLUMN(R451), FALSE)</f>
        <v>MEDIUM</v>
      </c>
      <c r="S452" t="str">
        <f>VLOOKUP($A452,SalesData[#This Row],COLUMN(S451), FALSE)</f>
        <v>technology</v>
      </c>
      <c r="T452" t="str">
        <f>VLOOKUP($A452,SalesData[#This Row],COLUMN(T451), FALSE)</f>
        <v>41401</v>
      </c>
      <c r="U452" t="str">
        <f>VLOOKUP($A452,SalesData[#This Row],COLUMN(U451), FALSE)</f>
        <v>BC1112592</v>
      </c>
      <c r="V452" t="str">
        <f>VLOOKUP($A452,SalesData[#This Row],COLUMN(V451), FALSE)</f>
        <v>IN</v>
      </c>
      <c r="W452">
        <f>VLOOKUP($A452,SalesData[#This Row],COLUMN(W451), FALSE)</f>
        <v>2013</v>
      </c>
      <c r="X452" t="str">
        <f>VLOOKUP($A452,SalesData[#This Row],COLUMN(X451), FALSE)</f>
        <v>BC1112592</v>
      </c>
      <c r="Y452">
        <f>VLOOKUP($A452,SalesData[#This Row],COLUMN(Y451), FALSE)</f>
        <v>41401</v>
      </c>
      <c r="Z452" t="str">
        <f>VLOOKUP($A452,SalesData[#This Row],COLUMN(Z451), FALSE)</f>
        <v>IN-2013-BC1112592-41401</v>
      </c>
      <c r="AA452">
        <f>VLOOKUP($A452,SalesData[#This Row],COLUMN(AA451), FALSE)</f>
        <v>2013</v>
      </c>
      <c r="AB452">
        <f>VLOOKUP($A452,SalesData[#This Row],COLUMN(AB451), FALSE)</f>
        <v>5</v>
      </c>
      <c r="AC452">
        <f>VLOOKUP($A452,SalesData[#This Row],COLUMN(AC451), FALSE)</f>
        <v>3</v>
      </c>
      <c r="AD452">
        <f>VLOOKUP($A452,SalesData[#This Row],COLUMN(AD451), FALSE)</f>
        <v>151</v>
      </c>
    </row>
    <row r="453" spans="1:30" ht="15.75">
      <c r="A453" s="54" t="s">
        <v>1046</v>
      </c>
      <c r="B453" s="52">
        <f>VLOOKUP($A453,SalesData[#This Row],COLUMN(B452), FALSE)</f>
        <v>40916</v>
      </c>
      <c r="C453" s="52">
        <f>VLOOKUP($A453,SalesData[#This Row],COLUMN(C452), FALSE)</f>
        <v>40920</v>
      </c>
      <c r="D453" t="str">
        <f>VLOOKUP($A453,SalesData[#This Row],COLUMN(D452), FALSE)</f>
        <v>Nicole Fjeld</v>
      </c>
      <c r="E453" t="str">
        <f>VLOOKUP($A453,SalesData[#This Row],COLUMN(E452), FALSE)</f>
        <v>China</v>
      </c>
      <c r="F453" t="str">
        <f>VLOOKUP($A453,SalesData[#This Row],COLUMN(F452), FALSE)</f>
        <v>Eastern Asia</v>
      </c>
      <c r="G453" t="str">
        <f>VLOOKUP($A453,SalesData[#This Row],COLUMN(G452), FALSE)</f>
        <v>Technology</v>
      </c>
      <c r="H453" t="str">
        <f>VLOOKUP($A453,SalesData[#This Row],COLUMN(H452), FALSE)</f>
        <v>Tables</v>
      </c>
      <c r="I453">
        <f>VLOOKUP($A453,SalesData[#This Row],COLUMN(I452), FALSE)</f>
        <v>2173.5</v>
      </c>
      <c r="J453">
        <f>VLOOKUP($A453,SalesData[#This Row],COLUMN(J452), FALSE)</f>
        <v>7</v>
      </c>
      <c r="K453">
        <f>VLOOKUP($A453,SalesData[#This Row],COLUMN(K452), FALSE)</f>
        <v>0</v>
      </c>
      <c r="L453">
        <f>VLOOKUP($A453,SalesData[#This Row],COLUMN(L452), FALSE)</f>
        <v>260.82</v>
      </c>
      <c r="M453" t="str">
        <f>VLOOKUP($A453,SalesData[#This Row],COLUMN(M452), FALSE)</f>
        <v>Medium</v>
      </c>
      <c r="N453">
        <f>VLOOKUP($A453,SalesData[#This Row],COLUMN(N452), FALSE)</f>
        <v>0</v>
      </c>
      <c r="O453" t="str">
        <f>VLOOKUP($A453,SalesData[#This Row],COLUMN(O452), FALSE)</f>
        <v>Nicole Fjeld</v>
      </c>
      <c r="P453" t="str">
        <f>VLOOKUP($A453,SalesData[#This Row],COLUMN(P452), FALSE)</f>
        <v>IN</v>
      </c>
      <c r="Q453" t="str">
        <f>VLOOKUP($A453,SalesData[#This Row],COLUMN(Q452), FALSE)</f>
        <v>2012</v>
      </c>
      <c r="R453" t="str">
        <f>VLOOKUP($A453,SalesData[#This Row],COLUMN(R452), FALSE)</f>
        <v>MEDIUM</v>
      </c>
      <c r="S453" t="str">
        <f>VLOOKUP($A453,SalesData[#This Row],COLUMN(S452), FALSE)</f>
        <v>technology</v>
      </c>
      <c r="T453" t="str">
        <f>VLOOKUP($A453,SalesData[#This Row],COLUMN(T452), FALSE)</f>
        <v>40916</v>
      </c>
      <c r="U453" t="str">
        <f>VLOOKUP($A453,SalesData[#This Row],COLUMN(U452), FALSE)</f>
        <v>NF1859527</v>
      </c>
      <c r="V453" t="str">
        <f>VLOOKUP($A453,SalesData[#This Row],COLUMN(V452), FALSE)</f>
        <v>IN</v>
      </c>
      <c r="W453">
        <f>VLOOKUP($A453,SalesData[#This Row],COLUMN(W452), FALSE)</f>
        <v>2012</v>
      </c>
      <c r="X453" t="str">
        <f>VLOOKUP($A453,SalesData[#This Row],COLUMN(X452), FALSE)</f>
        <v>NF1859527</v>
      </c>
      <c r="Y453">
        <f>VLOOKUP($A453,SalesData[#This Row],COLUMN(Y452), FALSE)</f>
        <v>40916</v>
      </c>
      <c r="Z453" t="str">
        <f>VLOOKUP($A453,SalesData[#This Row],COLUMN(Z452), FALSE)</f>
        <v>IN-2012-NF1859527-40916</v>
      </c>
      <c r="AA453">
        <f>VLOOKUP($A453,SalesData[#This Row],COLUMN(AA452), FALSE)</f>
        <v>2012</v>
      </c>
      <c r="AB453">
        <f>VLOOKUP($A453,SalesData[#This Row],COLUMN(AB452), FALSE)</f>
        <v>1</v>
      </c>
      <c r="AC453">
        <f>VLOOKUP($A453,SalesData[#This Row],COLUMN(AC452), FALSE)</f>
        <v>1</v>
      </c>
      <c r="AD453">
        <f>VLOOKUP($A453,SalesData[#This Row],COLUMN(AD452), FALSE)</f>
        <v>4</v>
      </c>
    </row>
    <row r="454" spans="1:30" ht="15.75">
      <c r="A454" s="53" t="s">
        <v>1059</v>
      </c>
      <c r="B454" s="52">
        <f>VLOOKUP($A454,SalesData[#This Row],COLUMN(B453), FALSE)</f>
        <v>42007</v>
      </c>
      <c r="C454" s="52">
        <f>VLOOKUP($A454,SalesData[#This Row],COLUMN(C453), FALSE)</f>
        <v>42008</v>
      </c>
      <c r="D454" t="str">
        <f>VLOOKUP($A454,SalesData[#This Row],COLUMN(D453), FALSE)</f>
        <v>Rob Dowd</v>
      </c>
      <c r="E454" t="str">
        <f>VLOOKUP($A454,SalesData[#This Row],COLUMN(E453), FALSE)</f>
        <v>Spain</v>
      </c>
      <c r="F454" t="str">
        <f>VLOOKUP($A454,SalesData[#This Row],COLUMN(F453), FALSE)</f>
        <v>Southern Europe</v>
      </c>
      <c r="G454" t="str">
        <f>VLOOKUP($A454,SalesData[#This Row],COLUMN(G453), FALSE)</f>
        <v>Technology</v>
      </c>
      <c r="H454" t="str">
        <f>VLOOKUP($A454,SalesData[#This Row],COLUMN(H453), FALSE)</f>
        <v>Accessories</v>
      </c>
      <c r="I454">
        <f>VLOOKUP($A454,SalesData[#This Row],COLUMN(I453), FALSE)</f>
        <v>2097.12</v>
      </c>
      <c r="J454">
        <f>VLOOKUP($A454,SalesData[#This Row],COLUMN(J453), FALSE)</f>
        <v>8</v>
      </c>
      <c r="K454">
        <f>VLOOKUP($A454,SalesData[#This Row],COLUMN(K453), FALSE)</f>
        <v>0</v>
      </c>
      <c r="L454">
        <f>VLOOKUP($A454,SalesData[#This Row],COLUMN(L453), FALSE)</f>
        <v>188.64</v>
      </c>
      <c r="M454" t="str">
        <f>VLOOKUP($A454,SalesData[#This Row],COLUMN(M453), FALSE)</f>
        <v>High</v>
      </c>
      <c r="N454">
        <f>VLOOKUP($A454,SalesData[#This Row],COLUMN(N453), FALSE)</f>
        <v>0</v>
      </c>
      <c r="O454" t="str">
        <f>VLOOKUP($A454,SalesData[#This Row],COLUMN(O453), FALSE)</f>
        <v>Rob Dowd</v>
      </c>
      <c r="P454" t="str">
        <f>VLOOKUP($A454,SalesData[#This Row],COLUMN(P453), FALSE)</f>
        <v>ES</v>
      </c>
      <c r="Q454" t="str">
        <f>VLOOKUP($A454,SalesData[#This Row],COLUMN(Q453), FALSE)</f>
        <v>2015</v>
      </c>
      <c r="R454" t="str">
        <f>VLOOKUP($A454,SalesData[#This Row],COLUMN(R453), FALSE)</f>
        <v>HIGH</v>
      </c>
      <c r="S454" t="str">
        <f>VLOOKUP($A454,SalesData[#This Row],COLUMN(S453), FALSE)</f>
        <v>technology</v>
      </c>
      <c r="T454" t="str">
        <f>VLOOKUP($A454,SalesData[#This Row],COLUMN(T453), FALSE)</f>
        <v>42007</v>
      </c>
      <c r="U454" t="str">
        <f>VLOOKUP($A454,SalesData[#This Row],COLUMN(U453), FALSE)</f>
        <v>RD19585120</v>
      </c>
      <c r="V454" t="str">
        <f>VLOOKUP($A454,SalesData[#This Row],COLUMN(V453), FALSE)</f>
        <v>ES</v>
      </c>
      <c r="W454">
        <f>VLOOKUP($A454,SalesData[#This Row],COLUMN(W453), FALSE)</f>
        <v>2015</v>
      </c>
      <c r="X454" t="str">
        <f>VLOOKUP($A454,SalesData[#This Row],COLUMN(X453), FALSE)</f>
        <v>RD19585120</v>
      </c>
      <c r="Y454">
        <f>VLOOKUP($A454,SalesData[#This Row],COLUMN(Y453), FALSE)</f>
        <v>42007</v>
      </c>
      <c r="Z454" t="str">
        <f>VLOOKUP($A454,SalesData[#This Row],COLUMN(Z453), FALSE)</f>
        <v>ES-2015-RD19585120-42007</v>
      </c>
      <c r="AA454">
        <f>VLOOKUP($A454,SalesData[#This Row],COLUMN(AA453), FALSE)</f>
        <v>2015</v>
      </c>
      <c r="AB454">
        <f>VLOOKUP($A454,SalesData[#This Row],COLUMN(AB453), FALSE)</f>
        <v>1</v>
      </c>
      <c r="AC454">
        <f>VLOOKUP($A454,SalesData[#This Row],COLUMN(AC453), FALSE)</f>
        <v>7</v>
      </c>
      <c r="AD454">
        <f>VLOOKUP($A454,SalesData[#This Row],COLUMN(AD453), FALSE)</f>
        <v>1</v>
      </c>
    </row>
    <row r="455" spans="1:30" ht="15.75">
      <c r="A455" s="54" t="s">
        <v>1066</v>
      </c>
      <c r="B455" s="52">
        <f>VLOOKUP($A455,SalesData[#This Row],COLUMN(B454), FALSE)</f>
        <v>42234</v>
      </c>
      <c r="C455" s="52">
        <f>VLOOKUP($A455,SalesData[#This Row],COLUMN(C454), FALSE)</f>
        <v>42240</v>
      </c>
      <c r="D455" t="str">
        <f>VLOOKUP($A455,SalesData[#This Row],COLUMN(D454), FALSE)</f>
        <v>Adrian Hane</v>
      </c>
      <c r="E455" t="str">
        <f>VLOOKUP($A455,SalesData[#This Row],COLUMN(E454), FALSE)</f>
        <v>United States</v>
      </c>
      <c r="F455" t="str">
        <f>VLOOKUP($A455,SalesData[#This Row],COLUMN(F454), FALSE)</f>
        <v>Southern US</v>
      </c>
      <c r="G455" t="str">
        <f>VLOOKUP($A455,SalesData[#This Row],COLUMN(G454), FALSE)</f>
        <v>Technology</v>
      </c>
      <c r="H455" t="str">
        <f>VLOOKUP($A455,SalesData[#This Row],COLUMN(H454), FALSE)</f>
        <v>Appliances</v>
      </c>
      <c r="I455">
        <f>VLOOKUP($A455,SalesData[#This Row],COLUMN(I454), FALSE)</f>
        <v>98.16</v>
      </c>
      <c r="J455">
        <f>VLOOKUP($A455,SalesData[#This Row],COLUMN(J454), FALSE)</f>
        <v>6</v>
      </c>
      <c r="K455">
        <f>VLOOKUP($A455,SalesData[#This Row],COLUMN(K454), FALSE)</f>
        <v>0</v>
      </c>
      <c r="L455">
        <f>VLOOKUP($A455,SalesData[#This Row],COLUMN(L454), FALSE)</f>
        <v>9.8159999999999901</v>
      </c>
      <c r="M455" t="str">
        <f>VLOOKUP($A455,SalesData[#This Row],COLUMN(M454), FALSE)</f>
        <v>Low</v>
      </c>
      <c r="N455">
        <f>VLOOKUP($A455,SalesData[#This Row],COLUMN(N454), FALSE)</f>
        <v>0</v>
      </c>
      <c r="O455" t="str">
        <f>VLOOKUP($A455,SalesData[#This Row],COLUMN(O454), FALSE)</f>
        <v>Adrian Hane</v>
      </c>
      <c r="P455" t="str">
        <f>VLOOKUP($A455,SalesData[#This Row],COLUMN(P454), FALSE)</f>
        <v>CA</v>
      </c>
      <c r="Q455" t="str">
        <f>VLOOKUP($A455,SalesData[#This Row],COLUMN(Q454), FALSE)</f>
        <v>2015</v>
      </c>
      <c r="R455" t="str">
        <f>VLOOKUP($A455,SalesData[#This Row],COLUMN(R454), FALSE)</f>
        <v>LOW</v>
      </c>
      <c r="S455" t="str">
        <f>VLOOKUP($A455,SalesData[#This Row],COLUMN(S454), FALSE)</f>
        <v>technology</v>
      </c>
      <c r="T455" t="str">
        <f>VLOOKUP($A455,SalesData[#This Row],COLUMN(T454), FALSE)</f>
        <v>42234</v>
      </c>
      <c r="U455" t="str">
        <f>VLOOKUP($A455,SalesData[#This Row],COLUMN(U454), FALSE)</f>
        <v>AH10120140</v>
      </c>
      <c r="V455" t="str">
        <f>VLOOKUP($A455,SalesData[#This Row],COLUMN(V454), FALSE)</f>
        <v>CA</v>
      </c>
      <c r="W455">
        <f>VLOOKUP($A455,SalesData[#This Row],COLUMN(W454), FALSE)</f>
        <v>2015</v>
      </c>
      <c r="X455" t="str">
        <f>VLOOKUP($A455,SalesData[#This Row],COLUMN(X454), FALSE)</f>
        <v>AH10120140</v>
      </c>
      <c r="Y455">
        <f>VLOOKUP($A455,SalesData[#This Row],COLUMN(Y454), FALSE)</f>
        <v>42234</v>
      </c>
      <c r="Z455" t="str">
        <f>VLOOKUP($A455,SalesData[#This Row],COLUMN(Z454), FALSE)</f>
        <v>CA-2015-AH10120140-42234</v>
      </c>
      <c r="AA455">
        <f>VLOOKUP($A455,SalesData[#This Row],COLUMN(AA454), FALSE)</f>
        <v>2015</v>
      </c>
      <c r="AB455">
        <f>VLOOKUP($A455,SalesData[#This Row],COLUMN(AB454), FALSE)</f>
        <v>8</v>
      </c>
      <c r="AC455">
        <f>VLOOKUP($A455,SalesData[#This Row],COLUMN(AC454), FALSE)</f>
        <v>3</v>
      </c>
      <c r="AD455">
        <f>VLOOKUP($A455,SalesData[#This Row],COLUMN(AD454), FALSE)</f>
        <v>6</v>
      </c>
    </row>
    <row r="456" spans="1:30" ht="15.75">
      <c r="A456" s="53" t="s">
        <v>1068</v>
      </c>
      <c r="B456" s="52">
        <f>VLOOKUP($A456,SalesData[#This Row],COLUMN(B455), FALSE)</f>
        <v>41810</v>
      </c>
      <c r="C456" s="52">
        <f>VLOOKUP($A456,SalesData[#This Row],COLUMN(C455), FALSE)</f>
        <v>41814</v>
      </c>
      <c r="D456" t="str">
        <f>VLOOKUP($A456,SalesData[#This Row],COLUMN(D455), FALSE)</f>
        <v>Michael Dominguez</v>
      </c>
      <c r="E456" t="str">
        <f>VLOOKUP($A456,SalesData[#This Row],COLUMN(E455), FALSE)</f>
        <v>ukraine</v>
      </c>
      <c r="F456" t="str">
        <f>VLOOKUP($A456,SalesData[#This Row],COLUMN(F455), FALSE)</f>
        <v>Eastern Europe</v>
      </c>
      <c r="G456" t="str">
        <f>VLOOKUP($A456,SalesData[#This Row],COLUMN(G455), FALSE)</f>
        <v>Office Supplies</v>
      </c>
      <c r="H456" t="str">
        <f>VLOOKUP($A456,SalesData[#This Row],COLUMN(H455), FALSE)</f>
        <v>Binders</v>
      </c>
      <c r="I456">
        <f>VLOOKUP($A456,SalesData[#This Row],COLUMN(I455), FALSE)</f>
        <v>3955.14</v>
      </c>
      <c r="J456">
        <f>VLOOKUP($A456,SalesData[#This Row],COLUMN(J455), FALSE)</f>
        <v>14</v>
      </c>
      <c r="K456">
        <f>VLOOKUP($A456,SalesData[#This Row],COLUMN(K455), FALSE)</f>
        <v>0</v>
      </c>
      <c r="L456">
        <f>VLOOKUP($A456,SalesData[#This Row],COLUMN(L455), FALSE)</f>
        <v>1383.9</v>
      </c>
      <c r="M456" t="str">
        <f>VLOOKUP($A456,SalesData[#This Row],COLUMN(M455), FALSE)</f>
        <v>High</v>
      </c>
      <c r="N456">
        <f>VLOOKUP($A456,SalesData[#This Row],COLUMN(N455), FALSE)</f>
        <v>0</v>
      </c>
      <c r="O456" t="str">
        <f>VLOOKUP($A456,SalesData[#This Row],COLUMN(O455), FALSE)</f>
        <v>Michael Dominguez</v>
      </c>
      <c r="P456" t="str">
        <f>VLOOKUP($A456,SalesData[#This Row],COLUMN(P455), FALSE)</f>
        <v>UP</v>
      </c>
      <c r="Q456" t="str">
        <f>VLOOKUP($A456,SalesData[#This Row],COLUMN(Q455), FALSE)</f>
        <v>2014</v>
      </c>
      <c r="R456" t="str">
        <f>VLOOKUP($A456,SalesData[#This Row],COLUMN(R455), FALSE)</f>
        <v>HIGH</v>
      </c>
      <c r="S456" t="str">
        <f>VLOOKUP($A456,SalesData[#This Row],COLUMN(S455), FALSE)</f>
        <v>office supplies</v>
      </c>
      <c r="T456" t="str">
        <f>VLOOKUP($A456,SalesData[#This Row],COLUMN(T455), FALSE)</f>
        <v>41810</v>
      </c>
      <c r="U456" t="str">
        <f>VLOOKUP($A456,SalesData[#This Row],COLUMN(U455), FALSE)</f>
        <v>MD7860137</v>
      </c>
      <c r="V456" t="str">
        <f>VLOOKUP($A456,SalesData[#This Row],COLUMN(V455), FALSE)</f>
        <v>UP</v>
      </c>
      <c r="W456">
        <f>VLOOKUP($A456,SalesData[#This Row],COLUMN(W455), FALSE)</f>
        <v>2014</v>
      </c>
      <c r="X456" t="str">
        <f>VLOOKUP($A456,SalesData[#This Row],COLUMN(X455), FALSE)</f>
        <v>MD7860137</v>
      </c>
      <c r="Y456">
        <f>VLOOKUP($A456,SalesData[#This Row],COLUMN(Y455), FALSE)</f>
        <v>41810</v>
      </c>
      <c r="Z456" t="str">
        <f>VLOOKUP($A456,SalesData[#This Row],COLUMN(Z455), FALSE)</f>
        <v>UP-2014-MD7860137-41810</v>
      </c>
      <c r="AA456">
        <f>VLOOKUP($A456,SalesData[#This Row],COLUMN(AA455), FALSE)</f>
        <v>2014</v>
      </c>
      <c r="AB456">
        <f>VLOOKUP($A456,SalesData[#This Row],COLUMN(AB455), FALSE)</f>
        <v>6</v>
      </c>
      <c r="AC456">
        <f>VLOOKUP($A456,SalesData[#This Row],COLUMN(AC455), FALSE)</f>
        <v>6</v>
      </c>
      <c r="AD456">
        <f>VLOOKUP($A456,SalesData[#This Row],COLUMN(AD455), FALSE)</f>
        <v>4</v>
      </c>
    </row>
    <row r="457" spans="1:30" ht="15.75">
      <c r="A457" s="54" t="s">
        <v>1072</v>
      </c>
      <c r="B457" s="52">
        <f>VLOOKUP($A457,SalesData[#This Row],COLUMN(B456), FALSE)</f>
        <v>42118</v>
      </c>
      <c r="C457" s="52">
        <f>VLOOKUP($A457,SalesData[#This Row],COLUMN(C456), FALSE)</f>
        <v>42121</v>
      </c>
      <c r="D457" t="str">
        <f>VLOOKUP($A457,SalesData[#This Row],COLUMN(D456), FALSE)</f>
        <v>Charles Crestani</v>
      </c>
      <c r="E457" t="str">
        <f>VLOOKUP($A457,SalesData[#This Row],COLUMN(E456), FALSE)</f>
        <v>Germany</v>
      </c>
      <c r="F457" t="str">
        <f>VLOOKUP($A457,SalesData[#This Row],COLUMN(F456), FALSE)</f>
        <v>Western Europe</v>
      </c>
      <c r="G457" t="str">
        <f>VLOOKUP($A457,SalesData[#This Row],COLUMN(G456), FALSE)</f>
        <v>Technology</v>
      </c>
      <c r="H457" t="str">
        <f>VLOOKUP($A457,SalesData[#This Row],COLUMN(H456), FALSE)</f>
        <v>Appliances</v>
      </c>
      <c r="I457">
        <f>VLOOKUP($A457,SalesData[#This Row],COLUMN(I456), FALSE)</f>
        <v>2305.2600000000002</v>
      </c>
      <c r="J457">
        <f>VLOOKUP($A457,SalesData[#This Row],COLUMN(J456), FALSE)</f>
        <v>9</v>
      </c>
      <c r="K457">
        <f>VLOOKUP($A457,SalesData[#This Row],COLUMN(K456), FALSE)</f>
        <v>0</v>
      </c>
      <c r="L457">
        <f>VLOOKUP($A457,SalesData[#This Row],COLUMN(L456), FALSE)</f>
        <v>9054.2758390963409</v>
      </c>
      <c r="M457" t="str">
        <f>VLOOKUP($A457,SalesData[#This Row],COLUMN(M456), FALSE)</f>
        <v>Medium#</v>
      </c>
      <c r="N457">
        <f>VLOOKUP($A457,SalesData[#This Row],COLUMN(N456), FALSE)</f>
        <v>0</v>
      </c>
      <c r="O457" t="str">
        <f>VLOOKUP($A457,SalesData[#This Row],COLUMN(O456), FALSE)</f>
        <v>Charles Crestani</v>
      </c>
      <c r="P457" t="str">
        <f>VLOOKUP($A457,SalesData[#This Row],COLUMN(P456), FALSE)</f>
        <v>ES</v>
      </c>
      <c r="Q457" t="str">
        <f>VLOOKUP($A457,SalesData[#This Row],COLUMN(Q456), FALSE)</f>
        <v>2015</v>
      </c>
      <c r="R457" t="str">
        <f>VLOOKUP($A457,SalesData[#This Row],COLUMN(R456), FALSE)</f>
        <v>MEDIUM#</v>
      </c>
      <c r="S457" t="str">
        <f>VLOOKUP($A457,SalesData[#This Row],COLUMN(S456), FALSE)</f>
        <v>technology</v>
      </c>
      <c r="T457" t="str">
        <f>VLOOKUP($A457,SalesData[#This Row],COLUMN(T456), FALSE)</f>
        <v>42118</v>
      </c>
      <c r="U457" t="str">
        <f>VLOOKUP($A457,SalesData[#This Row],COLUMN(U456), FALSE)</f>
        <v>CC1214548</v>
      </c>
      <c r="V457" t="str">
        <f>VLOOKUP($A457,SalesData[#This Row],COLUMN(V456), FALSE)</f>
        <v>ES</v>
      </c>
      <c r="W457">
        <f>VLOOKUP($A457,SalesData[#This Row],COLUMN(W456), FALSE)</f>
        <v>2015</v>
      </c>
      <c r="X457" t="str">
        <f>VLOOKUP($A457,SalesData[#This Row],COLUMN(X456), FALSE)</f>
        <v>CC1214548</v>
      </c>
      <c r="Y457">
        <f>VLOOKUP($A457,SalesData[#This Row],COLUMN(Y456), FALSE)</f>
        <v>42118</v>
      </c>
      <c r="Z457" t="str">
        <f>VLOOKUP($A457,SalesData[#This Row],COLUMN(Z456), FALSE)</f>
        <v>ES-2015-CC1214548-42118</v>
      </c>
      <c r="AA457">
        <f>VLOOKUP($A457,SalesData[#This Row],COLUMN(AA456), FALSE)</f>
        <v>2015</v>
      </c>
      <c r="AB457">
        <f>VLOOKUP($A457,SalesData[#This Row],COLUMN(AB456), FALSE)</f>
        <v>4</v>
      </c>
      <c r="AC457">
        <f>VLOOKUP($A457,SalesData[#This Row],COLUMN(AC456), FALSE)</f>
        <v>6</v>
      </c>
      <c r="AD457">
        <f>VLOOKUP($A457,SalesData[#This Row],COLUMN(AD456), FALSE)</f>
        <v>3</v>
      </c>
    </row>
    <row r="458" spans="1:30" ht="15.75">
      <c r="A458" s="53" t="s">
        <v>1074</v>
      </c>
      <c r="B458" s="52">
        <f>VLOOKUP($A458,SalesData[#This Row],COLUMN(B457), FALSE)</f>
        <v>41032</v>
      </c>
      <c r="C458" s="52">
        <f>VLOOKUP($A458,SalesData[#This Row],COLUMN(C457), FALSE)</f>
        <v>41036</v>
      </c>
      <c r="D458" t="str">
        <f>VLOOKUP($A458,SalesData[#This Row],COLUMN(D457), FALSE)</f>
        <v>Xylona Preis</v>
      </c>
      <c r="E458" t="str">
        <f>VLOOKUP($A458,SalesData[#This Row],COLUMN(E457), FALSE)</f>
        <v>El Salvador</v>
      </c>
      <c r="F458" t="str">
        <f>VLOOKUP($A458,SalesData[#This Row],COLUMN(F457), FALSE)</f>
        <v>Central America</v>
      </c>
      <c r="G458" t="str">
        <f>VLOOKUP($A458,SalesData[#This Row],COLUMN(G457), FALSE)</f>
        <v>Furniture</v>
      </c>
      <c r="H458" t="str">
        <f>VLOOKUP($A458,SalesData[#This Row],COLUMN(H457), FALSE)</f>
        <v>Bookcases</v>
      </c>
      <c r="I458">
        <f>VLOOKUP($A458,SalesData[#This Row],COLUMN(I457), FALSE)</f>
        <v>2833.7599999999902</v>
      </c>
      <c r="J458">
        <f>VLOOKUP($A458,SalesData[#This Row],COLUMN(J457), FALSE)</f>
        <v>10</v>
      </c>
      <c r="K458">
        <f>VLOOKUP($A458,SalesData[#This Row],COLUMN(K457), FALSE)</f>
        <v>0.2</v>
      </c>
      <c r="L458">
        <f>VLOOKUP($A458,SalesData[#This Row],COLUMN(L457), FALSE)</f>
        <v>35.3599999999998</v>
      </c>
      <c r="M458" t="str">
        <f>VLOOKUP($A458,SalesData[#This Row],COLUMN(M457), FALSE)</f>
        <v>High</v>
      </c>
      <c r="N458">
        <f>VLOOKUP($A458,SalesData[#This Row],COLUMN(N457), FALSE)</f>
        <v>0</v>
      </c>
      <c r="O458" t="str">
        <f>VLOOKUP($A458,SalesData[#This Row],COLUMN(O457), FALSE)</f>
        <v>Xylona Preis</v>
      </c>
      <c r="P458" t="str">
        <f>VLOOKUP($A458,SalesData[#This Row],COLUMN(P457), FALSE)</f>
        <v>MX</v>
      </c>
      <c r="Q458" t="str">
        <f>VLOOKUP($A458,SalesData[#This Row],COLUMN(Q457), FALSE)</f>
        <v>2012</v>
      </c>
      <c r="R458" t="str">
        <f>VLOOKUP($A458,SalesData[#This Row],COLUMN(R457), FALSE)</f>
        <v>HIGH</v>
      </c>
      <c r="S458" t="str">
        <f>VLOOKUP($A458,SalesData[#This Row],COLUMN(S457), FALSE)</f>
        <v>furniture</v>
      </c>
      <c r="T458" t="str">
        <f>VLOOKUP($A458,SalesData[#This Row],COLUMN(T457), FALSE)</f>
        <v>41032</v>
      </c>
      <c r="U458" t="str">
        <f>VLOOKUP($A458,SalesData[#This Row],COLUMN(U457), FALSE)</f>
        <v>XP2186539</v>
      </c>
      <c r="V458" t="str">
        <f>VLOOKUP($A458,SalesData[#This Row],COLUMN(V457), FALSE)</f>
        <v>MX</v>
      </c>
      <c r="W458">
        <f>VLOOKUP($A458,SalesData[#This Row],COLUMN(W457), FALSE)</f>
        <v>2012</v>
      </c>
      <c r="X458" t="str">
        <f>VLOOKUP($A458,SalesData[#This Row],COLUMN(X457), FALSE)</f>
        <v>XP2186539</v>
      </c>
      <c r="Y458">
        <f>VLOOKUP($A458,SalesData[#This Row],COLUMN(Y457), FALSE)</f>
        <v>41032</v>
      </c>
      <c r="Z458" t="str">
        <f>VLOOKUP($A458,SalesData[#This Row],COLUMN(Z457), FALSE)</f>
        <v>MX-2012-XP2186539-41032</v>
      </c>
      <c r="AA458">
        <f>VLOOKUP($A458,SalesData[#This Row],COLUMN(AA457), FALSE)</f>
        <v>2012</v>
      </c>
      <c r="AB458">
        <f>VLOOKUP($A458,SalesData[#This Row],COLUMN(AB457), FALSE)</f>
        <v>5</v>
      </c>
      <c r="AC458">
        <f>VLOOKUP($A458,SalesData[#This Row],COLUMN(AC457), FALSE)</f>
        <v>5</v>
      </c>
      <c r="AD458">
        <f>VLOOKUP($A458,SalesData[#This Row],COLUMN(AD457), FALSE)</f>
        <v>4</v>
      </c>
    </row>
    <row r="459" spans="1:30" ht="15.75">
      <c r="A459" s="54" t="s">
        <v>1077</v>
      </c>
      <c r="B459" s="52">
        <f>VLOOKUP($A459,SalesData[#This Row],COLUMN(B458), FALSE)</f>
        <v>42320</v>
      </c>
      <c r="C459" s="52">
        <f>VLOOKUP($A459,SalesData[#This Row],COLUMN(C458), FALSE)</f>
        <v>42324</v>
      </c>
      <c r="D459" t="str">
        <f>VLOOKUP($A459,SalesData[#This Row],COLUMN(D458), FALSE)</f>
        <v>Maris LaWare</v>
      </c>
      <c r="E459" t="str">
        <f>VLOOKUP($A459,SalesData[#This Row],COLUMN(E458), FALSE)</f>
        <v>Cuba</v>
      </c>
      <c r="F459" t="str">
        <f>VLOOKUP($A459,SalesData[#This Row],COLUMN(F458), FALSE)</f>
        <v>CARIBBEAN</v>
      </c>
      <c r="G459" t="str">
        <f>VLOOKUP($A459,SalesData[#This Row],COLUMN(G458), FALSE)</f>
        <v>Furniture</v>
      </c>
      <c r="H459" t="str">
        <f>VLOOKUP($A459,SalesData[#This Row],COLUMN(H458), FALSE)</f>
        <v>Tables</v>
      </c>
      <c r="I459">
        <f>VLOOKUP($A459,SalesData[#This Row],COLUMN(I458), FALSE)</f>
        <v>1916.8799999999901</v>
      </c>
      <c r="J459">
        <f>VLOOKUP($A459,SalesData[#This Row],COLUMN(J458), FALSE)</f>
        <v>7</v>
      </c>
      <c r="K459">
        <f>VLOOKUP($A459,SalesData[#This Row],COLUMN(K458), FALSE)</f>
        <v>0</v>
      </c>
      <c r="L459">
        <f>VLOOKUP($A459,SalesData[#This Row],COLUMN(L458), FALSE)</f>
        <v>939.26</v>
      </c>
      <c r="M459" t="str">
        <f>VLOOKUP($A459,SalesData[#This Row],COLUMN(M458), FALSE)</f>
        <v>High</v>
      </c>
      <c r="N459">
        <f>VLOOKUP($A459,SalesData[#This Row],COLUMN(N458), FALSE)</f>
        <v>0</v>
      </c>
      <c r="O459" t="str">
        <f>VLOOKUP($A459,SalesData[#This Row],COLUMN(O458), FALSE)</f>
        <v>Maris Laware</v>
      </c>
      <c r="P459" t="str">
        <f>VLOOKUP($A459,SalesData[#This Row],COLUMN(P458), FALSE)</f>
        <v>MX</v>
      </c>
      <c r="Q459" t="str">
        <f>VLOOKUP($A459,SalesData[#This Row],COLUMN(Q458), FALSE)</f>
        <v>2015</v>
      </c>
      <c r="R459" t="str">
        <f>VLOOKUP($A459,SalesData[#This Row],COLUMN(R458), FALSE)</f>
        <v>HIGH</v>
      </c>
      <c r="S459" t="str">
        <f>VLOOKUP($A459,SalesData[#This Row],COLUMN(S458), FALSE)</f>
        <v>furniture</v>
      </c>
      <c r="T459" t="str">
        <f>VLOOKUP($A459,SalesData[#This Row],COLUMN(T458), FALSE)</f>
        <v>42320</v>
      </c>
      <c r="U459" t="str">
        <f>VLOOKUP($A459,SalesData[#This Row],COLUMN(U458), FALSE)</f>
        <v>ML1741031</v>
      </c>
      <c r="V459" t="str">
        <f>VLOOKUP($A459,SalesData[#This Row],COLUMN(V458), FALSE)</f>
        <v>MX</v>
      </c>
      <c r="W459">
        <f>VLOOKUP($A459,SalesData[#This Row],COLUMN(W458), FALSE)</f>
        <v>2015</v>
      </c>
      <c r="X459" t="str">
        <f>VLOOKUP($A459,SalesData[#This Row],COLUMN(X458), FALSE)</f>
        <v>ML1741031</v>
      </c>
      <c r="Y459">
        <f>VLOOKUP($A459,SalesData[#This Row],COLUMN(Y458), FALSE)</f>
        <v>42320</v>
      </c>
      <c r="Z459" t="str">
        <f>VLOOKUP($A459,SalesData[#This Row],COLUMN(Z458), FALSE)</f>
        <v>MX-2015-ML1741031-42320</v>
      </c>
      <c r="AA459">
        <f>VLOOKUP($A459,SalesData[#This Row],COLUMN(AA458), FALSE)</f>
        <v>2015</v>
      </c>
      <c r="AB459">
        <f>VLOOKUP($A459,SalesData[#This Row],COLUMN(AB458), FALSE)</f>
        <v>11</v>
      </c>
      <c r="AC459">
        <f>VLOOKUP($A459,SalesData[#This Row],COLUMN(AC458), FALSE)</f>
        <v>5</v>
      </c>
      <c r="AD459">
        <f>VLOOKUP($A459,SalesData[#This Row],COLUMN(AD458), FALSE)</f>
        <v>4</v>
      </c>
    </row>
    <row r="460" spans="1:30" ht="15.75">
      <c r="A460" s="53" t="s">
        <v>1082</v>
      </c>
      <c r="B460" s="52">
        <f>VLOOKUP($A460,SalesData[#This Row],COLUMN(B459), FALSE)</f>
        <v>42283</v>
      </c>
      <c r="C460" s="52">
        <f>VLOOKUP($A460,SalesData[#This Row],COLUMN(C459), FALSE)</f>
        <v>42289</v>
      </c>
      <c r="D460" t="str">
        <f>VLOOKUP($A460,SalesData[#This Row],COLUMN(D459), FALSE)</f>
        <v>Quincy Jones</v>
      </c>
      <c r="E460" t="str">
        <f>VLOOKUP($A460,SalesData[#This Row],COLUMN(E459), FALSE)</f>
        <v>China</v>
      </c>
      <c r="F460" t="str">
        <f>VLOOKUP($A460,SalesData[#This Row],COLUMN(F459), FALSE)</f>
        <v>Eastern Asia</v>
      </c>
      <c r="G460" t="str">
        <f>VLOOKUP($A460,SalesData[#This Row],COLUMN(G459), FALSE)</f>
        <v>Technology</v>
      </c>
      <c r="H460" t="str">
        <f>VLOOKUP($A460,SalesData[#This Row],COLUMN(H459), FALSE)</f>
        <v>Tables</v>
      </c>
      <c r="I460">
        <f>VLOOKUP($A460,SalesData[#This Row],COLUMN(I459), FALSE)</f>
        <v>3391.74</v>
      </c>
      <c r="J460">
        <f>VLOOKUP($A460,SalesData[#This Row],COLUMN(J459), FALSE)</f>
        <v>9</v>
      </c>
      <c r="K460">
        <f>VLOOKUP($A460,SalesData[#This Row],COLUMN(K459), FALSE)</f>
        <v>0</v>
      </c>
      <c r="L460">
        <f>VLOOKUP($A460,SalesData[#This Row],COLUMN(L459), FALSE)</f>
        <v>271.08</v>
      </c>
      <c r="M460" t="str">
        <f>VLOOKUP($A460,SalesData[#This Row],COLUMN(M459), FALSE)</f>
        <v>Medium</v>
      </c>
      <c r="N460">
        <f>VLOOKUP($A460,SalesData[#This Row],COLUMN(N459), FALSE)</f>
        <v>0</v>
      </c>
      <c r="O460" t="str">
        <f>VLOOKUP($A460,SalesData[#This Row],COLUMN(O459), FALSE)</f>
        <v>Quincy Jones</v>
      </c>
      <c r="P460" t="str">
        <f>VLOOKUP($A460,SalesData[#This Row],COLUMN(P459), FALSE)</f>
        <v>IN</v>
      </c>
      <c r="Q460" t="str">
        <f>VLOOKUP($A460,SalesData[#This Row],COLUMN(Q459), FALSE)</f>
        <v>2015</v>
      </c>
      <c r="R460" t="str">
        <f>VLOOKUP($A460,SalesData[#This Row],COLUMN(R459), FALSE)</f>
        <v>MEDIUM</v>
      </c>
      <c r="S460" t="str">
        <f>VLOOKUP($A460,SalesData[#This Row],COLUMN(S459), FALSE)</f>
        <v>technology</v>
      </c>
      <c r="T460" t="str">
        <f>VLOOKUP($A460,SalesData[#This Row],COLUMN(T459), FALSE)</f>
        <v>42283</v>
      </c>
      <c r="U460" t="str">
        <f>VLOOKUP($A460,SalesData[#This Row],COLUMN(U459), FALSE)</f>
        <v>QJ1925527</v>
      </c>
      <c r="V460" t="str">
        <f>VLOOKUP($A460,SalesData[#This Row],COLUMN(V459), FALSE)</f>
        <v>IN</v>
      </c>
      <c r="W460">
        <f>VLOOKUP($A460,SalesData[#This Row],COLUMN(W459), FALSE)</f>
        <v>2015</v>
      </c>
      <c r="X460" t="str">
        <f>VLOOKUP($A460,SalesData[#This Row],COLUMN(X459), FALSE)</f>
        <v>QJ1925527</v>
      </c>
      <c r="Y460">
        <f>VLOOKUP($A460,SalesData[#This Row],COLUMN(Y459), FALSE)</f>
        <v>42283</v>
      </c>
      <c r="Z460" t="str">
        <f>VLOOKUP($A460,SalesData[#This Row],COLUMN(Z459), FALSE)</f>
        <v>IN-2015-QJ1925527-42283</v>
      </c>
      <c r="AA460">
        <f>VLOOKUP($A460,SalesData[#This Row],COLUMN(AA459), FALSE)</f>
        <v>2015</v>
      </c>
      <c r="AB460">
        <f>VLOOKUP($A460,SalesData[#This Row],COLUMN(AB459), FALSE)</f>
        <v>10</v>
      </c>
      <c r="AC460">
        <f>VLOOKUP($A460,SalesData[#This Row],COLUMN(AC459), FALSE)</f>
        <v>3</v>
      </c>
      <c r="AD460">
        <f>VLOOKUP($A460,SalesData[#This Row],COLUMN(AD459), FALSE)</f>
        <v>6</v>
      </c>
    </row>
    <row r="461" spans="1:30" ht="15.75">
      <c r="A461" s="54" t="s">
        <v>1086</v>
      </c>
      <c r="B461" s="52">
        <f>VLOOKUP($A461,SalesData[#This Row],COLUMN(B460), FALSE)</f>
        <v>41506</v>
      </c>
      <c r="C461" s="52">
        <f>VLOOKUP($A461,SalesData[#This Row],COLUMN(C460), FALSE)</f>
        <v>41508</v>
      </c>
      <c r="D461" t="str">
        <f>VLOOKUP($A461,SalesData[#This Row],COLUMN(D460), FALSE)</f>
        <v>Cathy Prescott</v>
      </c>
      <c r="E461" t="str">
        <f>VLOOKUP($A461,SalesData[#This Row],COLUMN(E460), FALSE)</f>
        <v>South Africa</v>
      </c>
      <c r="F461" t="str">
        <f>VLOOKUP($A461,SalesData[#This Row],COLUMN(F460), FALSE)</f>
        <v>Southern Africa</v>
      </c>
      <c r="G461" t="str">
        <f>VLOOKUP($A461,SalesData[#This Row],COLUMN(G460), FALSE)</f>
        <v>Furniture</v>
      </c>
      <c r="H461" t="str">
        <f>VLOOKUP($A461,SalesData[#This Row],COLUMN(H460), FALSE)</f>
        <v>Copiers</v>
      </c>
      <c r="I461">
        <f>VLOOKUP($A461,SalesData[#This Row],COLUMN(I460), FALSE)</f>
        <v>889.02</v>
      </c>
      <c r="J461">
        <f>VLOOKUP($A461,SalesData[#This Row],COLUMN(J460), FALSE)</f>
        <v>6</v>
      </c>
      <c r="K461">
        <f>VLOOKUP($A461,SalesData[#This Row],COLUMN(K460), FALSE)</f>
        <v>0</v>
      </c>
      <c r="L461">
        <f>VLOOKUP($A461,SalesData[#This Row],COLUMN(L460), FALSE)</f>
        <v>320.04000000000002</v>
      </c>
      <c r="M461" t="str">
        <f>VLOOKUP($A461,SalesData[#This Row],COLUMN(M460), FALSE)</f>
        <v>Critical</v>
      </c>
      <c r="N461">
        <f>VLOOKUP($A461,SalesData[#This Row],COLUMN(N460), FALSE)</f>
        <v>0</v>
      </c>
      <c r="O461" t="str">
        <f>VLOOKUP($A461,SalesData[#This Row],COLUMN(O460), FALSE)</f>
        <v>Cathy Prescott</v>
      </c>
      <c r="P461" t="str">
        <f>VLOOKUP($A461,SalesData[#This Row],COLUMN(P460), FALSE)</f>
        <v>SF</v>
      </c>
      <c r="Q461" t="str">
        <f>VLOOKUP($A461,SalesData[#This Row],COLUMN(Q460), FALSE)</f>
        <v>2013</v>
      </c>
      <c r="R461" t="str">
        <f>VLOOKUP($A461,SalesData[#This Row],COLUMN(R460), FALSE)</f>
        <v>CRITICAL</v>
      </c>
      <c r="S461" t="str">
        <f>VLOOKUP($A461,SalesData[#This Row],COLUMN(S460), FALSE)</f>
        <v>furniture</v>
      </c>
      <c r="T461" t="str">
        <f>VLOOKUP($A461,SalesData[#This Row],COLUMN(T460), FALSE)</f>
        <v>41506</v>
      </c>
      <c r="U461" t="str">
        <f>VLOOKUP($A461,SalesData[#This Row],COLUMN(U460), FALSE)</f>
        <v>CP2085117</v>
      </c>
      <c r="V461" t="str">
        <f>VLOOKUP($A461,SalesData[#This Row],COLUMN(V460), FALSE)</f>
        <v>SF</v>
      </c>
      <c r="W461">
        <f>VLOOKUP($A461,SalesData[#This Row],COLUMN(W460), FALSE)</f>
        <v>2013</v>
      </c>
      <c r="X461" t="str">
        <f>VLOOKUP($A461,SalesData[#This Row],COLUMN(X460), FALSE)</f>
        <v>CP2085117</v>
      </c>
      <c r="Y461">
        <f>VLOOKUP($A461,SalesData[#This Row],COLUMN(Y460), FALSE)</f>
        <v>41506</v>
      </c>
      <c r="Z461" t="str">
        <f>VLOOKUP($A461,SalesData[#This Row],COLUMN(Z460), FALSE)</f>
        <v>SF-2013-CP2085117-41506</v>
      </c>
      <c r="AA461">
        <f>VLOOKUP($A461,SalesData[#This Row],COLUMN(AA460), FALSE)</f>
        <v>2013</v>
      </c>
      <c r="AB461">
        <f>VLOOKUP($A461,SalesData[#This Row],COLUMN(AB460), FALSE)</f>
        <v>8</v>
      </c>
      <c r="AC461">
        <f>VLOOKUP($A461,SalesData[#This Row],COLUMN(AC460), FALSE)</f>
        <v>3</v>
      </c>
      <c r="AD461">
        <f>VLOOKUP($A461,SalesData[#This Row],COLUMN(AD460), FALSE)</f>
        <v>2</v>
      </c>
    </row>
    <row r="462" spans="1:30" ht="15.75">
      <c r="A462" s="53" t="s">
        <v>1092</v>
      </c>
      <c r="B462" s="52">
        <f>VLOOKUP($A462,SalesData[#This Row],COLUMN(B461), FALSE)</f>
        <v>41992</v>
      </c>
      <c r="C462" s="52">
        <f>VLOOKUP($A462,SalesData[#This Row],COLUMN(C461), FALSE)</f>
        <v>41994</v>
      </c>
      <c r="D462" t="str">
        <f>VLOOKUP($A462,SalesData[#This Row],COLUMN(D461), FALSE)</f>
        <v>Erica Hernandez</v>
      </c>
      <c r="E462" t="str">
        <f>VLOOKUP($A462,SalesData[#This Row],COLUMN(E461), FALSE)</f>
        <v>Spain</v>
      </c>
      <c r="F462" t="str">
        <f>VLOOKUP($A462,SalesData[#This Row],COLUMN(F461), FALSE)</f>
        <v>Southern Europe</v>
      </c>
      <c r="G462" t="str">
        <f>VLOOKUP($A462,SalesData[#This Row],COLUMN(G461), FALSE)</f>
        <v>Office Supplies</v>
      </c>
      <c r="H462" t="str">
        <f>VLOOKUP($A462,SalesData[#This Row],COLUMN(H461), FALSE)</f>
        <v>Copiers</v>
      </c>
      <c r="I462">
        <f>VLOOKUP($A462,SalesData[#This Row],COLUMN(I461), FALSE)</f>
        <v>845.20799999999997</v>
      </c>
      <c r="J462">
        <f>VLOOKUP($A462,SalesData[#This Row],COLUMN(J461), FALSE)</f>
        <v>7</v>
      </c>
      <c r="K462">
        <f>VLOOKUP($A462,SalesData[#This Row],COLUMN(K461), FALSE)</f>
        <v>0.1</v>
      </c>
      <c r="L462">
        <f>VLOOKUP($A462,SalesData[#This Row],COLUMN(L461), FALSE)</f>
        <v>-9.4920000000000098</v>
      </c>
      <c r="M462" t="str">
        <f>VLOOKUP($A462,SalesData[#This Row],COLUMN(M461), FALSE)</f>
        <v>Critical</v>
      </c>
      <c r="N462">
        <f>VLOOKUP($A462,SalesData[#This Row],COLUMN(N461), FALSE)</f>
        <v>0</v>
      </c>
      <c r="O462" t="str">
        <f>VLOOKUP($A462,SalesData[#This Row],COLUMN(O461), FALSE)</f>
        <v>Erica Hernandez</v>
      </c>
      <c r="P462" t="str">
        <f>VLOOKUP($A462,SalesData[#This Row],COLUMN(P461), FALSE)</f>
        <v>IT</v>
      </c>
      <c r="Q462" t="str">
        <f>VLOOKUP($A462,SalesData[#This Row],COLUMN(Q461), FALSE)</f>
        <v>2014</v>
      </c>
      <c r="R462" t="str">
        <f>VLOOKUP($A462,SalesData[#This Row],COLUMN(R461), FALSE)</f>
        <v>CRITICAL</v>
      </c>
      <c r="S462" t="str">
        <f>VLOOKUP($A462,SalesData[#This Row],COLUMN(S461), FALSE)</f>
        <v>office supplies</v>
      </c>
      <c r="T462" t="str">
        <f>VLOOKUP($A462,SalesData[#This Row],COLUMN(T461), FALSE)</f>
        <v>41992</v>
      </c>
      <c r="U462" t="str">
        <f>VLOOKUP($A462,SalesData[#This Row],COLUMN(U461), FALSE)</f>
        <v>EH14005120</v>
      </c>
      <c r="V462" t="str">
        <f>VLOOKUP($A462,SalesData[#This Row],COLUMN(V461), FALSE)</f>
        <v>IT</v>
      </c>
      <c r="W462">
        <f>VLOOKUP($A462,SalesData[#This Row],COLUMN(W461), FALSE)</f>
        <v>2014</v>
      </c>
      <c r="X462" t="str">
        <f>VLOOKUP($A462,SalesData[#This Row],COLUMN(X461), FALSE)</f>
        <v>EH14005120</v>
      </c>
      <c r="Y462">
        <f>VLOOKUP($A462,SalesData[#This Row],COLUMN(Y461), FALSE)</f>
        <v>41992</v>
      </c>
      <c r="Z462" t="str">
        <f>VLOOKUP($A462,SalesData[#This Row],COLUMN(Z461), FALSE)</f>
        <v>IT-2014-EH14005120-41992</v>
      </c>
      <c r="AA462">
        <f>VLOOKUP($A462,SalesData[#This Row],COLUMN(AA461), FALSE)</f>
        <v>2014</v>
      </c>
      <c r="AB462">
        <f>VLOOKUP($A462,SalesData[#This Row],COLUMN(AB461), FALSE)</f>
        <v>12</v>
      </c>
      <c r="AC462">
        <f>VLOOKUP($A462,SalesData[#This Row],COLUMN(AC461), FALSE)</f>
        <v>6</v>
      </c>
      <c r="AD462">
        <f>VLOOKUP($A462,SalesData[#This Row],COLUMN(AD461), FALSE)</f>
        <v>2</v>
      </c>
    </row>
    <row r="463" spans="1:30" ht="15.75">
      <c r="A463" s="54" t="s">
        <v>1094</v>
      </c>
      <c r="B463" s="52">
        <f>VLOOKUP($A463,SalesData[#This Row],COLUMN(B462), FALSE)</f>
        <v>41441</v>
      </c>
      <c r="C463" s="52">
        <f>VLOOKUP($A463,SalesData[#This Row],COLUMN(C462), FALSE)</f>
        <v>41447</v>
      </c>
      <c r="D463" t="str">
        <f>VLOOKUP($A463,SalesData[#This Row],COLUMN(D462), FALSE)</f>
        <v>Jocasta Rupert</v>
      </c>
      <c r="E463" t="str">
        <f>VLOOKUP($A463,SalesData[#This Row],COLUMN(E462), FALSE)</f>
        <v>India</v>
      </c>
      <c r="F463" t="str">
        <f>VLOOKUP($A463,SalesData[#This Row],COLUMN(F462), FALSE)</f>
        <v>Southern Asia</v>
      </c>
      <c r="G463" t="str">
        <f>VLOOKUP($A463,SalesData[#This Row],COLUMN(G462), FALSE)</f>
        <v>Office Supplies</v>
      </c>
      <c r="H463" t="str">
        <f>VLOOKUP($A463,SalesData[#This Row],COLUMN(H462), FALSE)</f>
        <v>Copiers</v>
      </c>
      <c r="I463">
        <f>VLOOKUP($A463,SalesData[#This Row],COLUMN(I462), FALSE)</f>
        <v>2799.63</v>
      </c>
      <c r="J463">
        <f>VLOOKUP($A463,SalesData[#This Row],COLUMN(J462), FALSE)</f>
        <v>9</v>
      </c>
      <c r="K463">
        <f>VLOOKUP($A463,SalesData[#This Row],COLUMN(K462), FALSE)</f>
        <v>0</v>
      </c>
      <c r="L463">
        <f>VLOOKUP($A463,SalesData[#This Row],COLUMN(L462), FALSE)</f>
        <v>391.77</v>
      </c>
      <c r="M463" t="str">
        <f>VLOOKUP($A463,SalesData[#This Row],COLUMN(M462), FALSE)</f>
        <v>Medium</v>
      </c>
      <c r="N463">
        <f>VLOOKUP($A463,SalesData[#This Row],COLUMN(N462), FALSE)</f>
        <v>0</v>
      </c>
      <c r="O463" t="str">
        <f>VLOOKUP($A463,SalesData[#This Row],COLUMN(O462), FALSE)</f>
        <v>Jocasta Rupert</v>
      </c>
      <c r="P463" t="str">
        <f>VLOOKUP($A463,SalesData[#This Row],COLUMN(P462), FALSE)</f>
        <v>IN</v>
      </c>
      <c r="Q463" t="str">
        <f>VLOOKUP($A463,SalesData[#This Row],COLUMN(Q462), FALSE)</f>
        <v>2013</v>
      </c>
      <c r="R463" t="str">
        <f>VLOOKUP($A463,SalesData[#This Row],COLUMN(R462), FALSE)</f>
        <v>MEDIUM</v>
      </c>
      <c r="S463" t="str">
        <f>VLOOKUP($A463,SalesData[#This Row],COLUMN(S462), FALSE)</f>
        <v>office supplies</v>
      </c>
      <c r="T463" t="str">
        <f>VLOOKUP($A463,SalesData[#This Row],COLUMN(T462), FALSE)</f>
        <v>41441</v>
      </c>
      <c r="U463" t="str">
        <f>VLOOKUP($A463,SalesData[#This Row],COLUMN(U462), FALSE)</f>
        <v>JR1570058</v>
      </c>
      <c r="V463" t="str">
        <f>VLOOKUP($A463,SalesData[#This Row],COLUMN(V462), FALSE)</f>
        <v>IN</v>
      </c>
      <c r="W463">
        <f>VLOOKUP($A463,SalesData[#This Row],COLUMN(W462), FALSE)</f>
        <v>2013</v>
      </c>
      <c r="X463" t="str">
        <f>VLOOKUP($A463,SalesData[#This Row],COLUMN(X462), FALSE)</f>
        <v>JR1570058</v>
      </c>
      <c r="Y463">
        <f>VLOOKUP($A463,SalesData[#This Row],COLUMN(Y462), FALSE)</f>
        <v>41441</v>
      </c>
      <c r="Z463" t="str">
        <f>VLOOKUP($A463,SalesData[#This Row],COLUMN(Z462), FALSE)</f>
        <v>IN-2013-JR1570058-41441</v>
      </c>
      <c r="AA463">
        <f>VLOOKUP($A463,SalesData[#This Row],COLUMN(AA462), FALSE)</f>
        <v>2013</v>
      </c>
      <c r="AB463">
        <f>VLOOKUP($A463,SalesData[#This Row],COLUMN(AB462), FALSE)</f>
        <v>6</v>
      </c>
      <c r="AC463">
        <f>VLOOKUP($A463,SalesData[#This Row],COLUMN(AC462), FALSE)</f>
        <v>1</v>
      </c>
      <c r="AD463">
        <f>VLOOKUP($A463,SalesData[#This Row],COLUMN(AD462), FALSE)</f>
        <v>6</v>
      </c>
    </row>
    <row r="464" spans="1:30" ht="15.75">
      <c r="A464" s="53" t="s">
        <v>1097</v>
      </c>
      <c r="B464" s="52">
        <f>VLOOKUP($A464,SalesData[#This Row],COLUMN(B463), FALSE)</f>
        <v>41871</v>
      </c>
      <c r="C464" s="52">
        <f>VLOOKUP($A464,SalesData[#This Row],COLUMN(C463), FALSE)</f>
        <v>41871</v>
      </c>
      <c r="D464" t="str">
        <f>VLOOKUP($A464,SalesData[#This Row],COLUMN(D463), FALSE)</f>
        <v>Paul Lucas</v>
      </c>
      <c r="E464" t="str">
        <f>VLOOKUP($A464,SalesData[#This Row],COLUMN(E463), FALSE)</f>
        <v>Myanmar (Burma)</v>
      </c>
      <c r="F464" t="str">
        <f>VLOOKUP($A464,SalesData[#This Row],COLUMN(F463), FALSE)</f>
        <v>Southeastern Asia</v>
      </c>
      <c r="G464" t="str">
        <f>VLOOKUP($A464,SalesData[#This Row],COLUMN(G463), FALSE)</f>
        <v>Office Supplies</v>
      </c>
      <c r="H464" t="str">
        <f>VLOOKUP($A464,SalesData[#This Row],COLUMN(H463), FALSE)</f>
        <v>Storage</v>
      </c>
      <c r="I464">
        <f>VLOOKUP($A464,SalesData[#This Row],COLUMN(I463), FALSE)</f>
        <v>1549.12859999999</v>
      </c>
      <c r="J464">
        <f>VLOOKUP($A464,SalesData[#This Row],COLUMN(J463), FALSE)</f>
        <v>6</v>
      </c>
      <c r="K464">
        <f>VLOOKUP($A464,SalesData[#This Row],COLUMN(K463), FALSE)</f>
        <v>0.17</v>
      </c>
      <c r="L464">
        <f>VLOOKUP($A464,SalesData[#This Row],COLUMN(L463), FALSE)</f>
        <v>-56.111400000000003</v>
      </c>
      <c r="M464" t="str">
        <f>VLOOKUP($A464,SalesData[#This Row],COLUMN(M463), FALSE)</f>
        <v>Critical</v>
      </c>
      <c r="N464">
        <f>VLOOKUP($A464,SalesData[#This Row],COLUMN(N463), FALSE)</f>
        <v>0</v>
      </c>
      <c r="O464" t="str">
        <f>VLOOKUP($A464,SalesData[#This Row],COLUMN(O463), FALSE)</f>
        <v>Paul Lucas</v>
      </c>
      <c r="P464" t="str">
        <f>VLOOKUP($A464,SalesData[#This Row],COLUMN(P463), FALSE)</f>
        <v>IN</v>
      </c>
      <c r="Q464" t="str">
        <f>VLOOKUP($A464,SalesData[#This Row],COLUMN(Q463), FALSE)</f>
        <v>2014</v>
      </c>
      <c r="R464" t="str">
        <f>VLOOKUP($A464,SalesData[#This Row],COLUMN(R463), FALSE)</f>
        <v>CRITICAL</v>
      </c>
      <c r="S464" t="str">
        <f>VLOOKUP($A464,SalesData[#This Row],COLUMN(S463), FALSE)</f>
        <v>office supplies</v>
      </c>
      <c r="T464" t="str">
        <f>VLOOKUP($A464,SalesData[#This Row],COLUMN(T463), FALSE)</f>
        <v>41871</v>
      </c>
      <c r="U464" t="str">
        <f>VLOOKUP($A464,SalesData[#This Row],COLUMN(U463), FALSE)</f>
        <v>PL1892588</v>
      </c>
      <c r="V464" t="str">
        <f>VLOOKUP($A464,SalesData[#This Row],COLUMN(V463), FALSE)</f>
        <v>IN</v>
      </c>
      <c r="W464">
        <f>VLOOKUP($A464,SalesData[#This Row],COLUMN(W463), FALSE)</f>
        <v>2014</v>
      </c>
      <c r="X464" t="str">
        <f>VLOOKUP($A464,SalesData[#This Row],COLUMN(X463), FALSE)</f>
        <v>PL1892588</v>
      </c>
      <c r="Y464">
        <f>VLOOKUP($A464,SalesData[#This Row],COLUMN(Y463), FALSE)</f>
        <v>41871</v>
      </c>
      <c r="Z464" t="str">
        <f>VLOOKUP($A464,SalesData[#This Row],COLUMN(Z463), FALSE)</f>
        <v>IN-2014-PL1892588-41871</v>
      </c>
      <c r="AA464">
        <f>VLOOKUP($A464,SalesData[#This Row],COLUMN(AA463), FALSE)</f>
        <v>2014</v>
      </c>
      <c r="AB464">
        <f>VLOOKUP($A464,SalesData[#This Row],COLUMN(AB463), FALSE)</f>
        <v>8</v>
      </c>
      <c r="AC464">
        <f>VLOOKUP($A464,SalesData[#This Row],COLUMN(AC463), FALSE)</f>
        <v>4</v>
      </c>
      <c r="AD464">
        <f>VLOOKUP($A464,SalesData[#This Row],COLUMN(AD463), FALSE)</f>
        <v>0</v>
      </c>
    </row>
    <row r="465" spans="1:30" ht="15.75">
      <c r="A465" s="54" t="s">
        <v>1108</v>
      </c>
      <c r="B465" s="52">
        <f>VLOOKUP($A465,SalesData[#This Row],COLUMN(B464), FALSE)</f>
        <v>41991</v>
      </c>
      <c r="C465" s="52">
        <f>VLOOKUP($A465,SalesData[#This Row],COLUMN(C464), FALSE)</f>
        <v>41995</v>
      </c>
      <c r="D465" t="str">
        <f>VLOOKUP($A465,SalesData[#This Row],COLUMN(D464), FALSE)</f>
        <v>Sanjit Chand</v>
      </c>
      <c r="E465" t="str">
        <f>VLOOKUP($A465,SalesData[#This Row],COLUMN(E464), FALSE)</f>
        <v>France</v>
      </c>
      <c r="F465" t="str">
        <f>VLOOKUP($A465,SalesData[#This Row],COLUMN(F464), FALSE)</f>
        <v>Western Europe</v>
      </c>
      <c r="G465" t="str">
        <f>VLOOKUP($A465,SalesData[#This Row],COLUMN(G464), FALSE)</f>
        <v>Technology</v>
      </c>
      <c r="H465" t="str">
        <f>VLOOKUP($A465,SalesData[#This Row],COLUMN(H464), FALSE)</f>
        <v>Accessories</v>
      </c>
      <c r="I465">
        <f>VLOOKUP($A465,SalesData[#This Row],COLUMN(I464), FALSE)</f>
        <v>1654.64399999999</v>
      </c>
      <c r="J465">
        <f>VLOOKUP($A465,SalesData[#This Row],COLUMN(J464), FALSE)</f>
        <v>8</v>
      </c>
      <c r="K465">
        <f>VLOOKUP($A465,SalesData[#This Row],COLUMN(K464), FALSE)</f>
        <v>0.15</v>
      </c>
      <c r="L465">
        <f>VLOOKUP($A465,SalesData[#This Row],COLUMN(L464), FALSE)</f>
        <v>681.20399999999995</v>
      </c>
      <c r="M465" t="str">
        <f>VLOOKUP($A465,SalesData[#This Row],COLUMN(M464), FALSE)</f>
        <v>High</v>
      </c>
      <c r="N465">
        <f>VLOOKUP($A465,SalesData[#This Row],COLUMN(N464), FALSE)</f>
        <v>0</v>
      </c>
      <c r="O465" t="str">
        <f>VLOOKUP($A465,SalesData[#This Row],COLUMN(O464), FALSE)</f>
        <v>Sanjit Chand</v>
      </c>
      <c r="P465" t="str">
        <f>VLOOKUP($A465,SalesData[#This Row],COLUMN(P464), FALSE)</f>
        <v>ES</v>
      </c>
      <c r="Q465" t="str">
        <f>VLOOKUP($A465,SalesData[#This Row],COLUMN(Q464), FALSE)</f>
        <v>2014</v>
      </c>
      <c r="R465" t="str">
        <f>VLOOKUP($A465,SalesData[#This Row],COLUMN(R464), FALSE)</f>
        <v>HIGH</v>
      </c>
      <c r="S465" t="str">
        <f>VLOOKUP($A465,SalesData[#This Row],COLUMN(S464), FALSE)</f>
        <v>technology</v>
      </c>
      <c r="T465" t="str">
        <f>VLOOKUP($A465,SalesData[#This Row],COLUMN(T464), FALSE)</f>
        <v>41991</v>
      </c>
      <c r="U465" t="str">
        <f>VLOOKUP($A465,SalesData[#This Row],COLUMN(U464), FALSE)</f>
        <v>SC2009545</v>
      </c>
      <c r="V465" t="str">
        <f>VLOOKUP($A465,SalesData[#This Row],COLUMN(V464), FALSE)</f>
        <v>ES</v>
      </c>
      <c r="W465">
        <f>VLOOKUP($A465,SalesData[#This Row],COLUMN(W464), FALSE)</f>
        <v>2014</v>
      </c>
      <c r="X465" t="str">
        <f>VLOOKUP($A465,SalesData[#This Row],COLUMN(X464), FALSE)</f>
        <v>SC2009545</v>
      </c>
      <c r="Y465">
        <f>VLOOKUP($A465,SalesData[#This Row],COLUMN(Y464), FALSE)</f>
        <v>41991</v>
      </c>
      <c r="Z465" t="str">
        <f>VLOOKUP($A465,SalesData[#This Row],COLUMN(Z464), FALSE)</f>
        <v>ES-2014-SC2009545-41991</v>
      </c>
      <c r="AA465">
        <f>VLOOKUP($A465,SalesData[#This Row],COLUMN(AA464), FALSE)</f>
        <v>2014</v>
      </c>
      <c r="AB465">
        <f>VLOOKUP($A465,SalesData[#This Row],COLUMN(AB464), FALSE)</f>
        <v>12</v>
      </c>
      <c r="AC465">
        <f>VLOOKUP($A465,SalesData[#This Row],COLUMN(AC464), FALSE)</f>
        <v>5</v>
      </c>
      <c r="AD465">
        <f>VLOOKUP($A465,SalesData[#This Row],COLUMN(AD464), FALSE)</f>
        <v>4</v>
      </c>
    </row>
    <row r="466" spans="1:30" ht="15.75">
      <c r="A466" s="53" t="s">
        <v>1000</v>
      </c>
      <c r="B466" s="52">
        <f>VLOOKUP($A466,SalesData[#This Row],COLUMN(B465), FALSE)</f>
        <v>41678</v>
      </c>
      <c r="C466" s="52" t="str">
        <f>VLOOKUP($A466,SalesData[#This Row],COLUMN(C465), FALSE)</f>
        <v xml:space="preserve"> 2014-02-09 </v>
      </c>
      <c r="D466" t="str">
        <f>VLOOKUP($A466,SalesData[#This Row],COLUMN(D465), FALSE)</f>
        <v>Guy Phonely</v>
      </c>
      <c r="E466" t="str">
        <f>VLOOKUP($A466,SalesData[#This Row],COLUMN(E465), FALSE)</f>
        <v>Morocco</v>
      </c>
      <c r="F466" t="str">
        <f>VLOOKUP($A466,SalesData[#This Row],COLUMN(F465), FALSE)</f>
        <v>North Africa</v>
      </c>
      <c r="G466" t="str">
        <f>VLOOKUP($A466,SalesData[#This Row],COLUMN(G465), FALSE)</f>
        <v>Technology</v>
      </c>
      <c r="H466" t="str">
        <f>VLOOKUP($A466,SalesData[#This Row],COLUMN(H465), FALSE)</f>
        <v>Binders</v>
      </c>
      <c r="I466">
        <f>VLOOKUP($A466,SalesData[#This Row],COLUMN(I465), FALSE)</f>
        <v>1457.28</v>
      </c>
      <c r="J466">
        <f>VLOOKUP($A466,SalesData[#This Row],COLUMN(J465), FALSE)</f>
        <v>8</v>
      </c>
      <c r="K466">
        <f>VLOOKUP($A466,SalesData[#This Row],COLUMN(K465), FALSE)</f>
        <v>0</v>
      </c>
      <c r="L466">
        <f>VLOOKUP($A466,SalesData[#This Row],COLUMN(L465), FALSE)</f>
        <v>3572.9804248258702</v>
      </c>
      <c r="M466" t="str">
        <f>VLOOKUP($A466,SalesData[#This Row],COLUMN(M465), FALSE)</f>
        <v>Critical</v>
      </c>
      <c r="N466">
        <f>VLOOKUP($A466,SalesData[#This Row],COLUMN(N465), FALSE)</f>
        <v>0</v>
      </c>
      <c r="O466" t="str">
        <f>VLOOKUP($A466,SalesData[#This Row],COLUMN(O465), FALSE)</f>
        <v>Guy Phonely</v>
      </c>
      <c r="P466" t="str">
        <f>VLOOKUP($A466,SalesData[#This Row],COLUMN(P465), FALSE)</f>
        <v>MO</v>
      </c>
      <c r="Q466" t="str">
        <f>VLOOKUP($A466,SalesData[#This Row],COLUMN(Q465), FALSE)</f>
        <v>2014</v>
      </c>
      <c r="R466" t="str">
        <f>VLOOKUP($A466,SalesData[#This Row],COLUMN(R465), FALSE)</f>
        <v>CRITICAL</v>
      </c>
      <c r="S466" t="str">
        <f>VLOOKUP($A466,SalesData[#This Row],COLUMN(S465), FALSE)</f>
        <v>technology</v>
      </c>
      <c r="T466" t="str">
        <f>VLOOKUP($A466,SalesData[#This Row],COLUMN(T465), FALSE)</f>
        <v>41678</v>
      </c>
      <c r="U466" t="str">
        <f>VLOOKUP($A466,SalesData[#This Row],COLUMN(U465), FALSE)</f>
        <v>GP474086</v>
      </c>
      <c r="V466" t="str">
        <f>VLOOKUP($A466,SalesData[#This Row],COLUMN(V465), FALSE)</f>
        <v>MO</v>
      </c>
      <c r="W466">
        <f>VLOOKUP($A466,SalesData[#This Row],COLUMN(W465), FALSE)</f>
        <v>2014</v>
      </c>
      <c r="X466" t="str">
        <f>VLOOKUP($A466,SalesData[#This Row],COLUMN(X465), FALSE)</f>
        <v>GP474086</v>
      </c>
      <c r="Y466">
        <f>VLOOKUP($A466,SalesData[#This Row],COLUMN(Y465), FALSE)</f>
        <v>41678</v>
      </c>
      <c r="Z466" t="str">
        <f>VLOOKUP($A466,SalesData[#This Row],COLUMN(Z465), FALSE)</f>
        <v>MO-2014-GP474086-41678</v>
      </c>
      <c r="AA466">
        <f>VLOOKUP($A466,SalesData[#This Row],COLUMN(AA465), FALSE)</f>
        <v>2014</v>
      </c>
      <c r="AB466">
        <f>VLOOKUP($A466,SalesData[#This Row],COLUMN(AB465), FALSE)</f>
        <v>2</v>
      </c>
      <c r="AC466">
        <f>VLOOKUP($A466,SalesData[#This Row],COLUMN(AC465), FALSE)</f>
        <v>7</v>
      </c>
      <c r="AD466">
        <f>VLOOKUP($A466,SalesData[#This Row],COLUMN(AD465), FALSE)</f>
        <v>0</v>
      </c>
    </row>
    <row r="467" spans="1:30" ht="15.75">
      <c r="A467" s="54" t="s">
        <v>1120</v>
      </c>
      <c r="B467" s="52">
        <f>VLOOKUP($A467,SalesData[#This Row],COLUMN(B466), FALSE)</f>
        <v>41506</v>
      </c>
      <c r="C467" s="52">
        <f>VLOOKUP($A467,SalesData[#This Row],COLUMN(C466), FALSE)</f>
        <v>41510</v>
      </c>
      <c r="D467" t="str">
        <f>VLOOKUP($A467,SalesData[#This Row],COLUMN(D466), FALSE)</f>
        <v>Charles McCrossin</v>
      </c>
      <c r="E467" t="str">
        <f>VLOOKUP($A467,SalesData[#This Row],COLUMN(E466), FALSE)</f>
        <v>hCina</v>
      </c>
      <c r="F467" t="str">
        <f>VLOOKUP($A467,SalesData[#This Row],COLUMN(F466), FALSE)</f>
        <v>Eastern Asia</v>
      </c>
      <c r="G467" t="str">
        <f>VLOOKUP($A467,SalesData[#This Row],COLUMN(G466), FALSE)</f>
        <v>Technology</v>
      </c>
      <c r="H467" t="str">
        <f>VLOOKUP($A467,SalesData[#This Row],COLUMN(H466), FALSE)</f>
        <v>Tables</v>
      </c>
      <c r="I467">
        <f>VLOOKUP($A467,SalesData[#This Row],COLUMN(I466), FALSE)</f>
        <v>5737.5</v>
      </c>
      <c r="J467">
        <f>VLOOKUP($A467,SalesData[#This Row],COLUMN(J466), FALSE)</f>
        <v>9</v>
      </c>
      <c r="K467">
        <f>VLOOKUP($A467,SalesData[#This Row],COLUMN(K466), FALSE)</f>
        <v>0</v>
      </c>
      <c r="L467">
        <f>VLOOKUP($A467,SalesData[#This Row],COLUMN(L466), FALSE)</f>
        <v>630.99</v>
      </c>
      <c r="M467" t="str">
        <f>VLOOKUP($A467,SalesData[#This Row],COLUMN(M466), FALSE)</f>
        <v>Medium</v>
      </c>
      <c r="N467">
        <f>VLOOKUP($A467,SalesData[#This Row],COLUMN(N466), FALSE)</f>
        <v>0</v>
      </c>
      <c r="O467" t="str">
        <f>VLOOKUP($A467,SalesData[#This Row],COLUMN(O466), FALSE)</f>
        <v>Charles Mccrossin</v>
      </c>
      <c r="P467" t="str">
        <f>VLOOKUP($A467,SalesData[#This Row],COLUMN(P466), FALSE)</f>
        <v>IN</v>
      </c>
      <c r="Q467" t="str">
        <f>VLOOKUP($A467,SalesData[#This Row],COLUMN(Q466), FALSE)</f>
        <v>2013</v>
      </c>
      <c r="R467" t="str">
        <f>VLOOKUP($A467,SalesData[#This Row],COLUMN(R466), FALSE)</f>
        <v>MEDIUM</v>
      </c>
      <c r="S467" t="str">
        <f>VLOOKUP($A467,SalesData[#This Row],COLUMN(S466), FALSE)</f>
        <v>technology</v>
      </c>
      <c r="T467" t="str">
        <f>VLOOKUP($A467,SalesData[#This Row],COLUMN(T466), FALSE)</f>
        <v>41506</v>
      </c>
      <c r="U467" t="str">
        <f>VLOOKUP($A467,SalesData[#This Row],COLUMN(U466), FALSE)</f>
        <v>CM1216027</v>
      </c>
      <c r="V467" t="str">
        <f>VLOOKUP($A467,SalesData[#This Row],COLUMN(V466), FALSE)</f>
        <v>IN</v>
      </c>
      <c r="W467">
        <f>VLOOKUP($A467,SalesData[#This Row],COLUMN(W466), FALSE)</f>
        <v>2013</v>
      </c>
      <c r="X467" t="str">
        <f>VLOOKUP($A467,SalesData[#This Row],COLUMN(X466), FALSE)</f>
        <v>CM1216027</v>
      </c>
      <c r="Y467">
        <f>VLOOKUP($A467,SalesData[#This Row],COLUMN(Y466), FALSE)</f>
        <v>41506</v>
      </c>
      <c r="Z467" t="str">
        <f>VLOOKUP($A467,SalesData[#This Row],COLUMN(Z466), FALSE)</f>
        <v>IN-2013-CM1216027-41506</v>
      </c>
      <c r="AA467">
        <f>VLOOKUP($A467,SalesData[#This Row],COLUMN(AA466), FALSE)</f>
        <v>2013</v>
      </c>
      <c r="AB467">
        <f>VLOOKUP($A467,SalesData[#This Row],COLUMN(AB466), FALSE)</f>
        <v>8</v>
      </c>
      <c r="AC467">
        <f>VLOOKUP($A467,SalesData[#This Row],COLUMN(AC466), FALSE)</f>
        <v>3</v>
      </c>
      <c r="AD467">
        <f>VLOOKUP($A467,SalesData[#This Row],COLUMN(AD466), FALSE)</f>
        <v>4</v>
      </c>
    </row>
    <row r="468" spans="1:30" ht="15.75">
      <c r="A468" s="53" t="s">
        <v>1123</v>
      </c>
      <c r="B468" s="52">
        <f>VLOOKUP($A468,SalesData[#This Row],COLUMN(B467), FALSE)</f>
        <v>41418</v>
      </c>
      <c r="C468" s="52">
        <f>VLOOKUP($A468,SalesData[#This Row],COLUMN(C467), FALSE)</f>
        <v>41422</v>
      </c>
      <c r="D468" t="str">
        <f>VLOOKUP($A468,SalesData[#This Row],COLUMN(D467), FALSE)</f>
        <v xml:space="preserve"> Daniel Lacy </v>
      </c>
      <c r="E468" t="str">
        <f>VLOOKUP($A468,SalesData[#This Row],COLUMN(E467), FALSE)</f>
        <v>Australia</v>
      </c>
      <c r="F468" t="str">
        <f>VLOOKUP($A468,SalesData[#This Row],COLUMN(F467), FALSE)</f>
        <v>Oceania</v>
      </c>
      <c r="G468" t="str">
        <f>VLOOKUP($A468,SalesData[#This Row],COLUMN(G467), FALSE)</f>
        <v>Technology</v>
      </c>
      <c r="H468" t="str">
        <f>VLOOKUP($A468,SalesData[#This Row],COLUMN(H467), FALSE)</f>
        <v>Appliances</v>
      </c>
      <c r="I468">
        <f>VLOOKUP($A468,SalesData[#This Row],COLUMN(I467), FALSE)</f>
        <v>1641.087</v>
      </c>
      <c r="J468">
        <f>VLOOKUP($A468,SalesData[#This Row],COLUMN(J467), FALSE)</f>
        <v>7</v>
      </c>
      <c r="K468">
        <f>VLOOKUP($A468,SalesData[#This Row],COLUMN(K467), FALSE)</f>
        <v>0.1</v>
      </c>
      <c r="L468">
        <f>VLOOKUP($A468,SalesData[#This Row],COLUMN(L467), FALSE)</f>
        <v>473.90699999999998</v>
      </c>
      <c r="M468" t="str">
        <f>VLOOKUP($A468,SalesData[#This Row],COLUMN(M467), FALSE)</f>
        <v>High</v>
      </c>
      <c r="N468">
        <f>VLOOKUP($A468,SalesData[#This Row],COLUMN(N467), FALSE)</f>
        <v>0</v>
      </c>
      <c r="O468" t="str">
        <f>VLOOKUP($A468,SalesData[#This Row],COLUMN(O467), FALSE)</f>
        <v xml:space="preserve"> Daniel Lacy </v>
      </c>
      <c r="P468" t="str">
        <f>VLOOKUP($A468,SalesData[#This Row],COLUMN(P467), FALSE)</f>
        <v>IN</v>
      </c>
      <c r="Q468" t="str">
        <f>VLOOKUP($A468,SalesData[#This Row],COLUMN(Q467), FALSE)</f>
        <v>2013</v>
      </c>
      <c r="R468" t="str">
        <f>VLOOKUP($A468,SalesData[#This Row],COLUMN(R467), FALSE)</f>
        <v>HIGH</v>
      </c>
      <c r="S468" t="str">
        <f>VLOOKUP($A468,SalesData[#This Row],COLUMN(S467), FALSE)</f>
        <v>technology</v>
      </c>
      <c r="T468" t="str">
        <f>VLOOKUP($A468,SalesData[#This Row],COLUMN(T467), FALSE)</f>
        <v>41418</v>
      </c>
      <c r="U468" t="str">
        <f>VLOOKUP($A468,SalesData[#This Row],COLUMN(U467), FALSE)</f>
        <v>DL129257</v>
      </c>
      <c r="V468" t="str">
        <f>VLOOKUP($A468,SalesData[#This Row],COLUMN(V467), FALSE)</f>
        <v>IN</v>
      </c>
      <c r="W468">
        <f>VLOOKUP($A468,SalesData[#This Row],COLUMN(W467), FALSE)</f>
        <v>2013</v>
      </c>
      <c r="X468" t="str">
        <f>VLOOKUP($A468,SalesData[#This Row],COLUMN(X467), FALSE)</f>
        <v>DL129257</v>
      </c>
      <c r="Y468">
        <f>VLOOKUP($A468,SalesData[#This Row],COLUMN(Y467), FALSE)</f>
        <v>41418</v>
      </c>
      <c r="Z468" t="str">
        <f>VLOOKUP($A468,SalesData[#This Row],COLUMN(Z467), FALSE)</f>
        <v>IN-2013-DL129257-41418</v>
      </c>
      <c r="AA468">
        <f>VLOOKUP($A468,SalesData[#This Row],COLUMN(AA467), FALSE)</f>
        <v>2013</v>
      </c>
      <c r="AB468">
        <f>VLOOKUP($A468,SalesData[#This Row],COLUMN(AB467), FALSE)</f>
        <v>5</v>
      </c>
      <c r="AC468">
        <f>VLOOKUP($A468,SalesData[#This Row],COLUMN(AC467), FALSE)</f>
        <v>6</v>
      </c>
      <c r="AD468">
        <f>VLOOKUP($A468,SalesData[#This Row],COLUMN(AD467), FALSE)</f>
        <v>4</v>
      </c>
    </row>
    <row r="469" spans="1:30" ht="15.75">
      <c r="A469" s="54" t="s">
        <v>1134</v>
      </c>
      <c r="B469" s="52" t="str">
        <f>VLOOKUP($A469,SalesData[#This Row],COLUMN(B468), FALSE)</f>
        <v xml:space="preserve"> 2014-05-14 </v>
      </c>
      <c r="C469" s="52">
        <f>VLOOKUP($A469,SalesData[#This Row],COLUMN(C468), FALSE)</f>
        <v>41775</v>
      </c>
      <c r="D469" t="str">
        <f>VLOOKUP($A469,SalesData[#This Row],COLUMN(D468), FALSE)</f>
        <v>Cari MacIntyre</v>
      </c>
      <c r="E469" t="str">
        <f>VLOOKUP($A469,SalesData[#This Row],COLUMN(E468), FALSE)</f>
        <v>France</v>
      </c>
      <c r="F469" t="str">
        <f>VLOOKUP($A469,SalesData[#This Row],COLUMN(F468), FALSE)</f>
        <v>Western Europe</v>
      </c>
      <c r="G469" t="str">
        <f>VLOOKUP($A469,SalesData[#This Row],COLUMN(G468), FALSE)</f>
        <v>Technology</v>
      </c>
      <c r="H469" t="str">
        <f>VLOOKUP($A469,SalesData[#This Row],COLUMN(H468), FALSE)</f>
        <v>Chairs</v>
      </c>
      <c r="I469">
        <f>VLOOKUP($A469,SalesData[#This Row],COLUMN(I468), FALSE)</f>
        <v>2910.1875</v>
      </c>
      <c r="J469">
        <f>VLOOKUP($A469,SalesData[#This Row],COLUMN(J468), FALSE)</f>
        <v>11</v>
      </c>
      <c r="K469">
        <f>VLOOKUP($A469,SalesData[#This Row],COLUMN(K468), FALSE)</f>
        <v>0.15</v>
      </c>
      <c r="L469">
        <f>VLOOKUP($A469,SalesData[#This Row],COLUMN(L468), FALSE)</f>
        <v>-68.722500000000096</v>
      </c>
      <c r="M469" t="str">
        <f>VLOOKUP($A469,SalesData[#This Row],COLUMN(M468), FALSE)</f>
        <v>High</v>
      </c>
      <c r="N469">
        <f>VLOOKUP($A469,SalesData[#This Row],COLUMN(N468), FALSE)</f>
        <v>0</v>
      </c>
      <c r="O469" t="str">
        <f>VLOOKUP($A469,SalesData[#This Row],COLUMN(O468), FALSE)</f>
        <v>Cari Macintyre</v>
      </c>
      <c r="P469" t="str">
        <f>VLOOKUP($A469,SalesData[#This Row],COLUMN(P468), FALSE)</f>
        <v>ES</v>
      </c>
      <c r="Q469" t="str">
        <f>VLOOKUP($A469,SalesData[#This Row],COLUMN(Q468), FALSE)</f>
        <v>2014</v>
      </c>
      <c r="R469" t="str">
        <f>VLOOKUP($A469,SalesData[#This Row],COLUMN(R468), FALSE)</f>
        <v>HIGH</v>
      </c>
      <c r="S469" t="str">
        <f>VLOOKUP($A469,SalesData[#This Row],COLUMN(S468), FALSE)</f>
        <v>technology</v>
      </c>
      <c r="T469" t="str">
        <f>VLOOKUP($A469,SalesData[#This Row],COLUMN(T468), FALSE)</f>
        <v>41773</v>
      </c>
      <c r="U469" t="str">
        <f>VLOOKUP($A469,SalesData[#This Row],COLUMN(U468), FALSE)</f>
        <v>CM1183045</v>
      </c>
      <c r="V469" t="str">
        <f>VLOOKUP($A469,SalesData[#This Row],COLUMN(V468), FALSE)</f>
        <v>ES</v>
      </c>
      <c r="W469">
        <f>VLOOKUP($A469,SalesData[#This Row],COLUMN(W468), FALSE)</f>
        <v>2014</v>
      </c>
      <c r="X469" t="str">
        <f>VLOOKUP($A469,SalesData[#This Row],COLUMN(X468), FALSE)</f>
        <v>CM1183045</v>
      </c>
      <c r="Y469">
        <f>VLOOKUP($A469,SalesData[#This Row],COLUMN(Y468), FALSE)</f>
        <v>41773</v>
      </c>
      <c r="Z469" t="str">
        <f>VLOOKUP($A469,SalesData[#This Row],COLUMN(Z468), FALSE)</f>
        <v>ES-2014-CM1183045-41773</v>
      </c>
      <c r="AA469">
        <f>VLOOKUP($A469,SalesData[#This Row],COLUMN(AA468), FALSE)</f>
        <v>0</v>
      </c>
      <c r="AB469">
        <f>VLOOKUP($A469,SalesData[#This Row],COLUMN(AB468), FALSE)</f>
        <v>0</v>
      </c>
      <c r="AC469">
        <f>VLOOKUP($A469,SalesData[#This Row],COLUMN(AC468), FALSE)</f>
        <v>0</v>
      </c>
      <c r="AD469">
        <f>VLOOKUP($A469,SalesData[#This Row],COLUMN(AD468), FALSE)</f>
        <v>0</v>
      </c>
    </row>
    <row r="470" spans="1:30" ht="15.75">
      <c r="A470" s="53" t="s">
        <v>1141</v>
      </c>
      <c r="B470" s="52">
        <f>VLOOKUP($A470,SalesData[#This Row],COLUMN(B469), FALSE)</f>
        <v>41763</v>
      </c>
      <c r="C470" s="52">
        <f>VLOOKUP($A470,SalesData[#This Row],COLUMN(C469), FALSE)</f>
        <v>41767</v>
      </c>
      <c r="D470" t="str">
        <f>VLOOKUP($A470,SalesData[#This Row],COLUMN(D469), FALSE)</f>
        <v>Cindy Schnelling</v>
      </c>
      <c r="E470" t="str">
        <f>VLOOKUP($A470,SalesData[#This Row],COLUMN(E469), FALSE)</f>
        <v>Mexico</v>
      </c>
      <c r="F470" t="str">
        <f>VLOOKUP($A470,SalesData[#This Row],COLUMN(F469), FALSE)</f>
        <v>Central America</v>
      </c>
      <c r="G470" t="str">
        <f>VLOOKUP($A470,SalesData[#This Row],COLUMN(G469), FALSE)</f>
        <v>Furniture</v>
      </c>
      <c r="H470" t="str">
        <f>VLOOKUP($A470,SalesData[#This Row],COLUMN(H469), FALSE)</f>
        <v>Phones</v>
      </c>
      <c r="I470">
        <f>VLOOKUP($A470,SalesData[#This Row],COLUMN(I469), FALSE)</f>
        <v>1731.0719999999901</v>
      </c>
      <c r="J470">
        <f>VLOOKUP($A470,SalesData[#This Row],COLUMN(J469), FALSE)</f>
        <v>7</v>
      </c>
      <c r="K470">
        <f>VLOOKUP($A470,SalesData[#This Row],COLUMN(K469), FALSE)</f>
        <v>0.2</v>
      </c>
      <c r="L470">
        <f>VLOOKUP($A470,SalesData[#This Row],COLUMN(L469), FALSE)</f>
        <v>-238.027999999999</v>
      </c>
      <c r="M470" t="str">
        <f>VLOOKUP($A470,SalesData[#This Row],COLUMN(M469), FALSE)</f>
        <v>High</v>
      </c>
      <c r="N470">
        <f>VLOOKUP($A470,SalesData[#This Row],COLUMN(N469), FALSE)</f>
        <v>0</v>
      </c>
      <c r="O470" t="str">
        <f>VLOOKUP($A470,SalesData[#This Row],COLUMN(O469), FALSE)</f>
        <v>Cindy Schnelling</v>
      </c>
      <c r="P470" t="str">
        <f>VLOOKUP($A470,SalesData[#This Row],COLUMN(P469), FALSE)</f>
        <v>MX</v>
      </c>
      <c r="Q470" t="str">
        <f>VLOOKUP($A470,SalesData[#This Row],COLUMN(Q469), FALSE)</f>
        <v>2014</v>
      </c>
      <c r="R470" t="str">
        <f>VLOOKUP($A470,SalesData[#This Row],COLUMN(R469), FALSE)</f>
        <v>HIGH</v>
      </c>
      <c r="S470" t="str">
        <f>VLOOKUP($A470,SalesData[#This Row],COLUMN(S469), FALSE)</f>
        <v>furniture</v>
      </c>
      <c r="T470" t="str">
        <f>VLOOKUP($A470,SalesData[#This Row],COLUMN(T469), FALSE)</f>
        <v>41763</v>
      </c>
      <c r="U470" t="str">
        <f>VLOOKUP($A470,SalesData[#This Row],COLUMN(U469), FALSE)</f>
        <v>CS1249082</v>
      </c>
      <c r="V470" t="str">
        <f>VLOOKUP($A470,SalesData[#This Row],COLUMN(V469), FALSE)</f>
        <v>MX</v>
      </c>
      <c r="W470">
        <f>VLOOKUP($A470,SalesData[#This Row],COLUMN(W469), FALSE)</f>
        <v>2014</v>
      </c>
      <c r="X470" t="str">
        <f>VLOOKUP($A470,SalesData[#This Row],COLUMN(X469), FALSE)</f>
        <v>CS1249082</v>
      </c>
      <c r="Y470">
        <f>VLOOKUP($A470,SalesData[#This Row],COLUMN(Y469), FALSE)</f>
        <v>41763</v>
      </c>
      <c r="Z470" t="str">
        <f>VLOOKUP($A470,SalesData[#This Row],COLUMN(Z469), FALSE)</f>
        <v>MX-2014-CS1249082-41763</v>
      </c>
      <c r="AA470">
        <f>VLOOKUP($A470,SalesData[#This Row],COLUMN(AA469), FALSE)</f>
        <v>2014</v>
      </c>
      <c r="AB470">
        <f>VLOOKUP($A470,SalesData[#This Row],COLUMN(AB469), FALSE)</f>
        <v>5</v>
      </c>
      <c r="AC470">
        <f>VLOOKUP($A470,SalesData[#This Row],COLUMN(AC469), FALSE)</f>
        <v>1</v>
      </c>
      <c r="AD470">
        <f>VLOOKUP($A470,SalesData[#This Row],COLUMN(AD469), FALSE)</f>
        <v>4</v>
      </c>
    </row>
    <row r="471" spans="1:30" ht="15.75">
      <c r="A471" s="54" t="s">
        <v>1145</v>
      </c>
      <c r="B471" s="52">
        <f>VLOOKUP($A471,SalesData[#This Row],COLUMN(B470), FALSE)</f>
        <v>42340</v>
      </c>
      <c r="C471" s="52">
        <f>VLOOKUP($A471,SalesData[#This Row],COLUMN(C470), FALSE)</f>
        <v>42344</v>
      </c>
      <c r="D471" t="str">
        <f>VLOOKUP($A471,SalesData[#This Row],COLUMN(D470), FALSE)</f>
        <v>Matthew Clasen</v>
      </c>
      <c r="E471" t="str">
        <f>VLOOKUP($A471,SalesData[#This Row],COLUMN(E470), FALSE)</f>
        <v>Dominican Republic</v>
      </c>
      <c r="F471" t="str">
        <f>VLOOKUP($A471,SalesData[#This Row],COLUMN(F470), FALSE)</f>
        <v>Caribbean</v>
      </c>
      <c r="G471" t="str">
        <f>VLOOKUP($A471,SalesData[#This Row],COLUMN(G470), FALSE)</f>
        <v>Technology</v>
      </c>
      <c r="H471" t="str">
        <f>VLOOKUP($A471,SalesData[#This Row],COLUMN(H470), FALSE)</f>
        <v>Phones</v>
      </c>
      <c r="I471">
        <f>VLOOKUP($A471,SalesData[#This Row],COLUMN(I470), FALSE)</f>
        <v>1914.0799999999899</v>
      </c>
      <c r="J471">
        <f>VLOOKUP($A471,SalesData[#This Row],COLUMN(J470), FALSE)</f>
        <v>14</v>
      </c>
      <c r="K471">
        <f>VLOOKUP($A471,SalesData[#This Row],COLUMN(K470), FALSE)</f>
        <v>0.2</v>
      </c>
      <c r="L471">
        <f>VLOOKUP($A471,SalesData[#This Row],COLUMN(L470), FALSE)</f>
        <v>669.76</v>
      </c>
      <c r="M471" t="str">
        <f>VLOOKUP($A471,SalesData[#This Row],COLUMN(M470), FALSE)</f>
        <v>Medium</v>
      </c>
      <c r="N471">
        <f>VLOOKUP($A471,SalesData[#This Row],COLUMN(N470), FALSE)</f>
        <v>0</v>
      </c>
      <c r="O471" t="str">
        <f>VLOOKUP($A471,SalesData[#This Row],COLUMN(O470), FALSE)</f>
        <v>Matthew Clasen</v>
      </c>
      <c r="P471" t="str">
        <f>VLOOKUP($A471,SalesData[#This Row],COLUMN(P470), FALSE)</f>
        <v>MX</v>
      </c>
      <c r="Q471" t="str">
        <f>VLOOKUP($A471,SalesData[#This Row],COLUMN(Q470), FALSE)</f>
        <v>2015</v>
      </c>
      <c r="R471" t="str">
        <f>VLOOKUP($A471,SalesData[#This Row],COLUMN(R470), FALSE)</f>
        <v>MEDIUM</v>
      </c>
      <c r="S471" t="str">
        <f>VLOOKUP($A471,SalesData[#This Row],COLUMN(S470), FALSE)</f>
        <v>technology</v>
      </c>
      <c r="T471" t="str">
        <f>VLOOKUP($A471,SalesData[#This Row],COLUMN(T470), FALSE)</f>
        <v>42340</v>
      </c>
      <c r="U471" t="str">
        <f>VLOOKUP($A471,SalesData[#This Row],COLUMN(U470), FALSE)</f>
        <v>MC1763536</v>
      </c>
      <c r="V471" t="str">
        <f>VLOOKUP($A471,SalesData[#This Row],COLUMN(V470), FALSE)</f>
        <v>MX</v>
      </c>
      <c r="W471">
        <f>VLOOKUP($A471,SalesData[#This Row],COLUMN(W470), FALSE)</f>
        <v>2015</v>
      </c>
      <c r="X471" t="str">
        <f>VLOOKUP($A471,SalesData[#This Row],COLUMN(X470), FALSE)</f>
        <v>MC1763536</v>
      </c>
      <c r="Y471">
        <f>VLOOKUP($A471,SalesData[#This Row],COLUMN(Y470), FALSE)</f>
        <v>42340</v>
      </c>
      <c r="Z471" t="str">
        <f>VLOOKUP($A471,SalesData[#This Row],COLUMN(Z470), FALSE)</f>
        <v>MX-2015-MC1763536-42340</v>
      </c>
      <c r="AA471">
        <f>VLOOKUP($A471,SalesData[#This Row],COLUMN(AA470), FALSE)</f>
        <v>2015</v>
      </c>
      <c r="AB471">
        <f>VLOOKUP($A471,SalesData[#This Row],COLUMN(AB470), FALSE)</f>
        <v>12</v>
      </c>
      <c r="AC471">
        <f>VLOOKUP($A471,SalesData[#This Row],COLUMN(AC470), FALSE)</f>
        <v>4</v>
      </c>
      <c r="AD471">
        <f>VLOOKUP($A471,SalesData[#This Row],COLUMN(AD470), FALSE)</f>
        <v>4</v>
      </c>
    </row>
    <row r="472" spans="1:30" ht="15.75">
      <c r="A472" s="53" t="s">
        <v>1147</v>
      </c>
      <c r="B472" s="52">
        <f>VLOOKUP($A472,SalesData[#This Row],COLUMN(B471), FALSE)</f>
        <v>42012</v>
      </c>
      <c r="C472" s="52">
        <f>VLOOKUP($A472,SalesData[#This Row],COLUMN(C471), FALSE)</f>
        <v>42017</v>
      </c>
      <c r="D472" t="str">
        <f>VLOOKUP($A472,SalesData[#This Row],COLUMN(D471), FALSE)</f>
        <v>Valerie Takahito</v>
      </c>
      <c r="E472" t="str">
        <f>VLOOKUP($A472,SalesData[#This Row],COLUMN(E471), FALSE)</f>
        <v>Brazil</v>
      </c>
      <c r="F472" t="str">
        <f>VLOOKUP($A472,SalesData[#This Row],COLUMN(F471), FALSE)</f>
        <v>South America</v>
      </c>
      <c r="G472" t="str">
        <f>VLOOKUP($A472,SalesData[#This Row],COLUMN(G471), FALSE)</f>
        <v>Technology</v>
      </c>
      <c r="H472" t="str">
        <f>VLOOKUP($A472,SalesData[#This Row],COLUMN(H471), FALSE)</f>
        <v>Chairs</v>
      </c>
      <c r="I472">
        <f>VLOOKUP($A472,SalesData[#This Row],COLUMN(I471), FALSE)</f>
        <v>3393.12</v>
      </c>
      <c r="J472">
        <f>VLOOKUP($A472,SalesData[#This Row],COLUMN(J471), FALSE)</f>
        <v>8</v>
      </c>
      <c r="K472">
        <f>VLOOKUP($A472,SalesData[#This Row],COLUMN(K471), FALSE)</f>
        <v>0</v>
      </c>
      <c r="L472">
        <f>VLOOKUP($A472,SalesData[#This Row],COLUMN(L471), FALSE)</f>
        <v>101.76</v>
      </c>
      <c r="M472" t="str">
        <f>VLOOKUP($A472,SalesData[#This Row],COLUMN(M471), FALSE)</f>
        <v>Medium</v>
      </c>
      <c r="N472">
        <f>VLOOKUP($A472,SalesData[#This Row],COLUMN(N471), FALSE)</f>
        <v>0</v>
      </c>
      <c r="O472" t="str">
        <f>VLOOKUP($A472,SalesData[#This Row],COLUMN(O471), FALSE)</f>
        <v>Valerie Takahito</v>
      </c>
      <c r="P472" t="str">
        <f>VLOOKUP($A472,SalesData[#This Row],COLUMN(P471), FALSE)</f>
        <v>MX</v>
      </c>
      <c r="Q472" t="str">
        <f>VLOOKUP($A472,SalesData[#This Row],COLUMN(Q471), FALSE)</f>
        <v>2015</v>
      </c>
      <c r="R472" t="str">
        <f>VLOOKUP($A472,SalesData[#This Row],COLUMN(R471), FALSE)</f>
        <v>MEDIUM</v>
      </c>
      <c r="S472" t="str">
        <f>VLOOKUP($A472,SalesData[#This Row],COLUMN(S471), FALSE)</f>
        <v>technology</v>
      </c>
      <c r="T472" t="str">
        <f>VLOOKUP($A472,SalesData[#This Row],COLUMN(T471), FALSE)</f>
        <v>42012</v>
      </c>
      <c r="U472" t="str">
        <f>VLOOKUP($A472,SalesData[#This Row],COLUMN(U471), FALSE)</f>
        <v>VT2170018</v>
      </c>
      <c r="V472" t="str">
        <f>VLOOKUP($A472,SalesData[#This Row],COLUMN(V471), FALSE)</f>
        <v>MX</v>
      </c>
      <c r="W472">
        <f>VLOOKUP($A472,SalesData[#This Row],COLUMN(W471), FALSE)</f>
        <v>2015</v>
      </c>
      <c r="X472" t="str">
        <f>VLOOKUP($A472,SalesData[#This Row],COLUMN(X471), FALSE)</f>
        <v>VT2170018</v>
      </c>
      <c r="Y472">
        <f>VLOOKUP($A472,SalesData[#This Row],COLUMN(Y471), FALSE)</f>
        <v>42012</v>
      </c>
      <c r="Z472" t="str">
        <f>VLOOKUP($A472,SalesData[#This Row],COLUMN(Z471), FALSE)</f>
        <v>MX-2015-VT2170018-42012</v>
      </c>
      <c r="AA472">
        <f>VLOOKUP($A472,SalesData[#This Row],COLUMN(AA471), FALSE)</f>
        <v>2015</v>
      </c>
      <c r="AB472">
        <f>VLOOKUP($A472,SalesData[#This Row],COLUMN(AB471), FALSE)</f>
        <v>1</v>
      </c>
      <c r="AC472">
        <f>VLOOKUP($A472,SalesData[#This Row],COLUMN(AC471), FALSE)</f>
        <v>5</v>
      </c>
      <c r="AD472">
        <f>VLOOKUP($A472,SalesData[#This Row],COLUMN(AD471), FALSE)</f>
        <v>5</v>
      </c>
    </row>
    <row r="473" spans="1:30" ht="15.75">
      <c r="A473" s="54" t="s">
        <v>1148</v>
      </c>
      <c r="B473" s="52">
        <f>VLOOKUP($A473,SalesData[#This Row],COLUMN(B472), FALSE)</f>
        <v>41821</v>
      </c>
      <c r="C473" s="52">
        <f>VLOOKUP($A473,SalesData[#This Row],COLUMN(C472), FALSE)</f>
        <v>41824</v>
      </c>
      <c r="D473" t="str">
        <f>VLOOKUP($A473,SalesData[#This Row],COLUMN(D472), FALSE)</f>
        <v>Adrian Hane</v>
      </c>
      <c r="E473" t="str">
        <f>VLOOKUP($A473,SalesData[#This Row],COLUMN(E472), FALSE)</f>
        <v>United States</v>
      </c>
      <c r="F473" t="str">
        <f>VLOOKUP($A473,SalesData[#This Row],COLUMN(F472), FALSE)</f>
        <v>Central US</v>
      </c>
      <c r="G473" t="str">
        <f>VLOOKUP($A473,SalesData[#This Row],COLUMN(G472), FALSE)</f>
        <v>Technology</v>
      </c>
      <c r="H473" t="str">
        <f>VLOOKUP($A473,SalesData[#This Row],COLUMN(H472), FALSE)</f>
        <v>Accessories</v>
      </c>
      <c r="I473">
        <f>VLOOKUP($A473,SalesData[#This Row],COLUMN(I472), FALSE)</f>
        <v>50.12</v>
      </c>
      <c r="J473">
        <f>VLOOKUP($A473,SalesData[#This Row],COLUMN(J472), FALSE)</f>
        <v>7</v>
      </c>
      <c r="K473">
        <f>VLOOKUP($A473,SalesData[#This Row],COLUMN(K472), FALSE)</f>
        <v>0.2</v>
      </c>
      <c r="L473">
        <f>VLOOKUP($A473,SalesData[#This Row],COLUMN(L472), FALSE)</f>
        <v>-0.62650000000000705</v>
      </c>
      <c r="M473" t="str">
        <f>VLOOKUP($A473,SalesData[#This Row],COLUMN(M472), FALSE)</f>
        <v>Medium</v>
      </c>
      <c r="N473">
        <f>VLOOKUP($A473,SalesData[#This Row],COLUMN(N472), FALSE)</f>
        <v>0</v>
      </c>
      <c r="O473" t="str">
        <f>VLOOKUP($A473,SalesData[#This Row],COLUMN(O472), FALSE)</f>
        <v>Adrian Hane</v>
      </c>
      <c r="P473" t="str">
        <f>VLOOKUP($A473,SalesData[#This Row],COLUMN(P472), FALSE)</f>
        <v>CA</v>
      </c>
      <c r="Q473" t="str">
        <f>VLOOKUP($A473,SalesData[#This Row],COLUMN(Q472), FALSE)</f>
        <v>2014</v>
      </c>
      <c r="R473" t="str">
        <f>VLOOKUP($A473,SalesData[#This Row],COLUMN(R472), FALSE)</f>
        <v>MEDIUM</v>
      </c>
      <c r="S473" t="str">
        <f>VLOOKUP($A473,SalesData[#This Row],COLUMN(S472), FALSE)</f>
        <v>technology</v>
      </c>
      <c r="T473" t="str">
        <f>VLOOKUP($A473,SalesData[#This Row],COLUMN(T472), FALSE)</f>
        <v>41821</v>
      </c>
      <c r="U473" t="str">
        <f>VLOOKUP($A473,SalesData[#This Row],COLUMN(U472), FALSE)</f>
        <v>AH10120140</v>
      </c>
      <c r="V473" t="str">
        <f>VLOOKUP($A473,SalesData[#This Row],COLUMN(V472), FALSE)</f>
        <v>CA</v>
      </c>
      <c r="W473">
        <f>VLOOKUP($A473,SalesData[#This Row],COLUMN(W472), FALSE)</f>
        <v>2014</v>
      </c>
      <c r="X473" t="str">
        <f>VLOOKUP($A473,SalesData[#This Row],COLUMN(X472), FALSE)</f>
        <v>AH10120140</v>
      </c>
      <c r="Y473">
        <f>VLOOKUP($A473,SalesData[#This Row],COLUMN(Y472), FALSE)</f>
        <v>41821</v>
      </c>
      <c r="Z473" t="str">
        <f>VLOOKUP($A473,SalesData[#This Row],COLUMN(Z472), FALSE)</f>
        <v>CA-2014-AH10120140-41821</v>
      </c>
      <c r="AA473">
        <f>VLOOKUP($A473,SalesData[#This Row],COLUMN(AA472), FALSE)</f>
        <v>2014</v>
      </c>
      <c r="AB473">
        <f>VLOOKUP($A473,SalesData[#This Row],COLUMN(AB472), FALSE)</f>
        <v>7</v>
      </c>
      <c r="AC473">
        <f>VLOOKUP($A473,SalesData[#This Row],COLUMN(AC472), FALSE)</f>
        <v>3</v>
      </c>
      <c r="AD473">
        <f>VLOOKUP($A473,SalesData[#This Row],COLUMN(AD472), FALSE)</f>
        <v>3</v>
      </c>
    </row>
    <row r="474" spans="1:30" ht="15.75">
      <c r="A474" s="53" t="s">
        <v>1149</v>
      </c>
      <c r="B474" s="52">
        <f>VLOOKUP($A474,SalesData[#This Row],COLUMN(B473), FALSE)</f>
        <v>40979</v>
      </c>
      <c r="C474" s="52">
        <f>VLOOKUP($A474,SalesData[#This Row],COLUMN(C473), FALSE)</f>
        <v>40984</v>
      </c>
      <c r="D474" t="str">
        <f>VLOOKUP($A474,SalesData[#This Row],COLUMN(D473), FALSE)</f>
        <v>Carlos Daly</v>
      </c>
      <c r="E474" t="str">
        <f>VLOOKUP($A474,SalesData[#This Row],COLUMN(E473), FALSE)</f>
        <v>China</v>
      </c>
      <c r="F474" t="str">
        <f>VLOOKUP($A474,SalesData[#This Row],COLUMN(F473), FALSE)</f>
        <v>Eastern Asia</v>
      </c>
      <c r="G474" t="str">
        <f>VLOOKUP($A474,SalesData[#This Row],COLUMN(G473), FALSE)</f>
        <v>Furniture</v>
      </c>
      <c r="H474" t="str">
        <f>VLOOKUP($A474,SalesData[#This Row],COLUMN(H473), FALSE)</f>
        <v>Chairs</v>
      </c>
      <c r="I474">
        <f>VLOOKUP($A474,SalesData[#This Row],COLUMN(I473), FALSE)</f>
        <v>3272.0099999999902</v>
      </c>
      <c r="J474">
        <f>VLOOKUP($A474,SalesData[#This Row],COLUMN(J473), FALSE)</f>
        <v>7</v>
      </c>
      <c r="K474">
        <f>VLOOKUP($A474,SalesData[#This Row],COLUMN(K473), FALSE)</f>
        <v>0</v>
      </c>
      <c r="L474">
        <f>VLOOKUP($A474,SalesData[#This Row],COLUMN(L473), FALSE)</f>
        <v>1537.83</v>
      </c>
      <c r="M474" t="str">
        <f>VLOOKUP($A474,SalesData[#This Row],COLUMN(M473), FALSE)</f>
        <v>Medium</v>
      </c>
      <c r="N474">
        <f>VLOOKUP($A474,SalesData[#This Row],COLUMN(N473), FALSE)</f>
        <v>0</v>
      </c>
      <c r="O474" t="str">
        <f>VLOOKUP($A474,SalesData[#This Row],COLUMN(O473), FALSE)</f>
        <v>Carlos Daly</v>
      </c>
      <c r="P474" t="str">
        <f>VLOOKUP($A474,SalesData[#This Row],COLUMN(P473), FALSE)</f>
        <v>IN</v>
      </c>
      <c r="Q474" t="str">
        <f>VLOOKUP($A474,SalesData[#This Row],COLUMN(Q473), FALSE)</f>
        <v>2012</v>
      </c>
      <c r="R474" t="str">
        <f>VLOOKUP($A474,SalesData[#This Row],COLUMN(R473), FALSE)</f>
        <v>MEDIUM</v>
      </c>
      <c r="S474" t="str">
        <f>VLOOKUP($A474,SalesData[#This Row],COLUMN(S473), FALSE)</f>
        <v>furniture</v>
      </c>
      <c r="T474" t="str">
        <f>VLOOKUP($A474,SalesData[#This Row],COLUMN(T473), FALSE)</f>
        <v>40979</v>
      </c>
      <c r="U474" t="str">
        <f>VLOOKUP($A474,SalesData[#This Row],COLUMN(U473), FALSE)</f>
        <v>CD1192027</v>
      </c>
      <c r="V474" t="str">
        <f>VLOOKUP($A474,SalesData[#This Row],COLUMN(V473), FALSE)</f>
        <v>IN</v>
      </c>
      <c r="W474">
        <f>VLOOKUP($A474,SalesData[#This Row],COLUMN(W473), FALSE)</f>
        <v>2012</v>
      </c>
      <c r="X474" t="str">
        <f>VLOOKUP($A474,SalesData[#This Row],COLUMN(X473), FALSE)</f>
        <v>CD1192027</v>
      </c>
      <c r="Y474">
        <f>VLOOKUP($A474,SalesData[#This Row],COLUMN(Y473), FALSE)</f>
        <v>40979</v>
      </c>
      <c r="Z474" t="str">
        <f>VLOOKUP($A474,SalesData[#This Row],COLUMN(Z473), FALSE)</f>
        <v>IN-2012-CD1192027-40979</v>
      </c>
      <c r="AA474">
        <f>VLOOKUP($A474,SalesData[#This Row],COLUMN(AA473), FALSE)</f>
        <v>2012</v>
      </c>
      <c r="AB474">
        <f>VLOOKUP($A474,SalesData[#This Row],COLUMN(AB473), FALSE)</f>
        <v>3</v>
      </c>
      <c r="AC474">
        <f>VLOOKUP($A474,SalesData[#This Row],COLUMN(AC473), FALSE)</f>
        <v>1</v>
      </c>
      <c r="AD474">
        <f>VLOOKUP($A474,SalesData[#This Row],COLUMN(AD473), FALSE)</f>
        <v>5</v>
      </c>
    </row>
    <row r="475" spans="1:30" ht="15.75">
      <c r="A475" s="54" t="s">
        <v>1150</v>
      </c>
      <c r="B475" s="52">
        <f>VLOOKUP($A475,SalesData[#This Row],COLUMN(B474), FALSE)</f>
        <v>41654</v>
      </c>
      <c r="C475" s="52">
        <f>VLOOKUP($A475,SalesData[#This Row],COLUMN(C474), FALSE)</f>
        <v>41660</v>
      </c>
      <c r="D475" t="str">
        <f>VLOOKUP($A475,SalesData[#This Row],COLUMN(D474), FALSE)</f>
        <v xml:space="preserve"> Tom Ashbrook </v>
      </c>
      <c r="E475" t="str">
        <f>VLOOKUP($A475,SalesData[#This Row],COLUMN(E474), FALSE)</f>
        <v>Philippines</v>
      </c>
      <c r="F475" t="str">
        <f>VLOOKUP($A475,SalesData[#This Row],COLUMN(F474), FALSE)</f>
        <v>Southeastern Asia</v>
      </c>
      <c r="G475" t="str">
        <f>VLOOKUP($A475,SalesData[#This Row],COLUMN(G474), FALSE)</f>
        <v>Office Supplies</v>
      </c>
      <c r="H475" t="str">
        <f>VLOOKUP($A475,SalesData[#This Row],COLUMN(H474), FALSE)</f>
        <v>Copiers</v>
      </c>
      <c r="I475">
        <f>VLOOKUP($A475,SalesData[#This Row],COLUMN(I474), FALSE)</f>
        <v>3386.8589999999999</v>
      </c>
      <c r="J475">
        <f>VLOOKUP($A475,SalesData[#This Row],COLUMN(J474), FALSE)</f>
        <v>7</v>
      </c>
      <c r="K475">
        <f>VLOOKUP($A475,SalesData[#This Row],COLUMN(K474), FALSE)</f>
        <v>0.15</v>
      </c>
      <c r="L475">
        <f>VLOOKUP($A475,SalesData[#This Row],COLUMN(L474), FALSE)</f>
        <v>-597.68100000000004</v>
      </c>
      <c r="M475" t="str">
        <f>VLOOKUP($A475,SalesData[#This Row],COLUMN(M474), FALSE)</f>
        <v>Low</v>
      </c>
      <c r="N475">
        <f>VLOOKUP($A475,SalesData[#This Row],COLUMN(N474), FALSE)</f>
        <v>0</v>
      </c>
      <c r="O475" t="str">
        <f>VLOOKUP($A475,SalesData[#This Row],COLUMN(O474), FALSE)</f>
        <v xml:space="preserve"> Tom Ashbrook </v>
      </c>
      <c r="P475" t="str">
        <f>VLOOKUP($A475,SalesData[#This Row],COLUMN(P474), FALSE)</f>
        <v>ID</v>
      </c>
      <c r="Q475" t="str">
        <f>VLOOKUP($A475,SalesData[#This Row],COLUMN(Q474), FALSE)</f>
        <v>2014</v>
      </c>
      <c r="R475" t="str">
        <f>VLOOKUP($A475,SalesData[#This Row],COLUMN(R474), FALSE)</f>
        <v>LOW</v>
      </c>
      <c r="S475" t="str">
        <f>VLOOKUP($A475,SalesData[#This Row],COLUMN(S474), FALSE)</f>
        <v>office supplies</v>
      </c>
      <c r="T475" t="str">
        <f>VLOOKUP($A475,SalesData[#This Row],COLUMN(T474), FALSE)</f>
        <v>41654</v>
      </c>
      <c r="U475" t="str">
        <f>VLOOKUP($A475,SalesData[#This Row],COLUMN(U474), FALSE)</f>
        <v>TA21385102</v>
      </c>
      <c r="V475" t="str">
        <f>VLOOKUP($A475,SalesData[#This Row],COLUMN(V474), FALSE)</f>
        <v>ID</v>
      </c>
      <c r="W475">
        <f>VLOOKUP($A475,SalesData[#This Row],COLUMN(W474), FALSE)</f>
        <v>2014</v>
      </c>
      <c r="X475" t="str">
        <f>VLOOKUP($A475,SalesData[#This Row],COLUMN(X474), FALSE)</f>
        <v>TA21385102</v>
      </c>
      <c r="Y475">
        <f>VLOOKUP($A475,SalesData[#This Row],COLUMN(Y474), FALSE)</f>
        <v>41654</v>
      </c>
      <c r="Z475" t="str">
        <f>VLOOKUP($A475,SalesData[#This Row],COLUMN(Z474), FALSE)</f>
        <v>ID-2014-TA21385102-41654</v>
      </c>
      <c r="AA475">
        <f>VLOOKUP($A475,SalesData[#This Row],COLUMN(AA474), FALSE)</f>
        <v>2014</v>
      </c>
      <c r="AB475">
        <f>VLOOKUP($A475,SalesData[#This Row],COLUMN(AB474), FALSE)</f>
        <v>1</v>
      </c>
      <c r="AC475">
        <f>VLOOKUP($A475,SalesData[#This Row],COLUMN(AC474), FALSE)</f>
        <v>4</v>
      </c>
      <c r="AD475">
        <f>VLOOKUP($A475,SalesData[#This Row],COLUMN(AD474), FALSE)</f>
        <v>6</v>
      </c>
    </row>
    <row r="476" spans="1:30" ht="15.75">
      <c r="A476" s="53" t="s">
        <v>1152</v>
      </c>
      <c r="B476" s="52">
        <f>VLOOKUP($A476,SalesData[#This Row],COLUMN(B475), FALSE)</f>
        <v>41231</v>
      </c>
      <c r="C476" s="52">
        <f>VLOOKUP($A476,SalesData[#This Row],COLUMN(C475), FALSE)</f>
        <v>41233</v>
      </c>
      <c r="D476" t="str">
        <f>VLOOKUP($A476,SalesData[#This Row],COLUMN(D475), FALSE)</f>
        <v>Denny Joy</v>
      </c>
      <c r="E476" t="str">
        <f>VLOOKUP($A476,SalesData[#This Row],COLUMN(E475), FALSE)</f>
        <v>Greece</v>
      </c>
      <c r="F476" t="str">
        <f>VLOOKUP($A476,SalesData[#This Row],COLUMN(F475), FALSE)</f>
        <v>Southern Europe</v>
      </c>
      <c r="G476" t="str">
        <f>VLOOKUP($A476,SalesData[#This Row],COLUMN(G475), FALSE)</f>
        <v>Technology</v>
      </c>
      <c r="H476" t="str">
        <f>VLOOKUP($A476,SalesData[#This Row],COLUMN(H475), FALSE)</f>
        <v>Appliances</v>
      </c>
      <c r="I476">
        <f>VLOOKUP($A476,SalesData[#This Row],COLUMN(I475), FALSE)</f>
        <v>728.53200000000004</v>
      </c>
      <c r="J476">
        <f>VLOOKUP($A476,SalesData[#This Row],COLUMN(J475), FALSE)</f>
        <v>7</v>
      </c>
      <c r="K476">
        <f>VLOOKUP($A476,SalesData[#This Row],COLUMN(K475), FALSE)</f>
        <v>0.4</v>
      </c>
      <c r="L476">
        <f>VLOOKUP($A476,SalesData[#This Row],COLUMN(L475), FALSE)</f>
        <v>-133.72799999999901</v>
      </c>
      <c r="M476" t="str">
        <f>VLOOKUP($A476,SalesData[#This Row],COLUMN(M475), FALSE)</f>
        <v>Critical</v>
      </c>
      <c r="N476">
        <f>VLOOKUP($A476,SalesData[#This Row],COLUMN(N475), FALSE)</f>
        <v>0</v>
      </c>
      <c r="O476" t="str">
        <f>VLOOKUP($A476,SalesData[#This Row],COLUMN(O475), FALSE)</f>
        <v>Denny Joy</v>
      </c>
      <c r="P476" t="str">
        <f>VLOOKUP($A476,SalesData[#This Row],COLUMN(P475), FALSE)</f>
        <v>ES</v>
      </c>
      <c r="Q476" t="str">
        <f>VLOOKUP($A476,SalesData[#This Row],COLUMN(Q475), FALSE)</f>
        <v>2012</v>
      </c>
      <c r="R476" t="str">
        <f>VLOOKUP($A476,SalesData[#This Row],COLUMN(R475), FALSE)</f>
        <v>CRITICAL</v>
      </c>
      <c r="S476" t="str">
        <f>VLOOKUP($A476,SalesData[#This Row],COLUMN(S475), FALSE)</f>
        <v>technology</v>
      </c>
      <c r="T476" t="str">
        <f>VLOOKUP($A476,SalesData[#This Row],COLUMN(T475), FALSE)</f>
        <v>41231</v>
      </c>
      <c r="U476" t="str">
        <f>VLOOKUP($A476,SalesData[#This Row],COLUMN(U475), FALSE)</f>
        <v>DJ88887148</v>
      </c>
      <c r="V476" t="str">
        <f>VLOOKUP($A476,SalesData[#This Row],COLUMN(V475), FALSE)</f>
        <v>ES</v>
      </c>
      <c r="W476">
        <f>VLOOKUP($A476,SalesData[#This Row],COLUMN(W475), FALSE)</f>
        <v>2012</v>
      </c>
      <c r="X476" t="str">
        <f>VLOOKUP($A476,SalesData[#This Row],COLUMN(X475), FALSE)</f>
        <v>DJ88887148</v>
      </c>
      <c r="Y476">
        <f>VLOOKUP($A476,SalesData[#This Row],COLUMN(Y475), FALSE)</f>
        <v>41231</v>
      </c>
      <c r="Z476" t="str">
        <f>VLOOKUP($A476,SalesData[#This Row],COLUMN(Z475), FALSE)</f>
        <v>ES-2012-DJ88887148-41231</v>
      </c>
      <c r="AA476">
        <f>VLOOKUP($A476,SalesData[#This Row],COLUMN(AA475), FALSE)</f>
        <v>2012</v>
      </c>
      <c r="AB476">
        <f>VLOOKUP($A476,SalesData[#This Row],COLUMN(AB475), FALSE)</f>
        <v>11</v>
      </c>
      <c r="AC476">
        <f>VLOOKUP($A476,SalesData[#This Row],COLUMN(AC475), FALSE)</f>
        <v>1</v>
      </c>
      <c r="AD476">
        <f>VLOOKUP($A476,SalesData[#This Row],COLUMN(AD475), FALSE)</f>
        <v>2</v>
      </c>
    </row>
    <row r="477" spans="1:30" ht="15.75">
      <c r="A477" s="54" t="s">
        <v>1157</v>
      </c>
      <c r="B477" s="52" t="str">
        <f>VLOOKUP($A477,SalesData[#This Row],COLUMN(B476), FALSE)</f>
        <v xml:space="preserve"> 2013-06-16 </v>
      </c>
      <c r="C477" s="52">
        <f>VLOOKUP($A477,SalesData[#This Row],COLUMN(C476), FALSE)</f>
        <v>41445</v>
      </c>
      <c r="D477" t="str">
        <f>VLOOKUP($A477,SalesData[#This Row],COLUMN(D476), FALSE)</f>
        <v>Andrew Roberts</v>
      </c>
      <c r="E477" t="str">
        <f>VLOOKUP($A477,SalesData[#This Row],COLUMN(E476), FALSE)</f>
        <v>Italy</v>
      </c>
      <c r="F477" t="str">
        <f>VLOOKUP($A477,SalesData[#This Row],COLUMN(F476), FALSE)</f>
        <v>Southern Europe</v>
      </c>
      <c r="G477" t="str">
        <f>VLOOKUP($A477,SalesData[#This Row],COLUMN(G476), FALSE)</f>
        <v>Furniture</v>
      </c>
      <c r="H477" t="str">
        <f>VLOOKUP($A477,SalesData[#This Row],COLUMN(H476), FALSE)</f>
        <v>Appliances</v>
      </c>
      <c r="I477">
        <f>VLOOKUP($A477,SalesData[#This Row],COLUMN(I476), FALSE)</f>
        <v>2546.46</v>
      </c>
      <c r="J477">
        <f>VLOOKUP($A477,SalesData[#This Row],COLUMN(J476), FALSE)</f>
        <v>7</v>
      </c>
      <c r="K477">
        <f>VLOOKUP($A477,SalesData[#This Row],COLUMN(K476), FALSE)</f>
        <v>0</v>
      </c>
      <c r="L477">
        <f>VLOOKUP($A477,SalesData[#This Row],COLUMN(L476), FALSE)</f>
        <v>381.78</v>
      </c>
      <c r="M477" t="str">
        <f>VLOOKUP($A477,SalesData[#This Row],COLUMN(M476), FALSE)</f>
        <v>High</v>
      </c>
      <c r="N477">
        <f>VLOOKUP($A477,SalesData[#This Row],COLUMN(N476), FALSE)</f>
        <v>0</v>
      </c>
      <c r="O477" t="str">
        <f>VLOOKUP($A477,SalesData[#This Row],COLUMN(O476), FALSE)</f>
        <v>Andrew Roberts</v>
      </c>
      <c r="P477" t="str">
        <f>VLOOKUP($A477,SalesData[#This Row],COLUMN(P476), FALSE)</f>
        <v>ES</v>
      </c>
      <c r="Q477" t="str">
        <f>VLOOKUP($A477,SalesData[#This Row],COLUMN(Q476), FALSE)</f>
        <v>2013</v>
      </c>
      <c r="R477" t="str">
        <f>VLOOKUP($A477,SalesData[#This Row],COLUMN(R476), FALSE)</f>
        <v>HIGH</v>
      </c>
      <c r="S477" t="str">
        <f>VLOOKUP($A477,SalesData[#This Row],COLUMN(S476), FALSE)</f>
        <v>furniture</v>
      </c>
      <c r="T477" t="str">
        <f>VLOOKUP($A477,SalesData[#This Row],COLUMN(T476), FALSE)</f>
        <v>41441</v>
      </c>
      <c r="U477" t="str">
        <f>VLOOKUP($A477,SalesData[#This Row],COLUMN(U476), FALSE)</f>
        <v>AR1051064</v>
      </c>
      <c r="V477" t="str">
        <f>VLOOKUP($A477,SalesData[#This Row],COLUMN(V476), FALSE)</f>
        <v>ES</v>
      </c>
      <c r="W477">
        <f>VLOOKUP($A477,SalesData[#This Row],COLUMN(W476), FALSE)</f>
        <v>2013</v>
      </c>
      <c r="X477" t="str">
        <f>VLOOKUP($A477,SalesData[#This Row],COLUMN(X476), FALSE)</f>
        <v>AR1051064</v>
      </c>
      <c r="Y477">
        <f>VLOOKUP($A477,SalesData[#This Row],COLUMN(Y476), FALSE)</f>
        <v>41441</v>
      </c>
      <c r="Z477" t="str">
        <f>VLOOKUP($A477,SalesData[#This Row],COLUMN(Z476), FALSE)</f>
        <v>ES-2013-AR1051064-41441</v>
      </c>
      <c r="AA477">
        <f>VLOOKUP($A477,SalesData[#This Row],COLUMN(AA476), FALSE)</f>
        <v>0</v>
      </c>
      <c r="AB477">
        <f>VLOOKUP($A477,SalesData[#This Row],COLUMN(AB476), FALSE)</f>
        <v>0</v>
      </c>
      <c r="AC477">
        <f>VLOOKUP($A477,SalesData[#This Row],COLUMN(AC476), FALSE)</f>
        <v>0</v>
      </c>
      <c r="AD477">
        <f>VLOOKUP($A477,SalesData[#This Row],COLUMN(AD476), FALSE)</f>
        <v>0</v>
      </c>
    </row>
    <row r="478" spans="1:30" ht="15.75">
      <c r="A478" s="53" t="s">
        <v>1160</v>
      </c>
      <c r="B478" s="52">
        <f>VLOOKUP($A478,SalesData[#This Row],COLUMN(B477), FALSE)</f>
        <v>41831</v>
      </c>
      <c r="C478" s="52">
        <f>VLOOKUP($A478,SalesData[#This Row],COLUMN(C477), FALSE)</f>
        <v>41835</v>
      </c>
      <c r="D478" t="str">
        <f>VLOOKUP($A478,SalesData[#This Row],COLUMN(D477), FALSE)</f>
        <v>Jonathan Howell</v>
      </c>
      <c r="E478" t="str">
        <f>VLOOKUP($A478,SalesData[#This Row],COLUMN(E477), FALSE)</f>
        <v>Japan</v>
      </c>
      <c r="F478" t="str">
        <f>VLOOKUP($A478,SalesData[#This Row],COLUMN(F477), FALSE)</f>
        <v>Eastern Asia</v>
      </c>
      <c r="G478" t="str">
        <f>VLOOKUP($A478,SalesData[#This Row],COLUMN(G477), FALSE)</f>
        <v>Furniture</v>
      </c>
      <c r="H478" t="str">
        <f>VLOOKUP($A478,SalesData[#This Row],COLUMN(H477), FALSE)</f>
        <v>Phones</v>
      </c>
      <c r="I478">
        <f>VLOOKUP($A478,SalesData[#This Row],COLUMN(I477), FALSE)</f>
        <v>2888.76</v>
      </c>
      <c r="J478">
        <f>VLOOKUP($A478,SalesData[#This Row],COLUMN(J477), FALSE)</f>
        <v>7</v>
      </c>
      <c r="K478">
        <f>VLOOKUP($A478,SalesData[#This Row],COLUMN(K477), FALSE)</f>
        <v>0</v>
      </c>
      <c r="L478">
        <f>VLOOKUP($A478,SalesData[#This Row],COLUMN(L477), FALSE)</f>
        <v>173.25</v>
      </c>
      <c r="M478" t="str">
        <f>VLOOKUP($A478,SalesData[#This Row],COLUMN(M477), FALSE)</f>
        <v>Medium</v>
      </c>
      <c r="N478">
        <f>VLOOKUP($A478,SalesData[#This Row],COLUMN(N477), FALSE)</f>
        <v>0</v>
      </c>
      <c r="O478" t="str">
        <f>VLOOKUP($A478,SalesData[#This Row],COLUMN(O477), FALSE)</f>
        <v>Jonathan Howell</v>
      </c>
      <c r="P478" t="str">
        <f>VLOOKUP($A478,SalesData[#This Row],COLUMN(P477), FALSE)</f>
        <v>IN</v>
      </c>
      <c r="Q478" t="str">
        <f>VLOOKUP($A478,SalesData[#This Row],COLUMN(Q477), FALSE)</f>
        <v>2014</v>
      </c>
      <c r="R478" t="str">
        <f>VLOOKUP($A478,SalesData[#This Row],COLUMN(R477), FALSE)</f>
        <v>MEDIUM</v>
      </c>
      <c r="S478" t="str">
        <f>VLOOKUP($A478,SalesData[#This Row],COLUMN(S477), FALSE)</f>
        <v>furniture</v>
      </c>
      <c r="T478" t="str">
        <f>VLOOKUP($A478,SalesData[#This Row],COLUMN(T477), FALSE)</f>
        <v>41831</v>
      </c>
      <c r="U478" t="str">
        <f>VLOOKUP($A478,SalesData[#This Row],COLUMN(U477), FALSE)</f>
        <v>JH1591066</v>
      </c>
      <c r="V478" t="str">
        <f>VLOOKUP($A478,SalesData[#This Row],COLUMN(V477), FALSE)</f>
        <v>IN</v>
      </c>
      <c r="W478">
        <f>VLOOKUP($A478,SalesData[#This Row],COLUMN(W477), FALSE)</f>
        <v>2014</v>
      </c>
      <c r="X478" t="str">
        <f>VLOOKUP($A478,SalesData[#This Row],COLUMN(X477), FALSE)</f>
        <v>JH1591066</v>
      </c>
      <c r="Y478">
        <f>VLOOKUP($A478,SalesData[#This Row],COLUMN(Y477), FALSE)</f>
        <v>41831</v>
      </c>
      <c r="Z478" t="str">
        <f>VLOOKUP($A478,SalesData[#This Row],COLUMN(Z477), FALSE)</f>
        <v>IN-2014-JH1591066-41831</v>
      </c>
      <c r="AA478">
        <f>VLOOKUP($A478,SalesData[#This Row],COLUMN(AA477), FALSE)</f>
        <v>2014</v>
      </c>
      <c r="AB478">
        <f>VLOOKUP($A478,SalesData[#This Row],COLUMN(AB477), FALSE)</f>
        <v>7</v>
      </c>
      <c r="AC478">
        <f>VLOOKUP($A478,SalesData[#This Row],COLUMN(AC477), FALSE)</f>
        <v>6</v>
      </c>
      <c r="AD478">
        <f>VLOOKUP($A478,SalesData[#This Row],COLUMN(AD477), FALSE)</f>
        <v>4</v>
      </c>
    </row>
    <row r="479" spans="1:30" ht="15.75">
      <c r="A479" s="54" t="s">
        <v>1163</v>
      </c>
      <c r="B479" s="52">
        <f>VLOOKUP($A479,SalesData[#This Row],COLUMN(B478), FALSE)</f>
        <v>42221</v>
      </c>
      <c r="C479" s="52">
        <f>VLOOKUP($A479,SalesData[#This Row],COLUMN(C478), FALSE)</f>
        <v>42225</v>
      </c>
      <c r="D479" t="str">
        <f>VLOOKUP($A479,SalesData[#This Row],COLUMN(D478), FALSE)</f>
        <v>Chris McAfee</v>
      </c>
      <c r="E479" t="str">
        <f>VLOOKUP($A479,SalesData[#This Row],COLUMN(E478), FALSE)</f>
        <v>United Kingdom</v>
      </c>
      <c r="F479" t="str">
        <f>VLOOKUP($A479,SalesData[#This Row],COLUMN(F478), FALSE)</f>
        <v>Northern Europe</v>
      </c>
      <c r="G479" t="str">
        <f>VLOOKUP($A479,SalesData[#This Row],COLUMN(G478), FALSE)</f>
        <v>Technology</v>
      </c>
      <c r="H479" t="str">
        <f>VLOOKUP($A479,SalesData[#This Row],COLUMN(H478), FALSE)</f>
        <v>Bookcases</v>
      </c>
      <c r="I479">
        <f>VLOOKUP($A479,SalesData[#This Row],COLUMN(I478), FALSE)</f>
        <v>1237.44</v>
      </c>
      <c r="J479">
        <f>VLOOKUP($A479,SalesData[#This Row],COLUMN(J478), FALSE)</f>
        <v>8</v>
      </c>
      <c r="K479">
        <f>VLOOKUP($A479,SalesData[#This Row],COLUMN(K478), FALSE)</f>
        <v>0</v>
      </c>
      <c r="L479">
        <f>VLOOKUP($A479,SalesData[#This Row],COLUMN(L478), FALSE)</f>
        <v>74.16</v>
      </c>
      <c r="M479" t="str">
        <f>VLOOKUP($A479,SalesData[#This Row],COLUMN(M478), FALSE)</f>
        <v>High</v>
      </c>
      <c r="N479">
        <f>VLOOKUP($A479,SalesData[#This Row],COLUMN(N478), FALSE)</f>
        <v>0</v>
      </c>
      <c r="O479" t="str">
        <f>VLOOKUP($A479,SalesData[#This Row],COLUMN(O478), FALSE)</f>
        <v>Chris Mcafee</v>
      </c>
      <c r="P479" t="str">
        <f>VLOOKUP($A479,SalesData[#This Row],COLUMN(P478), FALSE)</f>
        <v>ES</v>
      </c>
      <c r="Q479" t="str">
        <f>VLOOKUP($A479,SalesData[#This Row],COLUMN(Q478), FALSE)</f>
        <v>2015</v>
      </c>
      <c r="R479" t="str">
        <f>VLOOKUP($A479,SalesData[#This Row],COLUMN(R478), FALSE)</f>
        <v>HIGH</v>
      </c>
      <c r="S479" t="str">
        <f>VLOOKUP($A479,SalesData[#This Row],COLUMN(S478), FALSE)</f>
        <v>technology</v>
      </c>
      <c r="T479" t="str">
        <f>VLOOKUP($A479,SalesData[#This Row],COLUMN(T478), FALSE)</f>
        <v>42221</v>
      </c>
      <c r="U479" t="str">
        <f>VLOOKUP($A479,SalesData[#This Row],COLUMN(U478), FALSE)</f>
        <v>CM12235139</v>
      </c>
      <c r="V479" t="str">
        <f>VLOOKUP($A479,SalesData[#This Row],COLUMN(V478), FALSE)</f>
        <v>ES</v>
      </c>
      <c r="W479">
        <f>VLOOKUP($A479,SalesData[#This Row],COLUMN(W478), FALSE)</f>
        <v>2015</v>
      </c>
      <c r="X479" t="str">
        <f>VLOOKUP($A479,SalesData[#This Row],COLUMN(X478), FALSE)</f>
        <v>CM12235139</v>
      </c>
      <c r="Y479">
        <f>VLOOKUP($A479,SalesData[#This Row],COLUMN(Y478), FALSE)</f>
        <v>42221</v>
      </c>
      <c r="Z479" t="str">
        <f>VLOOKUP($A479,SalesData[#This Row],COLUMN(Z478), FALSE)</f>
        <v>ES-2015-CM12235139-42221</v>
      </c>
      <c r="AA479">
        <f>VLOOKUP($A479,SalesData[#This Row],COLUMN(AA478), FALSE)</f>
        <v>2015</v>
      </c>
      <c r="AB479">
        <f>VLOOKUP($A479,SalesData[#This Row],COLUMN(AB478), FALSE)</f>
        <v>8</v>
      </c>
      <c r="AC479">
        <f>VLOOKUP($A479,SalesData[#This Row],COLUMN(AC478), FALSE)</f>
        <v>4</v>
      </c>
      <c r="AD479">
        <f>VLOOKUP($A479,SalesData[#This Row],COLUMN(AD478), FALSE)</f>
        <v>4</v>
      </c>
    </row>
    <row r="480" spans="1:30" ht="15.75">
      <c r="A480" s="53" t="s">
        <v>285</v>
      </c>
      <c r="B480" s="52">
        <f>VLOOKUP($A480,SalesData[#This Row],COLUMN(B479), FALSE)</f>
        <v>41634</v>
      </c>
      <c r="C480" s="52">
        <f>VLOOKUP($A480,SalesData[#This Row],COLUMN(C479), FALSE)</f>
        <v>41636</v>
      </c>
      <c r="D480" t="str">
        <f>VLOOKUP($A480,SalesData[#This Row],COLUMN(D479), FALSE)</f>
        <v>Neoma Murray</v>
      </c>
      <c r="E480" t="str">
        <f>VLOOKUP($A480,SalesData[#This Row],COLUMN(E479), FALSE)</f>
        <v>Spain</v>
      </c>
      <c r="F480" t="str">
        <f>VLOOKUP($A480,SalesData[#This Row],COLUMN(F479), FALSE)</f>
        <v>Southern Europe</v>
      </c>
      <c r="G480" t="str">
        <f>VLOOKUP($A480,SalesData[#This Row],COLUMN(G479), FALSE)</f>
        <v>Office Supplies</v>
      </c>
      <c r="H480" t="str">
        <f>VLOOKUP($A480,SalesData[#This Row],COLUMN(H479), FALSE)</f>
        <v>Phones</v>
      </c>
      <c r="I480">
        <f>VLOOKUP($A480,SalesData[#This Row],COLUMN(I479), FALSE)</f>
        <v>600.6</v>
      </c>
      <c r="J480">
        <f>VLOOKUP($A480,SalesData[#This Row],COLUMN(J479), FALSE)</f>
        <v>13</v>
      </c>
      <c r="K480">
        <f>VLOOKUP($A480,SalesData[#This Row],COLUMN(K479), FALSE)</f>
        <v>0</v>
      </c>
      <c r="L480">
        <f>VLOOKUP($A480,SalesData[#This Row],COLUMN(L479), FALSE)</f>
        <v>131.82</v>
      </c>
      <c r="M480" t="str">
        <f>VLOOKUP($A480,SalesData[#This Row],COLUMN(M479), FALSE)</f>
        <v>Critical</v>
      </c>
      <c r="N480">
        <f>VLOOKUP($A480,SalesData[#This Row],COLUMN(N479), FALSE)</f>
        <v>0</v>
      </c>
      <c r="O480" t="str">
        <f>VLOOKUP($A480,SalesData[#This Row],COLUMN(O479), FALSE)</f>
        <v>Neoma Murray</v>
      </c>
      <c r="P480" t="str">
        <f>VLOOKUP($A480,SalesData[#This Row],COLUMN(P479), FALSE)</f>
        <v>ES</v>
      </c>
      <c r="Q480" t="str">
        <f>VLOOKUP($A480,SalesData[#This Row],COLUMN(Q479), FALSE)</f>
        <v>2013</v>
      </c>
      <c r="R480" t="str">
        <f>VLOOKUP($A480,SalesData[#This Row],COLUMN(R479), FALSE)</f>
        <v>CRITICAL</v>
      </c>
      <c r="S480" t="str">
        <f>VLOOKUP($A480,SalesData[#This Row],COLUMN(S479), FALSE)</f>
        <v>office supplies</v>
      </c>
      <c r="T480" t="str">
        <f>VLOOKUP($A480,SalesData[#This Row],COLUMN(T479), FALSE)</f>
        <v>41634</v>
      </c>
      <c r="U480" t="str">
        <f>VLOOKUP($A480,SalesData[#This Row],COLUMN(U479), FALSE)</f>
        <v>NM18520120</v>
      </c>
      <c r="V480" t="str">
        <f>VLOOKUP($A480,SalesData[#This Row],COLUMN(V479), FALSE)</f>
        <v>ES</v>
      </c>
      <c r="W480">
        <f>VLOOKUP($A480,SalesData[#This Row],COLUMN(W479), FALSE)</f>
        <v>2013</v>
      </c>
      <c r="X480" t="str">
        <f>VLOOKUP($A480,SalesData[#This Row],COLUMN(X479), FALSE)</f>
        <v>NM18520120</v>
      </c>
      <c r="Y480">
        <f>VLOOKUP($A480,SalesData[#This Row],COLUMN(Y479), FALSE)</f>
        <v>41634</v>
      </c>
      <c r="Z480" t="str">
        <f>VLOOKUP($A480,SalesData[#This Row],COLUMN(Z479), FALSE)</f>
        <v>ES-2013-NM18520120-41634</v>
      </c>
      <c r="AA480">
        <f>VLOOKUP($A480,SalesData[#This Row],COLUMN(AA479), FALSE)</f>
        <v>2013</v>
      </c>
      <c r="AB480">
        <f>VLOOKUP($A480,SalesData[#This Row],COLUMN(AB479), FALSE)</f>
        <v>12</v>
      </c>
      <c r="AC480">
        <f>VLOOKUP($A480,SalesData[#This Row],COLUMN(AC479), FALSE)</f>
        <v>5</v>
      </c>
      <c r="AD480">
        <f>VLOOKUP($A480,SalesData[#This Row],COLUMN(AD479), FALSE)</f>
        <v>2</v>
      </c>
    </row>
    <row r="481" spans="1:30" ht="15.75">
      <c r="A481" s="54" t="s">
        <v>1173</v>
      </c>
      <c r="B481" s="52">
        <f>VLOOKUP($A481,SalesData[#This Row],COLUMN(B480), FALSE)</f>
        <v>41459</v>
      </c>
      <c r="C481" s="52">
        <f>VLOOKUP($A481,SalesData[#This Row],COLUMN(C480), FALSE)</f>
        <v>41459</v>
      </c>
      <c r="D481" t="str">
        <f>VLOOKUP($A481,SalesData[#This Row],COLUMN(D480), FALSE)</f>
        <v>Carl Ludwig</v>
      </c>
      <c r="E481" t="str">
        <f>VLOOKUP($A481,SalesData[#This Row],COLUMN(E480), FALSE)</f>
        <v>Brazil</v>
      </c>
      <c r="F481" t="str">
        <f>VLOOKUP($A481,SalesData[#This Row],COLUMN(F480), FALSE)</f>
        <v>South America</v>
      </c>
      <c r="G481" t="str">
        <f>VLOOKUP($A481,SalesData[#This Row],COLUMN(G480), FALSE)</f>
        <v>Technology</v>
      </c>
      <c r="H481" t="str">
        <f>VLOOKUP($A481,SalesData[#This Row],COLUMN(H480), FALSE)</f>
        <v>Copiers</v>
      </c>
      <c r="I481">
        <f>VLOOKUP($A481,SalesData[#This Row],COLUMN(I480), FALSE)</f>
        <v>1363.2</v>
      </c>
      <c r="J481">
        <f>VLOOKUP($A481,SalesData[#This Row],COLUMN(J480), FALSE)</f>
        <v>8</v>
      </c>
      <c r="K481">
        <f>VLOOKUP($A481,SalesData[#This Row],COLUMN(K480), FALSE)</f>
        <v>0.6</v>
      </c>
      <c r="L481">
        <f>VLOOKUP($A481,SalesData[#This Row],COLUMN(L480), FALSE)</f>
        <v>-1806.24</v>
      </c>
      <c r="M481" t="str">
        <f>VLOOKUP($A481,SalesData[#This Row],COLUMN(M480), FALSE)</f>
        <v>Critical</v>
      </c>
      <c r="N481">
        <f>VLOOKUP($A481,SalesData[#This Row],COLUMN(N480), FALSE)</f>
        <v>0</v>
      </c>
      <c r="O481" t="str">
        <f>VLOOKUP($A481,SalesData[#This Row],COLUMN(O480), FALSE)</f>
        <v>Carl Ludwig</v>
      </c>
      <c r="P481" t="str">
        <f>VLOOKUP($A481,SalesData[#This Row],COLUMN(P480), FALSE)</f>
        <v>US</v>
      </c>
      <c r="Q481" t="str">
        <f>VLOOKUP($A481,SalesData[#This Row],COLUMN(Q480), FALSE)</f>
        <v>2013</v>
      </c>
      <c r="R481" t="str">
        <f>VLOOKUP($A481,SalesData[#This Row],COLUMN(R480), FALSE)</f>
        <v>CRITICAL</v>
      </c>
      <c r="S481" t="str">
        <f>VLOOKUP($A481,SalesData[#This Row],COLUMN(S480), FALSE)</f>
        <v>technology</v>
      </c>
      <c r="T481" t="str">
        <f>VLOOKUP($A481,SalesData[#This Row],COLUMN(T480), FALSE)</f>
        <v>41459</v>
      </c>
      <c r="U481" t="str">
        <f>VLOOKUP($A481,SalesData[#This Row],COLUMN(U480), FALSE)</f>
        <v>CL1189018</v>
      </c>
      <c r="V481" t="str">
        <f>VLOOKUP($A481,SalesData[#This Row],COLUMN(V480), FALSE)</f>
        <v>US</v>
      </c>
      <c r="W481">
        <f>VLOOKUP($A481,SalesData[#This Row],COLUMN(W480), FALSE)</f>
        <v>2013</v>
      </c>
      <c r="X481" t="str">
        <f>VLOOKUP($A481,SalesData[#This Row],COLUMN(X480), FALSE)</f>
        <v>CL1189018</v>
      </c>
      <c r="Y481">
        <f>VLOOKUP($A481,SalesData[#This Row],COLUMN(Y480), FALSE)</f>
        <v>41459</v>
      </c>
      <c r="Z481" t="str">
        <f>VLOOKUP($A481,SalesData[#This Row],COLUMN(Z480), FALSE)</f>
        <v>US-2013-CL1189018-41459</v>
      </c>
      <c r="AA481">
        <f>VLOOKUP($A481,SalesData[#This Row],COLUMN(AA480), FALSE)</f>
        <v>2013</v>
      </c>
      <c r="AB481">
        <f>VLOOKUP($A481,SalesData[#This Row],COLUMN(AB480), FALSE)</f>
        <v>7</v>
      </c>
      <c r="AC481">
        <f>VLOOKUP($A481,SalesData[#This Row],COLUMN(AC480), FALSE)</f>
        <v>5</v>
      </c>
      <c r="AD481">
        <f>VLOOKUP($A481,SalesData[#This Row],COLUMN(AD480), FALSE)</f>
        <v>0</v>
      </c>
    </row>
    <row r="482" spans="1:30" ht="15.75">
      <c r="A482" s="53" t="s">
        <v>1175</v>
      </c>
      <c r="B482" s="52">
        <f>VLOOKUP($A482,SalesData[#This Row],COLUMN(B481), FALSE)</f>
        <v>41506</v>
      </c>
      <c r="C482" s="52">
        <f>VLOOKUP($A482,SalesData[#This Row],COLUMN(C481), FALSE)</f>
        <v>41510</v>
      </c>
      <c r="D482" t="str">
        <f>VLOOKUP($A482,SalesData[#This Row],COLUMN(D481), FALSE)</f>
        <v>Christina Anderson</v>
      </c>
      <c r="E482" t="str">
        <f>VLOOKUP($A482,SalesData[#This Row],COLUMN(E481), FALSE)</f>
        <v>United Kingdom</v>
      </c>
      <c r="F482" t="str">
        <f>VLOOKUP($A482,SalesData[#This Row],COLUMN(F481), FALSE)</f>
        <v>Northern Europe</v>
      </c>
      <c r="G482" t="str">
        <f>VLOOKUP($A482,SalesData[#This Row],COLUMN(G481), FALSE)</f>
        <v>Furniture</v>
      </c>
      <c r="H482" t="str">
        <f>VLOOKUP($A482,SalesData[#This Row],COLUMN(H481), FALSE)</f>
        <v>Phones</v>
      </c>
      <c r="I482">
        <f>VLOOKUP($A482,SalesData[#This Row],COLUMN(I481), FALSE)</f>
        <v>3315.26999999999</v>
      </c>
      <c r="J482">
        <f>VLOOKUP($A482,SalesData[#This Row],COLUMN(J481), FALSE)</f>
        <v>7</v>
      </c>
      <c r="K482">
        <f>VLOOKUP($A482,SalesData[#This Row],COLUMN(K481), FALSE)</f>
        <v>0</v>
      </c>
      <c r="L482">
        <f>VLOOKUP($A482,SalesData[#This Row],COLUMN(L481), FALSE)</f>
        <v>961.38</v>
      </c>
      <c r="M482" t="str">
        <f>VLOOKUP($A482,SalesData[#This Row],COLUMN(M481), FALSE)</f>
        <v>High</v>
      </c>
      <c r="N482">
        <f>VLOOKUP($A482,SalesData[#This Row],COLUMN(N481), FALSE)</f>
        <v>0</v>
      </c>
      <c r="O482" t="str">
        <f>VLOOKUP($A482,SalesData[#This Row],COLUMN(O481), FALSE)</f>
        <v>Christina Anderson</v>
      </c>
      <c r="P482" t="str">
        <f>VLOOKUP($A482,SalesData[#This Row],COLUMN(P481), FALSE)</f>
        <v>ES</v>
      </c>
      <c r="Q482" t="str">
        <f>VLOOKUP($A482,SalesData[#This Row],COLUMN(Q481), FALSE)</f>
        <v>2013</v>
      </c>
      <c r="R482" t="str">
        <f>VLOOKUP($A482,SalesData[#This Row],COLUMN(R481), FALSE)</f>
        <v>HIGH</v>
      </c>
      <c r="S482" t="str">
        <f>VLOOKUP($A482,SalesData[#This Row],COLUMN(S481), FALSE)</f>
        <v>furniture</v>
      </c>
      <c r="T482" t="str">
        <f>VLOOKUP($A482,SalesData[#This Row],COLUMN(T481), FALSE)</f>
        <v>41506</v>
      </c>
      <c r="U482" t="str">
        <f>VLOOKUP($A482,SalesData[#This Row],COLUMN(U481), FALSE)</f>
        <v>CA12265139</v>
      </c>
      <c r="V482" t="str">
        <f>VLOOKUP($A482,SalesData[#This Row],COLUMN(V481), FALSE)</f>
        <v>ES</v>
      </c>
      <c r="W482">
        <f>VLOOKUP($A482,SalesData[#This Row],COLUMN(W481), FALSE)</f>
        <v>2013</v>
      </c>
      <c r="X482" t="str">
        <f>VLOOKUP($A482,SalesData[#This Row],COLUMN(X481), FALSE)</f>
        <v>CA12265139</v>
      </c>
      <c r="Y482">
        <f>VLOOKUP($A482,SalesData[#This Row],COLUMN(Y481), FALSE)</f>
        <v>41506</v>
      </c>
      <c r="Z482" t="str">
        <f>VLOOKUP($A482,SalesData[#This Row],COLUMN(Z481), FALSE)</f>
        <v>ES-2013-CA12265139-41506</v>
      </c>
      <c r="AA482">
        <f>VLOOKUP($A482,SalesData[#This Row],COLUMN(AA481), FALSE)</f>
        <v>2013</v>
      </c>
      <c r="AB482">
        <f>VLOOKUP($A482,SalesData[#This Row],COLUMN(AB481), FALSE)</f>
        <v>8</v>
      </c>
      <c r="AC482">
        <f>VLOOKUP($A482,SalesData[#This Row],COLUMN(AC481), FALSE)</f>
        <v>3</v>
      </c>
      <c r="AD482">
        <f>VLOOKUP($A482,SalesData[#This Row],COLUMN(AD481), FALSE)</f>
        <v>4</v>
      </c>
    </row>
    <row r="483" spans="1:30" ht="15.75">
      <c r="A483" s="54" t="s">
        <v>1183</v>
      </c>
      <c r="B483" s="52">
        <f>VLOOKUP($A483,SalesData[#This Row],COLUMN(B482), FALSE)</f>
        <v>41403</v>
      </c>
      <c r="C483" s="52">
        <f>VLOOKUP($A483,SalesData[#This Row],COLUMN(C482), FALSE)</f>
        <v>41407</v>
      </c>
      <c r="D483" t="str">
        <f>VLOOKUP($A483,SalesData[#This Row],COLUMN(D482), FALSE)</f>
        <v>Adrian Shami</v>
      </c>
      <c r="E483" t="str">
        <f>VLOOKUP($A483,SalesData[#This Row],COLUMN(E482), FALSE)</f>
        <v>Canada</v>
      </c>
      <c r="F483" t="str">
        <f>VLOOKUP($A483,SalesData[#This Row],COLUMN(F482), FALSE)</f>
        <v>Canada</v>
      </c>
      <c r="G483" t="str">
        <f>VLOOKUP($A483,SalesData[#This Row],COLUMN(G482), FALSE)</f>
        <v>Office Supplies</v>
      </c>
      <c r="H483" t="str">
        <f>VLOOKUP($A483,SalesData[#This Row],COLUMN(H482), FALSE)</f>
        <v>Appliances</v>
      </c>
      <c r="I483">
        <f>VLOOKUP($A483,SalesData[#This Row],COLUMN(I482), FALSE)</f>
        <v>187.01999999999899</v>
      </c>
      <c r="J483">
        <f>VLOOKUP($A483,SalesData[#This Row],COLUMN(J482), FALSE)</f>
        <v>6</v>
      </c>
      <c r="K483">
        <f>VLOOKUP($A483,SalesData[#This Row],COLUMN(K482), FALSE)</f>
        <v>0</v>
      </c>
      <c r="L483">
        <f>VLOOKUP($A483,SalesData[#This Row],COLUMN(L482), FALSE)</f>
        <v>26.099999999999898</v>
      </c>
      <c r="M483" t="str">
        <f>VLOOKUP($A483,SalesData[#This Row],COLUMN(M482), FALSE)</f>
        <v>Meidum</v>
      </c>
      <c r="N483">
        <f>VLOOKUP($A483,SalesData[#This Row],COLUMN(N482), FALSE)</f>
        <v>0</v>
      </c>
      <c r="O483" t="str">
        <f>VLOOKUP($A483,SalesData[#This Row],COLUMN(O482), FALSE)</f>
        <v>Adrian Shami</v>
      </c>
      <c r="P483" t="str">
        <f>VLOOKUP($A483,SalesData[#This Row],COLUMN(P482), FALSE)</f>
        <v>CA</v>
      </c>
      <c r="Q483" t="str">
        <f>VLOOKUP($A483,SalesData[#This Row],COLUMN(Q482), FALSE)</f>
        <v>2013</v>
      </c>
      <c r="R483" t="str">
        <f>VLOOKUP($A483,SalesData[#This Row],COLUMN(R482), FALSE)</f>
        <v>MEIDUM</v>
      </c>
      <c r="S483" t="str">
        <f>VLOOKUP($A483,SalesData[#This Row],COLUMN(S482), FALSE)</f>
        <v>office supplies</v>
      </c>
      <c r="T483" t="str">
        <f>VLOOKUP($A483,SalesData[#This Row],COLUMN(T482), FALSE)</f>
        <v>41403</v>
      </c>
      <c r="U483" t="str">
        <f>VLOOKUP($A483,SalesData[#This Row],COLUMN(U482), FALSE)</f>
        <v>AS13523</v>
      </c>
      <c r="V483" t="str">
        <f>VLOOKUP($A483,SalesData[#This Row],COLUMN(V482), FALSE)</f>
        <v>CA</v>
      </c>
      <c r="W483">
        <f>VLOOKUP($A483,SalesData[#This Row],COLUMN(W482), FALSE)</f>
        <v>2013</v>
      </c>
      <c r="X483" t="str">
        <f>VLOOKUP($A483,SalesData[#This Row],COLUMN(X482), FALSE)</f>
        <v>AS13523</v>
      </c>
      <c r="Y483">
        <f>VLOOKUP($A483,SalesData[#This Row],COLUMN(Y482), FALSE)</f>
        <v>41403</v>
      </c>
      <c r="Z483" t="str">
        <f>VLOOKUP($A483,SalesData[#This Row],COLUMN(Z482), FALSE)</f>
        <v>CA-2013-AS13523-41403</v>
      </c>
      <c r="AA483">
        <f>VLOOKUP($A483,SalesData[#This Row],COLUMN(AA482), FALSE)</f>
        <v>2013</v>
      </c>
      <c r="AB483">
        <f>VLOOKUP($A483,SalesData[#This Row],COLUMN(AB482), FALSE)</f>
        <v>5</v>
      </c>
      <c r="AC483">
        <f>VLOOKUP($A483,SalesData[#This Row],COLUMN(AC482), FALSE)</f>
        <v>5</v>
      </c>
      <c r="AD483">
        <f>VLOOKUP($A483,SalesData[#This Row],COLUMN(AD482), FALSE)</f>
        <v>4</v>
      </c>
    </row>
    <row r="484" spans="1:30" ht="15.75">
      <c r="A484" s="53" t="s">
        <v>423</v>
      </c>
      <c r="B484" s="52">
        <f>VLOOKUP($A484,SalesData[#This Row],COLUMN(B483), FALSE)</f>
        <v>42248</v>
      </c>
      <c r="C484" s="52">
        <f>VLOOKUP($A484,SalesData[#This Row],COLUMN(C483), FALSE)</f>
        <v>42248</v>
      </c>
      <c r="D484" t="str">
        <f>VLOOKUP($A484,SalesData[#This Row],COLUMN(D483), FALSE)</f>
        <v>Neil FranzÃ¶sisch</v>
      </c>
      <c r="E484" t="str">
        <f>VLOOKUP($A484,SalesData[#This Row],COLUMN(E483), FALSE)</f>
        <v>Germany</v>
      </c>
      <c r="F484" t="str">
        <f>VLOOKUP($A484,SalesData[#This Row],COLUMN(F483), FALSE)</f>
        <v>Western Europe</v>
      </c>
      <c r="G484" t="str">
        <f>VLOOKUP($A484,SalesData[#This Row],COLUMN(G483), FALSE)</f>
        <v>Technology</v>
      </c>
      <c r="H484" t="str">
        <f>VLOOKUP($A484,SalesData[#This Row],COLUMN(H483), FALSE)</f>
        <v>Copiers</v>
      </c>
      <c r="I484">
        <f>VLOOKUP($A484,SalesData[#This Row],COLUMN(I483), FALSE)</f>
        <v>1350.09</v>
      </c>
      <c r="J484">
        <f>VLOOKUP($A484,SalesData[#This Row],COLUMN(J483), FALSE)</f>
        <v>7</v>
      </c>
      <c r="K484">
        <f>VLOOKUP($A484,SalesData[#This Row],COLUMN(K483), FALSE)</f>
        <v>0</v>
      </c>
      <c r="L484">
        <f>VLOOKUP($A484,SalesData[#This Row],COLUMN(L483), FALSE)</f>
        <v>256.41000000000003</v>
      </c>
      <c r="M484" t="str">
        <f>VLOOKUP($A484,SalesData[#This Row],COLUMN(M483), FALSE)</f>
        <v>Critical</v>
      </c>
      <c r="N484">
        <f>VLOOKUP($A484,SalesData[#This Row],COLUMN(N483), FALSE)</f>
        <v>0</v>
      </c>
      <c r="O484" t="str">
        <f>VLOOKUP($A484,SalesData[#This Row],COLUMN(O483), FALSE)</f>
        <v>Neil Franzã¶Sisch</v>
      </c>
      <c r="P484" t="str">
        <f>VLOOKUP($A484,SalesData[#This Row],COLUMN(P483), FALSE)</f>
        <v>ES</v>
      </c>
      <c r="Q484" t="str">
        <f>VLOOKUP($A484,SalesData[#This Row],COLUMN(Q483), FALSE)</f>
        <v>2015</v>
      </c>
      <c r="R484" t="str">
        <f>VLOOKUP($A484,SalesData[#This Row],COLUMN(R483), FALSE)</f>
        <v>CRITICAL</v>
      </c>
      <c r="S484" t="str">
        <f>VLOOKUP($A484,SalesData[#This Row],COLUMN(S483), FALSE)</f>
        <v>technology</v>
      </c>
      <c r="T484" t="str">
        <f>VLOOKUP($A484,SalesData[#This Row],COLUMN(T483), FALSE)</f>
        <v>42248</v>
      </c>
      <c r="U484" t="str">
        <f>VLOOKUP($A484,SalesData[#This Row],COLUMN(U483), FALSE)</f>
        <v>NF1847548</v>
      </c>
      <c r="V484" t="str">
        <f>VLOOKUP($A484,SalesData[#This Row],COLUMN(V483), FALSE)</f>
        <v>ES</v>
      </c>
      <c r="W484">
        <f>VLOOKUP($A484,SalesData[#This Row],COLUMN(W483), FALSE)</f>
        <v>2015</v>
      </c>
      <c r="X484" t="str">
        <f>VLOOKUP($A484,SalesData[#This Row],COLUMN(X483), FALSE)</f>
        <v>NF1847548</v>
      </c>
      <c r="Y484">
        <f>VLOOKUP($A484,SalesData[#This Row],COLUMN(Y483), FALSE)</f>
        <v>42248</v>
      </c>
      <c r="Z484" t="str">
        <f>VLOOKUP($A484,SalesData[#This Row],COLUMN(Z483), FALSE)</f>
        <v>ES-2015-NF1847548-42248</v>
      </c>
      <c r="AA484">
        <f>VLOOKUP($A484,SalesData[#This Row],COLUMN(AA483), FALSE)</f>
        <v>2015</v>
      </c>
      <c r="AB484">
        <f>VLOOKUP($A484,SalesData[#This Row],COLUMN(AB483), FALSE)</f>
        <v>9</v>
      </c>
      <c r="AC484">
        <f>VLOOKUP($A484,SalesData[#This Row],COLUMN(AC483), FALSE)</f>
        <v>3</v>
      </c>
      <c r="AD484">
        <f>VLOOKUP($A484,SalesData[#This Row],COLUMN(AD483), FALSE)</f>
        <v>0</v>
      </c>
    </row>
    <row r="485" spans="1:30" ht="15.75">
      <c r="A485" s="54" t="s">
        <v>1191</v>
      </c>
      <c r="B485" s="52">
        <f>VLOOKUP($A485,SalesData[#This Row],COLUMN(B484), FALSE)</f>
        <v>41306</v>
      </c>
      <c r="C485" s="52">
        <f>VLOOKUP($A485,SalesData[#This Row],COLUMN(C484), FALSE)</f>
        <v>41309</v>
      </c>
      <c r="D485" t="str">
        <f>VLOOKUP($A485,SalesData[#This Row],COLUMN(D484), FALSE)</f>
        <v>John Huston#</v>
      </c>
      <c r="E485" t="str">
        <f>VLOOKUP($A485,SalesData[#This Row],COLUMN(E484), FALSE)</f>
        <v>Germany</v>
      </c>
      <c r="F485" t="str">
        <f>VLOOKUP($A485,SalesData[#This Row],COLUMN(F484), FALSE)</f>
        <v>Western Europe</v>
      </c>
      <c r="G485" t="str">
        <f>VLOOKUP($A485,SalesData[#This Row],COLUMN(G484), FALSE)</f>
        <v xml:space="preserve"> Technology </v>
      </c>
      <c r="H485" t="str">
        <f>VLOOKUP($A485,SalesData[#This Row],COLUMN(H484), FALSE)</f>
        <v>Copiers</v>
      </c>
      <c r="I485">
        <f>VLOOKUP($A485,SalesData[#This Row],COLUMN(I484), FALSE)</f>
        <v>965.16</v>
      </c>
      <c r="J485">
        <f>VLOOKUP($A485,SalesData[#This Row],COLUMN(J484), FALSE)</f>
        <v>7</v>
      </c>
      <c r="K485">
        <f>VLOOKUP($A485,SalesData[#This Row],COLUMN(K484), FALSE)</f>
        <v>0</v>
      </c>
      <c r="L485">
        <f>VLOOKUP($A485,SalesData[#This Row],COLUMN(L484), FALSE)</f>
        <v>463.25999999999902</v>
      </c>
      <c r="M485" t="str">
        <f>VLOOKUP($A485,SalesData[#This Row],COLUMN(M484), FALSE)</f>
        <v>High</v>
      </c>
      <c r="N485">
        <f>VLOOKUP($A485,SalesData[#This Row],COLUMN(N484), FALSE)</f>
        <v>0</v>
      </c>
      <c r="O485" t="str">
        <f>VLOOKUP($A485,SalesData[#This Row],COLUMN(O484), FALSE)</f>
        <v>John Huston#</v>
      </c>
      <c r="P485" t="str">
        <f>VLOOKUP($A485,SalesData[#This Row],COLUMN(P484), FALSE)</f>
        <v>ES</v>
      </c>
      <c r="Q485" t="str">
        <f>VLOOKUP($A485,SalesData[#This Row],COLUMN(Q484), FALSE)</f>
        <v>2013</v>
      </c>
      <c r="R485" t="str">
        <f>VLOOKUP($A485,SalesData[#This Row],COLUMN(R484), FALSE)</f>
        <v>HIGH</v>
      </c>
      <c r="S485" t="str">
        <f>VLOOKUP($A485,SalesData[#This Row],COLUMN(S484), FALSE)</f>
        <v xml:space="preserve"> technology </v>
      </c>
      <c r="T485" t="str">
        <f>VLOOKUP($A485,SalesData[#This Row],COLUMN(T484), FALSE)</f>
        <v>41306</v>
      </c>
      <c r="U485" t="str">
        <f>VLOOKUP($A485,SalesData[#This Row],COLUMN(U484), FALSE)</f>
        <v>JH1582048</v>
      </c>
      <c r="V485" t="str">
        <f>VLOOKUP($A485,SalesData[#This Row],COLUMN(V484), FALSE)</f>
        <v>ES</v>
      </c>
      <c r="W485">
        <f>VLOOKUP($A485,SalesData[#This Row],COLUMN(W484), FALSE)</f>
        <v>2013</v>
      </c>
      <c r="X485" t="str">
        <f>VLOOKUP($A485,SalesData[#This Row],COLUMN(X484), FALSE)</f>
        <v>JH1582048</v>
      </c>
      <c r="Y485">
        <f>VLOOKUP($A485,SalesData[#This Row],COLUMN(Y484), FALSE)</f>
        <v>41306</v>
      </c>
      <c r="Z485" t="str">
        <f>VLOOKUP($A485,SalesData[#This Row],COLUMN(Z484), FALSE)</f>
        <v>ES-2013-JH1582048-41306</v>
      </c>
      <c r="AA485">
        <f>VLOOKUP($A485,SalesData[#This Row],COLUMN(AA484), FALSE)</f>
        <v>2013</v>
      </c>
      <c r="AB485">
        <f>VLOOKUP($A485,SalesData[#This Row],COLUMN(AB484), FALSE)</f>
        <v>2</v>
      </c>
      <c r="AC485">
        <f>VLOOKUP($A485,SalesData[#This Row],COLUMN(AC484), FALSE)</f>
        <v>6</v>
      </c>
      <c r="AD485">
        <f>VLOOKUP($A485,SalesData[#This Row],COLUMN(AD484), FALSE)</f>
        <v>3</v>
      </c>
    </row>
    <row r="486" spans="1:30" ht="15.75">
      <c r="A486" s="53" t="s">
        <v>1199</v>
      </c>
      <c r="B486" s="52">
        <f>VLOOKUP($A486,SalesData[#This Row],COLUMN(B485), FALSE)</f>
        <v>41804</v>
      </c>
      <c r="C486" s="52">
        <f>VLOOKUP($A486,SalesData[#This Row],COLUMN(C485), FALSE)</f>
        <v>41806</v>
      </c>
      <c r="D486" t="str">
        <f>VLOOKUP($A486,SalesData[#This Row],COLUMN(D485), FALSE)</f>
        <v>Filia McAdams</v>
      </c>
      <c r="E486" t="str">
        <f>VLOOKUP($A486,SalesData[#This Row],COLUMN(E485), FALSE)</f>
        <v>Italy</v>
      </c>
      <c r="F486" t="str">
        <f>VLOOKUP($A486,SalesData[#This Row],COLUMN(F485), FALSE)</f>
        <v>Southern Europe</v>
      </c>
      <c r="G486" t="str">
        <f>VLOOKUP($A486,SalesData[#This Row],COLUMN(G485), FALSE)</f>
        <v>Technology</v>
      </c>
      <c r="H486" t="str">
        <f>VLOOKUP($A486,SalesData[#This Row],COLUMN(H485), FALSE)</f>
        <v>Bookcases</v>
      </c>
      <c r="I486">
        <f>VLOOKUP($A486,SalesData[#This Row],COLUMN(I485), FALSE)</f>
        <v>1552.5</v>
      </c>
      <c r="J486">
        <f>VLOOKUP($A486,SalesData[#This Row],COLUMN(J485), FALSE)</f>
        <v>6</v>
      </c>
      <c r="K486">
        <f>VLOOKUP($A486,SalesData[#This Row],COLUMN(K485), FALSE)</f>
        <v>0</v>
      </c>
      <c r="L486">
        <f>VLOOKUP($A486,SalesData[#This Row],COLUMN(L485), FALSE)</f>
        <v>62.1</v>
      </c>
      <c r="M486" t="str">
        <f>VLOOKUP($A486,SalesData[#This Row],COLUMN(M485), FALSE)</f>
        <v>Medium</v>
      </c>
      <c r="N486">
        <f>VLOOKUP($A486,SalesData[#This Row],COLUMN(N485), FALSE)</f>
        <v>0</v>
      </c>
      <c r="O486" t="str">
        <f>VLOOKUP($A486,SalesData[#This Row],COLUMN(O485), FALSE)</f>
        <v>Filia Mcadams</v>
      </c>
      <c r="P486" t="str">
        <f>VLOOKUP($A486,SalesData[#This Row],COLUMN(P485), FALSE)</f>
        <v>ES</v>
      </c>
      <c r="Q486" t="str">
        <f>VLOOKUP($A486,SalesData[#This Row],COLUMN(Q485), FALSE)</f>
        <v>2014</v>
      </c>
      <c r="R486" t="str">
        <f>VLOOKUP($A486,SalesData[#This Row],COLUMN(R485), FALSE)</f>
        <v>MEDIUM</v>
      </c>
      <c r="S486" t="str">
        <f>VLOOKUP($A486,SalesData[#This Row],COLUMN(S485), FALSE)</f>
        <v>technology</v>
      </c>
      <c r="T486" t="str">
        <f>VLOOKUP($A486,SalesData[#This Row],COLUMN(T485), FALSE)</f>
        <v>41804</v>
      </c>
      <c r="U486" t="str">
        <f>VLOOKUP($A486,SalesData[#This Row],COLUMN(U485), FALSE)</f>
        <v>FM1421564</v>
      </c>
      <c r="V486" t="str">
        <f>VLOOKUP($A486,SalesData[#This Row],COLUMN(V485), FALSE)</f>
        <v>ES</v>
      </c>
      <c r="W486">
        <f>VLOOKUP($A486,SalesData[#This Row],COLUMN(W485), FALSE)</f>
        <v>2014</v>
      </c>
      <c r="X486" t="str">
        <f>VLOOKUP($A486,SalesData[#This Row],COLUMN(X485), FALSE)</f>
        <v>FM1421564</v>
      </c>
      <c r="Y486">
        <f>VLOOKUP($A486,SalesData[#This Row],COLUMN(Y485), FALSE)</f>
        <v>41804</v>
      </c>
      <c r="Z486" t="str">
        <f>VLOOKUP($A486,SalesData[#This Row],COLUMN(Z485), FALSE)</f>
        <v>ES-2014-FM1421564-41804</v>
      </c>
      <c r="AA486">
        <f>VLOOKUP($A486,SalesData[#This Row],COLUMN(AA485), FALSE)</f>
        <v>2014</v>
      </c>
      <c r="AB486">
        <f>VLOOKUP($A486,SalesData[#This Row],COLUMN(AB485), FALSE)</f>
        <v>6</v>
      </c>
      <c r="AC486">
        <f>VLOOKUP($A486,SalesData[#This Row],COLUMN(AC485), FALSE)</f>
        <v>7</v>
      </c>
      <c r="AD486">
        <f>VLOOKUP($A486,SalesData[#This Row],COLUMN(AD485), FALSE)</f>
        <v>2</v>
      </c>
    </row>
    <row r="487" spans="1:30" ht="15.75">
      <c r="A487" s="54" t="s">
        <v>1200</v>
      </c>
      <c r="B487" s="52">
        <f>VLOOKUP($A487,SalesData[#This Row],COLUMN(B486), FALSE)</f>
        <v>40972</v>
      </c>
      <c r="C487" s="52">
        <f>VLOOKUP($A487,SalesData[#This Row],COLUMN(C486), FALSE)</f>
        <v>40975</v>
      </c>
      <c r="D487" t="str">
        <f>VLOOKUP($A487,SalesData[#This Row],COLUMN(D486), FALSE)</f>
        <v>Aimee Bixby</v>
      </c>
      <c r="E487" t="str">
        <f>VLOOKUP($A487,SalesData[#This Row],COLUMN(E486), FALSE)</f>
        <v>United States</v>
      </c>
      <c r="F487" t="str">
        <f>VLOOKUP($A487,SalesData[#This Row],COLUMN(F486), FALSE)</f>
        <v>Eastern US</v>
      </c>
      <c r="G487" t="str">
        <f>VLOOKUP($A487,SalesData[#This Row],COLUMN(G486), FALSE)</f>
        <v>Office Supplies</v>
      </c>
      <c r="H487" t="str">
        <f>VLOOKUP($A487,SalesData[#This Row],COLUMN(H486), FALSE)</f>
        <v>Appliances</v>
      </c>
      <c r="I487">
        <f>VLOOKUP($A487,SalesData[#This Row],COLUMN(I486), FALSE)</f>
        <v>49.631999999999998</v>
      </c>
      <c r="J487">
        <f>VLOOKUP($A487,SalesData[#This Row],COLUMN(J486), FALSE)</f>
        <v>6</v>
      </c>
      <c r="K487">
        <f>VLOOKUP($A487,SalesData[#This Row],COLUMN(K486), FALSE)</f>
        <v>0.2</v>
      </c>
      <c r="L487">
        <f>VLOOKUP($A487,SalesData[#This Row],COLUMN(L486), FALSE)</f>
        <v>16.750799999999899</v>
      </c>
      <c r="M487" t="str">
        <f>VLOOKUP($A487,SalesData[#This Row],COLUMN(M486), FALSE)</f>
        <v>Medium</v>
      </c>
      <c r="N487">
        <f>VLOOKUP($A487,SalesData[#This Row],COLUMN(N486), FALSE)</f>
        <v>0</v>
      </c>
      <c r="O487" t="str">
        <f>VLOOKUP($A487,SalesData[#This Row],COLUMN(O486), FALSE)</f>
        <v>Aimee Bixby</v>
      </c>
      <c r="P487" t="str">
        <f>VLOOKUP($A487,SalesData[#This Row],COLUMN(P486), FALSE)</f>
        <v>CA</v>
      </c>
      <c r="Q487" t="str">
        <f>VLOOKUP($A487,SalesData[#This Row],COLUMN(Q486), FALSE)</f>
        <v>2012</v>
      </c>
      <c r="R487" t="str">
        <f>VLOOKUP($A487,SalesData[#This Row],COLUMN(R486), FALSE)</f>
        <v>MEDIUM</v>
      </c>
      <c r="S487" t="str">
        <f>VLOOKUP($A487,SalesData[#This Row],COLUMN(S486), FALSE)</f>
        <v>office supplies</v>
      </c>
      <c r="T487" t="str">
        <f>VLOOKUP($A487,SalesData[#This Row],COLUMN(T486), FALSE)</f>
        <v>40972</v>
      </c>
      <c r="U487" t="str">
        <f>VLOOKUP($A487,SalesData[#This Row],COLUMN(U486), FALSE)</f>
        <v>AB10150140</v>
      </c>
      <c r="V487" t="str">
        <f>VLOOKUP($A487,SalesData[#This Row],COLUMN(V486), FALSE)</f>
        <v>CA</v>
      </c>
      <c r="W487">
        <f>VLOOKUP($A487,SalesData[#This Row],COLUMN(W486), FALSE)</f>
        <v>2012</v>
      </c>
      <c r="X487" t="str">
        <f>VLOOKUP($A487,SalesData[#This Row],COLUMN(X486), FALSE)</f>
        <v>AB10150140</v>
      </c>
      <c r="Y487">
        <f>VLOOKUP($A487,SalesData[#This Row],COLUMN(Y486), FALSE)</f>
        <v>40972</v>
      </c>
      <c r="Z487" t="str">
        <f>VLOOKUP($A487,SalesData[#This Row],COLUMN(Z486), FALSE)</f>
        <v>CA-2012-AB10150140-40972</v>
      </c>
      <c r="AA487">
        <f>VLOOKUP($A487,SalesData[#This Row],COLUMN(AA486), FALSE)</f>
        <v>2012</v>
      </c>
      <c r="AB487">
        <f>VLOOKUP($A487,SalesData[#This Row],COLUMN(AB486), FALSE)</f>
        <v>3</v>
      </c>
      <c r="AC487">
        <f>VLOOKUP($A487,SalesData[#This Row],COLUMN(AC486), FALSE)</f>
        <v>1</v>
      </c>
      <c r="AD487">
        <f>VLOOKUP($A487,SalesData[#This Row],COLUMN(AD486), FALSE)</f>
        <v>3</v>
      </c>
    </row>
    <row r="488" spans="1:30" ht="15.75">
      <c r="A488" s="53" t="s">
        <v>1208</v>
      </c>
      <c r="B488" s="52">
        <f>VLOOKUP($A488,SalesData[#This Row],COLUMN(B487), FALSE)</f>
        <v>41200</v>
      </c>
      <c r="C488" s="52">
        <f>VLOOKUP($A488,SalesData[#This Row],COLUMN(C487), FALSE)</f>
        <v>41205</v>
      </c>
      <c r="D488" t="str">
        <f>VLOOKUP($A488,SalesData[#This Row],COLUMN(D487), FALSE)</f>
        <v>Phillina Ober</v>
      </c>
      <c r="E488" t="str">
        <f>VLOOKUP($A488,SalesData[#This Row],COLUMN(E487), FALSE)</f>
        <v>China</v>
      </c>
      <c r="F488" t="str">
        <f>VLOOKUP($A488,SalesData[#This Row],COLUMN(F487), FALSE)</f>
        <v>Eastern Asia</v>
      </c>
      <c r="G488" t="str">
        <f>VLOOKUP($A488,SalesData[#This Row],COLUMN(G487), FALSE)</f>
        <v>Furniture</v>
      </c>
      <c r="H488" t="str">
        <f>VLOOKUP($A488,SalesData[#This Row],COLUMN(H487), FALSE)</f>
        <v>Appliances</v>
      </c>
      <c r="I488">
        <f>VLOOKUP($A488,SalesData[#This Row],COLUMN(I487), FALSE)</f>
        <v>2018.3309999999999</v>
      </c>
      <c r="J488">
        <f>VLOOKUP($A488,SalesData[#This Row],COLUMN(J487), FALSE)</f>
        <v>9</v>
      </c>
      <c r="K488">
        <f>VLOOKUP($A488,SalesData[#This Row],COLUMN(K487), FALSE)</f>
        <v>0.3</v>
      </c>
      <c r="L488">
        <f>VLOOKUP($A488,SalesData[#This Row],COLUMN(L487), FALSE)</f>
        <v>-576.90899999999999</v>
      </c>
      <c r="M488" t="str">
        <f>VLOOKUP($A488,SalesData[#This Row],COLUMN(M487), FALSE)</f>
        <v>Hgih</v>
      </c>
      <c r="N488">
        <f>VLOOKUP($A488,SalesData[#This Row],COLUMN(N487), FALSE)</f>
        <v>0</v>
      </c>
      <c r="O488" t="str">
        <f>VLOOKUP($A488,SalesData[#This Row],COLUMN(O487), FALSE)</f>
        <v>Phillina Ober</v>
      </c>
      <c r="P488" t="str">
        <f>VLOOKUP($A488,SalesData[#This Row],COLUMN(P487), FALSE)</f>
        <v>IN</v>
      </c>
      <c r="Q488" t="str">
        <f>VLOOKUP($A488,SalesData[#This Row],COLUMN(Q487), FALSE)</f>
        <v>2012</v>
      </c>
      <c r="R488" t="str">
        <f>VLOOKUP($A488,SalesData[#This Row],COLUMN(R487), FALSE)</f>
        <v>HGIH</v>
      </c>
      <c r="S488" t="str">
        <f>VLOOKUP($A488,SalesData[#This Row],COLUMN(S487), FALSE)</f>
        <v>furniture</v>
      </c>
      <c r="T488" t="str">
        <f>VLOOKUP($A488,SalesData[#This Row],COLUMN(T487), FALSE)</f>
        <v>41200</v>
      </c>
      <c r="U488" t="str">
        <f>VLOOKUP($A488,SalesData[#This Row],COLUMN(U487), FALSE)</f>
        <v>PO1919527</v>
      </c>
      <c r="V488" t="str">
        <f>VLOOKUP($A488,SalesData[#This Row],COLUMN(V487), FALSE)</f>
        <v>IN</v>
      </c>
      <c r="W488">
        <f>VLOOKUP($A488,SalesData[#This Row],COLUMN(W487), FALSE)</f>
        <v>2012</v>
      </c>
      <c r="X488" t="str">
        <f>VLOOKUP($A488,SalesData[#This Row],COLUMN(X487), FALSE)</f>
        <v>PO1919527</v>
      </c>
      <c r="Y488">
        <f>VLOOKUP($A488,SalesData[#This Row],COLUMN(Y487), FALSE)</f>
        <v>41200</v>
      </c>
      <c r="Z488" t="str">
        <f>VLOOKUP($A488,SalesData[#This Row],COLUMN(Z487), FALSE)</f>
        <v>IN-2012-PO1919527-41200</v>
      </c>
      <c r="AA488">
        <f>VLOOKUP($A488,SalesData[#This Row],COLUMN(AA487), FALSE)</f>
        <v>2012</v>
      </c>
      <c r="AB488">
        <f>VLOOKUP($A488,SalesData[#This Row],COLUMN(AB487), FALSE)</f>
        <v>10</v>
      </c>
      <c r="AC488">
        <f>VLOOKUP($A488,SalesData[#This Row],COLUMN(AC487), FALSE)</f>
        <v>5</v>
      </c>
      <c r="AD488">
        <f>VLOOKUP($A488,SalesData[#This Row],COLUMN(AD487), FALSE)</f>
        <v>5</v>
      </c>
    </row>
    <row r="489" spans="1:30" ht="15.75">
      <c r="A489" s="54" t="s">
        <v>1210</v>
      </c>
      <c r="B489" s="52">
        <f>VLOOKUP($A489,SalesData[#This Row],COLUMN(B488), FALSE)</f>
        <v>42029</v>
      </c>
      <c r="C489" s="52">
        <f>VLOOKUP($A489,SalesData[#This Row],COLUMN(C488), FALSE)</f>
        <v>42033</v>
      </c>
      <c r="D489" t="str">
        <f>VLOOKUP($A489,SalesData[#This Row],COLUMN(D488), FALSE)</f>
        <v>Katherine Ducich</v>
      </c>
      <c r="E489" t="str">
        <f>VLOOKUP($A489,SalesData[#This Row],COLUMN(E488), FALSE)</f>
        <v>India</v>
      </c>
      <c r="F489" t="str">
        <f>VLOOKUP($A489,SalesData[#This Row],COLUMN(F488), FALSE)</f>
        <v>Southern Asia</v>
      </c>
      <c r="G489" t="str">
        <f>VLOOKUP($A489,SalesData[#This Row],COLUMN(G488), FALSE)</f>
        <v>Furniture</v>
      </c>
      <c r="H489" t="str">
        <f>VLOOKUP($A489,SalesData[#This Row],COLUMN(H488), FALSE)</f>
        <v>Bookcases</v>
      </c>
      <c r="I489">
        <f>VLOOKUP($A489,SalesData[#This Row],COLUMN(I488), FALSE)</f>
        <v>2485.6199999999899</v>
      </c>
      <c r="J489">
        <f>VLOOKUP($A489,SalesData[#This Row],COLUMN(J488), FALSE)</f>
        <v>6</v>
      </c>
      <c r="K489">
        <f>VLOOKUP($A489,SalesData[#This Row],COLUMN(K488), FALSE)</f>
        <v>0</v>
      </c>
      <c r="L489">
        <f>VLOOKUP($A489,SalesData[#This Row],COLUMN(L488), FALSE)</f>
        <v>795.24</v>
      </c>
      <c r="M489" t="str">
        <f>VLOOKUP($A489,SalesData[#This Row],COLUMN(M488), FALSE)</f>
        <v>Medium</v>
      </c>
      <c r="N489">
        <f>VLOOKUP($A489,SalesData[#This Row],COLUMN(N488), FALSE)</f>
        <v>0</v>
      </c>
      <c r="O489" t="str">
        <f>VLOOKUP($A489,SalesData[#This Row],COLUMN(O488), FALSE)</f>
        <v>Katherine Ducich</v>
      </c>
      <c r="P489" t="str">
        <f>VLOOKUP($A489,SalesData[#This Row],COLUMN(P488), FALSE)</f>
        <v>IN</v>
      </c>
      <c r="Q489" t="str">
        <f>VLOOKUP($A489,SalesData[#This Row],COLUMN(Q488), FALSE)</f>
        <v>2015</v>
      </c>
      <c r="R489" t="str">
        <f>VLOOKUP($A489,SalesData[#This Row],COLUMN(R488), FALSE)</f>
        <v>MEDIUM</v>
      </c>
      <c r="S489" t="str">
        <f>VLOOKUP($A489,SalesData[#This Row],COLUMN(S488), FALSE)</f>
        <v>furniture</v>
      </c>
      <c r="T489" t="str">
        <f>VLOOKUP($A489,SalesData[#This Row],COLUMN(T488), FALSE)</f>
        <v>42029</v>
      </c>
      <c r="U489" t="str">
        <f>VLOOKUP($A489,SalesData[#This Row],COLUMN(U488), FALSE)</f>
        <v>KD1634558</v>
      </c>
      <c r="V489" t="str">
        <f>VLOOKUP($A489,SalesData[#This Row],COLUMN(V488), FALSE)</f>
        <v>IN</v>
      </c>
      <c r="W489">
        <f>VLOOKUP($A489,SalesData[#This Row],COLUMN(W488), FALSE)</f>
        <v>2015</v>
      </c>
      <c r="X489" t="str">
        <f>VLOOKUP($A489,SalesData[#This Row],COLUMN(X488), FALSE)</f>
        <v>KD1634558</v>
      </c>
      <c r="Y489">
        <f>VLOOKUP($A489,SalesData[#This Row],COLUMN(Y488), FALSE)</f>
        <v>42029</v>
      </c>
      <c r="Z489" t="str">
        <f>VLOOKUP($A489,SalesData[#This Row],COLUMN(Z488), FALSE)</f>
        <v>IN-2015-KD1634558-42029</v>
      </c>
      <c r="AA489">
        <f>VLOOKUP($A489,SalesData[#This Row],COLUMN(AA488), FALSE)</f>
        <v>2015</v>
      </c>
      <c r="AB489">
        <f>VLOOKUP($A489,SalesData[#This Row],COLUMN(AB488), FALSE)</f>
        <v>1</v>
      </c>
      <c r="AC489">
        <f>VLOOKUP($A489,SalesData[#This Row],COLUMN(AC488), FALSE)</f>
        <v>1</v>
      </c>
      <c r="AD489">
        <f>VLOOKUP($A489,SalesData[#This Row],COLUMN(AD488), FALSE)</f>
        <v>4</v>
      </c>
    </row>
    <row r="490" spans="1:30" ht="15.75">
      <c r="A490" s="53" t="s">
        <v>1219</v>
      </c>
      <c r="B490" s="52">
        <f>VLOOKUP($A490,SalesData[#This Row],COLUMN(B489), FALSE)</f>
        <v>42035</v>
      </c>
      <c r="C490" s="52">
        <f>VLOOKUP($A490,SalesData[#This Row],COLUMN(C489), FALSE)</f>
        <v>42039</v>
      </c>
      <c r="D490" t="str">
        <f>VLOOKUP($A490,SalesData[#This Row],COLUMN(D489), FALSE)</f>
        <v>Denny Joy</v>
      </c>
      <c r="E490" t="str">
        <f>VLOOKUP($A490,SalesData[#This Row],COLUMN(E489), FALSE)</f>
        <v>France</v>
      </c>
      <c r="F490" t="str">
        <f>VLOOKUP($A490,SalesData[#This Row],COLUMN(F489), FALSE)</f>
        <v>Western Europe</v>
      </c>
      <c r="G490" t="str">
        <f>VLOOKUP($A490,SalesData[#This Row],COLUMN(G489), FALSE)</f>
        <v>Technology</v>
      </c>
      <c r="H490" t="str">
        <f>VLOOKUP($A490,SalesData[#This Row],COLUMN(H489), FALSE)</f>
        <v>Chairs</v>
      </c>
      <c r="I490">
        <f>VLOOKUP($A490,SalesData[#This Row],COLUMN(I489), FALSE)</f>
        <v>2102.8319999999999</v>
      </c>
      <c r="J490">
        <f>VLOOKUP($A490,SalesData[#This Row],COLUMN(J489), FALSE)</f>
        <v>8</v>
      </c>
      <c r="K490">
        <f>VLOOKUP($A490,SalesData[#This Row],COLUMN(K489), FALSE)</f>
        <v>0.15</v>
      </c>
      <c r="L490">
        <f>VLOOKUP($A490,SalesData[#This Row],COLUMN(L489), FALSE)</f>
        <v>2270.15770744771</v>
      </c>
      <c r="M490" t="str">
        <f>VLOOKUP($A490,SalesData[#This Row],COLUMN(M489), FALSE)</f>
        <v>High</v>
      </c>
      <c r="N490">
        <f>VLOOKUP($A490,SalesData[#This Row],COLUMN(N489), FALSE)</f>
        <v>0</v>
      </c>
      <c r="O490" t="str">
        <f>VLOOKUP($A490,SalesData[#This Row],COLUMN(O489), FALSE)</f>
        <v>Denny Joy</v>
      </c>
      <c r="P490" t="str">
        <f>VLOOKUP($A490,SalesData[#This Row],COLUMN(P489), FALSE)</f>
        <v>ES</v>
      </c>
      <c r="Q490" t="str">
        <f>VLOOKUP($A490,SalesData[#This Row],COLUMN(Q489), FALSE)</f>
        <v>2015</v>
      </c>
      <c r="R490" t="str">
        <f>VLOOKUP($A490,SalesData[#This Row],COLUMN(R489), FALSE)</f>
        <v>HIGH</v>
      </c>
      <c r="S490" t="str">
        <f>VLOOKUP($A490,SalesData[#This Row],COLUMN(S489), FALSE)</f>
        <v>technology</v>
      </c>
      <c r="T490" t="str">
        <f>VLOOKUP($A490,SalesData[#This Row],COLUMN(T489), FALSE)</f>
        <v>42035</v>
      </c>
      <c r="U490" t="str">
        <f>VLOOKUP($A490,SalesData[#This Row],COLUMN(U489), FALSE)</f>
        <v>DJ1342045</v>
      </c>
      <c r="V490" t="str">
        <f>VLOOKUP($A490,SalesData[#This Row],COLUMN(V489), FALSE)</f>
        <v>ES</v>
      </c>
      <c r="W490">
        <f>VLOOKUP($A490,SalesData[#This Row],COLUMN(W489), FALSE)</f>
        <v>2015</v>
      </c>
      <c r="X490" t="str">
        <f>VLOOKUP($A490,SalesData[#This Row],COLUMN(X489), FALSE)</f>
        <v>DJ1342045</v>
      </c>
      <c r="Y490">
        <f>VLOOKUP($A490,SalesData[#This Row],COLUMN(Y489), FALSE)</f>
        <v>42035</v>
      </c>
      <c r="Z490" t="str">
        <f>VLOOKUP($A490,SalesData[#This Row],COLUMN(Z489), FALSE)</f>
        <v>ES-2015-DJ1342045-42035</v>
      </c>
      <c r="AA490">
        <f>VLOOKUP($A490,SalesData[#This Row],COLUMN(AA489), FALSE)</f>
        <v>2015</v>
      </c>
      <c r="AB490">
        <f>VLOOKUP($A490,SalesData[#This Row],COLUMN(AB489), FALSE)</f>
        <v>1</v>
      </c>
      <c r="AC490">
        <f>VLOOKUP($A490,SalesData[#This Row],COLUMN(AC489), FALSE)</f>
        <v>7</v>
      </c>
      <c r="AD490">
        <f>VLOOKUP($A490,SalesData[#This Row],COLUMN(AD489), FALSE)</f>
        <v>4</v>
      </c>
    </row>
    <row r="491" spans="1:30" ht="15.75">
      <c r="A491" s="54" t="s">
        <v>1221</v>
      </c>
      <c r="B491" s="52">
        <f>VLOOKUP($A491,SalesData[#This Row],COLUMN(B490), FALSE)</f>
        <v>41906</v>
      </c>
      <c r="C491" s="52">
        <f>VLOOKUP($A491,SalesData[#This Row],COLUMN(C490), FALSE)</f>
        <v>41906</v>
      </c>
      <c r="D491" t="str">
        <f>VLOOKUP($A491,SalesData[#This Row],COLUMN(D490), FALSE)</f>
        <v>Hilary Holden</v>
      </c>
      <c r="E491" t="str">
        <f>VLOOKUP($A491,SalesData[#This Row],COLUMN(E490), FALSE)</f>
        <v>Tanzania</v>
      </c>
      <c r="F491" t="str">
        <f>VLOOKUP($A491,SalesData[#This Row],COLUMN(F490), FALSE)</f>
        <v>Eastern Africa</v>
      </c>
      <c r="G491" t="str">
        <f>VLOOKUP($A491,SalesData[#This Row],COLUMN(G490), FALSE)</f>
        <v>Office Supplies</v>
      </c>
      <c r="H491" t="str">
        <f>VLOOKUP($A491,SalesData[#This Row],COLUMN(H490), FALSE)</f>
        <v>Machines</v>
      </c>
      <c r="I491">
        <f>VLOOKUP($A491,SalesData[#This Row],COLUMN(I490), FALSE)</f>
        <v>553.44000000000005</v>
      </c>
      <c r="J491">
        <f>VLOOKUP($A491,SalesData[#This Row],COLUMN(J490), FALSE)</f>
        <v>8</v>
      </c>
      <c r="K491">
        <f>VLOOKUP($A491,SalesData[#This Row],COLUMN(K490), FALSE)</f>
        <v>0</v>
      </c>
      <c r="L491">
        <f>VLOOKUP($A491,SalesData[#This Row],COLUMN(L490), FALSE)</f>
        <v>16.559999999999999</v>
      </c>
      <c r="M491" t="str">
        <f>VLOOKUP($A491,SalesData[#This Row],COLUMN(M490), FALSE)</f>
        <v>Critical</v>
      </c>
      <c r="N491">
        <f>VLOOKUP($A491,SalesData[#This Row],COLUMN(N490), FALSE)</f>
        <v>0</v>
      </c>
      <c r="O491" t="str">
        <f>VLOOKUP($A491,SalesData[#This Row],COLUMN(O490), FALSE)</f>
        <v>Hilary Holden</v>
      </c>
      <c r="P491" t="str">
        <f>VLOOKUP($A491,SalesData[#This Row],COLUMN(P490), FALSE)</f>
        <v>TZ</v>
      </c>
      <c r="Q491" t="str">
        <f>VLOOKUP($A491,SalesData[#This Row],COLUMN(Q490), FALSE)</f>
        <v>2014</v>
      </c>
      <c r="R491" t="str">
        <f>VLOOKUP($A491,SalesData[#This Row],COLUMN(R490), FALSE)</f>
        <v>CRITICAL</v>
      </c>
      <c r="S491" t="str">
        <f>VLOOKUP($A491,SalesData[#This Row],COLUMN(S490), FALSE)</f>
        <v>office supplies</v>
      </c>
      <c r="T491" t="str">
        <f>VLOOKUP($A491,SalesData[#This Row],COLUMN(T490), FALSE)</f>
        <v>41906</v>
      </c>
      <c r="U491" t="str">
        <f>VLOOKUP($A491,SalesData[#This Row],COLUMN(U490), FALSE)</f>
        <v>HH5010129</v>
      </c>
      <c r="V491" t="str">
        <f>VLOOKUP($A491,SalesData[#This Row],COLUMN(V490), FALSE)</f>
        <v>TZ</v>
      </c>
      <c r="W491">
        <f>VLOOKUP($A491,SalesData[#This Row],COLUMN(W490), FALSE)</f>
        <v>2014</v>
      </c>
      <c r="X491" t="str">
        <f>VLOOKUP($A491,SalesData[#This Row],COLUMN(X490), FALSE)</f>
        <v>HH5010129</v>
      </c>
      <c r="Y491">
        <f>VLOOKUP($A491,SalesData[#This Row],COLUMN(Y490), FALSE)</f>
        <v>41906</v>
      </c>
      <c r="Z491" t="str">
        <f>VLOOKUP($A491,SalesData[#This Row],COLUMN(Z490), FALSE)</f>
        <v>TZ-2014-HH5010129-41906</v>
      </c>
      <c r="AA491">
        <f>VLOOKUP($A491,SalesData[#This Row],COLUMN(AA490), FALSE)</f>
        <v>2014</v>
      </c>
      <c r="AB491">
        <f>VLOOKUP($A491,SalesData[#This Row],COLUMN(AB490), FALSE)</f>
        <v>9</v>
      </c>
      <c r="AC491">
        <f>VLOOKUP($A491,SalesData[#This Row],COLUMN(AC490), FALSE)</f>
        <v>4</v>
      </c>
      <c r="AD491">
        <f>VLOOKUP($A491,SalesData[#This Row],COLUMN(AD490), FALSE)</f>
        <v>0</v>
      </c>
    </row>
    <row r="492" spans="1:30" ht="15.75">
      <c r="A492" s="53" t="s">
        <v>1232</v>
      </c>
      <c r="B492" s="52">
        <f>VLOOKUP($A492,SalesData[#This Row],COLUMN(B491), FALSE)</f>
        <v>42087</v>
      </c>
      <c r="C492" s="52">
        <f>VLOOKUP($A492,SalesData[#This Row],COLUMN(C491), FALSE)</f>
        <v>42091</v>
      </c>
      <c r="D492" t="str">
        <f>VLOOKUP($A492,SalesData[#This Row],COLUMN(D491), FALSE)</f>
        <v>Natalie Fritzler</v>
      </c>
      <c r="E492" t="str">
        <f>VLOOKUP($A492,SalesData[#This Row],COLUMN(E491), FALSE)</f>
        <v>Mexico</v>
      </c>
      <c r="F492" t="str">
        <f>VLOOKUP($A492,SalesData[#This Row],COLUMN(F491), FALSE)</f>
        <v>Central America</v>
      </c>
      <c r="G492" t="str">
        <f>VLOOKUP($A492,SalesData[#This Row],COLUMN(G491), FALSE)</f>
        <v>Furniture</v>
      </c>
      <c r="H492" t="str">
        <f>VLOOKUP($A492,SalesData[#This Row],COLUMN(H491), FALSE)</f>
        <v>Phones</v>
      </c>
      <c r="I492">
        <f>VLOOKUP($A492,SalesData[#This Row],COLUMN(I491), FALSE)</f>
        <v>2205.5680000000002</v>
      </c>
      <c r="J492">
        <f>VLOOKUP($A492,SalesData[#This Row],COLUMN(J491), FALSE)</f>
        <v>8</v>
      </c>
      <c r="K492">
        <f>VLOOKUP($A492,SalesData[#This Row],COLUMN(K491), FALSE)</f>
        <v>0.2</v>
      </c>
      <c r="L492">
        <f>VLOOKUP($A492,SalesData[#This Row],COLUMN(L491), FALSE)</f>
        <v>689.08799999999997</v>
      </c>
      <c r="M492" t="str">
        <f>VLOOKUP($A492,SalesData[#This Row],COLUMN(M491), FALSE)</f>
        <v>High</v>
      </c>
      <c r="N492">
        <f>VLOOKUP($A492,SalesData[#This Row],COLUMN(N491), FALSE)</f>
        <v>0</v>
      </c>
      <c r="O492" t="str">
        <f>VLOOKUP($A492,SalesData[#This Row],COLUMN(O491), FALSE)</f>
        <v>Natalie Fritzler</v>
      </c>
      <c r="P492" t="str">
        <f>VLOOKUP($A492,SalesData[#This Row],COLUMN(P491), FALSE)</f>
        <v>MX</v>
      </c>
      <c r="Q492" t="str">
        <f>VLOOKUP($A492,SalesData[#This Row],COLUMN(Q491), FALSE)</f>
        <v>2015</v>
      </c>
      <c r="R492" t="str">
        <f>VLOOKUP($A492,SalesData[#This Row],COLUMN(R491), FALSE)</f>
        <v>HIGH</v>
      </c>
      <c r="S492" t="str">
        <f>VLOOKUP($A492,SalesData[#This Row],COLUMN(S491), FALSE)</f>
        <v>furniture</v>
      </c>
      <c r="T492" t="str">
        <f>VLOOKUP($A492,SalesData[#This Row],COLUMN(T491), FALSE)</f>
        <v>42087</v>
      </c>
      <c r="U492" t="str">
        <f>VLOOKUP($A492,SalesData[#This Row],COLUMN(U491), FALSE)</f>
        <v>NF1838582</v>
      </c>
      <c r="V492" t="str">
        <f>VLOOKUP($A492,SalesData[#This Row],COLUMN(V491), FALSE)</f>
        <v>MX</v>
      </c>
      <c r="W492">
        <f>VLOOKUP($A492,SalesData[#This Row],COLUMN(W491), FALSE)</f>
        <v>2015</v>
      </c>
      <c r="X492" t="str">
        <f>VLOOKUP($A492,SalesData[#This Row],COLUMN(X491), FALSE)</f>
        <v>NF1838582</v>
      </c>
      <c r="Y492">
        <f>VLOOKUP($A492,SalesData[#This Row],COLUMN(Y491), FALSE)</f>
        <v>42087</v>
      </c>
      <c r="Z492" t="str">
        <f>VLOOKUP($A492,SalesData[#This Row],COLUMN(Z491), FALSE)</f>
        <v>MX-2015-NF1838582-42087</v>
      </c>
      <c r="AA492">
        <f>VLOOKUP($A492,SalesData[#This Row],COLUMN(AA491), FALSE)</f>
        <v>2015</v>
      </c>
      <c r="AB492">
        <f>VLOOKUP($A492,SalesData[#This Row],COLUMN(AB491), FALSE)</f>
        <v>3</v>
      </c>
      <c r="AC492">
        <f>VLOOKUP($A492,SalesData[#This Row],COLUMN(AC491), FALSE)</f>
        <v>3</v>
      </c>
      <c r="AD492">
        <f>VLOOKUP($A492,SalesData[#This Row],COLUMN(AD491), FALSE)</f>
        <v>4</v>
      </c>
    </row>
    <row r="493" spans="1:30" ht="15.75">
      <c r="A493" s="54" t="s">
        <v>1237</v>
      </c>
      <c r="B493" s="52">
        <f>VLOOKUP($A493,SalesData[#This Row],COLUMN(B492), FALSE)</f>
        <v>42169</v>
      </c>
      <c r="C493" s="52">
        <f>VLOOKUP($A493,SalesData[#This Row],COLUMN(C492), FALSE)</f>
        <v>42172</v>
      </c>
      <c r="D493" t="str">
        <f>VLOOKUP($A493,SalesData[#This Row],COLUMN(D492), FALSE)</f>
        <v>Art Ferguson</v>
      </c>
      <c r="E493" t="str">
        <f>VLOOKUP($A493,SalesData[#This Row],COLUMN(E492), FALSE)</f>
        <v>Germany</v>
      </c>
      <c r="F493" t="str">
        <f>VLOOKUP($A493,SalesData[#This Row],COLUMN(F492), FALSE)</f>
        <v>Western Europe</v>
      </c>
      <c r="G493" t="str">
        <f>VLOOKUP($A493,SalesData[#This Row],COLUMN(G492), FALSE)</f>
        <v>Furniture</v>
      </c>
      <c r="H493" t="str">
        <f>VLOOKUP($A493,SalesData[#This Row],COLUMN(H492), FALSE)</f>
        <v>Phones</v>
      </c>
      <c r="I493">
        <f>VLOOKUP($A493,SalesData[#This Row],COLUMN(I492), FALSE)</f>
        <v>2291.835</v>
      </c>
      <c r="J493">
        <f>VLOOKUP($A493,SalesData[#This Row],COLUMN(J492), FALSE)</f>
        <v>7</v>
      </c>
      <c r="K493">
        <f>VLOOKUP($A493,SalesData[#This Row],COLUMN(K492), FALSE)</f>
        <v>0.35</v>
      </c>
      <c r="L493">
        <f>VLOOKUP($A493,SalesData[#This Row],COLUMN(L492), FALSE)</f>
        <v>-1128.4349999999999</v>
      </c>
      <c r="M493" t="str">
        <f>VLOOKUP($A493,SalesData[#This Row],COLUMN(M492), FALSE)</f>
        <v>High</v>
      </c>
      <c r="N493">
        <f>VLOOKUP($A493,SalesData[#This Row],COLUMN(N492), FALSE)</f>
        <v>0</v>
      </c>
      <c r="O493" t="str">
        <f>VLOOKUP($A493,SalesData[#This Row],COLUMN(O492), FALSE)</f>
        <v>Art Ferguson</v>
      </c>
      <c r="P493" t="str">
        <f>VLOOKUP($A493,SalesData[#This Row],COLUMN(P492), FALSE)</f>
        <v>ES</v>
      </c>
      <c r="Q493" t="str">
        <f>VLOOKUP($A493,SalesData[#This Row],COLUMN(Q492), FALSE)</f>
        <v>2015</v>
      </c>
      <c r="R493" t="str">
        <f>VLOOKUP($A493,SalesData[#This Row],COLUMN(R492), FALSE)</f>
        <v>HIGH</v>
      </c>
      <c r="S493" t="str">
        <f>VLOOKUP($A493,SalesData[#This Row],COLUMN(S492), FALSE)</f>
        <v>furniture</v>
      </c>
      <c r="T493" t="str">
        <f>VLOOKUP($A493,SalesData[#This Row],COLUMN(T492), FALSE)</f>
        <v>42169</v>
      </c>
      <c r="U493" t="str">
        <f>VLOOKUP($A493,SalesData[#This Row],COLUMN(U492), FALSE)</f>
        <v>AF1087048</v>
      </c>
      <c r="V493" t="str">
        <f>VLOOKUP($A493,SalesData[#This Row],COLUMN(V492), FALSE)</f>
        <v>ES</v>
      </c>
      <c r="W493">
        <f>VLOOKUP($A493,SalesData[#This Row],COLUMN(W492), FALSE)</f>
        <v>2015</v>
      </c>
      <c r="X493" t="str">
        <f>VLOOKUP($A493,SalesData[#This Row],COLUMN(X492), FALSE)</f>
        <v>AF1087048</v>
      </c>
      <c r="Y493">
        <f>VLOOKUP($A493,SalesData[#This Row],COLUMN(Y492), FALSE)</f>
        <v>42169</v>
      </c>
      <c r="Z493" t="str">
        <f>VLOOKUP($A493,SalesData[#This Row],COLUMN(Z492), FALSE)</f>
        <v>ES-2015-AF1087048-42169</v>
      </c>
      <c r="AA493">
        <f>VLOOKUP($A493,SalesData[#This Row],COLUMN(AA492), FALSE)</f>
        <v>2015</v>
      </c>
      <c r="AB493">
        <f>VLOOKUP($A493,SalesData[#This Row],COLUMN(AB492), FALSE)</f>
        <v>6</v>
      </c>
      <c r="AC493">
        <f>VLOOKUP($A493,SalesData[#This Row],COLUMN(AC492), FALSE)</f>
        <v>1</v>
      </c>
      <c r="AD493">
        <f>VLOOKUP($A493,SalesData[#This Row],COLUMN(AD492), FALSE)</f>
        <v>3</v>
      </c>
    </row>
    <row r="494" spans="1:30" ht="15.75">
      <c r="A494" s="53" t="s">
        <v>1243</v>
      </c>
      <c r="B494" s="52">
        <f>VLOOKUP($A494,SalesData[#This Row],COLUMN(B493), FALSE)</f>
        <v>41137</v>
      </c>
      <c r="C494" s="52">
        <f>VLOOKUP($A494,SalesData[#This Row],COLUMN(C493), FALSE)</f>
        <v>41139</v>
      </c>
      <c r="D494" t="str">
        <f>VLOOKUP($A494,SalesData[#This Row],COLUMN(D493), FALSE)</f>
        <v>Alejandro Savely</v>
      </c>
      <c r="E494" t="str">
        <f>VLOOKUP($A494,SalesData[#This Row],COLUMN(E493), FALSE)</f>
        <v>Russia</v>
      </c>
      <c r="F494" t="str">
        <f>VLOOKUP($A494,SalesData[#This Row],COLUMN(F493), FALSE)</f>
        <v>Eastern Europe</v>
      </c>
      <c r="G494" t="str">
        <f>VLOOKUP($A494,SalesData[#This Row],COLUMN(G493), FALSE)</f>
        <v>Furniture</v>
      </c>
      <c r="H494" t="str">
        <f>VLOOKUP($A494,SalesData[#This Row],COLUMN(H493), FALSE)</f>
        <v>Tables</v>
      </c>
      <c r="I494">
        <f>VLOOKUP($A494,SalesData[#This Row],COLUMN(I493), FALSE)</f>
        <v>954.6</v>
      </c>
      <c r="J494">
        <f>VLOOKUP($A494,SalesData[#This Row],COLUMN(J493), FALSE)</f>
        <v>10</v>
      </c>
      <c r="K494">
        <f>VLOOKUP($A494,SalesData[#This Row],COLUMN(K493), FALSE)</f>
        <v>0</v>
      </c>
      <c r="L494">
        <f>VLOOKUP($A494,SalesData[#This Row],COLUMN(L493), FALSE)</f>
        <v>152.69999999999999</v>
      </c>
      <c r="M494" t="str">
        <f>VLOOKUP($A494,SalesData[#This Row],COLUMN(M493), FALSE)</f>
        <v>Critical</v>
      </c>
      <c r="N494">
        <f>VLOOKUP($A494,SalesData[#This Row],COLUMN(N493), FALSE)</f>
        <v>0</v>
      </c>
      <c r="O494" t="str">
        <f>VLOOKUP($A494,SalesData[#This Row],COLUMN(O493), FALSE)</f>
        <v>Alejandro Savely</v>
      </c>
      <c r="P494" t="str">
        <f>VLOOKUP($A494,SalesData[#This Row],COLUMN(P493), FALSE)</f>
        <v>RS</v>
      </c>
      <c r="Q494" t="str">
        <f>VLOOKUP($A494,SalesData[#This Row],COLUMN(Q493), FALSE)</f>
        <v>2012</v>
      </c>
      <c r="R494" t="str">
        <f>VLOOKUP($A494,SalesData[#This Row],COLUMN(R493), FALSE)</f>
        <v>CRITICAL</v>
      </c>
      <c r="S494" t="str">
        <f>VLOOKUP($A494,SalesData[#This Row],COLUMN(S493), FALSE)</f>
        <v>furniture</v>
      </c>
      <c r="T494" t="str">
        <f>VLOOKUP($A494,SalesData[#This Row],COLUMN(T493), FALSE)</f>
        <v>41137</v>
      </c>
      <c r="U494" t="str">
        <f>VLOOKUP($A494,SalesData[#This Row],COLUMN(U493), FALSE)</f>
        <v>AS285108</v>
      </c>
      <c r="V494" t="str">
        <f>VLOOKUP($A494,SalesData[#This Row],COLUMN(V493), FALSE)</f>
        <v>RS</v>
      </c>
      <c r="W494">
        <f>VLOOKUP($A494,SalesData[#This Row],COLUMN(W493), FALSE)</f>
        <v>2012</v>
      </c>
      <c r="X494" t="str">
        <f>VLOOKUP($A494,SalesData[#This Row],COLUMN(X493), FALSE)</f>
        <v>AS285108</v>
      </c>
      <c r="Y494">
        <f>VLOOKUP($A494,SalesData[#This Row],COLUMN(Y493), FALSE)</f>
        <v>41137</v>
      </c>
      <c r="Z494" t="str">
        <f>VLOOKUP($A494,SalesData[#This Row],COLUMN(Z493), FALSE)</f>
        <v>RS-2012-AS285108-41137</v>
      </c>
      <c r="AA494">
        <f>VLOOKUP($A494,SalesData[#This Row],COLUMN(AA493), FALSE)</f>
        <v>2012</v>
      </c>
      <c r="AB494">
        <f>VLOOKUP($A494,SalesData[#This Row],COLUMN(AB493), FALSE)</f>
        <v>8</v>
      </c>
      <c r="AC494">
        <f>VLOOKUP($A494,SalesData[#This Row],COLUMN(AC493), FALSE)</f>
        <v>5</v>
      </c>
      <c r="AD494">
        <f>VLOOKUP($A494,SalesData[#This Row],COLUMN(AD493), FALSE)</f>
        <v>2</v>
      </c>
    </row>
    <row r="495" spans="1:30" ht="15.75">
      <c r="A495" s="54" t="s">
        <v>1255</v>
      </c>
      <c r="B495" s="52">
        <f>VLOOKUP($A495,SalesData[#This Row],COLUMN(B494), FALSE)</f>
        <v>41688</v>
      </c>
      <c r="C495" s="52">
        <f>VLOOKUP($A495,SalesData[#This Row],COLUMN(C494), FALSE)</f>
        <v>41693</v>
      </c>
      <c r="D495" t="str">
        <f>VLOOKUP($A495,SalesData[#This Row],COLUMN(D494), FALSE)</f>
        <v>Maria Bertelson</v>
      </c>
      <c r="E495" t="str">
        <f>VLOOKUP($A495,SalesData[#This Row],COLUMN(E494), FALSE)</f>
        <v>Democratic Republic of the Congo</v>
      </c>
      <c r="F495" t="str">
        <f>VLOOKUP($A495,SalesData[#This Row],COLUMN(F494), FALSE)</f>
        <v>Central Africa</v>
      </c>
      <c r="G495" t="str">
        <f>VLOOKUP($A495,SalesData[#This Row],COLUMN(G494), FALSE)</f>
        <v>Furniture</v>
      </c>
      <c r="H495" t="str">
        <f>VLOOKUP($A495,SalesData[#This Row],COLUMN(H494), FALSE)</f>
        <v>Bookcases</v>
      </c>
      <c r="I495">
        <f>VLOOKUP($A495,SalesData[#This Row],COLUMN(I494), FALSE)</f>
        <v>3877.68</v>
      </c>
      <c r="J495">
        <f>VLOOKUP($A495,SalesData[#This Row],COLUMN(J494), FALSE)</f>
        <v>8</v>
      </c>
      <c r="K495">
        <f>VLOOKUP($A495,SalesData[#This Row],COLUMN(K494), FALSE)</f>
        <v>0</v>
      </c>
      <c r="L495">
        <f>VLOOKUP($A495,SalesData[#This Row],COLUMN(L494), FALSE)</f>
        <v>930.48</v>
      </c>
      <c r="M495" t="str">
        <f>VLOOKUP($A495,SalesData[#This Row],COLUMN(M494), FALSE)</f>
        <v>Medium</v>
      </c>
      <c r="N495">
        <f>VLOOKUP($A495,SalesData[#This Row],COLUMN(N494), FALSE)</f>
        <v>0</v>
      </c>
      <c r="O495" t="str">
        <f>VLOOKUP($A495,SalesData[#This Row],COLUMN(O494), FALSE)</f>
        <v>Maria Bertelson</v>
      </c>
      <c r="P495" t="str">
        <f>VLOOKUP($A495,SalesData[#This Row],COLUMN(P494), FALSE)</f>
        <v>CG</v>
      </c>
      <c r="Q495" t="str">
        <f>VLOOKUP($A495,SalesData[#This Row],COLUMN(Q494), FALSE)</f>
        <v>2014</v>
      </c>
      <c r="R495" t="str">
        <f>VLOOKUP($A495,SalesData[#This Row],COLUMN(R494), FALSE)</f>
        <v>MEDIUM</v>
      </c>
      <c r="S495" t="str">
        <f>VLOOKUP($A495,SalesData[#This Row],COLUMN(S494), FALSE)</f>
        <v>furniture</v>
      </c>
      <c r="T495" t="str">
        <f>VLOOKUP($A495,SalesData[#This Row],COLUMN(T494), FALSE)</f>
        <v>41688</v>
      </c>
      <c r="U495" t="str">
        <f>VLOOKUP($A495,SalesData[#This Row],COLUMN(U494), FALSE)</f>
        <v>MB730533</v>
      </c>
      <c r="V495" t="str">
        <f>VLOOKUP($A495,SalesData[#This Row],COLUMN(V494), FALSE)</f>
        <v>CG</v>
      </c>
      <c r="W495">
        <f>VLOOKUP($A495,SalesData[#This Row],COLUMN(W494), FALSE)</f>
        <v>2014</v>
      </c>
      <c r="X495" t="str">
        <f>VLOOKUP($A495,SalesData[#This Row],COLUMN(X494), FALSE)</f>
        <v>MB730533</v>
      </c>
      <c r="Y495">
        <f>VLOOKUP($A495,SalesData[#This Row],COLUMN(Y494), FALSE)</f>
        <v>41688</v>
      </c>
      <c r="Z495" t="str">
        <f>VLOOKUP($A495,SalesData[#This Row],COLUMN(Z494), FALSE)</f>
        <v>CG-2014-MB730533-41688</v>
      </c>
      <c r="AA495">
        <f>VLOOKUP($A495,SalesData[#This Row],COLUMN(AA494), FALSE)</f>
        <v>2014</v>
      </c>
      <c r="AB495">
        <f>VLOOKUP($A495,SalesData[#This Row],COLUMN(AB494), FALSE)</f>
        <v>2</v>
      </c>
      <c r="AC495">
        <f>VLOOKUP($A495,SalesData[#This Row],COLUMN(AC494), FALSE)</f>
        <v>3</v>
      </c>
      <c r="AD495">
        <f>VLOOKUP($A495,SalesData[#This Row],COLUMN(AD494), FALSE)</f>
        <v>5</v>
      </c>
    </row>
    <row r="496" spans="1:30" ht="15.75">
      <c r="A496" s="53" t="s">
        <v>1263</v>
      </c>
      <c r="B496" s="52">
        <f>VLOOKUP($A496,SalesData[#This Row],COLUMN(B495), FALSE)</f>
        <v>41660</v>
      </c>
      <c r="C496" s="52">
        <f>VLOOKUP($A496,SalesData[#This Row],COLUMN(C495), FALSE)</f>
        <v>41660</v>
      </c>
      <c r="D496" t="str">
        <f>VLOOKUP($A496,SalesData[#This Row],COLUMN(D495), FALSE)</f>
        <v>Alan Barnes</v>
      </c>
      <c r="E496" t="str">
        <f>VLOOKUP($A496,SalesData[#This Row],COLUMN(E495), FALSE)</f>
        <v>Canada</v>
      </c>
      <c r="F496" t="str">
        <f>VLOOKUP($A496,SalesData[#This Row],COLUMN(F495), FALSE)</f>
        <v>Canada</v>
      </c>
      <c r="G496" t="str">
        <f>VLOOKUP($A496,SalesData[#This Row],COLUMN(G495), FALSE)</f>
        <v>Office Supplies</v>
      </c>
      <c r="H496" t="str">
        <f>VLOOKUP($A496,SalesData[#This Row],COLUMN(H495), FALSE)</f>
        <v>Appliances</v>
      </c>
      <c r="I496">
        <f>VLOOKUP($A496,SalesData[#This Row],COLUMN(I495), FALSE)</f>
        <v>410.87999999999897</v>
      </c>
      <c r="J496">
        <f>VLOOKUP($A496,SalesData[#This Row],COLUMN(J495), FALSE)</f>
        <v>8</v>
      </c>
      <c r="K496">
        <f>VLOOKUP($A496,SalesData[#This Row],COLUMN(K495), FALSE)</f>
        <v>0</v>
      </c>
      <c r="L496">
        <f>VLOOKUP($A496,SalesData[#This Row],COLUMN(L495), FALSE)</f>
        <v>78</v>
      </c>
      <c r="M496" t="str">
        <f>VLOOKUP($A496,SalesData[#This Row],COLUMN(M495), FALSE)</f>
        <v>High</v>
      </c>
      <c r="N496">
        <f>VLOOKUP($A496,SalesData[#This Row],COLUMN(N495), FALSE)</f>
        <v>0</v>
      </c>
      <c r="O496" t="str">
        <f>VLOOKUP($A496,SalesData[#This Row],COLUMN(O495), FALSE)</f>
        <v>Alan Barnes</v>
      </c>
      <c r="P496" t="str">
        <f>VLOOKUP($A496,SalesData[#This Row],COLUMN(P495), FALSE)</f>
        <v>CA</v>
      </c>
      <c r="Q496" t="str">
        <f>VLOOKUP($A496,SalesData[#This Row],COLUMN(Q495), FALSE)</f>
        <v>2014</v>
      </c>
      <c r="R496" t="str">
        <f>VLOOKUP($A496,SalesData[#This Row],COLUMN(R495), FALSE)</f>
        <v>HIGH</v>
      </c>
      <c r="S496" t="str">
        <f>VLOOKUP($A496,SalesData[#This Row],COLUMN(S495), FALSE)</f>
        <v>office supplies</v>
      </c>
      <c r="T496" t="str">
        <f>VLOOKUP($A496,SalesData[#This Row],COLUMN(T495), FALSE)</f>
        <v>41660</v>
      </c>
      <c r="U496" t="str">
        <f>VLOOKUP($A496,SalesData[#This Row],COLUMN(U495), FALSE)</f>
        <v>AB16523</v>
      </c>
      <c r="V496" t="str">
        <f>VLOOKUP($A496,SalesData[#This Row],COLUMN(V495), FALSE)</f>
        <v>CA</v>
      </c>
      <c r="W496">
        <f>VLOOKUP($A496,SalesData[#This Row],COLUMN(W495), FALSE)</f>
        <v>2014</v>
      </c>
      <c r="X496" t="str">
        <f>VLOOKUP($A496,SalesData[#This Row],COLUMN(X495), FALSE)</f>
        <v>AB16523</v>
      </c>
      <c r="Y496">
        <f>VLOOKUP($A496,SalesData[#This Row],COLUMN(Y495), FALSE)</f>
        <v>41660</v>
      </c>
      <c r="Z496" t="str">
        <f>VLOOKUP($A496,SalesData[#This Row],COLUMN(Z495), FALSE)</f>
        <v>CA-2014-AB16523-41660</v>
      </c>
      <c r="AA496">
        <f>VLOOKUP($A496,SalesData[#This Row],COLUMN(AA495), FALSE)</f>
        <v>2014</v>
      </c>
      <c r="AB496">
        <f>VLOOKUP($A496,SalesData[#This Row],COLUMN(AB495), FALSE)</f>
        <v>1</v>
      </c>
      <c r="AC496">
        <f>VLOOKUP($A496,SalesData[#This Row],COLUMN(AC495), FALSE)</f>
        <v>3</v>
      </c>
      <c r="AD496">
        <f>VLOOKUP($A496,SalesData[#This Row],COLUMN(AD495), FALSE)</f>
        <v>0</v>
      </c>
    </row>
    <row r="497" spans="1:30" ht="15.75">
      <c r="A497" s="54" t="s">
        <v>1285</v>
      </c>
      <c r="B497" s="52">
        <f>VLOOKUP($A497,SalesData[#This Row],COLUMN(B496), FALSE)</f>
        <v>41641</v>
      </c>
      <c r="C497" s="52">
        <f>VLOOKUP($A497,SalesData[#This Row],COLUMN(C496), FALSE)</f>
        <v>41643</v>
      </c>
      <c r="D497" t="str">
        <f>VLOOKUP($A497,SalesData[#This Row],COLUMN(D496), FALSE)</f>
        <v>Andy Gerbode</v>
      </c>
      <c r="E497" t="str">
        <f>VLOOKUP($A497,SalesData[#This Row],COLUMN(E496), FALSE)</f>
        <v>Iran</v>
      </c>
      <c r="F497" t="str">
        <f>VLOOKUP($A497,SalesData[#This Row],COLUMN(F496), FALSE)</f>
        <v>Southern Asia</v>
      </c>
      <c r="G497" t="str">
        <f>VLOOKUP($A497,SalesData[#This Row],COLUMN(G496), FALSE)</f>
        <v>Technology</v>
      </c>
      <c r="H497" t="str">
        <f>VLOOKUP($A497,SalesData[#This Row],COLUMN(H496), FALSE)</f>
        <v>Bookcases</v>
      </c>
      <c r="I497">
        <f>VLOOKUP($A497,SalesData[#This Row],COLUMN(I496), FALSE)</f>
        <v>2021.88</v>
      </c>
      <c r="J497">
        <f>VLOOKUP($A497,SalesData[#This Row],COLUMN(J496), FALSE)</f>
        <v>14</v>
      </c>
      <c r="K497">
        <f>VLOOKUP($A497,SalesData[#This Row],COLUMN(K496), FALSE)</f>
        <v>0</v>
      </c>
      <c r="L497">
        <f>VLOOKUP($A497,SalesData[#This Row],COLUMN(L496), FALSE)</f>
        <v>323.39999999999998</v>
      </c>
      <c r="M497" t="str">
        <f>VLOOKUP($A497,SalesData[#This Row],COLUMN(M496), FALSE)</f>
        <v>High</v>
      </c>
      <c r="N497">
        <f>VLOOKUP($A497,SalesData[#This Row],COLUMN(N496), FALSE)</f>
        <v>0</v>
      </c>
      <c r="O497" t="str">
        <f>VLOOKUP($A497,SalesData[#This Row],COLUMN(O496), FALSE)</f>
        <v>Andy Gerbode</v>
      </c>
      <c r="P497" t="str">
        <f>VLOOKUP($A497,SalesData[#This Row],COLUMN(P496), FALSE)</f>
        <v>IR</v>
      </c>
      <c r="Q497" t="str">
        <f>VLOOKUP($A497,SalesData[#This Row],COLUMN(Q496), FALSE)</f>
        <v>2014</v>
      </c>
      <c r="R497" t="str">
        <f>VLOOKUP($A497,SalesData[#This Row],COLUMN(R496), FALSE)</f>
        <v>HIGH</v>
      </c>
      <c r="S497" t="str">
        <f>VLOOKUP($A497,SalesData[#This Row],COLUMN(S496), FALSE)</f>
        <v>technology</v>
      </c>
      <c r="T497" t="str">
        <f>VLOOKUP($A497,SalesData[#This Row],COLUMN(T496), FALSE)</f>
        <v>41641</v>
      </c>
      <c r="U497" t="str">
        <f>VLOOKUP($A497,SalesData[#This Row],COLUMN(U496), FALSE)</f>
        <v>AG52560</v>
      </c>
      <c r="V497" t="str">
        <f>VLOOKUP($A497,SalesData[#This Row],COLUMN(V496), FALSE)</f>
        <v>IR</v>
      </c>
      <c r="W497">
        <f>VLOOKUP($A497,SalesData[#This Row],COLUMN(W496), FALSE)</f>
        <v>2014</v>
      </c>
      <c r="X497" t="str">
        <f>VLOOKUP($A497,SalesData[#This Row],COLUMN(X496), FALSE)</f>
        <v>AG52560</v>
      </c>
      <c r="Y497">
        <f>VLOOKUP($A497,SalesData[#This Row],COLUMN(Y496), FALSE)</f>
        <v>41641</v>
      </c>
      <c r="Z497" t="str">
        <f>VLOOKUP($A497,SalesData[#This Row],COLUMN(Z496), FALSE)</f>
        <v>IR-2014-AG52560-41641</v>
      </c>
      <c r="AA497">
        <f>VLOOKUP($A497,SalesData[#This Row],COLUMN(AA496), FALSE)</f>
        <v>2014</v>
      </c>
      <c r="AB497">
        <f>VLOOKUP($A497,SalesData[#This Row],COLUMN(AB496), FALSE)</f>
        <v>1</v>
      </c>
      <c r="AC497">
        <f>VLOOKUP($A497,SalesData[#This Row],COLUMN(AC496), FALSE)</f>
        <v>5</v>
      </c>
      <c r="AD497">
        <f>VLOOKUP($A497,SalesData[#This Row],COLUMN(AD496), FALSE)</f>
        <v>2</v>
      </c>
    </row>
    <row r="498" spans="1:30" ht="15.75">
      <c r="A498" s="53" t="s">
        <v>1292</v>
      </c>
      <c r="B498" s="52">
        <f>VLOOKUP($A498,SalesData[#This Row],COLUMN(B497), FALSE)</f>
        <v>42326</v>
      </c>
      <c r="C498" s="52" t="str">
        <f>VLOOKUP($A498,SalesData[#This Row],COLUMN(C497), FALSE)</f>
        <v>11/22/2015</v>
      </c>
      <c r="D498" t="str">
        <f>VLOOKUP($A498,SalesData[#This Row],COLUMN(D497), FALSE)</f>
        <v>Frank Carlisle</v>
      </c>
      <c r="E498" t="str">
        <f>VLOOKUP($A498,SalesData[#This Row],COLUMN(E497), FALSE)</f>
        <v>Australia</v>
      </c>
      <c r="F498" t="str">
        <f>VLOOKUP($A498,SalesData[#This Row],COLUMN(F497), FALSE)</f>
        <v>Oceania</v>
      </c>
      <c r="G498" t="str">
        <f>VLOOKUP($A498,SalesData[#This Row],COLUMN(G497), FALSE)</f>
        <v>Technology</v>
      </c>
      <c r="H498" t="str">
        <f>VLOOKUP($A498,SalesData[#This Row],COLUMN(H497), FALSE)</f>
        <v>Phones</v>
      </c>
      <c r="I498">
        <f>VLOOKUP($A498,SalesData[#This Row],COLUMN(I497), FALSE)</f>
        <v>1221.5609999999999</v>
      </c>
      <c r="J498">
        <f>VLOOKUP($A498,SalesData[#This Row],COLUMN(J497), FALSE)</f>
        <v>11</v>
      </c>
      <c r="K498">
        <f>VLOOKUP($A498,SalesData[#This Row],COLUMN(K497), FALSE)</f>
        <v>0.1</v>
      </c>
      <c r="L498">
        <f>VLOOKUP($A498,SalesData[#This Row],COLUMN(L497), FALSE)</f>
        <v>325.61099999999999</v>
      </c>
      <c r="M498" t="str">
        <f>VLOOKUP($A498,SalesData[#This Row],COLUMN(M497), FALSE)</f>
        <v>High</v>
      </c>
      <c r="N498">
        <f>VLOOKUP($A498,SalesData[#This Row],COLUMN(N497), FALSE)</f>
        <v>0</v>
      </c>
      <c r="O498" t="str">
        <f>VLOOKUP($A498,SalesData[#This Row],COLUMN(O497), FALSE)</f>
        <v>Frank Carlisle</v>
      </c>
      <c r="P498" t="str">
        <f>VLOOKUP($A498,SalesData[#This Row],COLUMN(P497), FALSE)</f>
        <v>IN</v>
      </c>
      <c r="Q498" t="str">
        <f>VLOOKUP($A498,SalesData[#This Row],COLUMN(Q497), FALSE)</f>
        <v>2015</v>
      </c>
      <c r="R498" t="str">
        <f>VLOOKUP($A498,SalesData[#This Row],COLUMN(R497), FALSE)</f>
        <v>HIGH</v>
      </c>
      <c r="S498" t="str">
        <f>VLOOKUP($A498,SalesData[#This Row],COLUMN(S497), FALSE)</f>
        <v>technology</v>
      </c>
      <c r="T498" t="str">
        <f>VLOOKUP($A498,SalesData[#This Row],COLUMN(T497), FALSE)</f>
        <v>42326</v>
      </c>
      <c r="U498" t="str">
        <f>VLOOKUP($A498,SalesData[#This Row],COLUMN(U497), FALSE)</f>
        <v>FC142457</v>
      </c>
      <c r="V498" t="str">
        <f>VLOOKUP($A498,SalesData[#This Row],COLUMN(V497), FALSE)</f>
        <v>IN</v>
      </c>
      <c r="W498">
        <f>VLOOKUP($A498,SalesData[#This Row],COLUMN(W497), FALSE)</f>
        <v>2015</v>
      </c>
      <c r="X498" t="str">
        <f>VLOOKUP($A498,SalesData[#This Row],COLUMN(X497), FALSE)</f>
        <v>FC142457</v>
      </c>
      <c r="Y498">
        <f>VLOOKUP($A498,SalesData[#This Row],COLUMN(Y497), FALSE)</f>
        <v>42326</v>
      </c>
      <c r="Z498" t="str">
        <f>VLOOKUP($A498,SalesData[#This Row],COLUMN(Z497), FALSE)</f>
        <v>IN-2015-FC142457-42326</v>
      </c>
      <c r="AA498">
        <f>VLOOKUP($A498,SalesData[#This Row],COLUMN(AA497), FALSE)</f>
        <v>2015</v>
      </c>
      <c r="AB498">
        <f>VLOOKUP($A498,SalesData[#This Row],COLUMN(AB497), FALSE)</f>
        <v>11</v>
      </c>
      <c r="AC498">
        <f>VLOOKUP($A498,SalesData[#This Row],COLUMN(AC497), FALSE)</f>
        <v>4</v>
      </c>
      <c r="AD498">
        <f>VLOOKUP($A498,SalesData[#This Row],COLUMN(AD497), FALSE)</f>
        <v>4</v>
      </c>
    </row>
    <row r="499" spans="1:30" ht="15.75">
      <c r="A499" s="54" t="s">
        <v>1295</v>
      </c>
      <c r="B499" s="52">
        <f>VLOOKUP($A499,SalesData[#This Row],COLUMN(B498), FALSE)</f>
        <v>42175</v>
      </c>
      <c r="C499" s="52">
        <f>VLOOKUP($A499,SalesData[#This Row],COLUMN(C498), FALSE)</f>
        <v>42178</v>
      </c>
      <c r="D499" t="str">
        <f>VLOOKUP($A499,SalesData[#This Row],COLUMN(D498), FALSE)</f>
        <v>Tiffany House</v>
      </c>
      <c r="E499" t="str">
        <f>VLOOKUP($A499,SalesData[#This Row],COLUMN(E498), FALSE)</f>
        <v>Australia</v>
      </c>
      <c r="F499" t="str">
        <f>VLOOKUP($A499,SalesData[#This Row],COLUMN(F498), FALSE)</f>
        <v>Oceania</v>
      </c>
      <c r="G499" t="str">
        <f>VLOOKUP($A499,SalesData[#This Row],COLUMN(G498), FALSE)</f>
        <v>Technology</v>
      </c>
      <c r="H499" t="str">
        <f>VLOOKUP($A499,SalesData[#This Row],COLUMN(H498), FALSE)</f>
        <v>Phones</v>
      </c>
      <c r="I499">
        <f>VLOOKUP($A499,SalesData[#This Row],COLUMN(I498), FALSE)</f>
        <v>1596.50999999999</v>
      </c>
      <c r="J499">
        <f>VLOOKUP($A499,SalesData[#This Row],COLUMN(J498), FALSE)</f>
        <v>6</v>
      </c>
      <c r="K499">
        <f>VLOOKUP($A499,SalesData[#This Row],COLUMN(K498), FALSE)</f>
        <v>0.1</v>
      </c>
      <c r="L499">
        <f>VLOOKUP($A499,SalesData[#This Row],COLUMN(L498), FALSE)</f>
        <v>-53.37</v>
      </c>
      <c r="M499" t="str">
        <f>VLOOKUP($A499,SalesData[#This Row],COLUMN(M498), FALSE)</f>
        <v>Medium</v>
      </c>
      <c r="N499">
        <f>VLOOKUP($A499,SalesData[#This Row],COLUMN(N498), FALSE)</f>
        <v>0</v>
      </c>
      <c r="O499" t="str">
        <f>VLOOKUP($A499,SalesData[#This Row],COLUMN(O498), FALSE)</f>
        <v>Tiffany House</v>
      </c>
      <c r="P499" t="str">
        <f>VLOOKUP($A499,SalesData[#This Row],COLUMN(P498), FALSE)</f>
        <v>ID</v>
      </c>
      <c r="Q499" t="str">
        <f>VLOOKUP($A499,SalesData[#This Row],COLUMN(Q498), FALSE)</f>
        <v>2015</v>
      </c>
      <c r="R499" t="str">
        <f>VLOOKUP($A499,SalesData[#This Row],COLUMN(R498), FALSE)</f>
        <v>MEDIUM</v>
      </c>
      <c r="S499" t="str">
        <f>VLOOKUP($A499,SalesData[#This Row],COLUMN(S498), FALSE)</f>
        <v>technology</v>
      </c>
      <c r="T499" t="str">
        <f>VLOOKUP($A499,SalesData[#This Row],COLUMN(T498), FALSE)</f>
        <v>42175</v>
      </c>
      <c r="U499" t="str">
        <f>VLOOKUP($A499,SalesData[#This Row],COLUMN(U498), FALSE)</f>
        <v>TH212357</v>
      </c>
      <c r="V499" t="str">
        <f>VLOOKUP($A499,SalesData[#This Row],COLUMN(V498), FALSE)</f>
        <v>ID</v>
      </c>
      <c r="W499">
        <f>VLOOKUP($A499,SalesData[#This Row],COLUMN(W498), FALSE)</f>
        <v>2015</v>
      </c>
      <c r="X499" t="str">
        <f>VLOOKUP($A499,SalesData[#This Row],COLUMN(X498), FALSE)</f>
        <v>TH212357</v>
      </c>
      <c r="Y499">
        <f>VLOOKUP($A499,SalesData[#This Row],COLUMN(Y498), FALSE)</f>
        <v>42175</v>
      </c>
      <c r="Z499" t="str">
        <f>VLOOKUP($A499,SalesData[#This Row],COLUMN(Z498), FALSE)</f>
        <v>ID-2015-TH212357-42175</v>
      </c>
      <c r="AA499">
        <f>VLOOKUP($A499,SalesData[#This Row],COLUMN(AA498), FALSE)</f>
        <v>2015</v>
      </c>
      <c r="AB499">
        <f>VLOOKUP($A499,SalesData[#This Row],COLUMN(AB498), FALSE)</f>
        <v>6</v>
      </c>
      <c r="AC499">
        <f>VLOOKUP($A499,SalesData[#This Row],COLUMN(AC498), FALSE)</f>
        <v>7</v>
      </c>
      <c r="AD499">
        <f>VLOOKUP($A499,SalesData[#This Row],COLUMN(AD498), FALSE)</f>
        <v>3</v>
      </c>
    </row>
    <row r="500" spans="1:30" ht="15.75">
      <c r="A500" s="53" t="s">
        <v>1299</v>
      </c>
      <c r="B500" s="52">
        <f>VLOOKUP($A500,SalesData[#This Row],COLUMN(B499), FALSE)</f>
        <v>41780</v>
      </c>
      <c r="C500" s="52">
        <f>VLOOKUP($A500,SalesData[#This Row],COLUMN(C499), FALSE)</f>
        <v>41784</v>
      </c>
      <c r="D500" t="str">
        <f>VLOOKUP($A500,SalesData[#This Row],COLUMN(D499), FALSE)</f>
        <v>Tamara Willingham</v>
      </c>
      <c r="E500" t="str">
        <f>VLOOKUP($A500,SalesData[#This Row],COLUMN(E499), FALSE)</f>
        <v>China</v>
      </c>
      <c r="F500" t="str">
        <f>VLOOKUP($A500,SalesData[#This Row],COLUMN(F499), FALSE)</f>
        <v>Eastern Asia</v>
      </c>
      <c r="G500" t="str">
        <f>VLOOKUP($A500,SalesData[#This Row],COLUMN(G499), FALSE)</f>
        <v>Technology</v>
      </c>
      <c r="H500" t="str">
        <f>VLOOKUP($A500,SalesData[#This Row],COLUMN(H499), FALSE)</f>
        <v>Copiers</v>
      </c>
      <c r="I500">
        <f>VLOOKUP($A500,SalesData[#This Row],COLUMN(I499), FALSE)</f>
        <v>2018.88</v>
      </c>
      <c r="J500">
        <f>VLOOKUP($A500,SalesData[#This Row],COLUMN(J499), FALSE)</f>
        <v>12</v>
      </c>
      <c r="K500">
        <f>VLOOKUP($A500,SalesData[#This Row],COLUMN(K499), FALSE)</f>
        <v>0</v>
      </c>
      <c r="L500">
        <f>VLOOKUP($A500,SalesData[#This Row],COLUMN(L499), FALSE)</f>
        <v>928.44</v>
      </c>
      <c r="M500" t="str">
        <f>VLOOKUP($A500,SalesData[#This Row],COLUMN(M499), FALSE)</f>
        <v>Medium</v>
      </c>
      <c r="N500">
        <f>VLOOKUP($A500,SalesData[#This Row],COLUMN(N499), FALSE)</f>
        <v>0</v>
      </c>
      <c r="O500" t="str">
        <f>VLOOKUP($A500,SalesData[#This Row],COLUMN(O499), FALSE)</f>
        <v>Tamara Willingham</v>
      </c>
      <c r="P500" t="str">
        <f>VLOOKUP($A500,SalesData[#This Row],COLUMN(P499), FALSE)</f>
        <v>IN</v>
      </c>
      <c r="Q500" t="str">
        <f>VLOOKUP($A500,SalesData[#This Row],COLUMN(Q499), FALSE)</f>
        <v>2014</v>
      </c>
      <c r="R500" t="str">
        <f>VLOOKUP($A500,SalesData[#This Row],COLUMN(R499), FALSE)</f>
        <v>MEDIUM</v>
      </c>
      <c r="S500" t="str">
        <f>VLOOKUP($A500,SalesData[#This Row],COLUMN(S499), FALSE)</f>
        <v>technology</v>
      </c>
      <c r="T500" t="str">
        <f>VLOOKUP($A500,SalesData[#This Row],COLUMN(T499), FALSE)</f>
        <v>41780</v>
      </c>
      <c r="U500" t="str">
        <f>VLOOKUP($A500,SalesData[#This Row],COLUMN(U499), FALSE)</f>
        <v>TW2102527</v>
      </c>
      <c r="V500" t="str">
        <f>VLOOKUP($A500,SalesData[#This Row],COLUMN(V499), FALSE)</f>
        <v>IN</v>
      </c>
      <c r="W500">
        <f>VLOOKUP($A500,SalesData[#This Row],COLUMN(W499), FALSE)</f>
        <v>2014</v>
      </c>
      <c r="X500" t="str">
        <f>VLOOKUP($A500,SalesData[#This Row],COLUMN(X499), FALSE)</f>
        <v>TW2102527</v>
      </c>
      <c r="Y500">
        <f>VLOOKUP($A500,SalesData[#This Row],COLUMN(Y499), FALSE)</f>
        <v>41780</v>
      </c>
      <c r="Z500" t="str">
        <f>VLOOKUP($A500,SalesData[#This Row],COLUMN(Z499), FALSE)</f>
        <v>IN-2014-TW2102527-41780</v>
      </c>
      <c r="AA500">
        <f>VLOOKUP($A500,SalesData[#This Row],COLUMN(AA499), FALSE)</f>
        <v>2014</v>
      </c>
      <c r="AB500">
        <f>VLOOKUP($A500,SalesData[#This Row],COLUMN(AB499), FALSE)</f>
        <v>5</v>
      </c>
      <c r="AC500">
        <f>VLOOKUP($A500,SalesData[#This Row],COLUMN(AC499), FALSE)</f>
        <v>4</v>
      </c>
      <c r="AD500">
        <f>VLOOKUP($A500,SalesData[#This Row],COLUMN(AD499), FALSE)</f>
        <v>4</v>
      </c>
    </row>
    <row r="501" spans="1:30" ht="15.75">
      <c r="A501" s="54" t="s">
        <v>1300</v>
      </c>
      <c r="B501" s="52">
        <f>VLOOKUP($A501,SalesData[#This Row],COLUMN(B500), FALSE)</f>
        <v>42280</v>
      </c>
      <c r="C501" s="52">
        <f>VLOOKUP($A501,SalesData[#This Row],COLUMN(C500), FALSE)</f>
        <v>42284</v>
      </c>
      <c r="D501" t="str">
        <f>VLOOKUP($A501,SalesData[#This Row],COLUMN(D500), FALSE)</f>
        <v>Liz Thompson</v>
      </c>
      <c r="E501" t="str">
        <f>VLOOKUP($A501,SalesData[#This Row],COLUMN(E500), FALSE)</f>
        <v>South Africa</v>
      </c>
      <c r="F501" t="str">
        <f>VLOOKUP($A501,SalesData[#This Row],COLUMN(F500), FALSE)</f>
        <v>Southern Africa</v>
      </c>
      <c r="G501" t="str">
        <f>VLOOKUP($A501,SalesData[#This Row],COLUMN(G500), FALSE)</f>
        <v>Technology</v>
      </c>
      <c r="H501" t="str">
        <f>VLOOKUP($A501,SalesData[#This Row],COLUMN(H500), FALSE)</f>
        <v>Chairs</v>
      </c>
      <c r="I501">
        <f>VLOOKUP($A501,SalesData[#This Row],COLUMN(I500), FALSE)</f>
        <v>1885.32</v>
      </c>
      <c r="J501">
        <f>VLOOKUP($A501,SalesData[#This Row],COLUMN(J500), FALSE)</f>
        <v>6</v>
      </c>
      <c r="K501">
        <f>VLOOKUP($A501,SalesData[#This Row],COLUMN(K500), FALSE)</f>
        <v>0</v>
      </c>
      <c r="L501">
        <f>VLOOKUP($A501,SalesData[#This Row],COLUMN(L500), FALSE)</f>
        <v>18.72</v>
      </c>
      <c r="M501" t="str">
        <f>VLOOKUP($A501,SalesData[#This Row],COLUMN(M500), FALSE)</f>
        <v>High</v>
      </c>
      <c r="N501">
        <f>VLOOKUP($A501,SalesData[#This Row],COLUMN(N500), FALSE)</f>
        <v>0</v>
      </c>
      <c r="O501" t="str">
        <f>VLOOKUP($A501,SalesData[#This Row],COLUMN(O500), FALSE)</f>
        <v>Liz Thompson</v>
      </c>
      <c r="P501" t="str">
        <f>VLOOKUP($A501,SalesData[#This Row],COLUMN(P500), FALSE)</f>
        <v>SF</v>
      </c>
      <c r="Q501" t="str">
        <f>VLOOKUP($A501,SalesData[#This Row],COLUMN(Q500), FALSE)</f>
        <v>2015</v>
      </c>
      <c r="R501" t="str">
        <f>VLOOKUP($A501,SalesData[#This Row],COLUMN(R500), FALSE)</f>
        <v>HIGH</v>
      </c>
      <c r="S501" t="str">
        <f>VLOOKUP($A501,SalesData[#This Row],COLUMN(S500), FALSE)</f>
        <v>technology</v>
      </c>
      <c r="T501" t="str">
        <f>VLOOKUP($A501,SalesData[#This Row],COLUMN(T500), FALSE)</f>
        <v>42280</v>
      </c>
      <c r="U501" t="str">
        <f>VLOOKUP($A501,SalesData[#This Row],COLUMN(U500), FALSE)</f>
        <v>LT7110117</v>
      </c>
      <c r="V501" t="str">
        <f>VLOOKUP($A501,SalesData[#This Row],COLUMN(V500), FALSE)</f>
        <v>SF</v>
      </c>
      <c r="W501">
        <f>VLOOKUP($A501,SalesData[#This Row],COLUMN(W500), FALSE)</f>
        <v>2015</v>
      </c>
      <c r="X501" t="str">
        <f>VLOOKUP($A501,SalesData[#This Row],COLUMN(X500), FALSE)</f>
        <v>LT7110117</v>
      </c>
      <c r="Y501">
        <f>VLOOKUP($A501,SalesData[#This Row],COLUMN(Y500), FALSE)</f>
        <v>42280</v>
      </c>
      <c r="Z501" t="str">
        <f>VLOOKUP($A501,SalesData[#This Row],COLUMN(Z500), FALSE)</f>
        <v>SF-2015-LT7110117-42280</v>
      </c>
      <c r="AA501">
        <f>VLOOKUP($A501,SalesData[#This Row],COLUMN(AA500), FALSE)</f>
        <v>2015</v>
      </c>
      <c r="AB501">
        <f>VLOOKUP($A501,SalesData[#This Row],COLUMN(AB500), FALSE)</f>
        <v>10</v>
      </c>
      <c r="AC501">
        <f>VLOOKUP($A501,SalesData[#This Row],COLUMN(AC500), FALSE)</f>
        <v>7</v>
      </c>
      <c r="AD501">
        <f>VLOOKUP($A501,SalesData[#This Row],COLUMN(AD500), FALSE)</f>
        <v>4</v>
      </c>
    </row>
    <row r="502" spans="1:30" ht="15.75">
      <c r="A502" s="53" t="s">
        <v>1302</v>
      </c>
      <c r="B502" s="52">
        <f>VLOOKUP($A502,SalesData[#This Row],COLUMN(B501), FALSE)</f>
        <v>41268</v>
      </c>
      <c r="C502" s="52">
        <f>VLOOKUP($A502,SalesData[#This Row],COLUMN(C501), FALSE)</f>
        <v>41273</v>
      </c>
      <c r="D502" t="str">
        <f>VLOOKUP($A502,SalesData[#This Row],COLUMN(D501), FALSE)</f>
        <v>Katherine Nockton</v>
      </c>
      <c r="E502" t="str">
        <f>VLOOKUP($A502,SalesData[#This Row],COLUMN(E501), FALSE)</f>
        <v>United Kingdom</v>
      </c>
      <c r="F502" t="str">
        <f>VLOOKUP($A502,SalesData[#This Row],COLUMN(F501), FALSE)</f>
        <v>Northern Europe</v>
      </c>
      <c r="G502" t="str">
        <f>VLOOKUP($A502,SalesData[#This Row],COLUMN(G501), FALSE)</f>
        <v>Furniture</v>
      </c>
      <c r="H502" t="str">
        <f>VLOOKUP($A502,SalesData[#This Row],COLUMN(H501), FALSE)</f>
        <v>Copiers</v>
      </c>
      <c r="I502">
        <f>VLOOKUP($A502,SalesData[#This Row],COLUMN(I501), FALSE)</f>
        <v>3119.34</v>
      </c>
      <c r="J502">
        <f>VLOOKUP($A502,SalesData[#This Row],COLUMN(J501), FALSE)</f>
        <v>7</v>
      </c>
      <c r="K502">
        <f>VLOOKUP($A502,SalesData[#This Row],COLUMN(K501), FALSE)</f>
        <v>0</v>
      </c>
      <c r="L502">
        <f>VLOOKUP($A502,SalesData[#This Row],COLUMN(L501), FALSE)</f>
        <v>1528.38</v>
      </c>
      <c r="M502" t="str">
        <f>VLOOKUP($A502,SalesData[#This Row],COLUMN(M501), FALSE)</f>
        <v>Medium</v>
      </c>
      <c r="N502">
        <f>VLOOKUP($A502,SalesData[#This Row],COLUMN(N501), FALSE)</f>
        <v>0</v>
      </c>
      <c r="O502" t="str">
        <f>VLOOKUP($A502,SalesData[#This Row],COLUMN(O501), FALSE)</f>
        <v>Katherine Nockton</v>
      </c>
      <c r="P502" t="str">
        <f>VLOOKUP($A502,SalesData[#This Row],COLUMN(P501), FALSE)</f>
        <v>IT</v>
      </c>
      <c r="Q502" t="str">
        <f>VLOOKUP($A502,SalesData[#This Row],COLUMN(Q501), FALSE)</f>
        <v>2012</v>
      </c>
      <c r="R502" t="str">
        <f>VLOOKUP($A502,SalesData[#This Row],COLUMN(R501), FALSE)</f>
        <v>MEDIUM</v>
      </c>
      <c r="S502" t="str">
        <f>VLOOKUP($A502,SalesData[#This Row],COLUMN(S501), FALSE)</f>
        <v>furniture</v>
      </c>
      <c r="T502" t="str">
        <f>VLOOKUP($A502,SalesData[#This Row],COLUMN(T501), FALSE)</f>
        <v>41268</v>
      </c>
      <c r="U502" t="str">
        <f>VLOOKUP($A502,SalesData[#This Row],COLUMN(U501), FALSE)</f>
        <v>KN16390139</v>
      </c>
      <c r="V502" t="str">
        <f>VLOOKUP($A502,SalesData[#This Row],COLUMN(V501), FALSE)</f>
        <v>IT</v>
      </c>
      <c r="W502">
        <f>VLOOKUP($A502,SalesData[#This Row],COLUMN(W501), FALSE)</f>
        <v>2012</v>
      </c>
      <c r="X502" t="str">
        <f>VLOOKUP($A502,SalesData[#This Row],COLUMN(X501), FALSE)</f>
        <v>KN16390139</v>
      </c>
      <c r="Y502">
        <f>VLOOKUP($A502,SalesData[#This Row],COLUMN(Y501), FALSE)</f>
        <v>41268</v>
      </c>
      <c r="Z502" t="str">
        <f>VLOOKUP($A502,SalesData[#This Row],COLUMN(Z501), FALSE)</f>
        <v>IT-2012-KN16390139-41268</v>
      </c>
      <c r="AA502">
        <f>VLOOKUP($A502,SalesData[#This Row],COLUMN(AA501), FALSE)</f>
        <v>2012</v>
      </c>
      <c r="AB502">
        <f>VLOOKUP($A502,SalesData[#This Row],COLUMN(AB501), FALSE)</f>
        <v>12</v>
      </c>
      <c r="AC502">
        <f>VLOOKUP($A502,SalesData[#This Row],COLUMN(AC501), FALSE)</f>
        <v>3</v>
      </c>
      <c r="AD502">
        <f>VLOOKUP($A502,SalesData[#This Row],COLUMN(AD501), FALSE)</f>
        <v>5</v>
      </c>
    </row>
    <row r="503" spans="1:30" ht="15.75">
      <c r="A503" s="54" t="s">
        <v>1303</v>
      </c>
      <c r="B503" s="52">
        <f>VLOOKUP($A503,SalesData[#This Row],COLUMN(B502), FALSE)</f>
        <v>42271</v>
      </c>
      <c r="C503" s="52">
        <f>VLOOKUP($A503,SalesData[#This Row],COLUMN(C502), FALSE)</f>
        <v>42278</v>
      </c>
      <c r="D503" t="str">
        <f>VLOOKUP($A503,SalesData[#This Row],COLUMN(D502), FALSE)</f>
        <v>Harold Dahlen</v>
      </c>
      <c r="E503" t="str">
        <f>VLOOKUP($A503,SalesData[#This Row],COLUMN(E502), FALSE)</f>
        <v>Germany</v>
      </c>
      <c r="F503" t="str">
        <f>VLOOKUP($A503,SalesData[#This Row],COLUMN(F502), FALSE)</f>
        <v>Western Europe</v>
      </c>
      <c r="G503" t="str">
        <f>VLOOKUP($A503,SalesData[#This Row],COLUMN(G502), FALSE)</f>
        <v>Furniture</v>
      </c>
      <c r="H503" t="str">
        <f>VLOOKUP($A503,SalesData[#This Row],COLUMN(H502), FALSE)</f>
        <v>Machines</v>
      </c>
      <c r="I503">
        <f>VLOOKUP($A503,SalesData[#This Row],COLUMN(I502), FALSE)</f>
        <v>1964.25</v>
      </c>
      <c r="J503">
        <f>VLOOKUP($A503,SalesData[#This Row],COLUMN(J502), FALSE)</f>
        <v>6</v>
      </c>
      <c r="K503">
        <f>VLOOKUP($A503,SalesData[#This Row],COLUMN(K502), FALSE)</f>
        <v>0.1</v>
      </c>
      <c r="L503">
        <f>VLOOKUP($A503,SalesData[#This Row],COLUMN(L502), FALSE)</f>
        <v>21.689999999999898</v>
      </c>
      <c r="M503" t="str">
        <f>VLOOKUP($A503,SalesData[#This Row],COLUMN(M502), FALSE)</f>
        <v>Low</v>
      </c>
      <c r="N503">
        <f>VLOOKUP($A503,SalesData[#This Row],COLUMN(N502), FALSE)</f>
        <v>0</v>
      </c>
      <c r="O503" t="str">
        <f>VLOOKUP($A503,SalesData[#This Row],COLUMN(O502), FALSE)</f>
        <v>Harold Dahlen</v>
      </c>
      <c r="P503" t="str">
        <f>VLOOKUP($A503,SalesData[#This Row],COLUMN(P502), FALSE)</f>
        <v>ES</v>
      </c>
      <c r="Q503" t="str">
        <f>VLOOKUP($A503,SalesData[#This Row],COLUMN(Q502), FALSE)</f>
        <v>2015</v>
      </c>
      <c r="R503" t="str">
        <f>VLOOKUP($A503,SalesData[#This Row],COLUMN(R502), FALSE)</f>
        <v>LOW</v>
      </c>
      <c r="S503" t="str">
        <f>VLOOKUP($A503,SalesData[#This Row],COLUMN(S502), FALSE)</f>
        <v>furniture</v>
      </c>
      <c r="T503" t="str">
        <f>VLOOKUP($A503,SalesData[#This Row],COLUMN(T502), FALSE)</f>
        <v>42271</v>
      </c>
      <c r="U503" t="str">
        <f>VLOOKUP($A503,SalesData[#This Row],COLUMN(U502), FALSE)</f>
        <v>HD1478548</v>
      </c>
      <c r="V503" t="str">
        <f>VLOOKUP($A503,SalesData[#This Row],COLUMN(V502), FALSE)</f>
        <v>ES</v>
      </c>
      <c r="W503">
        <f>VLOOKUP($A503,SalesData[#This Row],COLUMN(W502), FALSE)</f>
        <v>2015</v>
      </c>
      <c r="X503" t="str">
        <f>VLOOKUP($A503,SalesData[#This Row],COLUMN(X502), FALSE)</f>
        <v>HD1478548</v>
      </c>
      <c r="Y503">
        <f>VLOOKUP($A503,SalesData[#This Row],COLUMN(Y502), FALSE)</f>
        <v>42271</v>
      </c>
      <c r="Z503" t="str">
        <f>VLOOKUP($A503,SalesData[#This Row],COLUMN(Z502), FALSE)</f>
        <v>ES-2015-HD1478548-42271</v>
      </c>
      <c r="AA503">
        <f>VLOOKUP($A503,SalesData[#This Row],COLUMN(AA502), FALSE)</f>
        <v>2015</v>
      </c>
      <c r="AB503">
        <f>VLOOKUP($A503,SalesData[#This Row],COLUMN(AB502), FALSE)</f>
        <v>9</v>
      </c>
      <c r="AC503">
        <f>VLOOKUP($A503,SalesData[#This Row],COLUMN(AC502), FALSE)</f>
        <v>5</v>
      </c>
      <c r="AD503">
        <f>VLOOKUP($A503,SalesData[#This Row],COLUMN(AD502), FALSE)</f>
        <v>7</v>
      </c>
    </row>
    <row r="504" spans="1:30" ht="15.75">
      <c r="A504" s="53" t="s">
        <v>1305</v>
      </c>
      <c r="B504" s="52">
        <f>VLOOKUP($A504,SalesData[#This Row],COLUMN(B503), FALSE)</f>
        <v>42242</v>
      </c>
      <c r="C504" s="52">
        <f>VLOOKUP($A504,SalesData[#This Row],COLUMN(C503), FALSE)</f>
        <v>42244</v>
      </c>
      <c r="D504" t="str">
        <f>VLOOKUP($A504,SalesData[#This Row],COLUMN(D503), FALSE)</f>
        <v>Brad Eason</v>
      </c>
      <c r="E504" t="str">
        <f>VLOOKUP($A504,SalesData[#This Row],COLUMN(E503), FALSE)</f>
        <v>Australia</v>
      </c>
      <c r="F504" t="str">
        <f>VLOOKUP($A504,SalesData[#This Row],COLUMN(F503), FALSE)</f>
        <v>Oceania</v>
      </c>
      <c r="G504" t="str">
        <f>VLOOKUP($A504,SalesData[#This Row],COLUMN(G503), FALSE)</f>
        <v>Furniture</v>
      </c>
      <c r="H504" t="str">
        <f>VLOOKUP($A504,SalesData[#This Row],COLUMN(H503), FALSE)</f>
        <v>Bookcases</v>
      </c>
      <c r="I504">
        <f>VLOOKUP($A504,SalesData[#This Row],COLUMN(I503), FALSE)</f>
        <v>1653.8039999999901</v>
      </c>
      <c r="J504">
        <f>VLOOKUP($A504,SalesData[#This Row],COLUMN(J503), FALSE)</f>
        <v>6</v>
      </c>
      <c r="K504">
        <f>VLOOKUP($A504,SalesData[#This Row],COLUMN(K503), FALSE)</f>
        <v>0.4</v>
      </c>
      <c r="L504">
        <f>VLOOKUP($A504,SalesData[#This Row],COLUMN(L503), FALSE)</f>
        <v>-689.25599999999895</v>
      </c>
      <c r="M504" t="str">
        <f>VLOOKUP($A504,SalesData[#This Row],COLUMN(M503), FALSE)</f>
        <v>High</v>
      </c>
      <c r="N504">
        <f>VLOOKUP($A504,SalesData[#This Row],COLUMN(N503), FALSE)</f>
        <v>0</v>
      </c>
      <c r="O504" t="str">
        <f>VLOOKUP($A504,SalesData[#This Row],COLUMN(O503), FALSE)</f>
        <v>Brad Eason</v>
      </c>
      <c r="P504" t="str">
        <f>VLOOKUP($A504,SalesData[#This Row],COLUMN(P503), FALSE)</f>
        <v>ID</v>
      </c>
      <c r="Q504" t="str">
        <f>VLOOKUP($A504,SalesData[#This Row],COLUMN(Q503), FALSE)</f>
        <v>2015</v>
      </c>
      <c r="R504" t="str">
        <f>VLOOKUP($A504,SalesData[#This Row],COLUMN(R503), FALSE)</f>
        <v>HIGH</v>
      </c>
      <c r="S504" t="str">
        <f>VLOOKUP($A504,SalesData[#This Row],COLUMN(S503), FALSE)</f>
        <v>furniture</v>
      </c>
      <c r="T504" t="str">
        <f>VLOOKUP($A504,SalesData[#This Row],COLUMN(T503), FALSE)</f>
        <v>42242</v>
      </c>
      <c r="U504" t="str">
        <f>VLOOKUP($A504,SalesData[#This Row],COLUMN(U503), FALSE)</f>
        <v>BE114557</v>
      </c>
      <c r="V504" t="str">
        <f>VLOOKUP($A504,SalesData[#This Row],COLUMN(V503), FALSE)</f>
        <v>ID</v>
      </c>
      <c r="W504">
        <f>VLOOKUP($A504,SalesData[#This Row],COLUMN(W503), FALSE)</f>
        <v>2015</v>
      </c>
      <c r="X504" t="str">
        <f>VLOOKUP($A504,SalesData[#This Row],COLUMN(X503), FALSE)</f>
        <v>BE114557</v>
      </c>
      <c r="Y504">
        <f>VLOOKUP($A504,SalesData[#This Row],COLUMN(Y503), FALSE)</f>
        <v>42242</v>
      </c>
      <c r="Z504" t="str">
        <f>VLOOKUP($A504,SalesData[#This Row],COLUMN(Z503), FALSE)</f>
        <v>ID-2015-BE114557-42242</v>
      </c>
      <c r="AA504">
        <f>VLOOKUP($A504,SalesData[#This Row],COLUMN(AA503), FALSE)</f>
        <v>2015</v>
      </c>
      <c r="AB504">
        <f>VLOOKUP($A504,SalesData[#This Row],COLUMN(AB503), FALSE)</f>
        <v>8</v>
      </c>
      <c r="AC504">
        <f>VLOOKUP($A504,SalesData[#This Row],COLUMN(AC503), FALSE)</f>
        <v>4</v>
      </c>
      <c r="AD504">
        <f>VLOOKUP($A504,SalesData[#This Row],COLUMN(AD503), FALSE)</f>
        <v>2</v>
      </c>
    </row>
    <row r="505" spans="1:30" ht="15.75">
      <c r="A505" s="54" t="s">
        <v>1312</v>
      </c>
      <c r="B505" s="52">
        <f>VLOOKUP($A505,SalesData[#This Row],COLUMN(B504), FALSE)</f>
        <v>41543</v>
      </c>
      <c r="C505" s="52">
        <f>VLOOKUP($A505,SalesData[#This Row],COLUMN(C504), FALSE)</f>
        <v>41545</v>
      </c>
      <c r="D505" t="str">
        <f>VLOOKUP($A505,SalesData[#This Row],COLUMN(D504), FALSE)</f>
        <v>Cyra Reiten</v>
      </c>
      <c r="E505" t="str">
        <f>VLOOKUP($A505,SalesData[#This Row],COLUMN(E504), FALSE)</f>
        <v>Guatemala</v>
      </c>
      <c r="F505" t="str">
        <f>VLOOKUP($A505,SalesData[#This Row],COLUMN(F504), FALSE)</f>
        <v>Central America</v>
      </c>
      <c r="G505" t="str">
        <f>VLOOKUP($A505,SalesData[#This Row],COLUMN(G504), FALSE)</f>
        <v>Technology</v>
      </c>
      <c r="H505" t="str">
        <f>VLOOKUP($A505,SalesData[#This Row],COLUMN(H504), FALSE)</f>
        <v>Phones</v>
      </c>
      <c r="I505">
        <f>VLOOKUP($A505,SalesData[#This Row],COLUMN(I504), FALSE)</f>
        <v>1902.10816</v>
      </c>
      <c r="J505">
        <f>VLOOKUP($A505,SalesData[#This Row],COLUMN(J504), FALSE)</f>
        <v>8</v>
      </c>
      <c r="K505">
        <f>VLOOKUP($A505,SalesData[#This Row],COLUMN(K504), FALSE)</f>
        <v>2E-3</v>
      </c>
      <c r="L505">
        <f>VLOOKUP($A505,SalesData[#This Row],COLUMN(L504), FALSE)</f>
        <v>872.82816000000003</v>
      </c>
      <c r="M505" t="str">
        <f>VLOOKUP($A505,SalesData[#This Row],COLUMN(M504), FALSE)</f>
        <v>Medium</v>
      </c>
      <c r="N505">
        <f>VLOOKUP($A505,SalesData[#This Row],COLUMN(N504), FALSE)</f>
        <v>0</v>
      </c>
      <c r="O505" t="str">
        <f>VLOOKUP($A505,SalesData[#This Row],COLUMN(O504), FALSE)</f>
        <v>Cyra Reiten</v>
      </c>
      <c r="P505" t="str">
        <f>VLOOKUP($A505,SalesData[#This Row],COLUMN(P504), FALSE)</f>
        <v>MX</v>
      </c>
      <c r="Q505" t="str">
        <f>VLOOKUP($A505,SalesData[#This Row],COLUMN(Q504), FALSE)</f>
        <v>2013</v>
      </c>
      <c r="R505" t="str">
        <f>VLOOKUP($A505,SalesData[#This Row],COLUMN(R504), FALSE)</f>
        <v>MEDIUM</v>
      </c>
      <c r="S505" t="str">
        <f>VLOOKUP($A505,SalesData[#This Row],COLUMN(S504), FALSE)</f>
        <v>technology</v>
      </c>
      <c r="T505" t="str">
        <f>VLOOKUP($A505,SalesData[#This Row],COLUMN(T504), FALSE)</f>
        <v>41543</v>
      </c>
      <c r="U505" t="str">
        <f>VLOOKUP($A505,SalesData[#This Row],COLUMN(U504), FALSE)</f>
        <v>CR1282051</v>
      </c>
      <c r="V505" t="str">
        <f>VLOOKUP($A505,SalesData[#This Row],COLUMN(V504), FALSE)</f>
        <v>MX</v>
      </c>
      <c r="W505">
        <f>VLOOKUP($A505,SalesData[#This Row],COLUMN(W504), FALSE)</f>
        <v>2013</v>
      </c>
      <c r="X505" t="str">
        <f>VLOOKUP($A505,SalesData[#This Row],COLUMN(X504), FALSE)</f>
        <v>CR1282051</v>
      </c>
      <c r="Y505">
        <f>VLOOKUP($A505,SalesData[#This Row],COLUMN(Y504), FALSE)</f>
        <v>41543</v>
      </c>
      <c r="Z505" t="str">
        <f>VLOOKUP($A505,SalesData[#This Row],COLUMN(Z504), FALSE)</f>
        <v>MX-2013-CR1282051-41543</v>
      </c>
      <c r="AA505">
        <f>VLOOKUP($A505,SalesData[#This Row],COLUMN(AA504), FALSE)</f>
        <v>2013</v>
      </c>
      <c r="AB505">
        <f>VLOOKUP($A505,SalesData[#This Row],COLUMN(AB504), FALSE)</f>
        <v>9</v>
      </c>
      <c r="AC505">
        <f>VLOOKUP($A505,SalesData[#This Row],COLUMN(AC504), FALSE)</f>
        <v>5</v>
      </c>
      <c r="AD505">
        <f>VLOOKUP($A505,SalesData[#This Row],COLUMN(AD504), FALSE)</f>
        <v>2</v>
      </c>
    </row>
    <row r="506" spans="1:30" ht="15.75">
      <c r="A506" s="53" t="s">
        <v>1313</v>
      </c>
      <c r="B506" s="52">
        <f>VLOOKUP($A506,SalesData[#This Row],COLUMN(B505), FALSE)</f>
        <v>42368</v>
      </c>
      <c r="C506" s="52">
        <f>VLOOKUP($A506,SalesData[#This Row],COLUMN(C505), FALSE)</f>
        <v>42371</v>
      </c>
      <c r="D506" t="str">
        <f>VLOOKUP($A506,SalesData[#This Row],COLUMN(D505), FALSE)</f>
        <v>Harry Marie</v>
      </c>
      <c r="E506" t="str">
        <f>VLOOKUP($A506,SalesData[#This Row],COLUMN(E505), FALSE)</f>
        <v>Switzerland</v>
      </c>
      <c r="F506" t="str">
        <f>VLOOKUP($A506,SalesData[#This Row],COLUMN(F505), FALSE)</f>
        <v>Western Europe</v>
      </c>
      <c r="G506" t="str">
        <f>VLOOKUP($A506,SalesData[#This Row],COLUMN(G505), FALSE)</f>
        <v>Technology</v>
      </c>
      <c r="H506" t="str">
        <f>VLOOKUP($A506,SalesData[#This Row],COLUMN(H505), FALSE)</f>
        <v>Tables</v>
      </c>
      <c r="I506">
        <f>VLOOKUP($A506,SalesData[#This Row],COLUMN(I505), FALSE)</f>
        <v>1913.3999999999901</v>
      </c>
      <c r="J506">
        <f>VLOOKUP($A506,SalesData[#This Row],COLUMN(J505), FALSE)</f>
        <v>10</v>
      </c>
      <c r="K506">
        <f>VLOOKUP($A506,SalesData[#This Row],COLUMN(K505), FALSE)</f>
        <v>0</v>
      </c>
      <c r="L506">
        <f>VLOOKUP($A506,SalesData[#This Row],COLUMN(L505), FALSE)</f>
        <v>899.099999999999</v>
      </c>
      <c r="M506" t="str">
        <f>VLOOKUP($A506,SalesData[#This Row],COLUMN(M505), FALSE)</f>
        <v>Critical</v>
      </c>
      <c r="N506">
        <f>VLOOKUP($A506,SalesData[#This Row],COLUMN(N505), FALSE)</f>
        <v>0</v>
      </c>
      <c r="O506" t="str">
        <f>VLOOKUP($A506,SalesData[#This Row],COLUMN(O505), FALSE)</f>
        <v>Harry Marie</v>
      </c>
      <c r="P506" t="str">
        <f>VLOOKUP($A506,SalesData[#This Row],COLUMN(P505), FALSE)</f>
        <v>ES</v>
      </c>
      <c r="Q506" t="str">
        <f>VLOOKUP($A506,SalesData[#This Row],COLUMN(Q505), FALSE)</f>
        <v>2015</v>
      </c>
      <c r="R506" t="str">
        <f>VLOOKUP($A506,SalesData[#This Row],COLUMN(R505), FALSE)</f>
        <v>CRITICAL</v>
      </c>
      <c r="S506" t="str">
        <f>VLOOKUP($A506,SalesData[#This Row],COLUMN(S505), FALSE)</f>
        <v>technology</v>
      </c>
      <c r="T506" t="str">
        <f>VLOOKUP($A506,SalesData[#This Row],COLUMN(T505), FALSE)</f>
        <v>42368</v>
      </c>
      <c r="U506" t="str">
        <f>VLOOKUP($A506,SalesData[#This Row],COLUMN(U505), FALSE)</f>
        <v>HM14860125</v>
      </c>
      <c r="V506" t="str">
        <f>VLOOKUP($A506,SalesData[#This Row],COLUMN(V505), FALSE)</f>
        <v>ES</v>
      </c>
      <c r="W506">
        <f>VLOOKUP($A506,SalesData[#This Row],COLUMN(W505), FALSE)</f>
        <v>2015</v>
      </c>
      <c r="X506" t="str">
        <f>VLOOKUP($A506,SalesData[#This Row],COLUMN(X505), FALSE)</f>
        <v>HM14860125</v>
      </c>
      <c r="Y506">
        <f>VLOOKUP($A506,SalesData[#This Row],COLUMN(Y505), FALSE)</f>
        <v>42368</v>
      </c>
      <c r="Z506" t="str">
        <f>VLOOKUP($A506,SalesData[#This Row],COLUMN(Z505), FALSE)</f>
        <v>ES-2015-HM14860125-42368</v>
      </c>
      <c r="AA506">
        <f>VLOOKUP($A506,SalesData[#This Row],COLUMN(AA505), FALSE)</f>
        <v>2015</v>
      </c>
      <c r="AB506">
        <f>VLOOKUP($A506,SalesData[#This Row],COLUMN(AB505), FALSE)</f>
        <v>12</v>
      </c>
      <c r="AC506">
        <f>VLOOKUP($A506,SalesData[#This Row],COLUMN(AC505), FALSE)</f>
        <v>4</v>
      </c>
      <c r="AD506">
        <f>VLOOKUP($A506,SalesData[#This Row],COLUMN(AD505), FALSE)</f>
        <v>3</v>
      </c>
    </row>
    <row r="507" spans="1:30" ht="15.75">
      <c r="A507" s="54" t="s">
        <v>1319</v>
      </c>
      <c r="B507" s="52">
        <f>VLOOKUP($A507,SalesData[#This Row],COLUMN(B506), FALSE)</f>
        <v>42094</v>
      </c>
      <c r="C507" s="52">
        <f>VLOOKUP($A507,SalesData[#This Row],COLUMN(C506), FALSE)</f>
        <v>42094</v>
      </c>
      <c r="D507" t="str">
        <f>VLOOKUP($A507,SalesData[#This Row],COLUMN(D506), FALSE)</f>
        <v>Charlotte Melton</v>
      </c>
      <c r="E507" t="str">
        <f>VLOOKUP($A507,SalesData[#This Row],COLUMN(E506), FALSE)</f>
        <v>France</v>
      </c>
      <c r="F507" t="str">
        <f>VLOOKUP($A507,SalesData[#This Row],COLUMN(F506), FALSE)</f>
        <v>Western Europe</v>
      </c>
      <c r="G507" t="str">
        <f>VLOOKUP($A507,SalesData[#This Row],COLUMN(G506), FALSE)</f>
        <v>Furniture</v>
      </c>
      <c r="H507" t="str">
        <f>VLOOKUP($A507,SalesData[#This Row],COLUMN(H506), FALSE)</f>
        <v>Chairs</v>
      </c>
      <c r="I507">
        <f>VLOOKUP($A507,SalesData[#This Row],COLUMN(I506), FALSE)</f>
        <v>2953.5839999999998</v>
      </c>
      <c r="J507">
        <f>VLOOKUP($A507,SalesData[#This Row],COLUMN(J506), FALSE)</f>
        <v>8</v>
      </c>
      <c r="K507">
        <f>VLOOKUP($A507,SalesData[#This Row],COLUMN(K506), FALSE)</f>
        <v>0.1</v>
      </c>
      <c r="L507">
        <f>VLOOKUP($A507,SalesData[#This Row],COLUMN(L506), FALSE)</f>
        <v>754.70399999999904</v>
      </c>
      <c r="M507" t="str">
        <f>VLOOKUP($A507,SalesData[#This Row],COLUMN(M506), FALSE)</f>
        <v>Medium</v>
      </c>
      <c r="N507">
        <f>VLOOKUP($A507,SalesData[#This Row],COLUMN(N506), FALSE)</f>
        <v>0</v>
      </c>
      <c r="O507" t="str">
        <f>VLOOKUP($A507,SalesData[#This Row],COLUMN(O506), FALSE)</f>
        <v>Charlotte Melton</v>
      </c>
      <c r="P507" t="str">
        <f>VLOOKUP($A507,SalesData[#This Row],COLUMN(P506), FALSE)</f>
        <v>ES</v>
      </c>
      <c r="Q507" t="str">
        <f>VLOOKUP($A507,SalesData[#This Row],COLUMN(Q506), FALSE)</f>
        <v>2015</v>
      </c>
      <c r="R507" t="str">
        <f>VLOOKUP($A507,SalesData[#This Row],COLUMN(R506), FALSE)</f>
        <v>MEDIUM</v>
      </c>
      <c r="S507" t="str">
        <f>VLOOKUP($A507,SalesData[#This Row],COLUMN(S506), FALSE)</f>
        <v>furniture</v>
      </c>
      <c r="T507" t="str">
        <f>VLOOKUP($A507,SalesData[#This Row],COLUMN(T506), FALSE)</f>
        <v>42094</v>
      </c>
      <c r="U507" t="str">
        <f>VLOOKUP($A507,SalesData[#This Row],COLUMN(U506), FALSE)</f>
        <v>CM1219045</v>
      </c>
      <c r="V507" t="str">
        <f>VLOOKUP($A507,SalesData[#This Row],COLUMN(V506), FALSE)</f>
        <v>ES</v>
      </c>
      <c r="W507">
        <f>VLOOKUP($A507,SalesData[#This Row],COLUMN(W506), FALSE)</f>
        <v>2015</v>
      </c>
      <c r="X507" t="str">
        <f>VLOOKUP($A507,SalesData[#This Row],COLUMN(X506), FALSE)</f>
        <v>CM1219045</v>
      </c>
      <c r="Y507">
        <f>VLOOKUP($A507,SalesData[#This Row],COLUMN(Y506), FALSE)</f>
        <v>42094</v>
      </c>
      <c r="Z507" t="str">
        <f>VLOOKUP($A507,SalesData[#This Row],COLUMN(Z506), FALSE)</f>
        <v>ES-2015-CM1219045-42094</v>
      </c>
      <c r="AA507">
        <f>VLOOKUP($A507,SalesData[#This Row],COLUMN(AA506), FALSE)</f>
        <v>2015</v>
      </c>
      <c r="AB507">
        <f>VLOOKUP($A507,SalesData[#This Row],COLUMN(AB506), FALSE)</f>
        <v>3</v>
      </c>
      <c r="AC507">
        <f>VLOOKUP($A507,SalesData[#This Row],COLUMN(AC506), FALSE)</f>
        <v>3</v>
      </c>
      <c r="AD507">
        <f>VLOOKUP($A507,SalesData[#This Row],COLUMN(AD506), FALSE)</f>
        <v>0</v>
      </c>
    </row>
    <row r="508" spans="1:30" ht="15.75">
      <c r="A508" s="53" t="s">
        <v>1328</v>
      </c>
      <c r="B508" s="52">
        <f>VLOOKUP($A508,SalesData[#This Row],COLUMN(B507), FALSE)</f>
        <v>42245</v>
      </c>
      <c r="C508" s="52">
        <f>VLOOKUP($A508,SalesData[#This Row],COLUMN(C507), FALSE)</f>
        <v>42250</v>
      </c>
      <c r="D508" t="str">
        <f>VLOOKUP($A508,SalesData[#This Row],COLUMN(D507), FALSE)</f>
        <v>Sarah Brown</v>
      </c>
      <c r="E508" t="str">
        <f>VLOOKUP($A508,SalesData[#This Row],COLUMN(E507), FALSE)</f>
        <v>Brazil</v>
      </c>
      <c r="F508" t="str">
        <f>VLOOKUP($A508,SalesData[#This Row],COLUMN(F507), FALSE)</f>
        <v>South America</v>
      </c>
      <c r="G508" t="str">
        <f>VLOOKUP($A508,SalesData[#This Row],COLUMN(G507), FALSE)</f>
        <v>Office Supplies</v>
      </c>
      <c r="H508" t="str">
        <f>VLOOKUP($A508,SalesData[#This Row],COLUMN(H507), FALSE)</f>
        <v>Phones</v>
      </c>
      <c r="I508">
        <f>VLOOKUP($A508,SalesData[#This Row],COLUMN(I507), FALSE)</f>
        <v>3044.8</v>
      </c>
      <c r="J508">
        <f>VLOOKUP($A508,SalesData[#This Row],COLUMN(J507), FALSE)</f>
        <v>8</v>
      </c>
      <c r="K508">
        <f>VLOOKUP($A508,SalesData[#This Row],COLUMN(K507), FALSE)</f>
        <v>0</v>
      </c>
      <c r="L508">
        <f>VLOOKUP($A508,SalesData[#This Row],COLUMN(L507), FALSE)</f>
        <v>91.2</v>
      </c>
      <c r="M508" t="str">
        <f>VLOOKUP($A508,SalesData[#This Row],COLUMN(M507), FALSE)</f>
        <v>Medium</v>
      </c>
      <c r="N508">
        <f>VLOOKUP($A508,SalesData[#This Row],COLUMN(N507), FALSE)</f>
        <v>0</v>
      </c>
      <c r="O508" t="str">
        <f>VLOOKUP($A508,SalesData[#This Row],COLUMN(O507), FALSE)</f>
        <v>Sarah Brown</v>
      </c>
      <c r="P508" t="str">
        <f>VLOOKUP($A508,SalesData[#This Row],COLUMN(P507), FALSE)</f>
        <v>MX</v>
      </c>
      <c r="Q508" t="str">
        <f>VLOOKUP($A508,SalesData[#This Row],COLUMN(Q507), FALSE)</f>
        <v>2015</v>
      </c>
      <c r="R508" t="str">
        <f>VLOOKUP($A508,SalesData[#This Row],COLUMN(R507), FALSE)</f>
        <v>MEDIUM</v>
      </c>
      <c r="S508" t="str">
        <f>VLOOKUP($A508,SalesData[#This Row],COLUMN(S507), FALSE)</f>
        <v>office supplies</v>
      </c>
      <c r="T508" t="str">
        <f>VLOOKUP($A508,SalesData[#This Row],COLUMN(T507), FALSE)</f>
        <v>42245</v>
      </c>
      <c r="U508" t="str">
        <f>VLOOKUP($A508,SalesData[#This Row],COLUMN(U507), FALSE)</f>
        <v>SB2018518</v>
      </c>
      <c r="V508" t="str">
        <f>VLOOKUP($A508,SalesData[#This Row],COLUMN(V507), FALSE)</f>
        <v>MX</v>
      </c>
      <c r="W508">
        <f>VLOOKUP($A508,SalesData[#This Row],COLUMN(W507), FALSE)</f>
        <v>2015</v>
      </c>
      <c r="X508" t="str">
        <f>VLOOKUP($A508,SalesData[#This Row],COLUMN(X507), FALSE)</f>
        <v>SB2018518</v>
      </c>
      <c r="Y508">
        <f>VLOOKUP($A508,SalesData[#This Row],COLUMN(Y507), FALSE)</f>
        <v>42245</v>
      </c>
      <c r="Z508" t="str">
        <f>VLOOKUP($A508,SalesData[#This Row],COLUMN(Z507), FALSE)</f>
        <v>MX-2015-SB2018518-42245</v>
      </c>
      <c r="AA508">
        <f>VLOOKUP($A508,SalesData[#This Row],COLUMN(AA507), FALSE)</f>
        <v>2015</v>
      </c>
      <c r="AB508">
        <f>VLOOKUP($A508,SalesData[#This Row],COLUMN(AB507), FALSE)</f>
        <v>8</v>
      </c>
      <c r="AC508">
        <f>VLOOKUP($A508,SalesData[#This Row],COLUMN(AC507), FALSE)</f>
        <v>7</v>
      </c>
      <c r="AD508">
        <f>VLOOKUP($A508,SalesData[#This Row],COLUMN(AD507), FALSE)</f>
        <v>5</v>
      </c>
    </row>
    <row r="509" spans="1:30" ht="15.75">
      <c r="A509" s="54" t="s">
        <v>1331</v>
      </c>
      <c r="B509" s="52">
        <f>VLOOKUP($A509,SalesData[#This Row],COLUMN(B508), FALSE)</f>
        <v>42132</v>
      </c>
      <c r="C509" s="52">
        <f>VLOOKUP($A509,SalesData[#This Row],COLUMN(C508), FALSE)</f>
        <v>42137</v>
      </c>
      <c r="D509" t="str">
        <f>VLOOKUP($A509,SalesData[#This Row],COLUMN(D508), FALSE)</f>
        <v>Jennifer Ferguson</v>
      </c>
      <c r="E509" t="str">
        <f>VLOOKUP($A509,SalesData[#This Row],COLUMN(E508), FALSE)</f>
        <v>United Kingdom</v>
      </c>
      <c r="F509" t="str">
        <f>VLOOKUP($A509,SalesData[#This Row],COLUMN(F508), FALSE)</f>
        <v>NORTHERN EUROPE</v>
      </c>
      <c r="G509" t="str">
        <f>VLOOKUP($A509,SalesData[#This Row],COLUMN(G508), FALSE)</f>
        <v>Technology</v>
      </c>
      <c r="H509" t="str">
        <f>VLOOKUP($A509,SalesData[#This Row],COLUMN(H508), FALSE)</f>
        <v>Appliances</v>
      </c>
      <c r="I509">
        <f>VLOOKUP($A509,SalesData[#This Row],COLUMN(I508), FALSE)</f>
        <v>2518.9499999999998</v>
      </c>
      <c r="J509">
        <f>VLOOKUP($A509,SalesData[#This Row],COLUMN(J508), FALSE)</f>
        <v>7</v>
      </c>
      <c r="K509">
        <f>VLOOKUP($A509,SalesData[#This Row],COLUMN(K508), FALSE)</f>
        <v>0</v>
      </c>
      <c r="L509">
        <f>VLOOKUP($A509,SalesData[#This Row],COLUMN(L508), FALSE)</f>
        <v>1032.57</v>
      </c>
      <c r="M509" t="str">
        <f>VLOOKUP($A509,SalesData[#This Row],COLUMN(M508), FALSE)</f>
        <v>Medium</v>
      </c>
      <c r="N509">
        <f>VLOOKUP($A509,SalesData[#This Row],COLUMN(N508), FALSE)</f>
        <v>0</v>
      </c>
      <c r="O509" t="str">
        <f>VLOOKUP($A509,SalesData[#This Row],COLUMN(O508), FALSE)</f>
        <v>Jennifer Ferguson</v>
      </c>
      <c r="P509" t="str">
        <f>VLOOKUP($A509,SalesData[#This Row],COLUMN(P508), FALSE)</f>
        <v>ES</v>
      </c>
      <c r="Q509" t="str">
        <f>VLOOKUP($A509,SalesData[#This Row],COLUMN(Q508), FALSE)</f>
        <v>2015</v>
      </c>
      <c r="R509" t="str">
        <f>VLOOKUP($A509,SalesData[#This Row],COLUMN(R508), FALSE)</f>
        <v>MEDIUM</v>
      </c>
      <c r="S509" t="str">
        <f>VLOOKUP($A509,SalesData[#This Row],COLUMN(S508), FALSE)</f>
        <v>technology</v>
      </c>
      <c r="T509" t="str">
        <f>VLOOKUP($A509,SalesData[#This Row],COLUMN(T508), FALSE)</f>
        <v>42132</v>
      </c>
      <c r="U509" t="str">
        <f>VLOOKUP($A509,SalesData[#This Row],COLUMN(U508), FALSE)</f>
        <v>JF15415139</v>
      </c>
      <c r="V509" t="str">
        <f>VLOOKUP($A509,SalesData[#This Row],COLUMN(V508), FALSE)</f>
        <v>ES</v>
      </c>
      <c r="W509">
        <f>VLOOKUP($A509,SalesData[#This Row],COLUMN(W508), FALSE)</f>
        <v>2015</v>
      </c>
      <c r="X509" t="str">
        <f>VLOOKUP($A509,SalesData[#This Row],COLUMN(X508), FALSE)</f>
        <v>JF15415139</v>
      </c>
      <c r="Y509">
        <f>VLOOKUP($A509,SalesData[#This Row],COLUMN(Y508), FALSE)</f>
        <v>42132</v>
      </c>
      <c r="Z509" t="str">
        <f>VLOOKUP($A509,SalesData[#This Row],COLUMN(Z508), FALSE)</f>
        <v>ES-2015-JF15415139-42132</v>
      </c>
      <c r="AA509">
        <f>VLOOKUP($A509,SalesData[#This Row],COLUMN(AA508), FALSE)</f>
        <v>2015</v>
      </c>
      <c r="AB509">
        <f>VLOOKUP($A509,SalesData[#This Row],COLUMN(AB508), FALSE)</f>
        <v>5</v>
      </c>
      <c r="AC509">
        <f>VLOOKUP($A509,SalesData[#This Row],COLUMN(AC508), FALSE)</f>
        <v>6</v>
      </c>
      <c r="AD509">
        <f>VLOOKUP($A509,SalesData[#This Row],COLUMN(AD508), FALSE)</f>
        <v>5</v>
      </c>
    </row>
    <row r="510" spans="1:30" ht="15.75">
      <c r="A510" s="53" t="s">
        <v>1332</v>
      </c>
      <c r="B510" s="52">
        <f>VLOOKUP($A510,SalesData[#This Row],COLUMN(B509), FALSE)</f>
        <v>41870</v>
      </c>
      <c r="C510" s="52">
        <f>VLOOKUP($A510,SalesData[#This Row],COLUMN(C509), FALSE)</f>
        <v>41871</v>
      </c>
      <c r="D510" t="str">
        <f>VLOOKUP($A510,SalesData[#This Row],COLUMN(D509), FALSE)</f>
        <v>Michelle Tran</v>
      </c>
      <c r="E510" t="str">
        <f>VLOOKUP($A510,SalesData[#This Row],COLUMN(E509), FALSE)</f>
        <v>Nigeria</v>
      </c>
      <c r="F510" t="str">
        <f>VLOOKUP($A510,SalesData[#This Row],COLUMN(F509), FALSE)</f>
        <v>Western Africa</v>
      </c>
      <c r="G510" t="str">
        <f>VLOOKUP($A510,SalesData[#This Row],COLUMN(G509), FALSE)</f>
        <v>Furniture</v>
      </c>
      <c r="H510" t="str">
        <f>VLOOKUP($A510,SalesData[#This Row],COLUMN(H509), FALSE)</f>
        <v>Bookcases</v>
      </c>
      <c r="I510">
        <f>VLOOKUP($A510,SalesData[#This Row],COLUMN(I509), FALSE)</f>
        <v>1669.248</v>
      </c>
      <c r="J510">
        <f>VLOOKUP($A510,SalesData[#This Row],COLUMN(J509), FALSE)</f>
        <v>12</v>
      </c>
      <c r="K510">
        <f>VLOOKUP($A510,SalesData[#This Row],COLUMN(K509), FALSE)</f>
        <v>0.7</v>
      </c>
      <c r="L510">
        <f>VLOOKUP($A510,SalesData[#This Row],COLUMN(L509), FALSE)</f>
        <v>-1558.15199999999</v>
      </c>
      <c r="M510" t="str">
        <f>VLOOKUP($A510,SalesData[#This Row],COLUMN(M509), FALSE)</f>
        <v>Medium</v>
      </c>
      <c r="N510">
        <f>VLOOKUP($A510,SalesData[#This Row],COLUMN(N509), FALSE)</f>
        <v>0</v>
      </c>
      <c r="O510" t="str">
        <f>VLOOKUP($A510,SalesData[#This Row],COLUMN(O509), FALSE)</f>
        <v>Michelle Tran</v>
      </c>
      <c r="P510" t="str">
        <f>VLOOKUP($A510,SalesData[#This Row],COLUMN(P509), FALSE)</f>
        <v>NI</v>
      </c>
      <c r="Q510" t="str">
        <f>VLOOKUP($A510,SalesData[#This Row],COLUMN(Q509), FALSE)</f>
        <v>2014</v>
      </c>
      <c r="R510" t="str">
        <f>VLOOKUP($A510,SalesData[#This Row],COLUMN(R509), FALSE)</f>
        <v>MEDIUM</v>
      </c>
      <c r="S510" t="str">
        <f>VLOOKUP($A510,SalesData[#This Row],COLUMN(S509), FALSE)</f>
        <v>furniture</v>
      </c>
      <c r="T510" t="str">
        <f>VLOOKUP($A510,SalesData[#This Row],COLUMN(T509), FALSE)</f>
        <v>41870</v>
      </c>
      <c r="U510" t="str">
        <f>VLOOKUP($A510,SalesData[#This Row],COLUMN(U509), FALSE)</f>
        <v>MT807095</v>
      </c>
      <c r="V510" t="str">
        <f>VLOOKUP($A510,SalesData[#This Row],COLUMN(V509), FALSE)</f>
        <v>NI</v>
      </c>
      <c r="W510">
        <f>VLOOKUP($A510,SalesData[#This Row],COLUMN(W509), FALSE)</f>
        <v>2014</v>
      </c>
      <c r="X510" t="str">
        <f>VLOOKUP($A510,SalesData[#This Row],COLUMN(X509), FALSE)</f>
        <v>MT807095</v>
      </c>
      <c r="Y510">
        <f>VLOOKUP($A510,SalesData[#This Row],COLUMN(Y509), FALSE)</f>
        <v>41870</v>
      </c>
      <c r="Z510" t="str">
        <f>VLOOKUP($A510,SalesData[#This Row],COLUMN(Z509), FALSE)</f>
        <v>NI-2014-MT807095-41870</v>
      </c>
      <c r="AA510">
        <f>VLOOKUP($A510,SalesData[#This Row],COLUMN(AA509), FALSE)</f>
        <v>2014</v>
      </c>
      <c r="AB510">
        <f>VLOOKUP($A510,SalesData[#This Row],COLUMN(AB509), FALSE)</f>
        <v>8</v>
      </c>
      <c r="AC510">
        <f>VLOOKUP($A510,SalesData[#This Row],COLUMN(AC509), FALSE)</f>
        <v>3</v>
      </c>
      <c r="AD510">
        <f>VLOOKUP($A510,SalesData[#This Row],COLUMN(AD509), FALSE)</f>
        <v>1</v>
      </c>
    </row>
    <row r="511" spans="1:30" ht="15.75">
      <c r="A511" s="54" t="s">
        <v>1334</v>
      </c>
      <c r="B511" s="52">
        <f>VLOOKUP($A511,SalesData[#This Row],COLUMN(B510), FALSE)</f>
        <v>41817</v>
      </c>
      <c r="C511" s="52">
        <f>VLOOKUP($A511,SalesData[#This Row],COLUMN(C510), FALSE)</f>
        <v>41817</v>
      </c>
      <c r="D511" t="str">
        <f>VLOOKUP($A511,SalesData[#This Row],COLUMN(D510), FALSE)</f>
        <v>Erica Smith</v>
      </c>
      <c r="E511" t="str">
        <f>VLOOKUP($A511,SalesData[#This Row],COLUMN(E510), FALSE)</f>
        <v>Spain</v>
      </c>
      <c r="F511" t="str">
        <f>VLOOKUP($A511,SalesData[#This Row],COLUMN(F510), FALSE)</f>
        <v>Southern Europe</v>
      </c>
      <c r="G511" t="str">
        <f>VLOOKUP($A511,SalesData[#This Row],COLUMN(G510), FALSE)</f>
        <v>Furniture</v>
      </c>
      <c r="H511" t="str">
        <f>VLOOKUP($A511,SalesData[#This Row],COLUMN(H510), FALSE)</f>
        <v>Copiers</v>
      </c>
      <c r="I511">
        <f>VLOOKUP($A511,SalesData[#This Row],COLUMN(I510), FALSE)</f>
        <v>2476.08</v>
      </c>
      <c r="J511">
        <f>VLOOKUP($A511,SalesData[#This Row],COLUMN(J510), FALSE)</f>
        <v>6</v>
      </c>
      <c r="K511">
        <f>VLOOKUP($A511,SalesData[#This Row],COLUMN(K510), FALSE)</f>
        <v>0</v>
      </c>
      <c r="L511">
        <f>VLOOKUP($A511,SalesData[#This Row],COLUMN(L510), FALSE)</f>
        <v>1015.02</v>
      </c>
      <c r="M511" t="str">
        <f>VLOOKUP($A511,SalesData[#This Row],COLUMN(M510), FALSE)</f>
        <v>High</v>
      </c>
      <c r="N511">
        <f>VLOOKUP($A511,SalesData[#This Row],COLUMN(N510), FALSE)</f>
        <v>0</v>
      </c>
      <c r="O511" t="str">
        <f>VLOOKUP($A511,SalesData[#This Row],COLUMN(O510), FALSE)</f>
        <v>Erica Smith</v>
      </c>
      <c r="P511" t="str">
        <f>VLOOKUP($A511,SalesData[#This Row],COLUMN(P510), FALSE)</f>
        <v>ES</v>
      </c>
      <c r="Q511" t="str">
        <f>VLOOKUP($A511,SalesData[#This Row],COLUMN(Q510), FALSE)</f>
        <v>2014</v>
      </c>
      <c r="R511" t="str">
        <f>VLOOKUP($A511,SalesData[#This Row],COLUMN(R510), FALSE)</f>
        <v>HIGH</v>
      </c>
      <c r="S511" t="str">
        <f>VLOOKUP($A511,SalesData[#This Row],COLUMN(S510), FALSE)</f>
        <v>furniture</v>
      </c>
      <c r="T511" t="str">
        <f>VLOOKUP($A511,SalesData[#This Row],COLUMN(T510), FALSE)</f>
        <v>41817</v>
      </c>
      <c r="U511" t="str">
        <f>VLOOKUP($A511,SalesData[#This Row],COLUMN(U510), FALSE)</f>
        <v>ES14020120</v>
      </c>
      <c r="V511" t="str">
        <f>VLOOKUP($A511,SalesData[#This Row],COLUMN(V510), FALSE)</f>
        <v>ES</v>
      </c>
      <c r="W511">
        <f>VLOOKUP($A511,SalesData[#This Row],COLUMN(W510), FALSE)</f>
        <v>2014</v>
      </c>
      <c r="X511" t="str">
        <f>VLOOKUP($A511,SalesData[#This Row],COLUMN(X510), FALSE)</f>
        <v>ES14020120</v>
      </c>
      <c r="Y511">
        <f>VLOOKUP($A511,SalesData[#This Row],COLUMN(Y510), FALSE)</f>
        <v>41817</v>
      </c>
      <c r="Z511" t="str">
        <f>VLOOKUP($A511,SalesData[#This Row],COLUMN(Z510), FALSE)</f>
        <v>ES-2014-ES14020120-41817</v>
      </c>
      <c r="AA511">
        <f>VLOOKUP($A511,SalesData[#This Row],COLUMN(AA510), FALSE)</f>
        <v>2014</v>
      </c>
      <c r="AB511">
        <f>VLOOKUP($A511,SalesData[#This Row],COLUMN(AB510), FALSE)</f>
        <v>6</v>
      </c>
      <c r="AC511">
        <f>VLOOKUP($A511,SalesData[#This Row],COLUMN(AC510), FALSE)</f>
        <v>6</v>
      </c>
      <c r="AD511">
        <f>VLOOKUP($A511,SalesData[#This Row],COLUMN(AD510), FALSE)</f>
        <v>0</v>
      </c>
    </row>
    <row r="512" spans="1:30" ht="15.75">
      <c r="A512" s="53" t="s">
        <v>1349</v>
      </c>
      <c r="B512" s="52">
        <f>VLOOKUP($A512,SalesData[#This Row],COLUMN(B511), FALSE)</f>
        <v>42068</v>
      </c>
      <c r="C512" s="52">
        <f>VLOOKUP($A512,SalesData[#This Row],COLUMN(C511), FALSE)</f>
        <v>42070</v>
      </c>
      <c r="D512" t="str">
        <f>VLOOKUP($A512,SalesData[#This Row],COLUMN(D511), FALSE)</f>
        <v>Eugene Hildebrand</v>
      </c>
      <c r="E512" t="str">
        <f>VLOOKUP($A512,SalesData[#This Row],COLUMN(E511), FALSE)</f>
        <v>Turkey</v>
      </c>
      <c r="F512" t="str">
        <f>VLOOKUP($A512,SalesData[#This Row],COLUMN(F511), FALSE)</f>
        <v>WESTERN ASIA</v>
      </c>
      <c r="G512" t="str">
        <f>VLOOKUP($A512,SalesData[#This Row],COLUMN(G511), FALSE)</f>
        <v>Furniture</v>
      </c>
      <c r="H512" t="str">
        <f>VLOOKUP($A512,SalesData[#This Row],COLUMN(H511), FALSE)</f>
        <v>Phones</v>
      </c>
      <c r="I512">
        <f>VLOOKUP($A512,SalesData[#This Row],COLUMN(I511), FALSE)</f>
        <v>1136.66399999999</v>
      </c>
      <c r="J512">
        <f>VLOOKUP($A512,SalesData[#This Row],COLUMN(J511), FALSE)</f>
        <v>6</v>
      </c>
      <c r="K512">
        <f>VLOOKUP($A512,SalesData[#This Row],COLUMN(K511), FALSE)</f>
        <v>0.6</v>
      </c>
      <c r="L512">
        <f>VLOOKUP($A512,SalesData[#This Row],COLUMN(L511), FALSE)</f>
        <v>-880.95599999999899</v>
      </c>
      <c r="M512" t="str">
        <f>VLOOKUP($A512,SalesData[#This Row],COLUMN(M511), FALSE)</f>
        <v>High</v>
      </c>
      <c r="N512">
        <f>VLOOKUP($A512,SalesData[#This Row],COLUMN(N511), FALSE)</f>
        <v>0</v>
      </c>
      <c r="O512" t="str">
        <f>VLOOKUP($A512,SalesData[#This Row],COLUMN(O511), FALSE)</f>
        <v>Eugene Hildebrand</v>
      </c>
      <c r="P512" t="str">
        <f>VLOOKUP($A512,SalesData[#This Row],COLUMN(P511), FALSE)</f>
        <v>TU</v>
      </c>
      <c r="Q512" t="str">
        <f>VLOOKUP($A512,SalesData[#This Row],COLUMN(Q511), FALSE)</f>
        <v>2015</v>
      </c>
      <c r="R512" t="str">
        <f>VLOOKUP($A512,SalesData[#This Row],COLUMN(R511), FALSE)</f>
        <v>HIGH</v>
      </c>
      <c r="S512" t="str">
        <f>VLOOKUP($A512,SalesData[#This Row],COLUMN(S511), FALSE)</f>
        <v>furniture</v>
      </c>
      <c r="T512" t="str">
        <f>VLOOKUP($A512,SalesData[#This Row],COLUMN(T511), FALSE)</f>
        <v>42068</v>
      </c>
      <c r="U512" t="str">
        <f>VLOOKUP($A512,SalesData[#This Row],COLUMN(U511), FALSE)</f>
        <v>EH4125134</v>
      </c>
      <c r="V512" t="str">
        <f>VLOOKUP($A512,SalesData[#This Row],COLUMN(V511), FALSE)</f>
        <v>TU</v>
      </c>
      <c r="W512">
        <f>VLOOKUP($A512,SalesData[#This Row],COLUMN(W511), FALSE)</f>
        <v>2015</v>
      </c>
      <c r="X512" t="str">
        <f>VLOOKUP($A512,SalesData[#This Row],COLUMN(X511), FALSE)</f>
        <v>EH4125134</v>
      </c>
      <c r="Y512">
        <f>VLOOKUP($A512,SalesData[#This Row],COLUMN(Y511), FALSE)</f>
        <v>42068</v>
      </c>
      <c r="Z512" t="str">
        <f>VLOOKUP($A512,SalesData[#This Row],COLUMN(Z511), FALSE)</f>
        <v>TU-2015-EH4125134-42068</v>
      </c>
      <c r="AA512">
        <f>VLOOKUP($A512,SalesData[#This Row],COLUMN(AA511), FALSE)</f>
        <v>2015</v>
      </c>
      <c r="AB512">
        <f>VLOOKUP($A512,SalesData[#This Row],COLUMN(AB511), FALSE)</f>
        <v>3</v>
      </c>
      <c r="AC512">
        <f>VLOOKUP($A512,SalesData[#This Row],COLUMN(AC511), FALSE)</f>
        <v>5</v>
      </c>
      <c r="AD512">
        <f>VLOOKUP($A512,SalesData[#This Row],COLUMN(AD511), FALSE)</f>
        <v>2</v>
      </c>
    </row>
    <row r="513" spans="1:30" ht="15.75">
      <c r="A513" s="54" t="s">
        <v>1352</v>
      </c>
      <c r="B513" s="52">
        <f>VLOOKUP($A513,SalesData[#This Row],COLUMN(B512), FALSE)</f>
        <v>42157</v>
      </c>
      <c r="C513" s="52">
        <f>VLOOKUP($A513,SalesData[#This Row],COLUMN(C512), FALSE)</f>
        <v>42159</v>
      </c>
      <c r="D513" t="str">
        <f>VLOOKUP($A513,SalesData[#This Row],COLUMN(D512), FALSE)</f>
        <v>Irene Maddox</v>
      </c>
      <c r="E513" t="str">
        <f>VLOOKUP($A513,SalesData[#This Row],COLUMN(E512), FALSE)</f>
        <v>Indonesia</v>
      </c>
      <c r="F513" t="str">
        <f>VLOOKUP($A513,SalesData[#This Row],COLUMN(F512), FALSE)</f>
        <v>Southeastern Asia</v>
      </c>
      <c r="G513" t="str">
        <f>VLOOKUP($A513,SalesData[#This Row],COLUMN(G512), FALSE)</f>
        <v>Technology</v>
      </c>
      <c r="H513" t="str">
        <f>VLOOKUP($A513,SalesData[#This Row],COLUMN(H512), FALSE)</f>
        <v>Chairs</v>
      </c>
      <c r="I513">
        <f>VLOOKUP($A513,SalesData[#This Row],COLUMN(I512), FALSE)</f>
        <v>1043.9304</v>
      </c>
      <c r="J513">
        <f>VLOOKUP($A513,SalesData[#This Row],COLUMN(J512), FALSE)</f>
        <v>8</v>
      </c>
      <c r="K513">
        <f>VLOOKUP($A513,SalesData[#This Row],COLUMN(K512), FALSE)</f>
        <v>0.47</v>
      </c>
      <c r="L513">
        <f>VLOOKUP($A513,SalesData[#This Row],COLUMN(L512), FALSE)</f>
        <v>-295.50959999999998</v>
      </c>
      <c r="M513" t="str">
        <f>VLOOKUP($A513,SalesData[#This Row],COLUMN(M512), FALSE)</f>
        <v>Medium</v>
      </c>
      <c r="N513">
        <f>VLOOKUP($A513,SalesData[#This Row],COLUMN(N512), FALSE)</f>
        <v>0</v>
      </c>
      <c r="O513" t="str">
        <f>VLOOKUP($A513,SalesData[#This Row],COLUMN(O512), FALSE)</f>
        <v>Irene Maddox</v>
      </c>
      <c r="P513" t="str">
        <f>VLOOKUP($A513,SalesData[#This Row],COLUMN(P512), FALSE)</f>
        <v>IN</v>
      </c>
      <c r="Q513" t="str">
        <f>VLOOKUP($A513,SalesData[#This Row],COLUMN(Q512), FALSE)</f>
        <v>2015</v>
      </c>
      <c r="R513" t="str">
        <f>VLOOKUP($A513,SalesData[#This Row],COLUMN(R512), FALSE)</f>
        <v>MEDIUM</v>
      </c>
      <c r="S513" t="str">
        <f>VLOOKUP($A513,SalesData[#This Row],COLUMN(S512), FALSE)</f>
        <v>technology</v>
      </c>
      <c r="T513" t="str">
        <f>VLOOKUP($A513,SalesData[#This Row],COLUMN(T512), FALSE)</f>
        <v>42157</v>
      </c>
      <c r="U513" t="str">
        <f>VLOOKUP($A513,SalesData[#This Row],COLUMN(U512), FALSE)</f>
        <v>IM1507059</v>
      </c>
      <c r="V513" t="str">
        <f>VLOOKUP($A513,SalesData[#This Row],COLUMN(V512), FALSE)</f>
        <v>IN</v>
      </c>
      <c r="W513">
        <f>VLOOKUP($A513,SalesData[#This Row],COLUMN(W512), FALSE)</f>
        <v>2015</v>
      </c>
      <c r="X513" t="str">
        <f>VLOOKUP($A513,SalesData[#This Row],COLUMN(X512), FALSE)</f>
        <v>IM1507059</v>
      </c>
      <c r="Y513">
        <f>VLOOKUP($A513,SalesData[#This Row],COLUMN(Y512), FALSE)</f>
        <v>42157</v>
      </c>
      <c r="Z513" t="str">
        <f>VLOOKUP($A513,SalesData[#This Row],COLUMN(Z512), FALSE)</f>
        <v>IN-2015-IM1507059-42157</v>
      </c>
      <c r="AA513">
        <f>VLOOKUP($A513,SalesData[#This Row],COLUMN(AA512), FALSE)</f>
        <v>2015</v>
      </c>
      <c r="AB513">
        <f>VLOOKUP($A513,SalesData[#This Row],COLUMN(AB512), FALSE)</f>
        <v>6</v>
      </c>
      <c r="AC513">
        <f>VLOOKUP($A513,SalesData[#This Row],COLUMN(AC512), FALSE)</f>
        <v>3</v>
      </c>
      <c r="AD513">
        <f>VLOOKUP($A513,SalesData[#This Row],COLUMN(AD512), FALSE)</f>
        <v>2</v>
      </c>
    </row>
    <row r="514" spans="1:30" ht="15.75">
      <c r="A514" s="53" t="s">
        <v>1355</v>
      </c>
      <c r="B514" s="52">
        <f>VLOOKUP($A514,SalesData[#This Row],COLUMN(B513), FALSE)</f>
        <v>41795</v>
      </c>
      <c r="C514" s="52">
        <f>VLOOKUP($A514,SalesData[#This Row],COLUMN(C513), FALSE)</f>
        <v>41799</v>
      </c>
      <c r="D514" t="str">
        <f>VLOOKUP($A514,SalesData[#This Row],COLUMN(D513), FALSE)</f>
        <v>Dianna Arnett</v>
      </c>
      <c r="E514" t="str">
        <f>VLOOKUP($A514,SalesData[#This Row],COLUMN(E513), FALSE)</f>
        <v>Honduras</v>
      </c>
      <c r="F514" t="str">
        <f>VLOOKUP($A514,SalesData[#This Row],COLUMN(F513), FALSE)</f>
        <v>CENTRAL AMERICA</v>
      </c>
      <c r="G514" t="str">
        <f>VLOOKUP($A514,SalesData[#This Row],COLUMN(G513), FALSE)</f>
        <v>Office Supplies</v>
      </c>
      <c r="H514" t="str">
        <f>VLOOKUP($A514,SalesData[#This Row],COLUMN(H513), FALSE)</f>
        <v>Copiers</v>
      </c>
      <c r="I514">
        <f>VLOOKUP($A514,SalesData[#This Row],COLUMN(I513), FALSE)</f>
        <v>2180.2439999999901</v>
      </c>
      <c r="J514">
        <f>VLOOKUP($A514,SalesData[#This Row],COLUMN(J513), FALSE)</f>
        <v>11</v>
      </c>
      <c r="K514">
        <f>VLOOKUP($A514,SalesData[#This Row],COLUMN(K513), FALSE)</f>
        <v>0.4</v>
      </c>
      <c r="L514">
        <f>VLOOKUP($A514,SalesData[#This Row],COLUMN(L513), FALSE)</f>
        <v>-690.53599999999904</v>
      </c>
      <c r="M514" t="str">
        <f>VLOOKUP($A514,SalesData[#This Row],COLUMN(M513), FALSE)</f>
        <v>Medium#</v>
      </c>
      <c r="N514">
        <f>VLOOKUP($A514,SalesData[#This Row],COLUMN(N513), FALSE)</f>
        <v>0</v>
      </c>
      <c r="O514" t="str">
        <f>VLOOKUP($A514,SalesData[#This Row],COLUMN(O513), FALSE)</f>
        <v>Dianna Arnett</v>
      </c>
      <c r="P514" t="str">
        <f>VLOOKUP($A514,SalesData[#This Row],COLUMN(P513), FALSE)</f>
        <v>US</v>
      </c>
      <c r="Q514" t="str">
        <f>VLOOKUP($A514,SalesData[#This Row],COLUMN(Q513), FALSE)</f>
        <v>2014</v>
      </c>
      <c r="R514" t="str">
        <f>VLOOKUP($A514,SalesData[#This Row],COLUMN(R513), FALSE)</f>
        <v>MEDIUM#</v>
      </c>
      <c r="S514" t="str">
        <f>VLOOKUP($A514,SalesData[#This Row],COLUMN(S513), FALSE)</f>
        <v>office supplies</v>
      </c>
      <c r="T514" t="str">
        <f>VLOOKUP($A514,SalesData[#This Row],COLUMN(T513), FALSE)</f>
        <v>41795</v>
      </c>
      <c r="U514" t="str">
        <f>VLOOKUP($A514,SalesData[#This Row],COLUMN(U513), FALSE)</f>
        <v>DA1345055</v>
      </c>
      <c r="V514" t="str">
        <f>VLOOKUP($A514,SalesData[#This Row],COLUMN(V513), FALSE)</f>
        <v>US</v>
      </c>
      <c r="W514">
        <f>VLOOKUP($A514,SalesData[#This Row],COLUMN(W513), FALSE)</f>
        <v>2014</v>
      </c>
      <c r="X514" t="str">
        <f>VLOOKUP($A514,SalesData[#This Row],COLUMN(X513), FALSE)</f>
        <v>DA1345055</v>
      </c>
      <c r="Y514">
        <f>VLOOKUP($A514,SalesData[#This Row],COLUMN(Y513), FALSE)</f>
        <v>41795</v>
      </c>
      <c r="Z514" t="str">
        <f>VLOOKUP($A514,SalesData[#This Row],COLUMN(Z513), FALSE)</f>
        <v>US-2014-DA1345055-41795</v>
      </c>
      <c r="AA514">
        <f>VLOOKUP($A514,SalesData[#This Row],COLUMN(AA513), FALSE)</f>
        <v>2014</v>
      </c>
      <c r="AB514">
        <f>VLOOKUP($A514,SalesData[#This Row],COLUMN(AB513), FALSE)</f>
        <v>6</v>
      </c>
      <c r="AC514">
        <f>VLOOKUP($A514,SalesData[#This Row],COLUMN(AC513), FALSE)</f>
        <v>5</v>
      </c>
      <c r="AD514">
        <f>VLOOKUP($A514,SalesData[#This Row],COLUMN(AD513), FALSE)</f>
        <v>4</v>
      </c>
    </row>
    <row r="515" spans="1:30" ht="15.75">
      <c r="A515" s="54" t="s">
        <v>1359</v>
      </c>
      <c r="B515" s="52">
        <f>VLOOKUP($A515,SalesData[#This Row],COLUMN(B514), FALSE)</f>
        <v>41928</v>
      </c>
      <c r="C515" s="52">
        <f>VLOOKUP($A515,SalesData[#This Row],COLUMN(C514), FALSE)</f>
        <v>41930</v>
      </c>
      <c r="D515" t="str">
        <f>VLOOKUP($A515,SalesData[#This Row],COLUMN(D514), FALSE)</f>
        <v>Dave Brooks</v>
      </c>
      <c r="E515" t="str">
        <f>VLOOKUP($A515,SalesData[#This Row],COLUMN(E514), FALSE)</f>
        <v>France</v>
      </c>
      <c r="F515" t="str">
        <f>VLOOKUP($A515,SalesData[#This Row],COLUMN(F514), FALSE)</f>
        <v>Western Europe</v>
      </c>
      <c r="G515" t="str">
        <f>VLOOKUP($A515,SalesData[#This Row],COLUMN(G514), FALSE)</f>
        <v>Tecnhology</v>
      </c>
      <c r="H515" t="str">
        <f>VLOOKUP($A515,SalesData[#This Row],COLUMN(H514), FALSE)</f>
        <v>Machines</v>
      </c>
      <c r="I515">
        <f>VLOOKUP($A515,SalesData[#This Row],COLUMN(I514), FALSE)</f>
        <v>1306.4670000000001</v>
      </c>
      <c r="J515">
        <f>VLOOKUP($A515,SalesData[#This Row],COLUMN(J514), FALSE)</f>
        <v>6</v>
      </c>
      <c r="K515">
        <f>VLOOKUP($A515,SalesData[#This Row],COLUMN(K514), FALSE)</f>
        <v>0.15</v>
      </c>
      <c r="L515">
        <f>VLOOKUP($A515,SalesData[#This Row],COLUMN(L514), FALSE)</f>
        <v>107.486999999999</v>
      </c>
      <c r="M515" t="str">
        <f>VLOOKUP($A515,SalesData[#This Row],COLUMN(M514), FALSE)</f>
        <v>High</v>
      </c>
      <c r="N515">
        <f>VLOOKUP($A515,SalesData[#This Row],COLUMN(N514), FALSE)</f>
        <v>0</v>
      </c>
      <c r="O515" t="str">
        <f>VLOOKUP($A515,SalesData[#This Row],COLUMN(O514), FALSE)</f>
        <v>Dave Brooks</v>
      </c>
      <c r="P515" t="str">
        <f>VLOOKUP($A515,SalesData[#This Row],COLUMN(P514), FALSE)</f>
        <v>ES</v>
      </c>
      <c r="Q515" t="str">
        <f>VLOOKUP($A515,SalesData[#This Row],COLUMN(Q514), FALSE)</f>
        <v>2014</v>
      </c>
      <c r="R515" t="str">
        <f>VLOOKUP($A515,SalesData[#This Row],COLUMN(R514), FALSE)</f>
        <v>HIGH</v>
      </c>
      <c r="S515" t="str">
        <f>VLOOKUP($A515,SalesData[#This Row],COLUMN(S514), FALSE)</f>
        <v>tecnhology</v>
      </c>
      <c r="T515" t="str">
        <f>VLOOKUP($A515,SalesData[#This Row],COLUMN(T514), FALSE)</f>
        <v>41928</v>
      </c>
      <c r="U515" t="str">
        <f>VLOOKUP($A515,SalesData[#This Row],COLUMN(U514), FALSE)</f>
        <v>DB1306045</v>
      </c>
      <c r="V515" t="str">
        <f>VLOOKUP($A515,SalesData[#This Row],COLUMN(V514), FALSE)</f>
        <v>ES</v>
      </c>
      <c r="W515">
        <f>VLOOKUP($A515,SalesData[#This Row],COLUMN(W514), FALSE)</f>
        <v>2014</v>
      </c>
      <c r="X515" t="str">
        <f>VLOOKUP($A515,SalesData[#This Row],COLUMN(X514), FALSE)</f>
        <v>DB1306045</v>
      </c>
      <c r="Y515">
        <f>VLOOKUP($A515,SalesData[#This Row],COLUMN(Y514), FALSE)</f>
        <v>41928</v>
      </c>
      <c r="Z515" t="str">
        <f>VLOOKUP($A515,SalesData[#This Row],COLUMN(Z514), FALSE)</f>
        <v>ES-2014-DB1306045-41928</v>
      </c>
      <c r="AA515">
        <f>VLOOKUP($A515,SalesData[#This Row],COLUMN(AA514), FALSE)</f>
        <v>2014</v>
      </c>
      <c r="AB515">
        <f>VLOOKUP($A515,SalesData[#This Row],COLUMN(AB514), FALSE)</f>
        <v>10</v>
      </c>
      <c r="AC515">
        <f>VLOOKUP($A515,SalesData[#This Row],COLUMN(AC514), FALSE)</f>
        <v>5</v>
      </c>
      <c r="AD515">
        <f>VLOOKUP($A515,SalesData[#This Row],COLUMN(AD514), FALSE)</f>
        <v>2</v>
      </c>
    </row>
    <row r="516" spans="1:30" ht="15.75">
      <c r="A516" s="53" t="s">
        <v>1362</v>
      </c>
      <c r="B516" s="52">
        <f>VLOOKUP($A516,SalesData[#This Row],COLUMN(B515), FALSE)</f>
        <v>41588</v>
      </c>
      <c r="C516" s="52">
        <f>VLOOKUP($A516,SalesData[#This Row],COLUMN(C515), FALSE)</f>
        <v>41591</v>
      </c>
      <c r="D516" t="str">
        <f>VLOOKUP($A516,SalesData[#This Row],COLUMN(D515), FALSE)</f>
        <v>Tamara Chand</v>
      </c>
      <c r="E516" t="str">
        <f>VLOOKUP($A516,SalesData[#This Row],COLUMN(E515), FALSE)</f>
        <v>France</v>
      </c>
      <c r="F516" t="str">
        <f>VLOOKUP($A516,SalesData[#This Row],COLUMN(F515), FALSE)</f>
        <v>Western Europe</v>
      </c>
      <c r="G516" t="str">
        <f>VLOOKUP($A516,SalesData[#This Row],COLUMN(G515), FALSE)</f>
        <v>Furniture</v>
      </c>
      <c r="H516" t="str">
        <f>VLOOKUP($A516,SalesData[#This Row],COLUMN(H515), FALSE)</f>
        <v>Storage</v>
      </c>
      <c r="I516">
        <f>VLOOKUP($A516,SalesData[#This Row],COLUMN(I515), FALSE)</f>
        <v>2012.049</v>
      </c>
      <c r="J516">
        <f>VLOOKUP($A516,SalesData[#This Row],COLUMN(J515), FALSE)</f>
        <v>6</v>
      </c>
      <c r="K516">
        <f>VLOOKUP($A516,SalesData[#This Row],COLUMN(K515), FALSE)</f>
        <v>0.35</v>
      </c>
      <c r="L516">
        <f>VLOOKUP($A516,SalesData[#This Row],COLUMN(L515), FALSE)</f>
        <v>-1021.67099999999</v>
      </c>
      <c r="M516" t="str">
        <f>VLOOKUP($A516,SalesData[#This Row],COLUMN(M515), FALSE)</f>
        <v>Medium</v>
      </c>
      <c r="N516">
        <f>VLOOKUP($A516,SalesData[#This Row],COLUMN(N515), FALSE)</f>
        <v>0</v>
      </c>
      <c r="O516" t="str">
        <f>VLOOKUP($A516,SalesData[#This Row],COLUMN(O515), FALSE)</f>
        <v>Tamara Chand</v>
      </c>
      <c r="P516" t="str">
        <f>VLOOKUP($A516,SalesData[#This Row],COLUMN(P515), FALSE)</f>
        <v>ES</v>
      </c>
      <c r="Q516" t="str">
        <f>VLOOKUP($A516,SalesData[#This Row],COLUMN(Q515), FALSE)</f>
        <v>2013</v>
      </c>
      <c r="R516" t="str">
        <f>VLOOKUP($A516,SalesData[#This Row],COLUMN(R515), FALSE)</f>
        <v>MEDIUM</v>
      </c>
      <c r="S516" t="str">
        <f>VLOOKUP($A516,SalesData[#This Row],COLUMN(S515), FALSE)</f>
        <v>furniture</v>
      </c>
      <c r="T516" t="str">
        <f>VLOOKUP($A516,SalesData[#This Row],COLUMN(T515), FALSE)</f>
        <v>41588</v>
      </c>
      <c r="U516" t="str">
        <f>VLOOKUP($A516,SalesData[#This Row],COLUMN(U515), FALSE)</f>
        <v>TC2098045</v>
      </c>
      <c r="V516" t="str">
        <f>VLOOKUP($A516,SalesData[#This Row],COLUMN(V515), FALSE)</f>
        <v>ES</v>
      </c>
      <c r="W516">
        <f>VLOOKUP($A516,SalesData[#This Row],COLUMN(W515), FALSE)</f>
        <v>2013</v>
      </c>
      <c r="X516" t="str">
        <f>VLOOKUP($A516,SalesData[#This Row],COLUMN(X515), FALSE)</f>
        <v>TC2098045</v>
      </c>
      <c r="Y516">
        <f>VLOOKUP($A516,SalesData[#This Row],COLUMN(Y515), FALSE)</f>
        <v>41588</v>
      </c>
      <c r="Z516" t="str">
        <f>VLOOKUP($A516,SalesData[#This Row],COLUMN(Z515), FALSE)</f>
        <v>ES-2013-TC2098045-41588</v>
      </c>
      <c r="AA516">
        <f>VLOOKUP($A516,SalesData[#This Row],COLUMN(AA515), FALSE)</f>
        <v>2013</v>
      </c>
      <c r="AB516">
        <f>VLOOKUP($A516,SalesData[#This Row],COLUMN(AB515), FALSE)</f>
        <v>11</v>
      </c>
      <c r="AC516">
        <f>VLOOKUP($A516,SalesData[#This Row],COLUMN(AC515), FALSE)</f>
        <v>1</v>
      </c>
      <c r="AD516">
        <f>VLOOKUP($A516,SalesData[#This Row],COLUMN(AD515), FALSE)</f>
        <v>3</v>
      </c>
    </row>
    <row r="517" spans="1:30" ht="15.75">
      <c r="A517" s="54" t="s">
        <v>1369</v>
      </c>
      <c r="B517" s="52">
        <f>VLOOKUP($A517,SalesData[#This Row],COLUMN(B516), FALSE)</f>
        <v>41389</v>
      </c>
      <c r="C517" s="52">
        <f>VLOOKUP($A517,SalesData[#This Row],COLUMN(C516), FALSE)</f>
        <v>41394</v>
      </c>
      <c r="D517" t="str">
        <f>VLOOKUP($A517,SalesData[#This Row],COLUMN(D516), FALSE)</f>
        <v>Cari MacIntyre</v>
      </c>
      <c r="E517" t="str">
        <f>VLOOKUP($A517,SalesData[#This Row],COLUMN(E516), FALSE)</f>
        <v>South Africa</v>
      </c>
      <c r="F517" t="str">
        <f>VLOOKUP($A517,SalesData[#This Row],COLUMN(F516), FALSE)</f>
        <v>Southern Africa</v>
      </c>
      <c r="G517" t="str">
        <f>VLOOKUP($A517,SalesData[#This Row],COLUMN(G516), FALSE)</f>
        <v>Furniture</v>
      </c>
      <c r="H517" t="str">
        <f>VLOOKUP($A517,SalesData[#This Row],COLUMN(H516), FALSE)</f>
        <v>Phones</v>
      </c>
      <c r="I517">
        <f>VLOOKUP($A517,SalesData[#This Row],COLUMN(I516), FALSE)</f>
        <v>2182.6799999999998</v>
      </c>
      <c r="J517">
        <f>VLOOKUP($A517,SalesData[#This Row],COLUMN(J516), FALSE)</f>
        <v>6</v>
      </c>
      <c r="K517">
        <f>VLOOKUP($A517,SalesData[#This Row],COLUMN(K516), FALSE)</f>
        <v>0</v>
      </c>
      <c r="L517">
        <f>VLOOKUP($A517,SalesData[#This Row],COLUMN(L516), FALSE)</f>
        <v>327.24</v>
      </c>
      <c r="M517" t="str">
        <f>VLOOKUP($A517,SalesData[#This Row],COLUMN(M516), FALSE)</f>
        <v>Medium</v>
      </c>
      <c r="N517">
        <f>VLOOKUP($A517,SalesData[#This Row],COLUMN(N516), FALSE)</f>
        <v>0</v>
      </c>
      <c r="O517" t="str">
        <f>VLOOKUP($A517,SalesData[#This Row],COLUMN(O516), FALSE)</f>
        <v>Cari Macintyre</v>
      </c>
      <c r="P517" t="str">
        <f>VLOOKUP($A517,SalesData[#This Row],COLUMN(P516), FALSE)</f>
        <v>SF</v>
      </c>
      <c r="Q517" t="str">
        <f>VLOOKUP($A517,SalesData[#This Row],COLUMN(Q516), FALSE)</f>
        <v>2013</v>
      </c>
      <c r="R517" t="str">
        <f>VLOOKUP($A517,SalesData[#This Row],COLUMN(R516), FALSE)</f>
        <v>MEDIUM</v>
      </c>
      <c r="S517" t="str">
        <f>VLOOKUP($A517,SalesData[#This Row],COLUMN(S516), FALSE)</f>
        <v>furniture</v>
      </c>
      <c r="T517" t="str">
        <f>VLOOKUP($A517,SalesData[#This Row],COLUMN(T516), FALSE)</f>
        <v>41389</v>
      </c>
      <c r="U517" t="str">
        <f>VLOOKUP($A517,SalesData[#This Row],COLUMN(U516), FALSE)</f>
        <v>CM1830117</v>
      </c>
      <c r="V517" t="str">
        <f>VLOOKUP($A517,SalesData[#This Row],COLUMN(V516), FALSE)</f>
        <v>SF</v>
      </c>
      <c r="W517">
        <f>VLOOKUP($A517,SalesData[#This Row],COLUMN(W516), FALSE)</f>
        <v>2013</v>
      </c>
      <c r="X517" t="str">
        <f>VLOOKUP($A517,SalesData[#This Row],COLUMN(X516), FALSE)</f>
        <v>CM1830117</v>
      </c>
      <c r="Y517">
        <f>VLOOKUP($A517,SalesData[#This Row],COLUMN(Y516), FALSE)</f>
        <v>41389</v>
      </c>
      <c r="Z517" t="str">
        <f>VLOOKUP($A517,SalesData[#This Row],COLUMN(Z516), FALSE)</f>
        <v>SF-2013-CM1830117-41389</v>
      </c>
      <c r="AA517">
        <f>VLOOKUP($A517,SalesData[#This Row],COLUMN(AA516), FALSE)</f>
        <v>2013</v>
      </c>
      <c r="AB517">
        <f>VLOOKUP($A517,SalesData[#This Row],COLUMN(AB516), FALSE)</f>
        <v>4</v>
      </c>
      <c r="AC517">
        <f>VLOOKUP($A517,SalesData[#This Row],COLUMN(AC516), FALSE)</f>
        <v>5</v>
      </c>
      <c r="AD517">
        <f>VLOOKUP($A517,SalesData[#This Row],COLUMN(AD516), FALSE)</f>
        <v>5</v>
      </c>
    </row>
    <row r="518" spans="1:30" ht="15.75">
      <c r="A518" s="53" t="s">
        <v>1371</v>
      </c>
      <c r="B518" s="52">
        <f>VLOOKUP($A518,SalesData[#This Row],COLUMN(B517), FALSE)</f>
        <v>41382</v>
      </c>
      <c r="C518" s="52">
        <f>VLOOKUP($A518,SalesData[#This Row],COLUMN(C517), FALSE)</f>
        <v>41385</v>
      </c>
      <c r="D518" t="str">
        <f>VLOOKUP($A518,SalesData[#This Row],COLUMN(D517), FALSE)</f>
        <v>Meg O'Connel</v>
      </c>
      <c r="E518" t="str">
        <f>VLOOKUP($A518,SalesData[#This Row],COLUMN(E517), FALSE)</f>
        <v>Guatemala</v>
      </c>
      <c r="F518" t="str">
        <f>VLOOKUP($A518,SalesData[#This Row],COLUMN(F517), FALSE)</f>
        <v xml:space="preserve"> Central America </v>
      </c>
      <c r="G518" t="str">
        <f>VLOOKUP($A518,SalesData[#This Row],COLUMN(G517), FALSE)</f>
        <v>Technology</v>
      </c>
      <c r="H518" t="str">
        <f>VLOOKUP($A518,SalesData[#This Row],COLUMN(H517), FALSE)</f>
        <v>Bookcases</v>
      </c>
      <c r="I518">
        <f>VLOOKUP($A518,SalesData[#This Row],COLUMN(I517), FALSE)</f>
        <v>1479.36</v>
      </c>
      <c r="J518">
        <f>VLOOKUP($A518,SalesData[#This Row],COLUMN(J517), FALSE)</f>
        <v>12</v>
      </c>
      <c r="K518">
        <f>VLOOKUP($A518,SalesData[#This Row],COLUMN(K517), FALSE)</f>
        <v>0</v>
      </c>
      <c r="L518">
        <f>VLOOKUP($A518,SalesData[#This Row],COLUMN(L517), FALSE)</f>
        <v>103.439999999999</v>
      </c>
      <c r="M518" t="str">
        <f>VLOOKUP($A518,SalesData[#This Row],COLUMN(M517), FALSE)</f>
        <v>eMdium</v>
      </c>
      <c r="N518">
        <f>VLOOKUP($A518,SalesData[#This Row],COLUMN(N517), FALSE)</f>
        <v>0</v>
      </c>
      <c r="O518" t="str">
        <f>VLOOKUP($A518,SalesData[#This Row],COLUMN(O517), FALSE)</f>
        <v>Meg O'Connel</v>
      </c>
      <c r="P518" t="str">
        <f>VLOOKUP($A518,SalesData[#This Row],COLUMN(P517), FALSE)</f>
        <v>MX</v>
      </c>
      <c r="Q518" t="str">
        <f>VLOOKUP($A518,SalesData[#This Row],COLUMN(Q517), FALSE)</f>
        <v>2013</v>
      </c>
      <c r="R518" t="str">
        <f>VLOOKUP($A518,SalesData[#This Row],COLUMN(R517), FALSE)</f>
        <v>EMDIUM</v>
      </c>
      <c r="S518" t="str">
        <f>VLOOKUP($A518,SalesData[#This Row],COLUMN(S517), FALSE)</f>
        <v>technology</v>
      </c>
      <c r="T518" t="str">
        <f>VLOOKUP($A518,SalesData[#This Row],COLUMN(T517), FALSE)</f>
        <v>41382</v>
      </c>
      <c r="U518" t="str">
        <f>VLOOKUP($A518,SalesData[#This Row],COLUMN(U517), FALSE)</f>
        <v>MO1780051</v>
      </c>
      <c r="V518" t="str">
        <f>VLOOKUP($A518,SalesData[#This Row],COLUMN(V517), FALSE)</f>
        <v>MX</v>
      </c>
      <c r="W518">
        <f>VLOOKUP($A518,SalesData[#This Row],COLUMN(W517), FALSE)</f>
        <v>2013</v>
      </c>
      <c r="X518" t="str">
        <f>VLOOKUP($A518,SalesData[#This Row],COLUMN(X517), FALSE)</f>
        <v>MO1780051</v>
      </c>
      <c r="Y518">
        <f>VLOOKUP($A518,SalesData[#This Row],COLUMN(Y517), FALSE)</f>
        <v>41382</v>
      </c>
      <c r="Z518" t="str">
        <f>VLOOKUP($A518,SalesData[#This Row],COLUMN(Z517), FALSE)</f>
        <v>MX-2013-MO1780051-41382</v>
      </c>
      <c r="AA518">
        <f>VLOOKUP($A518,SalesData[#This Row],COLUMN(AA517), FALSE)</f>
        <v>2013</v>
      </c>
      <c r="AB518">
        <f>VLOOKUP($A518,SalesData[#This Row],COLUMN(AB517), FALSE)</f>
        <v>4</v>
      </c>
      <c r="AC518">
        <f>VLOOKUP($A518,SalesData[#This Row],COLUMN(AC517), FALSE)</f>
        <v>5</v>
      </c>
      <c r="AD518">
        <f>VLOOKUP($A518,SalesData[#This Row],COLUMN(AD517), FALSE)</f>
        <v>3</v>
      </c>
    </row>
    <row r="519" spans="1:30" ht="15.75">
      <c r="A519" s="54" t="s">
        <v>1380</v>
      </c>
      <c r="B519" s="52">
        <f>VLOOKUP($A519,SalesData[#This Row],COLUMN(B518), FALSE)</f>
        <v>42230</v>
      </c>
      <c r="C519" s="52">
        <f>VLOOKUP($A519,SalesData[#This Row],COLUMN(C518), FALSE)</f>
        <v>42234</v>
      </c>
      <c r="D519" t="str">
        <f>VLOOKUP($A519,SalesData[#This Row],COLUMN(D518), FALSE)</f>
        <v>Henry Goldwyn</v>
      </c>
      <c r="E519" t="str">
        <f>VLOOKUP($A519,SalesData[#This Row],COLUMN(E518), FALSE)</f>
        <v>Pakistan</v>
      </c>
      <c r="F519" t="str">
        <f>VLOOKUP($A519,SalesData[#This Row],COLUMN(F518), FALSE)</f>
        <v>Southern Asia</v>
      </c>
      <c r="G519" t="str">
        <f>VLOOKUP($A519,SalesData[#This Row],COLUMN(G518), FALSE)</f>
        <v>Office_Supplies</v>
      </c>
      <c r="H519" t="str">
        <f>VLOOKUP($A519,SalesData[#This Row],COLUMN(H518), FALSE)</f>
        <v>Tables</v>
      </c>
      <c r="I519">
        <f>VLOOKUP($A519,SalesData[#This Row],COLUMN(I518), FALSE)</f>
        <v>1582.11</v>
      </c>
      <c r="J519">
        <f>VLOOKUP($A519,SalesData[#This Row],COLUMN(J518), FALSE)</f>
        <v>6</v>
      </c>
      <c r="K519">
        <f>VLOOKUP($A519,SalesData[#This Row],COLUMN(K518), FALSE)</f>
        <v>0.5</v>
      </c>
      <c r="L519">
        <f>VLOOKUP($A519,SalesData[#This Row],COLUMN(L518), FALSE)</f>
        <v>-886.05</v>
      </c>
      <c r="M519" t="str">
        <f>VLOOKUP($A519,SalesData[#This Row],COLUMN(M518), FALSE)</f>
        <v>High</v>
      </c>
      <c r="N519">
        <f>VLOOKUP($A519,SalesData[#This Row],COLUMN(N518), FALSE)</f>
        <v>0</v>
      </c>
      <c r="O519" t="str">
        <f>VLOOKUP($A519,SalesData[#This Row],COLUMN(O518), FALSE)</f>
        <v>Henry Goldwyn</v>
      </c>
      <c r="P519" t="str">
        <f>VLOOKUP($A519,SalesData[#This Row],COLUMN(P518), FALSE)</f>
        <v xml:space="preserve"> I</v>
      </c>
      <c r="Q519" t="str">
        <f>VLOOKUP($A519,SalesData[#This Row],COLUMN(Q518), FALSE)</f>
        <v>-201</v>
      </c>
      <c r="R519" t="str">
        <f>VLOOKUP($A519,SalesData[#This Row],COLUMN(R518), FALSE)</f>
        <v>HIGH</v>
      </c>
      <c r="S519" t="str">
        <f>VLOOKUP($A519,SalesData[#This Row],COLUMN(S518), FALSE)</f>
        <v>office_supplies</v>
      </c>
      <c r="T519" t="str">
        <f>VLOOKUP($A519,SalesData[#This Row],COLUMN(T518), FALSE)</f>
        <v xml:space="preserve">2230 </v>
      </c>
      <c r="U519" t="str">
        <f>VLOOKUP($A519,SalesData[#This Row],COLUMN(U518), FALSE)</f>
        <v>HG1496597</v>
      </c>
      <c r="V519" t="str">
        <f>VLOOKUP($A519,SalesData[#This Row],COLUMN(V518), FALSE)</f>
        <v xml:space="preserve"> ID</v>
      </c>
      <c r="W519">
        <f>VLOOKUP($A519,SalesData[#This Row],COLUMN(W518), FALSE)</f>
        <v>2015</v>
      </c>
      <c r="X519" t="str">
        <f>VLOOKUP($A519,SalesData[#This Row],COLUMN(X518), FALSE)</f>
        <v>HG1496597</v>
      </c>
      <c r="Y519">
        <f>VLOOKUP($A519,SalesData[#This Row],COLUMN(Y518), FALSE)</f>
        <v>42230</v>
      </c>
      <c r="Z519" t="str">
        <f>VLOOKUP($A519,SalesData[#This Row],COLUMN(Z518), FALSE)</f>
        <v>ID-2015-HG1496597-42230</v>
      </c>
      <c r="AA519">
        <f>VLOOKUP($A519,SalesData[#This Row],COLUMN(AA518), FALSE)</f>
        <v>2015</v>
      </c>
      <c r="AB519">
        <f>VLOOKUP($A519,SalesData[#This Row],COLUMN(AB518), FALSE)</f>
        <v>8</v>
      </c>
      <c r="AC519">
        <f>VLOOKUP($A519,SalesData[#This Row],COLUMN(AC518), FALSE)</f>
        <v>6</v>
      </c>
      <c r="AD519">
        <f>VLOOKUP($A519,SalesData[#This Row],COLUMN(AD518), FALSE)</f>
        <v>4</v>
      </c>
    </row>
    <row r="520" spans="1:30" ht="15.75">
      <c r="A520" s="53" t="s">
        <v>1384</v>
      </c>
      <c r="B520" s="52">
        <f>VLOOKUP($A520,SalesData[#This Row],COLUMN(B519), FALSE)</f>
        <v>41885</v>
      </c>
      <c r="C520" s="52">
        <f>VLOOKUP($A520,SalesData[#This Row],COLUMN(C519), FALSE)</f>
        <v>41891</v>
      </c>
      <c r="D520" t="str">
        <f>VLOOKUP($A520,SalesData[#This Row],COLUMN(D519), FALSE)</f>
        <v>Debra Catini</v>
      </c>
      <c r="E520" t="str">
        <f>VLOOKUP($A520,SalesData[#This Row],COLUMN(E519), FALSE)</f>
        <v>Guatemala</v>
      </c>
      <c r="F520" t="str">
        <f>VLOOKUP($A520,SalesData[#This Row],COLUMN(F519), FALSE)</f>
        <v>Central America</v>
      </c>
      <c r="G520" t="str">
        <f>VLOOKUP($A520,SalesData[#This Row],COLUMN(G519), FALSE)</f>
        <v>Technology</v>
      </c>
      <c r="H520" t="str">
        <f>VLOOKUP($A520,SalesData[#This Row],COLUMN(H519), FALSE)</f>
        <v>Appliances</v>
      </c>
      <c r="I520">
        <f>VLOOKUP($A520,SalesData[#This Row],COLUMN(I519), FALSE)</f>
        <v>2616.96</v>
      </c>
      <c r="J520">
        <f>VLOOKUP($A520,SalesData[#This Row],COLUMN(J519), FALSE)</f>
        <v>6</v>
      </c>
      <c r="K520">
        <f>VLOOKUP($A520,SalesData[#This Row],COLUMN(K519), FALSE)</f>
        <v>0</v>
      </c>
      <c r="L520">
        <f>VLOOKUP($A520,SalesData[#This Row],COLUMN(L519), FALSE)</f>
        <v>26.16</v>
      </c>
      <c r="M520" t="str">
        <f>VLOOKUP($A520,SalesData[#This Row],COLUMN(M519), FALSE)</f>
        <v>Medium</v>
      </c>
      <c r="N520">
        <f>VLOOKUP($A520,SalesData[#This Row],COLUMN(N519), FALSE)</f>
        <v>0</v>
      </c>
      <c r="O520" t="str">
        <f>VLOOKUP($A520,SalesData[#This Row],COLUMN(O519), FALSE)</f>
        <v>Debra Catini</v>
      </c>
      <c r="P520" t="str">
        <f>VLOOKUP($A520,SalesData[#This Row],COLUMN(P519), FALSE)</f>
        <v>MX</v>
      </c>
      <c r="Q520" t="str">
        <f>VLOOKUP($A520,SalesData[#This Row],COLUMN(Q519), FALSE)</f>
        <v>2014</v>
      </c>
      <c r="R520" t="str">
        <f>VLOOKUP($A520,SalesData[#This Row],COLUMN(R519), FALSE)</f>
        <v>MEDIUM</v>
      </c>
      <c r="S520" t="str">
        <f>VLOOKUP($A520,SalesData[#This Row],COLUMN(S519), FALSE)</f>
        <v>technology</v>
      </c>
      <c r="T520" t="str">
        <f>VLOOKUP($A520,SalesData[#This Row],COLUMN(T519), FALSE)</f>
        <v>41885</v>
      </c>
      <c r="U520" t="str">
        <f>VLOOKUP($A520,SalesData[#This Row],COLUMN(U519), FALSE)</f>
        <v>DC1328551</v>
      </c>
      <c r="V520" t="str">
        <f>VLOOKUP($A520,SalesData[#This Row],COLUMN(V519), FALSE)</f>
        <v>MX</v>
      </c>
      <c r="W520">
        <f>VLOOKUP($A520,SalesData[#This Row],COLUMN(W519), FALSE)</f>
        <v>2014</v>
      </c>
      <c r="X520" t="str">
        <f>VLOOKUP($A520,SalesData[#This Row],COLUMN(X519), FALSE)</f>
        <v>DC1328551</v>
      </c>
      <c r="Y520">
        <f>VLOOKUP($A520,SalesData[#This Row],COLUMN(Y519), FALSE)</f>
        <v>41885</v>
      </c>
      <c r="Z520" t="str">
        <f>VLOOKUP($A520,SalesData[#This Row],COLUMN(Z519), FALSE)</f>
        <v>MX-2014-DC1328551-41885</v>
      </c>
      <c r="AA520">
        <f>VLOOKUP($A520,SalesData[#This Row],COLUMN(AA519), FALSE)</f>
        <v>2014</v>
      </c>
      <c r="AB520">
        <f>VLOOKUP($A520,SalesData[#This Row],COLUMN(AB519), FALSE)</f>
        <v>9</v>
      </c>
      <c r="AC520">
        <f>VLOOKUP($A520,SalesData[#This Row],COLUMN(AC519), FALSE)</f>
        <v>4</v>
      </c>
      <c r="AD520">
        <f>VLOOKUP($A520,SalesData[#This Row],COLUMN(AD519), FALSE)</f>
        <v>6</v>
      </c>
    </row>
    <row r="521" spans="1:30" ht="15.75">
      <c r="A521" s="54" t="s">
        <v>1388</v>
      </c>
      <c r="B521" s="52">
        <f>VLOOKUP($A521,SalesData[#This Row],COLUMN(B520), FALSE)</f>
        <v>41814</v>
      </c>
      <c r="C521" s="52">
        <f>VLOOKUP($A521,SalesData[#This Row],COLUMN(C520), FALSE)</f>
        <v>41821</v>
      </c>
      <c r="D521" t="str">
        <f>VLOOKUP($A521,SalesData[#This Row],COLUMN(D520), FALSE)</f>
        <v>Tiffany House</v>
      </c>
      <c r="E521" t="str">
        <f>VLOOKUP($A521,SalesData[#This Row],COLUMN(E520), FALSE)</f>
        <v>Switzerland</v>
      </c>
      <c r="F521" t="str">
        <f>VLOOKUP($A521,SalesData[#This Row],COLUMN(F520), FALSE)</f>
        <v>Western Europe</v>
      </c>
      <c r="G521" t="str">
        <f>VLOOKUP($A521,SalesData[#This Row],COLUMN(G520), FALSE)</f>
        <v>Technology</v>
      </c>
      <c r="H521" t="str">
        <f>VLOOKUP($A521,SalesData[#This Row],COLUMN(H520), FALSE)</f>
        <v>Phones</v>
      </c>
      <c r="I521">
        <f>VLOOKUP($A521,SalesData[#This Row],COLUMN(I520), FALSE)</f>
        <v>3421.71</v>
      </c>
      <c r="J521">
        <f>VLOOKUP($A521,SalesData[#This Row],COLUMN(J520), FALSE)</f>
        <v>9</v>
      </c>
      <c r="K521">
        <f>VLOOKUP($A521,SalesData[#This Row],COLUMN(K520), FALSE)</f>
        <v>0</v>
      </c>
      <c r="L521">
        <f>VLOOKUP($A521,SalesData[#This Row],COLUMN(L520), FALSE)</f>
        <v>1060.56</v>
      </c>
      <c r="M521" t="str">
        <f>VLOOKUP($A521,SalesData[#This Row],COLUMN(M520), FALSE)</f>
        <v>Medium</v>
      </c>
      <c r="N521">
        <f>VLOOKUP($A521,SalesData[#This Row],COLUMN(N520), FALSE)</f>
        <v>0</v>
      </c>
      <c r="O521" t="str">
        <f>VLOOKUP($A521,SalesData[#This Row],COLUMN(O520), FALSE)</f>
        <v>Tiffany House</v>
      </c>
      <c r="P521" t="str">
        <f>VLOOKUP($A521,SalesData[#This Row],COLUMN(P520), FALSE)</f>
        <v>ES</v>
      </c>
      <c r="Q521" t="str">
        <f>VLOOKUP($A521,SalesData[#This Row],COLUMN(Q520), FALSE)</f>
        <v>2014</v>
      </c>
      <c r="R521" t="str">
        <f>VLOOKUP($A521,SalesData[#This Row],COLUMN(R520), FALSE)</f>
        <v>MEDIUM</v>
      </c>
      <c r="S521" t="str">
        <f>VLOOKUP($A521,SalesData[#This Row],COLUMN(S520), FALSE)</f>
        <v>technology</v>
      </c>
      <c r="T521" t="str">
        <f>VLOOKUP($A521,SalesData[#This Row],COLUMN(T520), FALSE)</f>
        <v>41814</v>
      </c>
      <c r="U521" t="str">
        <f>VLOOKUP($A521,SalesData[#This Row],COLUMN(U520), FALSE)</f>
        <v>TH21235125</v>
      </c>
      <c r="V521" t="str">
        <f>VLOOKUP($A521,SalesData[#This Row],COLUMN(V520), FALSE)</f>
        <v>ES</v>
      </c>
      <c r="W521">
        <f>VLOOKUP($A521,SalesData[#This Row],COLUMN(W520), FALSE)</f>
        <v>2014</v>
      </c>
      <c r="X521" t="str">
        <f>VLOOKUP($A521,SalesData[#This Row],COLUMN(X520), FALSE)</f>
        <v>TH21235125</v>
      </c>
      <c r="Y521">
        <f>VLOOKUP($A521,SalesData[#This Row],COLUMN(Y520), FALSE)</f>
        <v>41814</v>
      </c>
      <c r="Z521" t="str">
        <f>VLOOKUP($A521,SalesData[#This Row],COLUMN(Z520), FALSE)</f>
        <v>ES-2014-TH21235125-41814</v>
      </c>
      <c r="AA521">
        <f>VLOOKUP($A521,SalesData[#This Row],COLUMN(AA520), FALSE)</f>
        <v>2014</v>
      </c>
      <c r="AB521">
        <f>VLOOKUP($A521,SalesData[#This Row],COLUMN(AB520), FALSE)</f>
        <v>6</v>
      </c>
      <c r="AC521">
        <f>VLOOKUP($A521,SalesData[#This Row],COLUMN(AC520), FALSE)</f>
        <v>3</v>
      </c>
      <c r="AD521">
        <f>VLOOKUP($A521,SalesData[#This Row],COLUMN(AD520), FALSE)</f>
        <v>7</v>
      </c>
    </row>
    <row r="522" spans="1:30" ht="15.75">
      <c r="A522" s="53" t="s">
        <v>1390</v>
      </c>
      <c r="B522" s="52">
        <f>VLOOKUP($A522,SalesData[#This Row],COLUMN(B521), FALSE)</f>
        <v>42132</v>
      </c>
      <c r="C522" s="52">
        <f>VLOOKUP($A522,SalesData[#This Row],COLUMN(C521), FALSE)</f>
        <v>42134</v>
      </c>
      <c r="D522" t="str">
        <f>VLOOKUP($A522,SalesData[#This Row],COLUMN(D521), FALSE)</f>
        <v>Jay Kimmel</v>
      </c>
      <c r="E522" t="str">
        <f>VLOOKUP($A522,SalesData[#This Row],COLUMN(E521), FALSE)</f>
        <v>Paraguay</v>
      </c>
      <c r="F522" t="str">
        <f>VLOOKUP($A522,SalesData[#This Row],COLUMN(F521), FALSE)</f>
        <v>South America</v>
      </c>
      <c r="G522" t="str">
        <f>VLOOKUP($A522,SalesData[#This Row],COLUMN(G521), FALSE)</f>
        <v>Technology</v>
      </c>
      <c r="H522" t="str">
        <f>VLOOKUP($A522,SalesData[#This Row],COLUMN(H521), FALSE)</f>
        <v>Copiers</v>
      </c>
      <c r="I522">
        <f>VLOOKUP($A522,SalesData[#This Row],COLUMN(I521), FALSE)</f>
        <v>820.08</v>
      </c>
      <c r="J522">
        <f>VLOOKUP($A522,SalesData[#This Row],COLUMN(J521), FALSE)</f>
        <v>9</v>
      </c>
      <c r="K522">
        <f>VLOOKUP($A522,SalesData[#This Row],COLUMN(K521), FALSE)</f>
        <v>0</v>
      </c>
      <c r="L522">
        <f>VLOOKUP($A522,SalesData[#This Row],COLUMN(L521), FALSE)</f>
        <v>98.28</v>
      </c>
      <c r="M522" t="str">
        <f>VLOOKUP($A522,SalesData[#This Row],COLUMN(M521), FALSE)</f>
        <v>Critical</v>
      </c>
      <c r="N522">
        <f>VLOOKUP($A522,SalesData[#This Row],COLUMN(N521), FALSE)</f>
        <v>0</v>
      </c>
      <c r="O522" t="str">
        <f>VLOOKUP($A522,SalesData[#This Row],COLUMN(O521), FALSE)</f>
        <v>Jay Kimmel</v>
      </c>
      <c r="P522" t="str">
        <f>VLOOKUP($A522,SalesData[#This Row],COLUMN(P521), FALSE)</f>
        <v>MX</v>
      </c>
      <c r="Q522" t="str">
        <f>VLOOKUP($A522,SalesData[#This Row],COLUMN(Q521), FALSE)</f>
        <v>2015</v>
      </c>
      <c r="R522" t="str">
        <f>VLOOKUP($A522,SalesData[#This Row],COLUMN(R521), FALSE)</f>
        <v>CRITICAL</v>
      </c>
      <c r="S522" t="str">
        <f>VLOOKUP($A522,SalesData[#This Row],COLUMN(S521), FALSE)</f>
        <v>technology</v>
      </c>
      <c r="T522" t="str">
        <f>VLOOKUP($A522,SalesData[#This Row],COLUMN(T521), FALSE)</f>
        <v>42132</v>
      </c>
      <c r="U522" t="str">
        <f>VLOOKUP($A522,SalesData[#This Row],COLUMN(U521), FALSE)</f>
        <v>JK15370100</v>
      </c>
      <c r="V522" t="str">
        <f>VLOOKUP($A522,SalesData[#This Row],COLUMN(V521), FALSE)</f>
        <v>MX</v>
      </c>
      <c r="W522">
        <f>VLOOKUP($A522,SalesData[#This Row],COLUMN(W521), FALSE)</f>
        <v>2015</v>
      </c>
      <c r="X522" t="str">
        <f>VLOOKUP($A522,SalesData[#This Row],COLUMN(X521), FALSE)</f>
        <v>JK15370100</v>
      </c>
      <c r="Y522">
        <f>VLOOKUP($A522,SalesData[#This Row],COLUMN(Y521), FALSE)</f>
        <v>42132</v>
      </c>
      <c r="Z522" t="str">
        <f>VLOOKUP($A522,SalesData[#This Row],COLUMN(Z521), FALSE)</f>
        <v>MX-2015-JK15370100-42132</v>
      </c>
      <c r="AA522">
        <f>VLOOKUP($A522,SalesData[#This Row],COLUMN(AA521), FALSE)</f>
        <v>2015</v>
      </c>
      <c r="AB522">
        <f>VLOOKUP($A522,SalesData[#This Row],COLUMN(AB521), FALSE)</f>
        <v>5</v>
      </c>
      <c r="AC522">
        <f>VLOOKUP($A522,SalesData[#This Row],COLUMN(AC521), FALSE)</f>
        <v>6</v>
      </c>
      <c r="AD522">
        <f>VLOOKUP($A522,SalesData[#This Row],COLUMN(AD521), FALSE)</f>
        <v>2</v>
      </c>
    </row>
    <row r="523" spans="1:30" ht="15.75">
      <c r="A523" s="54" t="s">
        <v>1360</v>
      </c>
      <c r="B523" s="52">
        <f>VLOOKUP($A523,SalesData[#This Row],COLUMN(B522), FALSE)</f>
        <v>42344</v>
      </c>
      <c r="C523" s="52">
        <f>VLOOKUP($A523,SalesData[#This Row],COLUMN(C522), FALSE)</f>
        <v>42348</v>
      </c>
      <c r="D523" t="str">
        <f>VLOOKUP($A523,SalesData[#This Row],COLUMN(D522), FALSE)</f>
        <v>Alan Barnes</v>
      </c>
      <c r="E523" t="str">
        <f>VLOOKUP($A523,SalesData[#This Row],COLUMN(E522), FALSE)</f>
        <v>United States</v>
      </c>
      <c r="F523" t="str">
        <f>VLOOKUP($A523,SalesData[#This Row],COLUMN(F522), FALSE)</f>
        <v>Western US</v>
      </c>
      <c r="G523" t="str">
        <f>VLOOKUP($A523,SalesData[#This Row],COLUMN(G522), FALSE)</f>
        <v>Office Supplies</v>
      </c>
      <c r="H523" t="str">
        <f>VLOOKUP($A523,SalesData[#This Row],COLUMN(H522), FALSE)</f>
        <v>Phones</v>
      </c>
      <c r="I523">
        <f>VLOOKUP($A523,SalesData[#This Row],COLUMN(I522), FALSE)</f>
        <v>14.976000000000001</v>
      </c>
      <c r="J523">
        <f>VLOOKUP($A523,SalesData[#This Row],COLUMN(J522), FALSE)</f>
        <v>6</v>
      </c>
      <c r="K523">
        <f>VLOOKUP($A523,SalesData[#This Row],COLUMN(K522), FALSE)</f>
        <v>0.2</v>
      </c>
      <c r="L523">
        <f>VLOOKUP($A523,SalesData[#This Row],COLUMN(L522), FALSE)</f>
        <v>5.4287999999999901</v>
      </c>
      <c r="M523" t="str">
        <f>VLOOKUP($A523,SalesData[#This Row],COLUMN(M522), FALSE)</f>
        <v>Medium</v>
      </c>
      <c r="N523">
        <f>VLOOKUP($A523,SalesData[#This Row],COLUMN(N522), FALSE)</f>
        <v>0</v>
      </c>
      <c r="O523" t="str">
        <f>VLOOKUP($A523,SalesData[#This Row],COLUMN(O522), FALSE)</f>
        <v>Alan Barnes</v>
      </c>
      <c r="P523" t="str">
        <f>VLOOKUP($A523,SalesData[#This Row],COLUMN(P522), FALSE)</f>
        <v>CA</v>
      </c>
      <c r="Q523" t="str">
        <f>VLOOKUP($A523,SalesData[#This Row],COLUMN(Q522), FALSE)</f>
        <v>2015</v>
      </c>
      <c r="R523" t="str">
        <f>VLOOKUP($A523,SalesData[#This Row],COLUMN(R522), FALSE)</f>
        <v>MEDIUM</v>
      </c>
      <c r="S523" t="str">
        <f>VLOOKUP($A523,SalesData[#This Row],COLUMN(S522), FALSE)</f>
        <v>office supplies</v>
      </c>
      <c r="T523" t="str">
        <f>VLOOKUP($A523,SalesData[#This Row],COLUMN(T522), FALSE)</f>
        <v>42344</v>
      </c>
      <c r="U523" t="str">
        <f>VLOOKUP($A523,SalesData[#This Row],COLUMN(U522), FALSE)</f>
        <v>AB10165140</v>
      </c>
      <c r="V523" t="str">
        <f>VLOOKUP($A523,SalesData[#This Row],COLUMN(V522), FALSE)</f>
        <v>CA</v>
      </c>
      <c r="W523">
        <f>VLOOKUP($A523,SalesData[#This Row],COLUMN(W522), FALSE)</f>
        <v>2015</v>
      </c>
      <c r="X523" t="str">
        <f>VLOOKUP($A523,SalesData[#This Row],COLUMN(X522), FALSE)</f>
        <v>AB10165140</v>
      </c>
      <c r="Y523">
        <f>VLOOKUP($A523,SalesData[#This Row],COLUMN(Y522), FALSE)</f>
        <v>42344</v>
      </c>
      <c r="Z523" t="str">
        <f>VLOOKUP($A523,SalesData[#This Row],COLUMN(Z522), FALSE)</f>
        <v>CA-2015-AB10165140-42344</v>
      </c>
      <c r="AA523">
        <f>VLOOKUP($A523,SalesData[#This Row],COLUMN(AA522), FALSE)</f>
        <v>2015</v>
      </c>
      <c r="AB523">
        <f>VLOOKUP($A523,SalesData[#This Row],COLUMN(AB522), FALSE)</f>
        <v>12</v>
      </c>
      <c r="AC523">
        <f>VLOOKUP($A523,SalesData[#This Row],COLUMN(AC522), FALSE)</f>
        <v>1</v>
      </c>
      <c r="AD523">
        <f>VLOOKUP($A523,SalesData[#This Row],COLUMN(AD522), FALSE)</f>
        <v>4</v>
      </c>
    </row>
    <row r="524" spans="1:30" ht="15.75">
      <c r="A524" s="53" t="s">
        <v>1393</v>
      </c>
      <c r="B524" s="52">
        <f>VLOOKUP($A524,SalesData[#This Row],COLUMN(B523), FALSE)</f>
        <v>42048</v>
      </c>
      <c r="C524" s="52">
        <f>VLOOKUP($A524,SalesData[#This Row],COLUMN(C523), FALSE)</f>
        <v>42049</v>
      </c>
      <c r="D524" t="str">
        <f>VLOOKUP($A524,SalesData[#This Row],COLUMN(D523), FALSE)</f>
        <v>Cathy Hwang</v>
      </c>
      <c r="E524" t="str">
        <f>VLOOKUP($A524,SalesData[#This Row],COLUMN(E523), FALSE)</f>
        <v>Iran</v>
      </c>
      <c r="F524" t="str">
        <f>VLOOKUP($A524,SalesData[#This Row],COLUMN(F523), FALSE)</f>
        <v>Southern Asia</v>
      </c>
      <c r="G524" t="str">
        <f>VLOOKUP($A524,SalesData[#This Row],COLUMN(G523), FALSE)</f>
        <v>Furniture</v>
      </c>
      <c r="H524" t="str">
        <f>VLOOKUP($A524,SalesData[#This Row],COLUMN(H523), FALSE)</f>
        <v>Phones</v>
      </c>
      <c r="I524">
        <f>VLOOKUP($A524,SalesData[#This Row],COLUMN(I523), FALSE)</f>
        <v>1198.56</v>
      </c>
      <c r="J524">
        <f>VLOOKUP($A524,SalesData[#This Row],COLUMN(J523), FALSE)</f>
        <v>8</v>
      </c>
      <c r="K524">
        <f>VLOOKUP($A524,SalesData[#This Row],COLUMN(K523), FALSE)</f>
        <v>0</v>
      </c>
      <c r="L524">
        <f>VLOOKUP($A524,SalesData[#This Row],COLUMN(L523), FALSE)</f>
        <v>359.52</v>
      </c>
      <c r="M524" t="str">
        <f>VLOOKUP($A524,SalesData[#This Row],COLUMN(M523), FALSE)</f>
        <v>High</v>
      </c>
      <c r="N524">
        <f>VLOOKUP($A524,SalesData[#This Row],COLUMN(N523), FALSE)</f>
        <v>0</v>
      </c>
      <c r="O524" t="str">
        <f>VLOOKUP($A524,SalesData[#This Row],COLUMN(O523), FALSE)</f>
        <v>Cathy Hwang</v>
      </c>
      <c r="P524" t="str">
        <f>VLOOKUP($A524,SalesData[#This Row],COLUMN(P523), FALSE)</f>
        <v>IR</v>
      </c>
      <c r="Q524" t="str">
        <f>VLOOKUP($A524,SalesData[#This Row],COLUMN(Q523), FALSE)</f>
        <v>2015</v>
      </c>
      <c r="R524" t="str">
        <f>VLOOKUP($A524,SalesData[#This Row],COLUMN(R523), FALSE)</f>
        <v>HIGH</v>
      </c>
      <c r="S524" t="str">
        <f>VLOOKUP($A524,SalesData[#This Row],COLUMN(S523), FALSE)</f>
        <v>furniture</v>
      </c>
      <c r="T524" t="str">
        <f>VLOOKUP($A524,SalesData[#This Row],COLUMN(T523), FALSE)</f>
        <v>42048</v>
      </c>
      <c r="U524" t="str">
        <f>VLOOKUP($A524,SalesData[#This Row],COLUMN(U523), FALSE)</f>
        <v>CH207060</v>
      </c>
      <c r="V524" t="str">
        <f>VLOOKUP($A524,SalesData[#This Row],COLUMN(V523), FALSE)</f>
        <v>IR</v>
      </c>
      <c r="W524">
        <f>VLOOKUP($A524,SalesData[#This Row],COLUMN(W523), FALSE)</f>
        <v>2015</v>
      </c>
      <c r="X524" t="str">
        <f>VLOOKUP($A524,SalesData[#This Row],COLUMN(X523), FALSE)</f>
        <v>CH207060</v>
      </c>
      <c r="Y524">
        <f>VLOOKUP($A524,SalesData[#This Row],COLUMN(Y523), FALSE)</f>
        <v>42048</v>
      </c>
      <c r="Z524" t="str">
        <f>VLOOKUP($A524,SalesData[#This Row],COLUMN(Z523), FALSE)</f>
        <v>IR-2015-CH207060-42048</v>
      </c>
      <c r="AA524">
        <f>VLOOKUP($A524,SalesData[#This Row],COLUMN(AA523), FALSE)</f>
        <v>2015</v>
      </c>
      <c r="AB524">
        <f>VLOOKUP($A524,SalesData[#This Row],COLUMN(AB523), FALSE)</f>
        <v>2</v>
      </c>
      <c r="AC524">
        <f>VLOOKUP($A524,SalesData[#This Row],COLUMN(AC523), FALSE)</f>
        <v>6</v>
      </c>
      <c r="AD524">
        <f>VLOOKUP($A524,SalesData[#This Row],COLUMN(AD523), FALSE)</f>
        <v>1</v>
      </c>
    </row>
    <row r="525" spans="1:30" ht="15.75">
      <c r="A525" s="54" t="s">
        <v>1408</v>
      </c>
      <c r="B525" s="52">
        <f>VLOOKUP($A525,SalesData[#This Row],COLUMN(B524), FALSE)</f>
        <v>42141</v>
      </c>
      <c r="C525" s="52">
        <f>VLOOKUP($A525,SalesData[#This Row],COLUMN(C524), FALSE)</f>
        <v>42146</v>
      </c>
      <c r="D525" t="str">
        <f>VLOOKUP($A525,SalesData[#This Row],COLUMN(D524), FALSE)</f>
        <v>Denny Ordway</v>
      </c>
      <c r="E525" t="str">
        <f>VLOOKUP($A525,SalesData[#This Row],COLUMN(E524), FALSE)</f>
        <v>India</v>
      </c>
      <c r="F525" t="str">
        <f>VLOOKUP($A525,SalesData[#This Row],COLUMN(F524), FALSE)</f>
        <v>Southern Asia</v>
      </c>
      <c r="G525" t="str">
        <f>VLOOKUP($A525,SalesData[#This Row],COLUMN(G524), FALSE)</f>
        <v>Furniture</v>
      </c>
      <c r="H525" t="str">
        <f>VLOOKUP($A525,SalesData[#This Row],COLUMN(H524), FALSE)</f>
        <v>Machines</v>
      </c>
      <c r="I525">
        <f>VLOOKUP($A525,SalesData[#This Row],COLUMN(I524), FALSE)</f>
        <v>3094.56</v>
      </c>
      <c r="J525">
        <f>VLOOKUP($A525,SalesData[#This Row],COLUMN(J524), FALSE)</f>
        <v>6</v>
      </c>
      <c r="K525">
        <f>VLOOKUP($A525,SalesData[#This Row],COLUMN(K524), FALSE)</f>
        <v>0</v>
      </c>
      <c r="L525">
        <f>VLOOKUP($A525,SalesData[#This Row],COLUMN(L524), FALSE)</f>
        <v>1423.44</v>
      </c>
      <c r="M525" t="str">
        <f>VLOOKUP($A525,SalesData[#This Row],COLUMN(M524), FALSE)</f>
        <v>Medium</v>
      </c>
      <c r="N525">
        <f>VLOOKUP($A525,SalesData[#This Row],COLUMN(N524), FALSE)</f>
        <v>0</v>
      </c>
      <c r="O525" t="str">
        <f>VLOOKUP($A525,SalesData[#This Row],COLUMN(O524), FALSE)</f>
        <v>Denny Ordway</v>
      </c>
      <c r="P525" t="str">
        <f>VLOOKUP($A525,SalesData[#This Row],COLUMN(P524), FALSE)</f>
        <v>IN</v>
      </c>
      <c r="Q525" t="str">
        <f>VLOOKUP($A525,SalesData[#This Row],COLUMN(Q524), FALSE)</f>
        <v>2015</v>
      </c>
      <c r="R525" t="str">
        <f>VLOOKUP($A525,SalesData[#This Row],COLUMN(R524), FALSE)</f>
        <v>MEDIUM</v>
      </c>
      <c r="S525" t="str">
        <f>VLOOKUP($A525,SalesData[#This Row],COLUMN(S524), FALSE)</f>
        <v>furniture</v>
      </c>
      <c r="T525" t="str">
        <f>VLOOKUP($A525,SalesData[#This Row],COLUMN(T524), FALSE)</f>
        <v>42141</v>
      </c>
      <c r="U525" t="str">
        <f>VLOOKUP($A525,SalesData[#This Row],COLUMN(U524), FALSE)</f>
        <v>DO1343558</v>
      </c>
      <c r="V525" t="str">
        <f>VLOOKUP($A525,SalesData[#This Row],COLUMN(V524), FALSE)</f>
        <v>IN</v>
      </c>
      <c r="W525">
        <f>VLOOKUP($A525,SalesData[#This Row],COLUMN(W524), FALSE)</f>
        <v>2015</v>
      </c>
      <c r="X525" t="str">
        <f>VLOOKUP($A525,SalesData[#This Row],COLUMN(X524), FALSE)</f>
        <v>DO1343558</v>
      </c>
      <c r="Y525">
        <f>VLOOKUP($A525,SalesData[#This Row],COLUMN(Y524), FALSE)</f>
        <v>42141</v>
      </c>
      <c r="Z525" t="str">
        <f>VLOOKUP($A525,SalesData[#This Row],COLUMN(Z524), FALSE)</f>
        <v>IN-2015-DO1343558-42141</v>
      </c>
      <c r="AA525">
        <f>VLOOKUP($A525,SalesData[#This Row],COLUMN(AA524), FALSE)</f>
        <v>2015</v>
      </c>
      <c r="AB525">
        <f>VLOOKUP($A525,SalesData[#This Row],COLUMN(AB524), FALSE)</f>
        <v>5</v>
      </c>
      <c r="AC525">
        <f>VLOOKUP($A525,SalesData[#This Row],COLUMN(AC524), FALSE)</f>
        <v>1</v>
      </c>
      <c r="AD525">
        <f>VLOOKUP($A525,SalesData[#This Row],COLUMN(AD524), FALSE)</f>
        <v>5</v>
      </c>
    </row>
    <row r="526" spans="1:30" ht="15.75">
      <c r="A526" s="53" t="s">
        <v>1410</v>
      </c>
      <c r="B526" s="52">
        <f>VLOOKUP($A526,SalesData[#This Row],COLUMN(B525), FALSE)</f>
        <v>41752</v>
      </c>
      <c r="C526" s="52">
        <f>VLOOKUP($A526,SalesData[#This Row],COLUMN(C525), FALSE)</f>
        <v>41754</v>
      </c>
      <c r="D526" t="str">
        <f>VLOOKUP($A526,SalesData[#This Row],COLUMN(D525), FALSE)</f>
        <v>Susan Gilcrest</v>
      </c>
      <c r="E526" t="str">
        <f>VLOOKUP($A526,SalesData[#This Row],COLUMN(E525), FALSE)</f>
        <v>Guatemala</v>
      </c>
      <c r="F526" t="str">
        <f>VLOOKUP($A526,SalesData[#This Row],COLUMN(F525), FALSE)</f>
        <v>Central America</v>
      </c>
      <c r="G526" t="str">
        <f>VLOOKUP($A526,SalesData[#This Row],COLUMN(G525), FALSE)</f>
        <v>Technology</v>
      </c>
      <c r="H526" t="str">
        <f>VLOOKUP($A526,SalesData[#This Row],COLUMN(H525), FALSE)</f>
        <v>Tables</v>
      </c>
      <c r="I526">
        <f>VLOOKUP($A526,SalesData[#This Row],COLUMN(I525), FALSE)</f>
        <v>882.03239999999903</v>
      </c>
      <c r="J526">
        <f>VLOOKUP($A526,SalesData[#This Row],COLUMN(J525), FALSE)</f>
        <v>9</v>
      </c>
      <c r="K526">
        <f>VLOOKUP($A526,SalesData[#This Row],COLUMN(K525), FALSE)</f>
        <v>2E-3</v>
      </c>
      <c r="L526">
        <f>VLOOKUP($A526,SalesData[#This Row],COLUMN(L525), FALSE)</f>
        <v>148.35239999999999</v>
      </c>
      <c r="M526" t="str">
        <f>VLOOKUP($A526,SalesData[#This Row],COLUMN(M525), FALSE)</f>
        <v>High</v>
      </c>
      <c r="N526">
        <f>VLOOKUP($A526,SalesData[#This Row],COLUMN(N525), FALSE)</f>
        <v>0</v>
      </c>
      <c r="O526" t="str">
        <f>VLOOKUP($A526,SalesData[#This Row],COLUMN(O525), FALSE)</f>
        <v>Susan Gilcrest</v>
      </c>
      <c r="P526" t="str">
        <f>VLOOKUP($A526,SalesData[#This Row],COLUMN(P525), FALSE)</f>
        <v>MX</v>
      </c>
      <c r="Q526" t="str">
        <f>VLOOKUP($A526,SalesData[#This Row],COLUMN(Q525), FALSE)</f>
        <v>2014</v>
      </c>
      <c r="R526" t="str">
        <f>VLOOKUP($A526,SalesData[#This Row],COLUMN(R525), FALSE)</f>
        <v>HIGH</v>
      </c>
      <c r="S526" t="str">
        <f>VLOOKUP($A526,SalesData[#This Row],COLUMN(S525), FALSE)</f>
        <v>technology</v>
      </c>
      <c r="T526" t="str">
        <f>VLOOKUP($A526,SalesData[#This Row],COLUMN(T525), FALSE)</f>
        <v>41752</v>
      </c>
      <c r="U526" t="str">
        <f>VLOOKUP($A526,SalesData[#This Row],COLUMN(U525), FALSE)</f>
        <v>SG2089051</v>
      </c>
      <c r="V526" t="str">
        <f>VLOOKUP($A526,SalesData[#This Row],COLUMN(V525), FALSE)</f>
        <v>MX</v>
      </c>
      <c r="W526">
        <f>VLOOKUP($A526,SalesData[#This Row],COLUMN(W525), FALSE)</f>
        <v>2014</v>
      </c>
      <c r="X526" t="str">
        <f>VLOOKUP($A526,SalesData[#This Row],COLUMN(X525), FALSE)</f>
        <v>SG2089051</v>
      </c>
      <c r="Y526">
        <f>VLOOKUP($A526,SalesData[#This Row],COLUMN(Y525), FALSE)</f>
        <v>41752</v>
      </c>
      <c r="Z526" t="str">
        <f>VLOOKUP($A526,SalesData[#This Row],COLUMN(Z525), FALSE)</f>
        <v>MX-2014-SG2089051-41752</v>
      </c>
      <c r="AA526">
        <f>VLOOKUP($A526,SalesData[#This Row],COLUMN(AA525), FALSE)</f>
        <v>2014</v>
      </c>
      <c r="AB526">
        <f>VLOOKUP($A526,SalesData[#This Row],COLUMN(AB525), FALSE)</f>
        <v>4</v>
      </c>
      <c r="AC526">
        <f>VLOOKUP($A526,SalesData[#This Row],COLUMN(AC525), FALSE)</f>
        <v>4</v>
      </c>
      <c r="AD526">
        <f>VLOOKUP($A526,SalesData[#This Row],COLUMN(AD525), FALSE)</f>
        <v>2</v>
      </c>
    </row>
    <row r="527" spans="1:30" ht="15.75">
      <c r="A527" s="54" t="s">
        <v>145</v>
      </c>
      <c r="B527" s="52">
        <f>VLOOKUP($A527,SalesData[#This Row],COLUMN(B526), FALSE)</f>
        <v>42273</v>
      </c>
      <c r="C527" s="52">
        <f>VLOOKUP($A527,SalesData[#This Row],COLUMN(C526), FALSE)</f>
        <v>42275</v>
      </c>
      <c r="D527" t="str">
        <f>VLOOKUP($A527,SalesData[#This Row],COLUMN(D526), FALSE)</f>
        <v>Vivek Grady</v>
      </c>
      <c r="E527" t="str">
        <f>VLOOKUP($A527,SalesData[#This Row],COLUMN(E526), FALSE)</f>
        <v>India</v>
      </c>
      <c r="F527" t="str">
        <f>VLOOKUP($A527,SalesData[#This Row],COLUMN(F526), FALSE)</f>
        <v>Southern Asia</v>
      </c>
      <c r="G527" t="str">
        <f>VLOOKUP($A527,SalesData[#This Row],COLUMN(G526), FALSE)</f>
        <v>Furniture</v>
      </c>
      <c r="H527" t="str">
        <f>VLOOKUP($A527,SalesData[#This Row],COLUMN(H526), FALSE)</f>
        <v>Copiers</v>
      </c>
      <c r="I527">
        <f>VLOOKUP($A527,SalesData[#This Row],COLUMN(I526), FALSE)</f>
        <v>2871.54</v>
      </c>
      <c r="J527">
        <f>VLOOKUP($A527,SalesData[#This Row],COLUMN(J526), FALSE)</f>
        <v>7</v>
      </c>
      <c r="K527">
        <f>VLOOKUP($A527,SalesData[#This Row],COLUMN(K526), FALSE)</f>
        <v>0</v>
      </c>
      <c r="L527">
        <f>VLOOKUP($A527,SalesData[#This Row],COLUMN(L526), FALSE)</f>
        <v>57.33</v>
      </c>
      <c r="M527" t="str">
        <f>VLOOKUP($A527,SalesData[#This Row],COLUMN(M526), FALSE)</f>
        <v>Medium</v>
      </c>
      <c r="N527">
        <f>VLOOKUP($A527,SalesData[#This Row],COLUMN(N526), FALSE)</f>
        <v>0</v>
      </c>
      <c r="O527" t="str">
        <f>VLOOKUP($A527,SalesData[#This Row],COLUMN(O526), FALSE)</f>
        <v>Vivek Grady</v>
      </c>
      <c r="P527" t="str">
        <f>VLOOKUP($A527,SalesData[#This Row],COLUMN(P526), FALSE)</f>
        <v>IN</v>
      </c>
      <c r="Q527" t="str">
        <f>VLOOKUP($A527,SalesData[#This Row],COLUMN(Q526), FALSE)</f>
        <v>2015</v>
      </c>
      <c r="R527" t="str">
        <f>VLOOKUP($A527,SalesData[#This Row],COLUMN(R526), FALSE)</f>
        <v>MEDIUM</v>
      </c>
      <c r="S527" t="str">
        <f>VLOOKUP($A527,SalesData[#This Row],COLUMN(S526), FALSE)</f>
        <v>furniture</v>
      </c>
      <c r="T527" t="str">
        <f>VLOOKUP($A527,SalesData[#This Row],COLUMN(T526), FALSE)</f>
        <v>42273</v>
      </c>
      <c r="U527" t="str">
        <f>VLOOKUP($A527,SalesData[#This Row],COLUMN(U526), FALSE)</f>
        <v>VG2180558</v>
      </c>
      <c r="V527" t="str">
        <f>VLOOKUP($A527,SalesData[#This Row],COLUMN(V526), FALSE)</f>
        <v>IN</v>
      </c>
      <c r="W527">
        <f>VLOOKUP($A527,SalesData[#This Row],COLUMN(W526), FALSE)</f>
        <v>2015</v>
      </c>
      <c r="X527" t="str">
        <f>VLOOKUP($A527,SalesData[#This Row],COLUMN(X526), FALSE)</f>
        <v>VG2180558</v>
      </c>
      <c r="Y527">
        <f>VLOOKUP($A527,SalesData[#This Row],COLUMN(Y526), FALSE)</f>
        <v>42273</v>
      </c>
      <c r="Z527" t="str">
        <f>VLOOKUP($A527,SalesData[#This Row],COLUMN(Z526), FALSE)</f>
        <v>IN-2015-VG2180558-42273</v>
      </c>
      <c r="AA527">
        <f>VLOOKUP($A527,SalesData[#This Row],COLUMN(AA526), FALSE)</f>
        <v>2015</v>
      </c>
      <c r="AB527">
        <f>VLOOKUP($A527,SalesData[#This Row],COLUMN(AB526), FALSE)</f>
        <v>9</v>
      </c>
      <c r="AC527">
        <f>VLOOKUP($A527,SalesData[#This Row],COLUMN(AC526), FALSE)</f>
        <v>7</v>
      </c>
      <c r="AD527">
        <f>VLOOKUP($A527,SalesData[#This Row],COLUMN(AD526), FALSE)</f>
        <v>2</v>
      </c>
    </row>
    <row r="528" spans="1:30" ht="15.75">
      <c r="A528" s="53" t="s">
        <v>1436</v>
      </c>
      <c r="B528" s="52">
        <f>VLOOKUP($A528,SalesData[#This Row],COLUMN(B527), FALSE)</f>
        <v>42178</v>
      </c>
      <c r="C528" s="52">
        <f>VLOOKUP($A528,SalesData[#This Row],COLUMN(C527), FALSE)</f>
        <v>42178</v>
      </c>
      <c r="D528" t="str">
        <f>VLOOKUP($A528,SalesData[#This Row],COLUMN(D527), FALSE)</f>
        <v>Theresa Coyne</v>
      </c>
      <c r="E528" t="str">
        <f>VLOOKUP($A528,SalesData[#This Row],COLUMN(E527), FALSE)</f>
        <v>Russia</v>
      </c>
      <c r="F528" t="str">
        <f>VLOOKUP($A528,SalesData[#This Row],COLUMN(F527), FALSE)</f>
        <v>Eastern Europe</v>
      </c>
      <c r="G528" t="str">
        <f>VLOOKUP($A528,SalesData[#This Row],COLUMN(G527), FALSE)</f>
        <v>Technology</v>
      </c>
      <c r="H528" t="str">
        <f>VLOOKUP($A528,SalesData[#This Row],COLUMN(H527), FALSE)</f>
        <v>Machines</v>
      </c>
      <c r="I528">
        <f>VLOOKUP($A528,SalesData[#This Row],COLUMN(I527), FALSE)</f>
        <v>827.28</v>
      </c>
      <c r="J528">
        <f>VLOOKUP($A528,SalesData[#This Row],COLUMN(J527), FALSE)</f>
        <v>6</v>
      </c>
      <c r="K528">
        <f>VLOOKUP($A528,SalesData[#This Row],COLUMN(K527), FALSE)</f>
        <v>0</v>
      </c>
      <c r="L528">
        <f>VLOOKUP($A528,SalesData[#This Row],COLUMN(L527), FALSE)</f>
        <v>397.07999999999902</v>
      </c>
      <c r="M528" t="str">
        <f>VLOOKUP($A528,SalesData[#This Row],COLUMN(M527), FALSE)</f>
        <v>High</v>
      </c>
      <c r="N528">
        <f>VLOOKUP($A528,SalesData[#This Row],COLUMN(N527), FALSE)</f>
        <v>0</v>
      </c>
      <c r="O528" t="str">
        <f>VLOOKUP($A528,SalesData[#This Row],COLUMN(O527), FALSE)</f>
        <v>Theresa Coyne</v>
      </c>
      <c r="P528" t="str">
        <f>VLOOKUP($A528,SalesData[#This Row],COLUMN(P527), FALSE)</f>
        <v>RS</v>
      </c>
      <c r="Q528" t="str">
        <f>VLOOKUP($A528,SalesData[#This Row],COLUMN(Q527), FALSE)</f>
        <v>2015</v>
      </c>
      <c r="R528" t="str">
        <f>VLOOKUP($A528,SalesData[#This Row],COLUMN(R527), FALSE)</f>
        <v>HIGH</v>
      </c>
      <c r="S528" t="str">
        <f>VLOOKUP($A528,SalesData[#This Row],COLUMN(S527), FALSE)</f>
        <v>technology</v>
      </c>
      <c r="T528" t="str">
        <f>VLOOKUP($A528,SalesData[#This Row],COLUMN(T527), FALSE)</f>
        <v>42178</v>
      </c>
      <c r="U528" t="str">
        <f>VLOOKUP($A528,SalesData[#This Row],COLUMN(U527), FALSE)</f>
        <v>TC11145108</v>
      </c>
      <c r="V528" t="str">
        <f>VLOOKUP($A528,SalesData[#This Row],COLUMN(V527), FALSE)</f>
        <v>RS</v>
      </c>
      <c r="W528">
        <f>VLOOKUP($A528,SalesData[#This Row],COLUMN(W527), FALSE)</f>
        <v>2015</v>
      </c>
      <c r="X528" t="str">
        <f>VLOOKUP($A528,SalesData[#This Row],COLUMN(X527), FALSE)</f>
        <v>TC11145108</v>
      </c>
      <c r="Y528">
        <f>VLOOKUP($A528,SalesData[#This Row],COLUMN(Y527), FALSE)</f>
        <v>42178</v>
      </c>
      <c r="Z528" t="str">
        <f>VLOOKUP($A528,SalesData[#This Row],COLUMN(Z527), FALSE)</f>
        <v>RS-2015-TC11145108-42178</v>
      </c>
      <c r="AA528">
        <f>VLOOKUP($A528,SalesData[#This Row],COLUMN(AA527), FALSE)</f>
        <v>2015</v>
      </c>
      <c r="AB528">
        <f>VLOOKUP($A528,SalesData[#This Row],COLUMN(AB527), FALSE)</f>
        <v>6</v>
      </c>
      <c r="AC528">
        <f>VLOOKUP($A528,SalesData[#This Row],COLUMN(AC527), FALSE)</f>
        <v>3</v>
      </c>
      <c r="AD528">
        <f>VLOOKUP($A528,SalesData[#This Row],COLUMN(AD527), FALSE)</f>
        <v>0</v>
      </c>
    </row>
    <row r="529" spans="1:30" ht="15.75">
      <c r="A529" s="54" t="s">
        <v>1439</v>
      </c>
      <c r="B529" s="52">
        <f>VLOOKUP($A529,SalesData[#This Row],COLUMN(B528), FALSE)</f>
        <v>42182</v>
      </c>
      <c r="C529" s="52">
        <f>VLOOKUP($A529,SalesData[#This Row],COLUMN(C528), FALSE)</f>
        <v>42187</v>
      </c>
      <c r="D529" t="str">
        <f>VLOOKUP($A529,SalesData[#This Row],COLUMN(D528), FALSE)</f>
        <v>Denise Monton</v>
      </c>
      <c r="E529" t="str">
        <f>VLOOKUP($A529,SalesData[#This Row],COLUMN(E528), FALSE)</f>
        <v>India</v>
      </c>
      <c r="F529" t="str">
        <f>VLOOKUP($A529,SalesData[#This Row],COLUMN(F528), FALSE)</f>
        <v>Southern Asia</v>
      </c>
      <c r="G529" t="str">
        <f>VLOOKUP($A529,SalesData[#This Row],COLUMN(G528), FALSE)</f>
        <v>Technology</v>
      </c>
      <c r="H529" t="str">
        <f>VLOOKUP($A529,SalesData[#This Row],COLUMN(H528), FALSE)</f>
        <v>Phones</v>
      </c>
      <c r="I529">
        <f>VLOOKUP($A529,SalesData[#This Row],COLUMN(I528), FALSE)</f>
        <v>2098.3200000000002</v>
      </c>
      <c r="J529">
        <f>VLOOKUP($A529,SalesData[#This Row],COLUMN(J528), FALSE)</f>
        <v>8</v>
      </c>
      <c r="K529">
        <f>VLOOKUP($A529,SalesData[#This Row],COLUMN(K528), FALSE)</f>
        <v>0</v>
      </c>
      <c r="L529">
        <f>VLOOKUP($A529,SalesData[#This Row],COLUMN(L528), FALSE)</f>
        <v>860.16</v>
      </c>
      <c r="M529" t="str">
        <f>VLOOKUP($A529,SalesData[#This Row],COLUMN(M528), FALSE)</f>
        <v>Medium</v>
      </c>
      <c r="N529">
        <f>VLOOKUP($A529,SalesData[#This Row],COLUMN(N528), FALSE)</f>
        <v>0</v>
      </c>
      <c r="O529" t="str">
        <f>VLOOKUP($A529,SalesData[#This Row],COLUMN(O528), FALSE)</f>
        <v>Denise Monton</v>
      </c>
      <c r="P529" t="str">
        <f>VLOOKUP($A529,SalesData[#This Row],COLUMN(P528), FALSE)</f>
        <v>IN</v>
      </c>
      <c r="Q529" t="str">
        <f>VLOOKUP($A529,SalesData[#This Row],COLUMN(Q528), FALSE)</f>
        <v>2015</v>
      </c>
      <c r="R529" t="str">
        <f>VLOOKUP($A529,SalesData[#This Row],COLUMN(R528), FALSE)</f>
        <v>MEDIUM</v>
      </c>
      <c r="S529" t="str">
        <f>VLOOKUP($A529,SalesData[#This Row],COLUMN(S528), FALSE)</f>
        <v>technology</v>
      </c>
      <c r="T529" t="str">
        <f>VLOOKUP($A529,SalesData[#This Row],COLUMN(T528), FALSE)</f>
        <v>42182</v>
      </c>
      <c r="U529" t="str">
        <f>VLOOKUP($A529,SalesData[#This Row],COLUMN(U528), FALSE)</f>
        <v>DM1334558</v>
      </c>
      <c r="V529" t="str">
        <f>VLOOKUP($A529,SalesData[#This Row],COLUMN(V528), FALSE)</f>
        <v>IN</v>
      </c>
      <c r="W529">
        <f>VLOOKUP($A529,SalesData[#This Row],COLUMN(W528), FALSE)</f>
        <v>2015</v>
      </c>
      <c r="X529" t="str">
        <f>VLOOKUP($A529,SalesData[#This Row],COLUMN(X528), FALSE)</f>
        <v>DM1334558</v>
      </c>
      <c r="Y529">
        <f>VLOOKUP($A529,SalesData[#This Row],COLUMN(Y528), FALSE)</f>
        <v>42182</v>
      </c>
      <c r="Z529" t="str">
        <f>VLOOKUP($A529,SalesData[#This Row],COLUMN(Z528), FALSE)</f>
        <v>IN-2015-DM1334558-42182</v>
      </c>
      <c r="AA529">
        <f>VLOOKUP($A529,SalesData[#This Row],COLUMN(AA528), FALSE)</f>
        <v>2015</v>
      </c>
      <c r="AB529">
        <f>VLOOKUP($A529,SalesData[#This Row],COLUMN(AB528), FALSE)</f>
        <v>6</v>
      </c>
      <c r="AC529">
        <f>VLOOKUP($A529,SalesData[#This Row],COLUMN(AC528), FALSE)</f>
        <v>7</v>
      </c>
      <c r="AD529">
        <f>VLOOKUP($A529,SalesData[#This Row],COLUMN(AD528), FALSE)</f>
        <v>5</v>
      </c>
    </row>
    <row r="530" spans="1:30" ht="15.75">
      <c r="A530" s="53" t="s">
        <v>1447</v>
      </c>
      <c r="B530" s="52">
        <f>VLOOKUP($A530,SalesData[#This Row],COLUMN(B529), FALSE)</f>
        <v>42251</v>
      </c>
      <c r="C530" s="52">
        <f>VLOOKUP($A530,SalesData[#This Row],COLUMN(C529), FALSE)</f>
        <v>42255</v>
      </c>
      <c r="D530" t="str">
        <f>VLOOKUP($A530,SalesData[#This Row],COLUMN(D529), FALSE)</f>
        <v xml:space="preserve"> Barry Gonzalez </v>
      </c>
      <c r="E530" t="str">
        <f>VLOOKUP($A530,SalesData[#This Row],COLUMN(E529), FALSE)</f>
        <v>Italy</v>
      </c>
      <c r="F530" t="str">
        <f>VLOOKUP($A530,SalesData[#This Row],COLUMN(F529), FALSE)</f>
        <v>Southern Europe</v>
      </c>
      <c r="G530" t="str">
        <f>VLOOKUP($A530,SalesData[#This Row],COLUMN(G529), FALSE)</f>
        <v>Furniture</v>
      </c>
      <c r="H530" t="str">
        <f>VLOOKUP($A530,SalesData[#This Row],COLUMN(H529), FALSE)</f>
        <v>Appliances</v>
      </c>
      <c r="I530">
        <f>VLOOKUP($A530,SalesData[#This Row],COLUMN(I529), FALSE)</f>
        <v>2927.2799999999902</v>
      </c>
      <c r="J530">
        <f>VLOOKUP($A530,SalesData[#This Row],COLUMN(J529), FALSE)</f>
        <v>8</v>
      </c>
      <c r="K530">
        <f>VLOOKUP($A530,SalesData[#This Row],COLUMN(K529), FALSE)</f>
        <v>0</v>
      </c>
      <c r="L530">
        <f>VLOOKUP($A530,SalesData[#This Row],COLUMN(L529), FALSE)</f>
        <v>146.16</v>
      </c>
      <c r="M530" t="str">
        <f>VLOOKUP($A530,SalesData[#This Row],COLUMN(M529), FALSE)</f>
        <v>Medium</v>
      </c>
      <c r="N530">
        <f>VLOOKUP($A530,SalesData[#This Row],COLUMN(N529), FALSE)</f>
        <v>0</v>
      </c>
      <c r="O530" t="str">
        <f>VLOOKUP($A530,SalesData[#This Row],COLUMN(O529), FALSE)</f>
        <v xml:space="preserve"> Barry Gonzalez </v>
      </c>
      <c r="P530" t="str">
        <f>VLOOKUP($A530,SalesData[#This Row],COLUMN(P529), FALSE)</f>
        <v>ES</v>
      </c>
      <c r="Q530" t="str">
        <f>VLOOKUP($A530,SalesData[#This Row],COLUMN(Q529), FALSE)</f>
        <v>2015</v>
      </c>
      <c r="R530" t="str">
        <f>VLOOKUP($A530,SalesData[#This Row],COLUMN(R529), FALSE)</f>
        <v>MEDIUM</v>
      </c>
      <c r="S530" t="str">
        <f>VLOOKUP($A530,SalesData[#This Row],COLUMN(S529), FALSE)</f>
        <v>furniture</v>
      </c>
      <c r="T530" t="str">
        <f>VLOOKUP($A530,SalesData[#This Row],COLUMN(T529), FALSE)</f>
        <v>42251</v>
      </c>
      <c r="U530" t="str">
        <f>VLOOKUP($A530,SalesData[#This Row],COLUMN(U529), FALSE)</f>
        <v>BG1103564</v>
      </c>
      <c r="V530" t="str">
        <f>VLOOKUP($A530,SalesData[#This Row],COLUMN(V529), FALSE)</f>
        <v>ES</v>
      </c>
      <c r="W530">
        <f>VLOOKUP($A530,SalesData[#This Row],COLUMN(W529), FALSE)</f>
        <v>2015</v>
      </c>
      <c r="X530" t="str">
        <f>VLOOKUP($A530,SalesData[#This Row],COLUMN(X529), FALSE)</f>
        <v>BG1103564</v>
      </c>
      <c r="Y530">
        <f>VLOOKUP($A530,SalesData[#This Row],COLUMN(Y529), FALSE)</f>
        <v>42251</v>
      </c>
      <c r="Z530" t="str">
        <f>VLOOKUP($A530,SalesData[#This Row],COLUMN(Z529), FALSE)</f>
        <v>ES-2015-BG1103564-42251</v>
      </c>
      <c r="AA530">
        <f>VLOOKUP($A530,SalesData[#This Row],COLUMN(AA529), FALSE)</f>
        <v>2015</v>
      </c>
      <c r="AB530">
        <f>VLOOKUP($A530,SalesData[#This Row],COLUMN(AB529), FALSE)</f>
        <v>9</v>
      </c>
      <c r="AC530">
        <f>VLOOKUP($A530,SalesData[#This Row],COLUMN(AC529), FALSE)</f>
        <v>6</v>
      </c>
      <c r="AD530">
        <f>VLOOKUP($A530,SalesData[#This Row],COLUMN(AD529), FALSE)</f>
        <v>4</v>
      </c>
    </row>
    <row r="531" spans="1:30" ht="15.75">
      <c r="A531" s="54" t="s">
        <v>1449</v>
      </c>
      <c r="B531" s="52">
        <f>VLOOKUP($A531,SalesData[#This Row],COLUMN(B530), FALSE)</f>
        <v>41439</v>
      </c>
      <c r="C531" s="52" t="str">
        <f>VLOOKUP($A531,SalesData[#This Row],COLUMN(C530), FALSE)</f>
        <v>06/18/2013</v>
      </c>
      <c r="D531" t="str">
        <f>VLOOKUP($A531,SalesData[#This Row],COLUMN(D530), FALSE)</f>
        <v>Alan Dominguez</v>
      </c>
      <c r="E531" t="str">
        <f>VLOOKUP($A531,SalesData[#This Row],COLUMN(E530), FALSE)</f>
        <v>United States</v>
      </c>
      <c r="F531" t="str">
        <f>VLOOKUP($A531,SalesData[#This Row],COLUMN(F530), FALSE)</f>
        <v>Eastern US</v>
      </c>
      <c r="G531" t="str">
        <f>VLOOKUP($A531,SalesData[#This Row],COLUMN(G530), FALSE)</f>
        <v>Furniture</v>
      </c>
      <c r="H531" t="str">
        <f>VLOOKUP($A531,SalesData[#This Row],COLUMN(H530), FALSE)</f>
        <v>Storage</v>
      </c>
      <c r="I531">
        <f>VLOOKUP($A531,SalesData[#This Row],COLUMN(I530), FALSE)</f>
        <v>51.072000000000003</v>
      </c>
      <c r="J531">
        <f>VLOOKUP($A531,SalesData[#This Row],COLUMN(J530), FALSE)</f>
        <v>6</v>
      </c>
      <c r="K531">
        <f>VLOOKUP($A531,SalesData[#This Row],COLUMN(K530), FALSE)</f>
        <v>0.2</v>
      </c>
      <c r="L531">
        <f>VLOOKUP($A531,SalesData[#This Row],COLUMN(L530), FALSE)</f>
        <v>5.1071999999999997</v>
      </c>
      <c r="M531" t="str">
        <f>VLOOKUP($A531,SalesData[#This Row],COLUMN(M530), FALSE)</f>
        <v>High</v>
      </c>
      <c r="N531">
        <f>VLOOKUP($A531,SalesData[#This Row],COLUMN(N530), FALSE)</f>
        <v>0</v>
      </c>
      <c r="O531" t="str">
        <f>VLOOKUP($A531,SalesData[#This Row],COLUMN(O530), FALSE)</f>
        <v>Alan Dominguez</v>
      </c>
      <c r="P531" t="str">
        <f>VLOOKUP($A531,SalesData[#This Row],COLUMN(P530), FALSE)</f>
        <v>CA</v>
      </c>
      <c r="Q531" t="str">
        <f>VLOOKUP($A531,SalesData[#This Row],COLUMN(Q530), FALSE)</f>
        <v>2013</v>
      </c>
      <c r="R531" t="str">
        <f>VLOOKUP($A531,SalesData[#This Row],COLUMN(R530), FALSE)</f>
        <v>HIGH</v>
      </c>
      <c r="S531" t="str">
        <f>VLOOKUP($A531,SalesData[#This Row],COLUMN(S530), FALSE)</f>
        <v>furniture</v>
      </c>
      <c r="T531" t="str">
        <f>VLOOKUP($A531,SalesData[#This Row],COLUMN(T530), FALSE)</f>
        <v>41439</v>
      </c>
      <c r="U531" t="str">
        <f>VLOOKUP($A531,SalesData[#This Row],COLUMN(U530), FALSE)</f>
        <v>AD10180140</v>
      </c>
      <c r="V531" t="str">
        <f>VLOOKUP($A531,SalesData[#This Row],COLUMN(V530), FALSE)</f>
        <v>CA</v>
      </c>
      <c r="W531">
        <f>VLOOKUP($A531,SalesData[#This Row],COLUMN(W530), FALSE)</f>
        <v>2013</v>
      </c>
      <c r="X531" t="str">
        <f>VLOOKUP($A531,SalesData[#This Row],COLUMN(X530), FALSE)</f>
        <v>AD10180140</v>
      </c>
      <c r="Y531">
        <f>VLOOKUP($A531,SalesData[#This Row],COLUMN(Y530), FALSE)</f>
        <v>41439</v>
      </c>
      <c r="Z531" t="str">
        <f>VLOOKUP($A531,SalesData[#This Row],COLUMN(Z530), FALSE)</f>
        <v>CA-2013-AD10180140-41439</v>
      </c>
      <c r="AA531">
        <f>VLOOKUP($A531,SalesData[#This Row],COLUMN(AA530), FALSE)</f>
        <v>2013</v>
      </c>
      <c r="AB531">
        <f>VLOOKUP($A531,SalesData[#This Row],COLUMN(AB530), FALSE)</f>
        <v>6</v>
      </c>
      <c r="AC531">
        <f>VLOOKUP($A531,SalesData[#This Row],COLUMN(AC530), FALSE)</f>
        <v>6</v>
      </c>
      <c r="AD531">
        <f>VLOOKUP($A531,SalesData[#This Row],COLUMN(AD530), FALSE)</f>
        <v>4</v>
      </c>
    </row>
    <row r="532" spans="1:30" ht="15.75">
      <c r="A532" s="53" t="s">
        <v>1452</v>
      </c>
      <c r="B532" s="52">
        <f>VLOOKUP($A532,SalesData[#This Row],COLUMN(B531), FALSE)</f>
        <v>42022</v>
      </c>
      <c r="C532" s="52">
        <f>VLOOKUP($A532,SalesData[#This Row],COLUMN(C531), FALSE)</f>
        <v>42026</v>
      </c>
      <c r="D532" t="str">
        <f>VLOOKUP($A532,SalesData[#This Row],COLUMN(D531), FALSE)</f>
        <v>Michael Granlund</v>
      </c>
      <c r="E532" t="str">
        <f>VLOOKUP($A532,SalesData[#This Row],COLUMN(E531), FALSE)</f>
        <v>Pakistan</v>
      </c>
      <c r="F532" t="str">
        <f>VLOOKUP($A532,SalesData[#This Row],COLUMN(F531), FALSE)</f>
        <v>Southern Asia</v>
      </c>
      <c r="G532" t="str">
        <f>VLOOKUP($A532,SalesData[#This Row],COLUMN(G531), FALSE)</f>
        <v>Office Supplies</v>
      </c>
      <c r="H532" t="str">
        <f>VLOOKUP($A532,SalesData[#This Row],COLUMN(H531), FALSE)</f>
        <v>Copiers</v>
      </c>
      <c r="I532">
        <f>VLOOKUP($A532,SalesData[#This Row],COLUMN(I531), FALSE)</f>
        <v>2117.2199999999998</v>
      </c>
      <c r="J532">
        <f>VLOOKUP($A532,SalesData[#This Row],COLUMN(J531), FALSE)</f>
        <v>14</v>
      </c>
      <c r="K532">
        <f>VLOOKUP($A532,SalesData[#This Row],COLUMN(K531), FALSE)</f>
        <v>0.5</v>
      </c>
      <c r="L532">
        <f>VLOOKUP($A532,SalesData[#This Row],COLUMN(L531), FALSE)</f>
        <v>-1736.27999999999</v>
      </c>
      <c r="M532" t="str">
        <f>VLOOKUP($A532,SalesData[#This Row],COLUMN(M531), FALSE)</f>
        <v>High</v>
      </c>
      <c r="N532">
        <f>VLOOKUP($A532,SalesData[#This Row],COLUMN(N531), FALSE)</f>
        <v>0</v>
      </c>
      <c r="O532" t="str">
        <f>VLOOKUP($A532,SalesData[#This Row],COLUMN(O531), FALSE)</f>
        <v>Michael Granlund</v>
      </c>
      <c r="P532" t="str">
        <f>VLOOKUP($A532,SalesData[#This Row],COLUMN(P531), FALSE)</f>
        <v>IN</v>
      </c>
      <c r="Q532" t="str">
        <f>VLOOKUP($A532,SalesData[#This Row],COLUMN(Q531), FALSE)</f>
        <v>2015</v>
      </c>
      <c r="R532" t="str">
        <f>VLOOKUP($A532,SalesData[#This Row],COLUMN(R531), FALSE)</f>
        <v>HIGH</v>
      </c>
      <c r="S532" t="str">
        <f>VLOOKUP($A532,SalesData[#This Row],COLUMN(S531), FALSE)</f>
        <v>office supplies</v>
      </c>
      <c r="T532" t="str">
        <f>VLOOKUP($A532,SalesData[#This Row],COLUMN(T531), FALSE)</f>
        <v>42022</v>
      </c>
      <c r="U532" t="str">
        <f>VLOOKUP($A532,SalesData[#This Row],COLUMN(U531), FALSE)</f>
        <v>MG1789097</v>
      </c>
      <c r="V532" t="str">
        <f>VLOOKUP($A532,SalesData[#This Row],COLUMN(V531), FALSE)</f>
        <v>IN</v>
      </c>
      <c r="W532">
        <f>VLOOKUP($A532,SalesData[#This Row],COLUMN(W531), FALSE)</f>
        <v>2015</v>
      </c>
      <c r="X532" t="str">
        <f>VLOOKUP($A532,SalesData[#This Row],COLUMN(X531), FALSE)</f>
        <v>MG1789097</v>
      </c>
      <c r="Y532">
        <f>VLOOKUP($A532,SalesData[#This Row],COLUMN(Y531), FALSE)</f>
        <v>42022</v>
      </c>
      <c r="Z532" t="str">
        <f>VLOOKUP($A532,SalesData[#This Row],COLUMN(Z531), FALSE)</f>
        <v>IN-2015-MG1789097-42022</v>
      </c>
      <c r="AA532">
        <f>VLOOKUP($A532,SalesData[#This Row],COLUMN(AA531), FALSE)</f>
        <v>2015</v>
      </c>
      <c r="AB532">
        <f>VLOOKUP($A532,SalesData[#This Row],COLUMN(AB531), FALSE)</f>
        <v>1</v>
      </c>
      <c r="AC532">
        <f>VLOOKUP($A532,SalesData[#This Row],COLUMN(AC531), FALSE)</f>
        <v>1</v>
      </c>
      <c r="AD532">
        <f>VLOOKUP($A532,SalesData[#This Row],COLUMN(AD531), FALSE)</f>
        <v>4</v>
      </c>
    </row>
    <row r="533" spans="1:30" ht="15.75">
      <c r="A533" s="54" t="s">
        <v>1454</v>
      </c>
      <c r="B533" s="52">
        <f>VLOOKUP($A533,SalesData[#This Row],COLUMN(B532), FALSE)</f>
        <v>42181</v>
      </c>
      <c r="C533" s="52">
        <f>VLOOKUP($A533,SalesData[#This Row],COLUMN(C532), FALSE)</f>
        <v>42186</v>
      </c>
      <c r="D533" t="str">
        <f>VLOOKUP($A533,SalesData[#This Row],COLUMN(D532), FALSE)</f>
        <v>Magdelene Morse</v>
      </c>
      <c r="E533" t="str">
        <f>VLOOKUP($A533,SalesData[#This Row],COLUMN(E532), FALSE)</f>
        <v>Malaysia</v>
      </c>
      <c r="F533" t="str">
        <f>VLOOKUP($A533,SalesData[#This Row],COLUMN(F532), FALSE)</f>
        <v>Southeastern Asia</v>
      </c>
      <c r="G533" t="str">
        <f>VLOOKUP($A533,SalesData[#This Row],COLUMN(G532), FALSE)</f>
        <v>Furniture</v>
      </c>
      <c r="H533" t="str">
        <f>VLOOKUP($A533,SalesData[#This Row],COLUMN(H532), FALSE)</f>
        <v>Appliances</v>
      </c>
      <c r="I533">
        <f>VLOOKUP($A533,SalesData[#This Row],COLUMN(I532), FALSE)</f>
        <v>2747.7</v>
      </c>
      <c r="J533">
        <f>VLOOKUP($A533,SalesData[#This Row],COLUMN(J532), FALSE)</f>
        <v>6</v>
      </c>
      <c r="K533">
        <f>VLOOKUP($A533,SalesData[#This Row],COLUMN(K532), FALSE)</f>
        <v>0</v>
      </c>
      <c r="L533">
        <f>VLOOKUP($A533,SalesData[#This Row],COLUMN(L532), FALSE)</f>
        <v>82.26</v>
      </c>
      <c r="M533" t="str">
        <f>VLOOKUP($A533,SalesData[#This Row],COLUMN(M532), FALSE)</f>
        <v>Medium</v>
      </c>
      <c r="N533">
        <f>VLOOKUP($A533,SalesData[#This Row],COLUMN(N532), FALSE)</f>
        <v>0</v>
      </c>
      <c r="O533" t="str">
        <f>VLOOKUP($A533,SalesData[#This Row],COLUMN(O532), FALSE)</f>
        <v>Magdelene Morse</v>
      </c>
      <c r="P533" t="str">
        <f>VLOOKUP($A533,SalesData[#This Row],COLUMN(P532), FALSE)</f>
        <v>ID</v>
      </c>
      <c r="Q533" t="str">
        <f>VLOOKUP($A533,SalesData[#This Row],COLUMN(Q532), FALSE)</f>
        <v>2015</v>
      </c>
      <c r="R533" t="str">
        <f>VLOOKUP($A533,SalesData[#This Row],COLUMN(R532), FALSE)</f>
        <v>MEDIUM</v>
      </c>
      <c r="S533" t="str">
        <f>VLOOKUP($A533,SalesData[#This Row],COLUMN(S532), FALSE)</f>
        <v>furniture</v>
      </c>
      <c r="T533" t="str">
        <f>VLOOKUP($A533,SalesData[#This Row],COLUMN(T532), FALSE)</f>
        <v>42181</v>
      </c>
      <c r="U533" t="str">
        <f>VLOOKUP($A533,SalesData[#This Row],COLUMN(U532), FALSE)</f>
        <v>MM1726078</v>
      </c>
      <c r="V533" t="str">
        <f>VLOOKUP($A533,SalesData[#This Row],COLUMN(V532), FALSE)</f>
        <v>ID</v>
      </c>
      <c r="W533">
        <f>VLOOKUP($A533,SalesData[#This Row],COLUMN(W532), FALSE)</f>
        <v>2015</v>
      </c>
      <c r="X533" t="str">
        <f>VLOOKUP($A533,SalesData[#This Row],COLUMN(X532), FALSE)</f>
        <v>MM1726078</v>
      </c>
      <c r="Y533">
        <f>VLOOKUP($A533,SalesData[#This Row],COLUMN(Y532), FALSE)</f>
        <v>42181</v>
      </c>
      <c r="Z533" t="str">
        <f>VLOOKUP($A533,SalesData[#This Row],COLUMN(Z532), FALSE)</f>
        <v>ID-2015-MM1726078-42181</v>
      </c>
      <c r="AA533">
        <f>VLOOKUP($A533,SalesData[#This Row],COLUMN(AA532), FALSE)</f>
        <v>2015</v>
      </c>
      <c r="AB533">
        <f>VLOOKUP($A533,SalesData[#This Row],COLUMN(AB532), FALSE)</f>
        <v>6</v>
      </c>
      <c r="AC533">
        <f>VLOOKUP($A533,SalesData[#This Row],COLUMN(AC532), FALSE)</f>
        <v>6</v>
      </c>
      <c r="AD533">
        <f>VLOOKUP($A533,SalesData[#This Row],COLUMN(AD532), FALSE)</f>
        <v>5</v>
      </c>
    </row>
    <row r="534" spans="1:30" ht="15.75">
      <c r="A534" s="53" t="s">
        <v>1456</v>
      </c>
      <c r="B534" s="52">
        <f>VLOOKUP($A534,SalesData[#This Row],COLUMN(B533), FALSE)</f>
        <v>41462</v>
      </c>
      <c r="C534" s="52">
        <f>VLOOKUP($A534,SalesData[#This Row],COLUMN(C533), FALSE)</f>
        <v>41467</v>
      </c>
      <c r="D534" t="str">
        <f>VLOOKUP($A534,SalesData[#This Row],COLUMN(D533), FALSE)</f>
        <v>Christopher Conant</v>
      </c>
      <c r="E534" t="str">
        <f>VLOOKUP($A534,SalesData[#This Row],COLUMN(E533), FALSE)</f>
        <v xml:space="preserve"> Bangladesh </v>
      </c>
      <c r="F534" t="str">
        <f>VLOOKUP($A534,SalesData[#This Row],COLUMN(F533), FALSE)</f>
        <v>SOUTHERN ASIA</v>
      </c>
      <c r="G534" t="str">
        <f>VLOOKUP($A534,SalesData[#This Row],COLUMN(G533), FALSE)</f>
        <v>Technology</v>
      </c>
      <c r="H534" t="str">
        <f>VLOOKUP($A534,SalesData[#This Row],COLUMN(H533), FALSE)</f>
        <v>Chairs</v>
      </c>
      <c r="I534">
        <f>VLOOKUP($A534,SalesData[#This Row],COLUMN(I533), FALSE)</f>
        <v>1591.56</v>
      </c>
      <c r="J534">
        <f>VLOOKUP($A534,SalesData[#This Row],COLUMN(J533), FALSE)</f>
        <v>12</v>
      </c>
      <c r="K534">
        <f>VLOOKUP($A534,SalesData[#This Row],COLUMN(K533), FALSE)</f>
        <v>0</v>
      </c>
      <c r="L534">
        <f>VLOOKUP($A534,SalesData[#This Row],COLUMN(L533), FALSE)</f>
        <v>79.56</v>
      </c>
      <c r="M534" t="str">
        <f>VLOOKUP($A534,SalesData[#This Row],COLUMN(M533), FALSE)</f>
        <v>Medium</v>
      </c>
      <c r="N534">
        <f>VLOOKUP($A534,SalesData[#This Row],COLUMN(N533), FALSE)</f>
        <v>0</v>
      </c>
      <c r="O534" t="str">
        <f>VLOOKUP($A534,SalesData[#This Row],COLUMN(O533), FALSE)</f>
        <v>Christopher Conant</v>
      </c>
      <c r="P534" t="str">
        <f>VLOOKUP($A534,SalesData[#This Row],COLUMN(P533), FALSE)</f>
        <v>IN</v>
      </c>
      <c r="Q534" t="str">
        <f>VLOOKUP($A534,SalesData[#This Row],COLUMN(Q533), FALSE)</f>
        <v>2013</v>
      </c>
      <c r="R534" t="str">
        <f>VLOOKUP($A534,SalesData[#This Row],COLUMN(R533), FALSE)</f>
        <v>MEDIUM</v>
      </c>
      <c r="S534" t="str">
        <f>VLOOKUP($A534,SalesData[#This Row],COLUMN(S533), FALSE)</f>
        <v>technology</v>
      </c>
      <c r="T534" t="str">
        <f>VLOOKUP($A534,SalesData[#This Row],COLUMN(T533), FALSE)</f>
        <v>41462</v>
      </c>
      <c r="U534" t="str">
        <f>VLOOKUP($A534,SalesData[#This Row],COLUMN(U533), FALSE)</f>
        <v>CC1237011</v>
      </c>
      <c r="V534" t="str">
        <f>VLOOKUP($A534,SalesData[#This Row],COLUMN(V533), FALSE)</f>
        <v>IN</v>
      </c>
      <c r="W534">
        <f>VLOOKUP($A534,SalesData[#This Row],COLUMN(W533), FALSE)</f>
        <v>2013</v>
      </c>
      <c r="X534" t="str">
        <f>VLOOKUP($A534,SalesData[#This Row],COLUMN(X533), FALSE)</f>
        <v>CC1237011</v>
      </c>
      <c r="Y534">
        <f>VLOOKUP($A534,SalesData[#This Row],COLUMN(Y533), FALSE)</f>
        <v>41462</v>
      </c>
      <c r="Z534" t="str">
        <f>VLOOKUP($A534,SalesData[#This Row],COLUMN(Z533), FALSE)</f>
        <v>IN-2013-CC1237011-41462</v>
      </c>
      <c r="AA534">
        <f>VLOOKUP($A534,SalesData[#This Row],COLUMN(AA533), FALSE)</f>
        <v>2013</v>
      </c>
      <c r="AB534">
        <f>VLOOKUP($A534,SalesData[#This Row],COLUMN(AB533), FALSE)</f>
        <v>7</v>
      </c>
      <c r="AC534">
        <f>VLOOKUP($A534,SalesData[#This Row],COLUMN(AC533), FALSE)</f>
        <v>1</v>
      </c>
      <c r="AD534">
        <f>VLOOKUP($A534,SalesData[#This Row],COLUMN(AD533), FALSE)</f>
        <v>5</v>
      </c>
    </row>
    <row r="535" spans="1:30" ht="15.75">
      <c r="A535" s="54" t="s">
        <v>1461</v>
      </c>
      <c r="B535" s="52">
        <f>VLOOKUP($A535,SalesData[#This Row],COLUMN(B534), FALSE)</f>
        <v>41615</v>
      </c>
      <c r="C535" s="52">
        <f>VLOOKUP($A535,SalesData[#This Row],COLUMN(C534), FALSE)</f>
        <v>41617</v>
      </c>
      <c r="D535" t="str">
        <f>VLOOKUP($A535,SalesData[#This Row],COLUMN(D534), FALSE)</f>
        <v>Cassandra Brandow</v>
      </c>
      <c r="E535" t="str">
        <f>VLOOKUP($A535,SalesData[#This Row],COLUMN(E534), FALSE)</f>
        <v>Indonesia</v>
      </c>
      <c r="F535" t="str">
        <f>VLOOKUP($A535,SalesData[#This Row],COLUMN(F534), FALSE)</f>
        <v>Southeastern Asia</v>
      </c>
      <c r="G535" t="str">
        <f>VLOOKUP($A535,SalesData[#This Row],COLUMN(G534), FALSE)</f>
        <v>Office Supplies</v>
      </c>
      <c r="H535" t="str">
        <f>VLOOKUP($A535,SalesData[#This Row],COLUMN(H534), FALSE)</f>
        <v>Machines</v>
      </c>
      <c r="I535">
        <f>VLOOKUP($A535,SalesData[#This Row],COLUMN(I534), FALSE)</f>
        <v>1053.8676</v>
      </c>
      <c r="J535">
        <f>VLOOKUP($A535,SalesData[#This Row],COLUMN(J534), FALSE)</f>
        <v>6</v>
      </c>
      <c r="K535">
        <f>VLOOKUP($A535,SalesData[#This Row],COLUMN(K534), FALSE)</f>
        <v>0.17</v>
      </c>
      <c r="L535">
        <f>VLOOKUP($A535,SalesData[#This Row],COLUMN(L534), FALSE)</f>
        <v>-152.49239999999901</v>
      </c>
      <c r="M535" t="str">
        <f>VLOOKUP($A535,SalesData[#This Row],COLUMN(M534), FALSE)</f>
        <v>High</v>
      </c>
      <c r="N535">
        <f>VLOOKUP($A535,SalesData[#This Row],COLUMN(N534), FALSE)</f>
        <v>0</v>
      </c>
      <c r="O535" t="str">
        <f>VLOOKUP($A535,SalesData[#This Row],COLUMN(O534), FALSE)</f>
        <v>Cassandra Brandow</v>
      </c>
      <c r="P535" t="str">
        <f>VLOOKUP($A535,SalesData[#This Row],COLUMN(P534), FALSE)</f>
        <v>ID</v>
      </c>
      <c r="Q535" t="str">
        <f>VLOOKUP($A535,SalesData[#This Row],COLUMN(Q534), FALSE)</f>
        <v>2013</v>
      </c>
      <c r="R535" t="str">
        <f>VLOOKUP($A535,SalesData[#This Row],COLUMN(R534), FALSE)</f>
        <v>HIGH</v>
      </c>
      <c r="S535" t="str">
        <f>VLOOKUP($A535,SalesData[#This Row],COLUMN(S534), FALSE)</f>
        <v>office supplies</v>
      </c>
      <c r="T535" t="str">
        <f>VLOOKUP($A535,SalesData[#This Row],COLUMN(T534), FALSE)</f>
        <v>41615</v>
      </c>
      <c r="U535" t="str">
        <f>VLOOKUP($A535,SalesData[#This Row],COLUMN(U534), FALSE)</f>
        <v>CB1202559</v>
      </c>
      <c r="V535" t="str">
        <f>VLOOKUP($A535,SalesData[#This Row],COLUMN(V534), FALSE)</f>
        <v>ID</v>
      </c>
      <c r="W535">
        <f>VLOOKUP($A535,SalesData[#This Row],COLUMN(W534), FALSE)</f>
        <v>2013</v>
      </c>
      <c r="X535" t="str">
        <f>VLOOKUP($A535,SalesData[#This Row],COLUMN(X534), FALSE)</f>
        <v>CB1202559</v>
      </c>
      <c r="Y535">
        <f>VLOOKUP($A535,SalesData[#This Row],COLUMN(Y534), FALSE)</f>
        <v>41615</v>
      </c>
      <c r="Z535" t="str">
        <f>VLOOKUP($A535,SalesData[#This Row],COLUMN(Z534), FALSE)</f>
        <v>ID-2013-CB1202559-41615</v>
      </c>
      <c r="AA535">
        <f>VLOOKUP($A535,SalesData[#This Row],COLUMN(AA534), FALSE)</f>
        <v>2013</v>
      </c>
      <c r="AB535">
        <f>VLOOKUP($A535,SalesData[#This Row],COLUMN(AB534), FALSE)</f>
        <v>12</v>
      </c>
      <c r="AC535">
        <f>VLOOKUP($A535,SalesData[#This Row],COLUMN(AC534), FALSE)</f>
        <v>7</v>
      </c>
      <c r="AD535">
        <f>VLOOKUP($A535,SalesData[#This Row],COLUMN(AD534), FALSE)</f>
        <v>2</v>
      </c>
    </row>
    <row r="536" spans="1:30" ht="15.75">
      <c r="A536" s="53" t="s">
        <v>1465</v>
      </c>
      <c r="B536" s="52">
        <f>VLOOKUP($A536,SalesData[#This Row],COLUMN(B535), FALSE)</f>
        <v>41962</v>
      </c>
      <c r="C536" s="52">
        <f>VLOOKUP($A536,SalesData[#This Row],COLUMN(C535), FALSE)</f>
        <v>41968</v>
      </c>
      <c r="D536" t="str">
        <f>VLOOKUP($A536,SalesData[#This Row],COLUMN(D535), FALSE)</f>
        <v>Shirley Jackson</v>
      </c>
      <c r="E536" t="str">
        <f>VLOOKUP($A536,SalesData[#This Row],COLUMN(E535), FALSE)</f>
        <v>Guatemala</v>
      </c>
      <c r="F536" t="str">
        <f>VLOOKUP($A536,SalesData[#This Row],COLUMN(F535), FALSE)</f>
        <v>Central America</v>
      </c>
      <c r="G536" t="str">
        <f>VLOOKUP($A536,SalesData[#This Row],COLUMN(G535), FALSE)</f>
        <v>Furniture</v>
      </c>
      <c r="H536" t="str">
        <f>VLOOKUP($A536,SalesData[#This Row],COLUMN(H535), FALSE)</f>
        <v>Binders</v>
      </c>
      <c r="I536">
        <f>VLOOKUP($A536,SalesData[#This Row],COLUMN(I535), FALSE)</f>
        <v>2040.92</v>
      </c>
      <c r="J536">
        <f>VLOOKUP($A536,SalesData[#This Row],COLUMN(J535), FALSE)</f>
        <v>7</v>
      </c>
      <c r="K536">
        <f>VLOOKUP($A536,SalesData[#This Row],COLUMN(K535), FALSE)</f>
        <v>0</v>
      </c>
      <c r="L536">
        <f>VLOOKUP($A536,SalesData[#This Row],COLUMN(L535), FALSE)</f>
        <v>959.14</v>
      </c>
      <c r="M536" t="str">
        <f>VLOOKUP($A536,SalesData[#This Row],COLUMN(M535), FALSE)</f>
        <v>Low</v>
      </c>
      <c r="N536">
        <f>VLOOKUP($A536,SalesData[#This Row],COLUMN(N535), FALSE)</f>
        <v>0</v>
      </c>
      <c r="O536" t="str">
        <f>VLOOKUP($A536,SalesData[#This Row],COLUMN(O535), FALSE)</f>
        <v>Shirley Jackson</v>
      </c>
      <c r="P536" t="str">
        <f>VLOOKUP($A536,SalesData[#This Row],COLUMN(P535), FALSE)</f>
        <v>MX</v>
      </c>
      <c r="Q536" t="str">
        <f>VLOOKUP($A536,SalesData[#This Row],COLUMN(Q535), FALSE)</f>
        <v>2014</v>
      </c>
      <c r="R536" t="str">
        <f>VLOOKUP($A536,SalesData[#This Row],COLUMN(R535), FALSE)</f>
        <v>LOW</v>
      </c>
      <c r="S536" t="str">
        <f>VLOOKUP($A536,SalesData[#This Row],COLUMN(S535), FALSE)</f>
        <v>furniture</v>
      </c>
      <c r="T536" t="str">
        <f>VLOOKUP($A536,SalesData[#This Row],COLUMN(T535), FALSE)</f>
        <v>41962</v>
      </c>
      <c r="U536" t="str">
        <f>VLOOKUP($A536,SalesData[#This Row],COLUMN(U535), FALSE)</f>
        <v>SJ2050051</v>
      </c>
      <c r="V536" t="str">
        <f>VLOOKUP($A536,SalesData[#This Row],COLUMN(V535), FALSE)</f>
        <v>MX</v>
      </c>
      <c r="W536">
        <f>VLOOKUP($A536,SalesData[#This Row],COLUMN(W535), FALSE)</f>
        <v>2014</v>
      </c>
      <c r="X536" t="str">
        <f>VLOOKUP($A536,SalesData[#This Row],COLUMN(X535), FALSE)</f>
        <v>SJ2050051</v>
      </c>
      <c r="Y536">
        <f>VLOOKUP($A536,SalesData[#This Row],COLUMN(Y535), FALSE)</f>
        <v>41962</v>
      </c>
      <c r="Z536" t="str">
        <f>VLOOKUP($A536,SalesData[#This Row],COLUMN(Z535), FALSE)</f>
        <v>MX-2014-SJ2050051-41962</v>
      </c>
      <c r="AA536">
        <f>VLOOKUP($A536,SalesData[#This Row],COLUMN(AA535), FALSE)</f>
        <v>2014</v>
      </c>
      <c r="AB536">
        <f>VLOOKUP($A536,SalesData[#This Row],COLUMN(AB535), FALSE)</f>
        <v>11</v>
      </c>
      <c r="AC536">
        <f>VLOOKUP($A536,SalesData[#This Row],COLUMN(AC535), FALSE)</f>
        <v>4</v>
      </c>
      <c r="AD536">
        <f>VLOOKUP($A536,SalesData[#This Row],COLUMN(AD535), FALSE)</f>
        <v>6</v>
      </c>
    </row>
    <row r="537" spans="1:30" ht="15.75">
      <c r="A537" s="54" t="s">
        <v>1466</v>
      </c>
      <c r="B537" s="52">
        <f>VLOOKUP($A537,SalesData[#This Row],COLUMN(B536), FALSE)</f>
        <v>42249</v>
      </c>
      <c r="C537" s="52">
        <f>VLOOKUP($A537,SalesData[#This Row],COLUMN(C536), FALSE)</f>
        <v>42251</v>
      </c>
      <c r="D537" t="str">
        <f>VLOOKUP($A537,SalesData[#This Row],COLUMN(D536), FALSE)</f>
        <v>Michael Chen</v>
      </c>
      <c r="E537" t="str">
        <f>VLOOKUP($A537,SalesData[#This Row],COLUMN(E536), FALSE)</f>
        <v>France</v>
      </c>
      <c r="F537" t="str">
        <f>VLOOKUP($A537,SalesData[#This Row],COLUMN(F536), FALSE)</f>
        <v>Western Europe</v>
      </c>
      <c r="G537" t="str">
        <f>VLOOKUP($A537,SalesData[#This Row],COLUMN(G536), FALSE)</f>
        <v>Office Suppiles</v>
      </c>
      <c r="H537" t="str">
        <f>VLOOKUP($A537,SalesData[#This Row],COLUMN(H536), FALSE)</f>
        <v>Machines</v>
      </c>
      <c r="I537">
        <f>VLOOKUP($A537,SalesData[#This Row],COLUMN(I536), FALSE)</f>
        <v>1068.7139999999999</v>
      </c>
      <c r="J537">
        <f>VLOOKUP($A537,SalesData[#This Row],COLUMN(J536), FALSE)</f>
        <v>6</v>
      </c>
      <c r="K537">
        <f>VLOOKUP($A537,SalesData[#This Row],COLUMN(K536), FALSE)</f>
        <v>0.1</v>
      </c>
      <c r="L537">
        <f>VLOOKUP($A537,SalesData[#This Row],COLUMN(L536), FALSE)</f>
        <v>-0.126000000000004</v>
      </c>
      <c r="M537" t="str">
        <f>VLOOKUP($A537,SalesData[#This Row],COLUMN(M536), FALSE)</f>
        <v>High</v>
      </c>
      <c r="N537">
        <f>VLOOKUP($A537,SalesData[#This Row],COLUMN(N536), FALSE)</f>
        <v>0</v>
      </c>
      <c r="O537" t="str">
        <f>VLOOKUP($A537,SalesData[#This Row],COLUMN(O536), FALSE)</f>
        <v>Michael Chen</v>
      </c>
      <c r="P537" t="str">
        <f>VLOOKUP($A537,SalesData[#This Row],COLUMN(P536), FALSE)</f>
        <v>IT</v>
      </c>
      <c r="Q537" t="str">
        <f>VLOOKUP($A537,SalesData[#This Row],COLUMN(Q536), FALSE)</f>
        <v>2015</v>
      </c>
      <c r="R537" t="str">
        <f>VLOOKUP($A537,SalesData[#This Row],COLUMN(R536), FALSE)</f>
        <v>HIGH</v>
      </c>
      <c r="S537" t="str">
        <f>VLOOKUP($A537,SalesData[#This Row],COLUMN(S536), FALSE)</f>
        <v>office suppiles</v>
      </c>
      <c r="T537" t="str">
        <f>VLOOKUP($A537,SalesData[#This Row],COLUMN(T536), FALSE)</f>
        <v>42249</v>
      </c>
      <c r="U537" t="str">
        <f>VLOOKUP($A537,SalesData[#This Row],COLUMN(U536), FALSE)</f>
        <v>MC1784545</v>
      </c>
      <c r="V537" t="str">
        <f>VLOOKUP($A537,SalesData[#This Row],COLUMN(V536), FALSE)</f>
        <v>IT</v>
      </c>
      <c r="W537">
        <f>VLOOKUP($A537,SalesData[#This Row],COLUMN(W536), FALSE)</f>
        <v>2015</v>
      </c>
      <c r="X537" t="str">
        <f>VLOOKUP($A537,SalesData[#This Row],COLUMN(X536), FALSE)</f>
        <v>MC1784545</v>
      </c>
      <c r="Y537">
        <f>VLOOKUP($A537,SalesData[#This Row],COLUMN(Y536), FALSE)</f>
        <v>42249</v>
      </c>
      <c r="Z537" t="str">
        <f>VLOOKUP($A537,SalesData[#This Row],COLUMN(Z536), FALSE)</f>
        <v>IT-2015-MC1784545-42249</v>
      </c>
      <c r="AA537">
        <f>VLOOKUP($A537,SalesData[#This Row],COLUMN(AA536), FALSE)</f>
        <v>2015</v>
      </c>
      <c r="AB537">
        <f>VLOOKUP($A537,SalesData[#This Row],COLUMN(AB536), FALSE)</f>
        <v>9</v>
      </c>
      <c r="AC537">
        <f>VLOOKUP($A537,SalesData[#This Row],COLUMN(AC536), FALSE)</f>
        <v>4</v>
      </c>
      <c r="AD537">
        <f>VLOOKUP($A537,SalesData[#This Row],COLUMN(AD536), FALSE)</f>
        <v>2</v>
      </c>
    </row>
    <row r="538" spans="1:30" ht="15.75">
      <c r="A538" s="53" t="s">
        <v>1475</v>
      </c>
      <c r="B538" s="52">
        <f>VLOOKUP($A538,SalesData[#This Row],COLUMN(B537), FALSE)</f>
        <v>41800</v>
      </c>
      <c r="C538" s="52">
        <f>VLOOKUP($A538,SalesData[#This Row],COLUMN(C537), FALSE)</f>
        <v>41805</v>
      </c>
      <c r="D538" t="str">
        <f>VLOOKUP($A538,SalesData[#This Row],COLUMN(D537), FALSE)</f>
        <v>Vivek Gonzalez</v>
      </c>
      <c r="E538" t="str">
        <f>VLOOKUP($A538,SalesData[#This Row],COLUMN(E537), FALSE)</f>
        <v>Argentina</v>
      </c>
      <c r="F538" t="str">
        <f>VLOOKUP($A538,SalesData[#This Row],COLUMN(F537), FALSE)</f>
        <v>South America</v>
      </c>
      <c r="G538" t="str">
        <f>VLOOKUP($A538,SalesData[#This Row],COLUMN(G537), FALSE)</f>
        <v>Furniture</v>
      </c>
      <c r="H538" t="str">
        <f>VLOOKUP($A538,SalesData[#This Row],COLUMN(H537), FALSE)</f>
        <v>Machines</v>
      </c>
      <c r="I538">
        <f>VLOOKUP($A538,SalesData[#This Row],COLUMN(I537), FALSE)</f>
        <v>1682.74799999999</v>
      </c>
      <c r="J538">
        <f>VLOOKUP($A538,SalesData[#This Row],COLUMN(J537), FALSE)</f>
        <v>9</v>
      </c>
      <c r="K538">
        <f>VLOOKUP($A538,SalesData[#This Row],COLUMN(K537), FALSE)</f>
        <v>0.4</v>
      </c>
      <c r="L538">
        <f>VLOOKUP($A538,SalesData[#This Row],COLUMN(L537), FALSE)</f>
        <v>-813.49199999999905</v>
      </c>
      <c r="M538" t="str">
        <f>VLOOKUP($A538,SalesData[#This Row],COLUMN(M537), FALSE)</f>
        <v>High</v>
      </c>
      <c r="N538">
        <f>VLOOKUP($A538,SalesData[#This Row],COLUMN(N537), FALSE)</f>
        <v>0</v>
      </c>
      <c r="O538" t="str">
        <f>VLOOKUP($A538,SalesData[#This Row],COLUMN(O537), FALSE)</f>
        <v>Vivek Gonzalez</v>
      </c>
      <c r="P538" t="str">
        <f>VLOOKUP($A538,SalesData[#This Row],COLUMN(P537), FALSE)</f>
        <v>US</v>
      </c>
      <c r="Q538" t="str">
        <f>VLOOKUP($A538,SalesData[#This Row],COLUMN(Q537), FALSE)</f>
        <v>2014</v>
      </c>
      <c r="R538" t="str">
        <f>VLOOKUP($A538,SalesData[#This Row],COLUMN(R537), FALSE)</f>
        <v>HIGH</v>
      </c>
      <c r="S538" t="str">
        <f>VLOOKUP($A538,SalesData[#This Row],COLUMN(S537), FALSE)</f>
        <v>furniture</v>
      </c>
      <c r="T538" t="str">
        <f>VLOOKUP($A538,SalesData[#This Row],COLUMN(T537), FALSE)</f>
        <v>1800#</v>
      </c>
      <c r="U538" t="str">
        <f>VLOOKUP($A538,SalesData[#This Row],COLUMN(U537), FALSE)</f>
        <v>VG217905</v>
      </c>
      <c r="V538" t="str">
        <f>VLOOKUP($A538,SalesData[#This Row],COLUMN(V537), FALSE)</f>
        <v>US</v>
      </c>
      <c r="W538">
        <f>VLOOKUP($A538,SalesData[#This Row],COLUMN(W537), FALSE)</f>
        <v>2014</v>
      </c>
      <c r="X538" t="str">
        <f>VLOOKUP($A538,SalesData[#This Row],COLUMN(X537), FALSE)</f>
        <v>VG217905</v>
      </c>
      <c r="Y538" t="str">
        <f>VLOOKUP($A538,SalesData[#This Row],COLUMN(Y537), FALSE)</f>
        <v>41800#</v>
      </c>
      <c r="Z538" t="str">
        <f>VLOOKUP($A538,SalesData[#This Row],COLUMN(Z537), FALSE)</f>
        <v>US-2014-VG217905-41800#</v>
      </c>
      <c r="AA538">
        <f>VLOOKUP($A538,SalesData[#This Row],COLUMN(AA537), FALSE)</f>
        <v>2014</v>
      </c>
      <c r="AB538">
        <f>VLOOKUP($A538,SalesData[#This Row],COLUMN(AB537), FALSE)</f>
        <v>6</v>
      </c>
      <c r="AC538">
        <f>VLOOKUP($A538,SalesData[#This Row],COLUMN(AC537), FALSE)</f>
        <v>3</v>
      </c>
      <c r="AD538">
        <f>VLOOKUP($A538,SalesData[#This Row],COLUMN(AD537), FALSE)</f>
        <v>5</v>
      </c>
    </row>
    <row r="539" spans="1:30" ht="15.75">
      <c r="A539" s="54" t="s">
        <v>1485</v>
      </c>
      <c r="B539" s="52">
        <f>VLOOKUP($A539,SalesData[#This Row],COLUMN(B538), FALSE)</f>
        <v>41999</v>
      </c>
      <c r="C539" s="52">
        <f>VLOOKUP($A539,SalesData[#This Row],COLUMN(C538), FALSE)</f>
        <v>42005</v>
      </c>
      <c r="D539" t="str">
        <f>VLOOKUP($A539,SalesData[#This Row],COLUMN(D538), FALSE)</f>
        <v>Shahid Shariari</v>
      </c>
      <c r="E539" t="str">
        <f>VLOOKUP($A539,SalesData[#This Row],COLUMN(E538), FALSE)</f>
        <v>France</v>
      </c>
      <c r="F539" t="str">
        <f>VLOOKUP($A539,SalesData[#This Row],COLUMN(F538), FALSE)</f>
        <v>Western Europe</v>
      </c>
      <c r="G539" t="str">
        <f>VLOOKUP($A539,SalesData[#This Row],COLUMN(G538), FALSE)</f>
        <v>Technology</v>
      </c>
      <c r="H539" t="str">
        <f>VLOOKUP($A539,SalesData[#This Row],COLUMN(H538), FALSE)</f>
        <v>Bookcases</v>
      </c>
      <c r="I539">
        <f>VLOOKUP($A539,SalesData[#This Row],COLUMN(I538), FALSE)</f>
        <v>2764.3274999999999</v>
      </c>
      <c r="J539">
        <f>VLOOKUP($A539,SalesData[#This Row],COLUMN(J538), FALSE)</f>
        <v>11</v>
      </c>
      <c r="K539">
        <f>VLOOKUP($A539,SalesData[#This Row],COLUMN(K538), FALSE)</f>
        <v>0.15</v>
      </c>
      <c r="L539">
        <f>VLOOKUP($A539,SalesData[#This Row],COLUMN(L538), FALSE)</f>
        <v>-195.4425</v>
      </c>
      <c r="M539" t="str">
        <f>VLOOKUP($A539,SalesData[#This Row],COLUMN(M538), FALSE)</f>
        <v>Medium</v>
      </c>
      <c r="N539">
        <f>VLOOKUP($A539,SalesData[#This Row],COLUMN(N538), FALSE)</f>
        <v>0</v>
      </c>
      <c r="O539" t="str">
        <f>VLOOKUP($A539,SalesData[#This Row],COLUMN(O538), FALSE)</f>
        <v>Shahid Shariari</v>
      </c>
      <c r="P539" t="str">
        <f>VLOOKUP($A539,SalesData[#This Row],COLUMN(P538), FALSE)</f>
        <v>ES</v>
      </c>
      <c r="Q539" t="str">
        <f>VLOOKUP($A539,SalesData[#This Row],COLUMN(Q538), FALSE)</f>
        <v>2014</v>
      </c>
      <c r="R539" t="str">
        <f>VLOOKUP($A539,SalesData[#This Row],COLUMN(R538), FALSE)</f>
        <v>MEDIUM</v>
      </c>
      <c r="S539" t="str">
        <f>VLOOKUP($A539,SalesData[#This Row],COLUMN(S538), FALSE)</f>
        <v>technology</v>
      </c>
      <c r="T539" t="str">
        <f>VLOOKUP($A539,SalesData[#This Row],COLUMN(T538), FALSE)</f>
        <v>41999</v>
      </c>
      <c r="U539" t="str">
        <f>VLOOKUP($A539,SalesData[#This Row],COLUMN(U538), FALSE)</f>
        <v>SS2041045</v>
      </c>
      <c r="V539" t="str">
        <f>VLOOKUP($A539,SalesData[#This Row],COLUMN(V538), FALSE)</f>
        <v>ES</v>
      </c>
      <c r="W539">
        <f>VLOOKUP($A539,SalesData[#This Row],COLUMN(W538), FALSE)</f>
        <v>2014</v>
      </c>
      <c r="X539" t="str">
        <f>VLOOKUP($A539,SalesData[#This Row],COLUMN(X538), FALSE)</f>
        <v>SS2041045</v>
      </c>
      <c r="Y539">
        <f>VLOOKUP($A539,SalesData[#This Row],COLUMN(Y538), FALSE)</f>
        <v>41999</v>
      </c>
      <c r="Z539" t="str">
        <f>VLOOKUP($A539,SalesData[#This Row],COLUMN(Z538), FALSE)</f>
        <v>ES-2014-SS2041045-41999</v>
      </c>
      <c r="AA539">
        <f>VLOOKUP($A539,SalesData[#This Row],COLUMN(AA538), FALSE)</f>
        <v>2014</v>
      </c>
      <c r="AB539">
        <f>VLOOKUP($A539,SalesData[#This Row],COLUMN(AB538), FALSE)</f>
        <v>12</v>
      </c>
      <c r="AC539">
        <f>VLOOKUP($A539,SalesData[#This Row],COLUMN(AC538), FALSE)</f>
        <v>6</v>
      </c>
      <c r="AD539">
        <f>VLOOKUP($A539,SalesData[#This Row],COLUMN(AD538), FALSE)</f>
        <v>6</v>
      </c>
    </row>
    <row r="540" spans="1:30" ht="15.75">
      <c r="A540" s="53" t="s">
        <v>1492</v>
      </c>
      <c r="B540" s="52">
        <f>VLOOKUP($A540,SalesData[#This Row],COLUMN(B539), FALSE)</f>
        <v>41992</v>
      </c>
      <c r="C540" s="52">
        <f>VLOOKUP($A540,SalesData[#This Row],COLUMN(C539), FALSE)</f>
        <v>41994</v>
      </c>
      <c r="D540" t="str">
        <f>VLOOKUP($A540,SalesData[#This Row],COLUMN(D539), FALSE)</f>
        <v>Alan Haines</v>
      </c>
      <c r="E540" t="str">
        <f>VLOOKUP($A540,SalesData[#This Row],COLUMN(E539), FALSE)</f>
        <v>United States</v>
      </c>
      <c r="F540" t="str">
        <f>VLOOKUP($A540,SalesData[#This Row],COLUMN(F539), FALSE)</f>
        <v>Southern US</v>
      </c>
      <c r="G540" t="str">
        <f>VLOOKUP($A540,SalesData[#This Row],COLUMN(G539), FALSE)</f>
        <v>Office Supplies</v>
      </c>
      <c r="H540" t="str">
        <f>VLOOKUP($A540,SalesData[#This Row],COLUMN(H539), FALSE)</f>
        <v>Chairs</v>
      </c>
      <c r="I540">
        <f>VLOOKUP($A540,SalesData[#This Row],COLUMN(I539), FALSE)</f>
        <v>254.05799999999999</v>
      </c>
      <c r="J540">
        <f>VLOOKUP($A540,SalesData[#This Row],COLUMN(J539), FALSE)</f>
        <v>7</v>
      </c>
      <c r="K540">
        <f>VLOOKUP($A540,SalesData[#This Row],COLUMN(K539), FALSE)</f>
        <v>0.7</v>
      </c>
      <c r="L540">
        <f>VLOOKUP($A540,SalesData[#This Row],COLUMN(L539), FALSE)</f>
        <v>-169.37199999999899</v>
      </c>
      <c r="M540" t="str">
        <f>VLOOKUP($A540,SalesData[#This Row],COLUMN(M539), FALSE)</f>
        <v>Medium</v>
      </c>
      <c r="N540">
        <f>VLOOKUP($A540,SalesData[#This Row],COLUMN(N539), FALSE)</f>
        <v>0</v>
      </c>
      <c r="O540" t="str">
        <f>VLOOKUP($A540,SalesData[#This Row],COLUMN(O539), FALSE)</f>
        <v>Alan Haines</v>
      </c>
      <c r="P540" t="str">
        <f>VLOOKUP($A540,SalesData[#This Row],COLUMN(P539), FALSE)</f>
        <v>CA</v>
      </c>
      <c r="Q540" t="str">
        <f>VLOOKUP($A540,SalesData[#This Row],COLUMN(Q539), FALSE)</f>
        <v>2014</v>
      </c>
      <c r="R540" t="str">
        <f>VLOOKUP($A540,SalesData[#This Row],COLUMN(R539), FALSE)</f>
        <v>MEDIUM</v>
      </c>
      <c r="S540" t="str">
        <f>VLOOKUP($A540,SalesData[#This Row],COLUMN(S539), FALSE)</f>
        <v>office supplies</v>
      </c>
      <c r="T540" t="str">
        <f>VLOOKUP($A540,SalesData[#This Row],COLUMN(T539), FALSE)</f>
        <v>1992#</v>
      </c>
      <c r="U540" t="str">
        <f>VLOOKUP($A540,SalesData[#This Row],COLUMN(U539), FALSE)</f>
        <v>AH10195140</v>
      </c>
      <c r="V540" t="str">
        <f>VLOOKUP($A540,SalesData[#This Row],COLUMN(V539), FALSE)</f>
        <v>CA</v>
      </c>
      <c r="W540">
        <f>VLOOKUP($A540,SalesData[#This Row],COLUMN(W539), FALSE)</f>
        <v>2014</v>
      </c>
      <c r="X540" t="str">
        <f>VLOOKUP($A540,SalesData[#This Row],COLUMN(X539), FALSE)</f>
        <v>AH10195140</v>
      </c>
      <c r="Y540" t="str">
        <f>VLOOKUP($A540,SalesData[#This Row],COLUMN(Y539), FALSE)</f>
        <v>41992#</v>
      </c>
      <c r="Z540" t="str">
        <f>VLOOKUP($A540,SalesData[#This Row],COLUMN(Z539), FALSE)</f>
        <v>CA-2014-AH10195140-41992#</v>
      </c>
      <c r="AA540">
        <f>VLOOKUP($A540,SalesData[#This Row],COLUMN(AA539), FALSE)</f>
        <v>2014</v>
      </c>
      <c r="AB540">
        <f>VLOOKUP($A540,SalesData[#This Row],COLUMN(AB539), FALSE)</f>
        <v>12</v>
      </c>
      <c r="AC540">
        <f>VLOOKUP($A540,SalesData[#This Row],COLUMN(AC539), FALSE)</f>
        <v>6</v>
      </c>
      <c r="AD540">
        <f>VLOOKUP($A540,SalesData[#This Row],COLUMN(AD539), FALSE)</f>
        <v>2</v>
      </c>
    </row>
    <row r="541" spans="1:30" ht="15.75">
      <c r="A541" s="54" t="s">
        <v>1499</v>
      </c>
      <c r="B541" s="52">
        <f>VLOOKUP($A541,SalesData[#This Row],COLUMN(B540), FALSE)</f>
        <v>41916</v>
      </c>
      <c r="C541" s="52">
        <f>VLOOKUP($A541,SalesData[#This Row],COLUMN(C540), FALSE)</f>
        <v>41920</v>
      </c>
      <c r="D541" t="str">
        <f>VLOOKUP($A541,SalesData[#This Row],COLUMN(D540), FALSE)</f>
        <v>Peter Fuller</v>
      </c>
      <c r="E541" t="str">
        <f>VLOOKUP($A541,SalesData[#This Row],COLUMN(E540), FALSE)</f>
        <v>China</v>
      </c>
      <c r="F541" t="str">
        <f>VLOOKUP($A541,SalesData[#This Row],COLUMN(F540), FALSE)</f>
        <v>Eastern Asia</v>
      </c>
      <c r="G541" t="str">
        <f>VLOOKUP($A541,SalesData[#This Row],COLUMN(G540), FALSE)</f>
        <v>Furniture</v>
      </c>
      <c r="H541" t="str">
        <f>VLOOKUP($A541,SalesData[#This Row],COLUMN(H540), FALSE)</f>
        <v>Bookcases</v>
      </c>
      <c r="I541">
        <f>VLOOKUP($A541,SalesData[#This Row],COLUMN(I540), FALSE)</f>
        <v>2819.51999999999</v>
      </c>
      <c r="J541">
        <f>VLOOKUP($A541,SalesData[#This Row],COLUMN(J540), FALSE)</f>
        <v>6</v>
      </c>
      <c r="K541">
        <f>VLOOKUP($A541,SalesData[#This Row],COLUMN(K540), FALSE)</f>
        <v>0</v>
      </c>
      <c r="L541">
        <f>VLOOKUP($A541,SalesData[#This Row],COLUMN(L540), FALSE)</f>
        <v>338.219999999999</v>
      </c>
      <c r="M541" t="str">
        <f>VLOOKUP($A541,SalesData[#This Row],COLUMN(M540), FALSE)</f>
        <v>Medium</v>
      </c>
      <c r="N541">
        <f>VLOOKUP($A541,SalesData[#This Row],COLUMN(N540), FALSE)</f>
        <v>0</v>
      </c>
      <c r="O541" t="str">
        <f>VLOOKUP($A541,SalesData[#This Row],COLUMN(O540), FALSE)</f>
        <v>Peter Fuller</v>
      </c>
      <c r="P541" t="str">
        <f>VLOOKUP($A541,SalesData[#This Row],COLUMN(P540), FALSE)</f>
        <v>IN</v>
      </c>
      <c r="Q541" t="str">
        <f>VLOOKUP($A541,SalesData[#This Row],COLUMN(Q540), FALSE)</f>
        <v>2014</v>
      </c>
      <c r="R541" t="str">
        <f>VLOOKUP($A541,SalesData[#This Row],COLUMN(R540), FALSE)</f>
        <v>MEDIUM</v>
      </c>
      <c r="S541" t="str">
        <f>VLOOKUP($A541,SalesData[#This Row],COLUMN(S540), FALSE)</f>
        <v>furniture</v>
      </c>
      <c r="T541" t="str">
        <f>VLOOKUP($A541,SalesData[#This Row],COLUMN(T540), FALSE)</f>
        <v>41916</v>
      </c>
      <c r="U541" t="str">
        <f>VLOOKUP($A541,SalesData[#This Row],COLUMN(U540), FALSE)</f>
        <v>PF1912027</v>
      </c>
      <c r="V541" t="str">
        <f>VLOOKUP($A541,SalesData[#This Row],COLUMN(V540), FALSE)</f>
        <v>IN</v>
      </c>
      <c r="W541">
        <f>VLOOKUP($A541,SalesData[#This Row],COLUMN(W540), FALSE)</f>
        <v>2014</v>
      </c>
      <c r="X541" t="str">
        <f>VLOOKUP($A541,SalesData[#This Row],COLUMN(X540), FALSE)</f>
        <v>PF1912027</v>
      </c>
      <c r="Y541">
        <f>VLOOKUP($A541,SalesData[#This Row],COLUMN(Y540), FALSE)</f>
        <v>41916</v>
      </c>
      <c r="Z541" t="str">
        <f>VLOOKUP($A541,SalesData[#This Row],COLUMN(Z540), FALSE)</f>
        <v>IN-2014-PF1912027-41916</v>
      </c>
      <c r="AA541">
        <f>VLOOKUP($A541,SalesData[#This Row],COLUMN(AA540), FALSE)</f>
        <v>2014</v>
      </c>
      <c r="AB541">
        <f>VLOOKUP($A541,SalesData[#This Row],COLUMN(AB540), FALSE)</f>
        <v>10</v>
      </c>
      <c r="AC541">
        <f>VLOOKUP($A541,SalesData[#This Row],COLUMN(AC540), FALSE)</f>
        <v>7</v>
      </c>
      <c r="AD541">
        <f>VLOOKUP($A541,SalesData[#This Row],COLUMN(AD540), FALSE)</f>
        <v>4</v>
      </c>
    </row>
    <row r="542" spans="1:30" ht="15.75">
      <c r="A542" s="53" t="s">
        <v>1505</v>
      </c>
      <c r="B542" s="52">
        <f>VLOOKUP($A542,SalesData[#This Row],COLUMN(B541), FALSE)</f>
        <v>41129</v>
      </c>
      <c r="C542" s="52">
        <f>VLOOKUP($A542,SalesData[#This Row],COLUMN(C541), FALSE)</f>
        <v>41133</v>
      </c>
      <c r="D542" t="str">
        <f>VLOOKUP($A542,SalesData[#This Row],COLUMN(D541), FALSE)</f>
        <v>Alan Haines</v>
      </c>
      <c r="E542" t="str">
        <f>VLOOKUP($A542,SalesData[#This Row],COLUMN(E541), FALSE)</f>
        <v>Canada</v>
      </c>
      <c r="F542" t="str">
        <f>VLOOKUP($A542,SalesData[#This Row],COLUMN(F541), FALSE)</f>
        <v>Canada</v>
      </c>
      <c r="G542" t="str">
        <f>VLOOKUP($A542,SalesData[#This Row],COLUMN(G541), FALSE)</f>
        <v>Office Supplies</v>
      </c>
      <c r="H542" t="str">
        <f>VLOOKUP($A542,SalesData[#This Row],COLUMN(H541), FALSE)</f>
        <v>Accessories</v>
      </c>
      <c r="I542">
        <f>VLOOKUP($A542,SalesData[#This Row],COLUMN(I541), FALSE)</f>
        <v>87.84</v>
      </c>
      <c r="J542">
        <f>VLOOKUP($A542,SalesData[#This Row],COLUMN(J541), FALSE)</f>
        <v>6</v>
      </c>
      <c r="K542">
        <f>VLOOKUP($A542,SalesData[#This Row],COLUMN(K541), FALSE)</f>
        <v>0</v>
      </c>
      <c r="L542">
        <f>VLOOKUP($A542,SalesData[#This Row],COLUMN(L541), FALSE)</f>
        <v>29.6999999999999</v>
      </c>
      <c r="M542" t="str">
        <f>VLOOKUP($A542,SalesData[#This Row],COLUMN(M541), FALSE)</f>
        <v>Medium</v>
      </c>
      <c r="N542">
        <f>VLOOKUP($A542,SalesData[#This Row],COLUMN(N541), FALSE)</f>
        <v>0</v>
      </c>
      <c r="O542" t="str">
        <f>VLOOKUP($A542,SalesData[#This Row],COLUMN(O541), FALSE)</f>
        <v>Alan Haines</v>
      </c>
      <c r="P542" t="str">
        <f>VLOOKUP($A542,SalesData[#This Row],COLUMN(P541), FALSE)</f>
        <v>CA</v>
      </c>
      <c r="Q542" t="str">
        <f>VLOOKUP($A542,SalesData[#This Row],COLUMN(Q541), FALSE)</f>
        <v>2012</v>
      </c>
      <c r="R542" t="str">
        <f>VLOOKUP($A542,SalesData[#This Row],COLUMN(R541), FALSE)</f>
        <v>MEDIUM</v>
      </c>
      <c r="S542" t="str">
        <f>VLOOKUP($A542,SalesData[#This Row],COLUMN(S541), FALSE)</f>
        <v>office supplies</v>
      </c>
      <c r="T542" t="str">
        <f>VLOOKUP($A542,SalesData[#This Row],COLUMN(T541), FALSE)</f>
        <v>41129</v>
      </c>
      <c r="U542" t="str">
        <f>VLOOKUP($A542,SalesData[#This Row],COLUMN(U541), FALSE)</f>
        <v>AH19523</v>
      </c>
      <c r="V542" t="str">
        <f>VLOOKUP($A542,SalesData[#This Row],COLUMN(V541), FALSE)</f>
        <v>CA</v>
      </c>
      <c r="W542">
        <f>VLOOKUP($A542,SalesData[#This Row],COLUMN(W541), FALSE)</f>
        <v>2012</v>
      </c>
      <c r="X542" t="str">
        <f>VLOOKUP($A542,SalesData[#This Row],COLUMN(X541), FALSE)</f>
        <v>AH19523</v>
      </c>
      <c r="Y542">
        <f>VLOOKUP($A542,SalesData[#This Row],COLUMN(Y541), FALSE)</f>
        <v>41129</v>
      </c>
      <c r="Z542" t="str">
        <f>VLOOKUP($A542,SalesData[#This Row],COLUMN(Z541), FALSE)</f>
        <v>CA-2012-AH19523-41129</v>
      </c>
      <c r="AA542">
        <f>VLOOKUP($A542,SalesData[#This Row],COLUMN(AA541), FALSE)</f>
        <v>2012</v>
      </c>
      <c r="AB542">
        <f>VLOOKUP($A542,SalesData[#This Row],COLUMN(AB541), FALSE)</f>
        <v>8</v>
      </c>
      <c r="AC542">
        <f>VLOOKUP($A542,SalesData[#This Row],COLUMN(AC541), FALSE)</f>
        <v>4</v>
      </c>
      <c r="AD542">
        <f>VLOOKUP($A542,SalesData[#This Row],COLUMN(AD541), FALSE)</f>
        <v>4</v>
      </c>
    </row>
    <row r="543" spans="1:30" ht="15.75">
      <c r="A543" s="54" t="s">
        <v>1506</v>
      </c>
      <c r="B543" s="52">
        <f>VLOOKUP($A543,SalesData[#This Row],COLUMN(B542), FALSE)</f>
        <v>42355</v>
      </c>
      <c r="C543" s="52">
        <f>VLOOKUP($A543,SalesData[#This Row],COLUMN(C542), FALSE)</f>
        <v>42359</v>
      </c>
      <c r="D543" t="str">
        <f>VLOOKUP($A543,SalesData[#This Row],COLUMN(D542), FALSE)</f>
        <v>Andy Gerbode</v>
      </c>
      <c r="E543" t="str">
        <f>VLOOKUP($A543,SalesData[#This Row],COLUMN(E542), FALSE)</f>
        <v>Mexico</v>
      </c>
      <c r="F543" t="str">
        <f>VLOOKUP($A543,SalesData[#This Row],COLUMN(F542), FALSE)</f>
        <v>Central America</v>
      </c>
      <c r="G543" t="str">
        <f>VLOOKUP($A543,SalesData[#This Row],COLUMN(G542), FALSE)</f>
        <v>Furniture</v>
      </c>
      <c r="H543" t="str">
        <f>VLOOKUP($A543,SalesData[#This Row],COLUMN(H542), FALSE)</f>
        <v>Chairs</v>
      </c>
      <c r="I543">
        <f>VLOOKUP($A543,SalesData[#This Row],COLUMN(I542), FALSE)</f>
        <v>1697.5839999999901</v>
      </c>
      <c r="J543">
        <f>VLOOKUP($A543,SalesData[#This Row],COLUMN(J542), FALSE)</f>
        <v>7</v>
      </c>
      <c r="K543">
        <f>VLOOKUP($A543,SalesData[#This Row],COLUMN(K542), FALSE)</f>
        <v>0.2</v>
      </c>
      <c r="L543">
        <f>VLOOKUP($A543,SalesData[#This Row],COLUMN(L542), FALSE)</f>
        <v>-63.755999999999801</v>
      </c>
      <c r="M543" t="str">
        <f>VLOOKUP($A543,SalesData[#This Row],COLUMN(M542), FALSE)</f>
        <v>High</v>
      </c>
      <c r="N543">
        <f>VLOOKUP($A543,SalesData[#This Row],COLUMN(N542), FALSE)</f>
        <v>0</v>
      </c>
      <c r="O543" t="str">
        <f>VLOOKUP($A543,SalesData[#This Row],COLUMN(O542), FALSE)</f>
        <v>Andy Gerbode</v>
      </c>
      <c r="P543" t="str">
        <f>VLOOKUP($A543,SalesData[#This Row],COLUMN(P542), FALSE)</f>
        <v>US</v>
      </c>
      <c r="Q543" t="str">
        <f>VLOOKUP($A543,SalesData[#This Row],COLUMN(Q542), FALSE)</f>
        <v>2015</v>
      </c>
      <c r="R543" t="str">
        <f>VLOOKUP($A543,SalesData[#This Row],COLUMN(R542), FALSE)</f>
        <v>HIGH</v>
      </c>
      <c r="S543" t="str">
        <f>VLOOKUP($A543,SalesData[#This Row],COLUMN(S542), FALSE)</f>
        <v>furniture</v>
      </c>
      <c r="T543" t="str">
        <f>VLOOKUP($A543,SalesData[#This Row],COLUMN(T542), FALSE)</f>
        <v>42355</v>
      </c>
      <c r="U543" t="str">
        <f>VLOOKUP($A543,SalesData[#This Row],COLUMN(U542), FALSE)</f>
        <v>AG1052582</v>
      </c>
      <c r="V543" t="str">
        <f>VLOOKUP($A543,SalesData[#This Row],COLUMN(V542), FALSE)</f>
        <v>US</v>
      </c>
      <c r="W543">
        <f>VLOOKUP($A543,SalesData[#This Row],COLUMN(W542), FALSE)</f>
        <v>2015</v>
      </c>
      <c r="X543" t="str">
        <f>VLOOKUP($A543,SalesData[#This Row],COLUMN(X542), FALSE)</f>
        <v>AG1052582</v>
      </c>
      <c r="Y543">
        <f>VLOOKUP($A543,SalesData[#This Row],COLUMN(Y542), FALSE)</f>
        <v>42355</v>
      </c>
      <c r="Z543" t="str">
        <f>VLOOKUP($A543,SalesData[#This Row],COLUMN(Z542), FALSE)</f>
        <v>US-2015-AG1052582-42355</v>
      </c>
      <c r="AA543">
        <f>VLOOKUP($A543,SalesData[#This Row],COLUMN(AA542), FALSE)</f>
        <v>2015</v>
      </c>
      <c r="AB543">
        <f>VLOOKUP($A543,SalesData[#This Row],COLUMN(AB542), FALSE)</f>
        <v>12</v>
      </c>
      <c r="AC543">
        <f>VLOOKUP($A543,SalesData[#This Row],COLUMN(AC542), FALSE)</f>
        <v>5</v>
      </c>
      <c r="AD543">
        <f>VLOOKUP($A543,SalesData[#This Row],COLUMN(AD542), FALSE)</f>
        <v>4</v>
      </c>
    </row>
    <row r="544" spans="1:30" ht="15.75">
      <c r="A544" s="53" t="s">
        <v>1508</v>
      </c>
      <c r="B544" s="52">
        <f>VLOOKUP($A544,SalesData[#This Row],COLUMN(B543), FALSE)</f>
        <v>41930</v>
      </c>
      <c r="C544" s="52">
        <f>VLOOKUP($A544,SalesData[#This Row],COLUMN(C543), FALSE)</f>
        <v>41932</v>
      </c>
      <c r="D544" t="str">
        <f>VLOOKUP($A544,SalesData[#This Row],COLUMN(D543), FALSE)</f>
        <v>Aaron Bergman</v>
      </c>
      <c r="E544" t="str">
        <f>VLOOKUP($A544,SalesData[#This Row],COLUMN(E543), FALSE)</f>
        <v>France</v>
      </c>
      <c r="F544" t="str">
        <f>VLOOKUP($A544,SalesData[#This Row],COLUMN(F543), FALSE)</f>
        <v>Western Europe</v>
      </c>
      <c r="G544" t="str">
        <f>VLOOKUP($A544,SalesData[#This Row],COLUMN(G543), FALSE)</f>
        <v>Technology</v>
      </c>
      <c r="H544" t="str">
        <f>VLOOKUP($A544,SalesData[#This Row],COLUMN(H543), FALSE)</f>
        <v>Chairs</v>
      </c>
      <c r="I544">
        <f>VLOOKUP($A544,SalesData[#This Row],COLUMN(I543), FALSE)</f>
        <v>632.04300000000001</v>
      </c>
      <c r="J544">
        <f>VLOOKUP($A544,SalesData[#This Row],COLUMN(J543), FALSE)</f>
        <v>6</v>
      </c>
      <c r="K544">
        <f>VLOOKUP($A544,SalesData[#This Row],COLUMN(K543), FALSE)</f>
        <v>0.15</v>
      </c>
      <c r="L544">
        <f>VLOOKUP($A544,SalesData[#This Row],COLUMN(L543), FALSE)</f>
        <v>7.2629999999999697</v>
      </c>
      <c r="M544" t="str">
        <f>VLOOKUP($A544,SalesData[#This Row],COLUMN(M543), FALSE)</f>
        <v>Critical</v>
      </c>
      <c r="N544">
        <f>VLOOKUP($A544,SalesData[#This Row],COLUMN(N543), FALSE)</f>
        <v>0</v>
      </c>
      <c r="O544" t="str">
        <f>VLOOKUP($A544,SalesData[#This Row],COLUMN(O543), FALSE)</f>
        <v>Aaron Bergman</v>
      </c>
      <c r="P544" t="str">
        <f>VLOOKUP($A544,SalesData[#This Row],COLUMN(P543), FALSE)</f>
        <v>ES</v>
      </c>
      <c r="Q544" t="str">
        <f>VLOOKUP($A544,SalesData[#This Row],COLUMN(Q543), FALSE)</f>
        <v>2014</v>
      </c>
      <c r="R544" t="str">
        <f>VLOOKUP($A544,SalesData[#This Row],COLUMN(R543), FALSE)</f>
        <v>CRITICAL</v>
      </c>
      <c r="S544" t="str">
        <f>VLOOKUP($A544,SalesData[#This Row],COLUMN(S543), FALSE)</f>
        <v>technology</v>
      </c>
      <c r="T544" t="str">
        <f>VLOOKUP($A544,SalesData[#This Row],COLUMN(T543), FALSE)</f>
        <v>41930</v>
      </c>
      <c r="U544" t="str">
        <f>VLOOKUP($A544,SalesData[#This Row],COLUMN(U543), FALSE)</f>
        <v>AB1001545</v>
      </c>
      <c r="V544" t="str">
        <f>VLOOKUP($A544,SalesData[#This Row],COLUMN(V543), FALSE)</f>
        <v>ES</v>
      </c>
      <c r="W544">
        <f>VLOOKUP($A544,SalesData[#This Row],COLUMN(W543), FALSE)</f>
        <v>2014</v>
      </c>
      <c r="X544" t="str">
        <f>VLOOKUP($A544,SalesData[#This Row],COLUMN(X543), FALSE)</f>
        <v>AB1001545</v>
      </c>
      <c r="Y544">
        <f>VLOOKUP($A544,SalesData[#This Row],COLUMN(Y543), FALSE)</f>
        <v>41930</v>
      </c>
      <c r="Z544" t="str">
        <f>VLOOKUP($A544,SalesData[#This Row],COLUMN(Z543), FALSE)</f>
        <v>ES-2014-AB1001545-41930</v>
      </c>
      <c r="AA544">
        <f>VLOOKUP($A544,SalesData[#This Row],COLUMN(AA543), FALSE)</f>
        <v>2014</v>
      </c>
      <c r="AB544">
        <f>VLOOKUP($A544,SalesData[#This Row],COLUMN(AB543), FALSE)</f>
        <v>10</v>
      </c>
      <c r="AC544">
        <f>VLOOKUP($A544,SalesData[#This Row],COLUMN(AC543), FALSE)</f>
        <v>7</v>
      </c>
      <c r="AD544">
        <f>VLOOKUP($A544,SalesData[#This Row],COLUMN(AD543), FALSE)</f>
        <v>2</v>
      </c>
    </row>
    <row r="545" spans="1:30" ht="15.75">
      <c r="A545" s="54" t="s">
        <v>1526</v>
      </c>
      <c r="B545" s="52">
        <f>VLOOKUP($A545,SalesData[#This Row],COLUMN(B544), FALSE)</f>
        <v>41172</v>
      </c>
      <c r="C545" s="52">
        <f>VLOOKUP($A545,SalesData[#This Row],COLUMN(C544), FALSE)</f>
        <v>41177</v>
      </c>
      <c r="D545" t="str">
        <f>VLOOKUP($A545,SalesData[#This Row],COLUMN(D544), FALSE)</f>
        <v>Denny Ordway</v>
      </c>
      <c r="E545" t="str">
        <f>VLOOKUP($A545,SalesData[#This Row],COLUMN(E544), FALSE)</f>
        <v>Benin</v>
      </c>
      <c r="F545" t="str">
        <f>VLOOKUP($A545,SalesData[#This Row],COLUMN(F544), FALSE)</f>
        <v>Western Africa</v>
      </c>
      <c r="G545" t="str">
        <f>VLOOKUP($A545,SalesData[#This Row],COLUMN(G544), FALSE)</f>
        <v>Technology</v>
      </c>
      <c r="H545" t="str">
        <f>VLOOKUP($A545,SalesData[#This Row],COLUMN(H544), FALSE)</f>
        <v>Tables</v>
      </c>
      <c r="I545">
        <f>VLOOKUP($A545,SalesData[#This Row],COLUMN(I544), FALSE)</f>
        <v>1377.8999999999901</v>
      </c>
      <c r="J545">
        <f>VLOOKUP($A545,SalesData[#This Row],COLUMN(J544), FALSE)</f>
        <v>10</v>
      </c>
      <c r="K545">
        <f>VLOOKUP($A545,SalesData[#This Row],COLUMN(K544), FALSE)</f>
        <v>0</v>
      </c>
      <c r="L545">
        <f>VLOOKUP($A545,SalesData[#This Row],COLUMN(L544), FALSE)</f>
        <v>289.2</v>
      </c>
      <c r="M545" t="str">
        <f>VLOOKUP($A545,SalesData[#This Row],COLUMN(M544), FALSE)</f>
        <v>High</v>
      </c>
      <c r="N545">
        <f>VLOOKUP($A545,SalesData[#This Row],COLUMN(N544), FALSE)</f>
        <v>0</v>
      </c>
      <c r="O545" t="str">
        <f>VLOOKUP($A545,SalesData[#This Row],COLUMN(O544), FALSE)</f>
        <v>Denny Ordway</v>
      </c>
      <c r="P545" t="str">
        <f>VLOOKUP($A545,SalesData[#This Row],COLUMN(P544), FALSE)</f>
        <v>BN</v>
      </c>
      <c r="Q545" t="str">
        <f>VLOOKUP($A545,SalesData[#This Row],COLUMN(Q544), FALSE)</f>
        <v>2012</v>
      </c>
      <c r="R545" t="str">
        <f>VLOOKUP($A545,SalesData[#This Row],COLUMN(R544), FALSE)</f>
        <v>HIGH</v>
      </c>
      <c r="S545" t="str">
        <f>VLOOKUP($A545,SalesData[#This Row],COLUMN(S544), FALSE)</f>
        <v>technology</v>
      </c>
      <c r="T545" t="str">
        <f>VLOOKUP($A545,SalesData[#This Row],COLUMN(T544), FALSE)</f>
        <v>41172</v>
      </c>
      <c r="U545" t="str">
        <f>VLOOKUP($A545,SalesData[#This Row],COLUMN(U544), FALSE)</f>
        <v>DO343515</v>
      </c>
      <c r="V545" t="str">
        <f>VLOOKUP($A545,SalesData[#This Row],COLUMN(V544), FALSE)</f>
        <v>BN</v>
      </c>
      <c r="W545">
        <f>VLOOKUP($A545,SalesData[#This Row],COLUMN(W544), FALSE)</f>
        <v>2012</v>
      </c>
      <c r="X545" t="str">
        <f>VLOOKUP($A545,SalesData[#This Row],COLUMN(X544), FALSE)</f>
        <v>DO343515</v>
      </c>
      <c r="Y545">
        <f>VLOOKUP($A545,SalesData[#This Row],COLUMN(Y544), FALSE)</f>
        <v>41172</v>
      </c>
      <c r="Z545" t="str">
        <f>VLOOKUP($A545,SalesData[#This Row],COLUMN(Z544), FALSE)</f>
        <v>BN-2012-DO343515-41172</v>
      </c>
      <c r="AA545">
        <f>VLOOKUP($A545,SalesData[#This Row],COLUMN(AA544), FALSE)</f>
        <v>2012</v>
      </c>
      <c r="AB545">
        <f>VLOOKUP($A545,SalesData[#This Row],COLUMN(AB544), FALSE)</f>
        <v>9</v>
      </c>
      <c r="AC545">
        <f>VLOOKUP($A545,SalesData[#This Row],COLUMN(AC544), FALSE)</f>
        <v>5</v>
      </c>
      <c r="AD545">
        <f>VLOOKUP($A545,SalesData[#This Row],COLUMN(AD544), FALSE)</f>
        <v>5</v>
      </c>
    </row>
    <row r="546" spans="1:30" ht="15.75">
      <c r="A546" s="53" t="s">
        <v>1528</v>
      </c>
      <c r="B546" s="52">
        <f>VLOOKUP($A546,SalesData[#This Row],COLUMN(B545), FALSE)</f>
        <v>41223</v>
      </c>
      <c r="C546" s="52">
        <f>VLOOKUP($A546,SalesData[#This Row],COLUMN(C545), FALSE)</f>
        <v>41230</v>
      </c>
      <c r="D546" t="str">
        <f>VLOOKUP($A546,SalesData[#This Row],COLUMN(D545), FALSE)</f>
        <v>Neola Schneider</v>
      </c>
      <c r="E546" t="str">
        <f>VLOOKUP($A546,SalesData[#This Row],COLUMN(E545), FALSE)</f>
        <v>Mexico</v>
      </c>
      <c r="F546" t="str">
        <f>VLOOKUP($A546,SalesData[#This Row],COLUMN(F545), FALSE)</f>
        <v>Central America</v>
      </c>
      <c r="G546" t="str">
        <f>VLOOKUP($A546,SalesData[#This Row],COLUMN(G545), FALSE)</f>
        <v>Technology</v>
      </c>
      <c r="H546" t="str">
        <f>VLOOKUP($A546,SalesData[#This Row],COLUMN(H545), FALSE)</f>
        <v>Tables</v>
      </c>
      <c r="I546">
        <f>VLOOKUP($A546,SalesData[#This Row],COLUMN(I545), FALSE)</f>
        <v>2582.16</v>
      </c>
      <c r="J546">
        <f>VLOOKUP($A546,SalesData[#This Row],COLUMN(J545), FALSE)</f>
        <v>6</v>
      </c>
      <c r="K546">
        <f>VLOOKUP($A546,SalesData[#This Row],COLUMN(K545), FALSE)</f>
        <v>0</v>
      </c>
      <c r="L546">
        <f>VLOOKUP($A546,SalesData[#This Row],COLUMN(L545), FALSE)</f>
        <v>516.36</v>
      </c>
      <c r="M546" t="str">
        <f>VLOOKUP($A546,SalesData[#This Row],COLUMN(M545), FALSE)</f>
        <v>Medium</v>
      </c>
      <c r="N546">
        <f>VLOOKUP($A546,SalesData[#This Row],COLUMN(N545), FALSE)</f>
        <v>0</v>
      </c>
      <c r="O546" t="str">
        <f>VLOOKUP($A546,SalesData[#This Row],COLUMN(O545), FALSE)</f>
        <v>Neola Schneider</v>
      </c>
      <c r="P546" t="str">
        <f>VLOOKUP($A546,SalesData[#This Row],COLUMN(P545), FALSE)</f>
        <v>MX</v>
      </c>
      <c r="Q546" t="str">
        <f>VLOOKUP($A546,SalesData[#This Row],COLUMN(Q545), FALSE)</f>
        <v>2012</v>
      </c>
      <c r="R546" t="str">
        <f>VLOOKUP($A546,SalesData[#This Row],COLUMN(R545), FALSE)</f>
        <v>MEDIUM</v>
      </c>
      <c r="S546" t="str">
        <f>VLOOKUP($A546,SalesData[#This Row],COLUMN(S545), FALSE)</f>
        <v>technology</v>
      </c>
      <c r="T546" t="str">
        <f>VLOOKUP($A546,SalesData[#This Row],COLUMN(T545), FALSE)</f>
        <v>41223</v>
      </c>
      <c r="U546" t="str">
        <f>VLOOKUP($A546,SalesData[#This Row],COLUMN(U545), FALSE)</f>
        <v>NS1850582</v>
      </c>
      <c r="V546" t="str">
        <f>VLOOKUP($A546,SalesData[#This Row],COLUMN(V545), FALSE)</f>
        <v>MX</v>
      </c>
      <c r="W546">
        <f>VLOOKUP($A546,SalesData[#This Row],COLUMN(W545), FALSE)</f>
        <v>2012</v>
      </c>
      <c r="X546" t="str">
        <f>VLOOKUP($A546,SalesData[#This Row],COLUMN(X545), FALSE)</f>
        <v>NS1850582</v>
      </c>
      <c r="Y546">
        <f>VLOOKUP($A546,SalesData[#This Row],COLUMN(Y545), FALSE)</f>
        <v>41223</v>
      </c>
      <c r="Z546" t="str">
        <f>VLOOKUP($A546,SalesData[#This Row],COLUMN(Z545), FALSE)</f>
        <v>MX-2012-NS1850582-41223</v>
      </c>
      <c r="AA546">
        <f>VLOOKUP($A546,SalesData[#This Row],COLUMN(AA545), FALSE)</f>
        <v>2012</v>
      </c>
      <c r="AB546">
        <f>VLOOKUP($A546,SalesData[#This Row],COLUMN(AB545), FALSE)</f>
        <v>11</v>
      </c>
      <c r="AC546">
        <f>VLOOKUP($A546,SalesData[#This Row],COLUMN(AC545), FALSE)</f>
        <v>7</v>
      </c>
      <c r="AD546">
        <f>VLOOKUP($A546,SalesData[#This Row],COLUMN(AD545), FALSE)</f>
        <v>7</v>
      </c>
    </row>
    <row r="547" spans="1:30" ht="15.75">
      <c r="A547" s="54" t="s">
        <v>1530</v>
      </c>
      <c r="B547" s="52">
        <f>VLOOKUP($A547,SalesData[#This Row],COLUMN(B546), FALSE)</f>
        <v>41346</v>
      </c>
      <c r="C547" s="52">
        <f>VLOOKUP($A547,SalesData[#This Row],COLUMN(C546), FALSE)</f>
        <v>41348</v>
      </c>
      <c r="D547" t="str">
        <f>VLOOKUP($A547,SalesData[#This Row],COLUMN(D546), FALSE)</f>
        <v>Tom Stivers</v>
      </c>
      <c r="E547" t="str">
        <f>VLOOKUP($A547,SalesData[#This Row],COLUMN(E546), FALSE)</f>
        <v>France</v>
      </c>
      <c r="F547" t="str">
        <f>VLOOKUP($A547,SalesData[#This Row],COLUMN(F546), FALSE)</f>
        <v>Western Europe</v>
      </c>
      <c r="G547" t="str">
        <f>VLOOKUP($A547,SalesData[#This Row],COLUMN(G546), FALSE)</f>
        <v>Technology</v>
      </c>
      <c r="H547" t="str">
        <f>VLOOKUP($A547,SalesData[#This Row],COLUMN(H546), FALSE)</f>
        <v>Phones</v>
      </c>
      <c r="I547">
        <f>VLOOKUP($A547,SalesData[#This Row],COLUMN(I546), FALSE)</f>
        <v>1257.4559999999999</v>
      </c>
      <c r="J547">
        <f>VLOOKUP($A547,SalesData[#This Row],COLUMN(J546), FALSE)</f>
        <v>8</v>
      </c>
      <c r="K547">
        <f>VLOOKUP($A547,SalesData[#This Row],COLUMN(K546), FALSE)</f>
        <v>0.15</v>
      </c>
      <c r="L547">
        <f>VLOOKUP($A547,SalesData[#This Row],COLUMN(L546), FALSE)</f>
        <v>-29.664000000000001</v>
      </c>
      <c r="M547" t="str">
        <f>VLOOKUP($A547,SalesData[#This Row],COLUMN(M546), FALSE)</f>
        <v>High</v>
      </c>
      <c r="N547">
        <f>VLOOKUP($A547,SalesData[#This Row],COLUMN(N546), FALSE)</f>
        <v>0</v>
      </c>
      <c r="O547" t="str">
        <f>VLOOKUP($A547,SalesData[#This Row],COLUMN(O546), FALSE)</f>
        <v>Tom Stivers</v>
      </c>
      <c r="P547" t="str">
        <f>VLOOKUP($A547,SalesData[#This Row],COLUMN(P546), FALSE)</f>
        <v>IT</v>
      </c>
      <c r="Q547" t="str">
        <f>VLOOKUP($A547,SalesData[#This Row],COLUMN(Q546), FALSE)</f>
        <v>2013</v>
      </c>
      <c r="R547" t="str">
        <f>VLOOKUP($A547,SalesData[#This Row],COLUMN(R546), FALSE)</f>
        <v>HIGH</v>
      </c>
      <c r="S547" t="str">
        <f>VLOOKUP($A547,SalesData[#This Row],COLUMN(S546), FALSE)</f>
        <v>technology</v>
      </c>
      <c r="T547" t="str">
        <f>VLOOKUP($A547,SalesData[#This Row],COLUMN(T546), FALSE)</f>
        <v>41346</v>
      </c>
      <c r="U547" t="str">
        <f>VLOOKUP($A547,SalesData[#This Row],COLUMN(U546), FALSE)</f>
        <v>TS2143045</v>
      </c>
      <c r="V547" t="str">
        <f>VLOOKUP($A547,SalesData[#This Row],COLUMN(V546), FALSE)</f>
        <v>IT</v>
      </c>
      <c r="W547">
        <f>VLOOKUP($A547,SalesData[#This Row],COLUMN(W546), FALSE)</f>
        <v>2013</v>
      </c>
      <c r="X547" t="str">
        <f>VLOOKUP($A547,SalesData[#This Row],COLUMN(X546), FALSE)</f>
        <v>TS2143045</v>
      </c>
      <c r="Y547">
        <f>VLOOKUP($A547,SalesData[#This Row],COLUMN(Y546), FALSE)</f>
        <v>41346</v>
      </c>
      <c r="Z547" t="str">
        <f>VLOOKUP($A547,SalesData[#This Row],COLUMN(Z546), FALSE)</f>
        <v>IT-2013-TS2143045-41346</v>
      </c>
      <c r="AA547">
        <f>VLOOKUP($A547,SalesData[#This Row],COLUMN(AA546), FALSE)</f>
        <v>2013</v>
      </c>
      <c r="AB547">
        <f>VLOOKUP($A547,SalesData[#This Row],COLUMN(AB546), FALSE)</f>
        <v>3</v>
      </c>
      <c r="AC547">
        <f>VLOOKUP($A547,SalesData[#This Row],COLUMN(AC546), FALSE)</f>
        <v>4</v>
      </c>
      <c r="AD547">
        <f>VLOOKUP($A547,SalesData[#This Row],COLUMN(AD546), FALSE)</f>
        <v>2</v>
      </c>
    </row>
    <row r="548" spans="1:30" ht="15.75">
      <c r="A548" s="53" t="s">
        <v>1531</v>
      </c>
      <c r="B548" s="52">
        <f>VLOOKUP($A548,SalesData[#This Row],COLUMN(B547), FALSE)</f>
        <v>42363</v>
      </c>
      <c r="C548" s="52">
        <f>VLOOKUP($A548,SalesData[#This Row],COLUMN(C547), FALSE)</f>
        <v>42370</v>
      </c>
      <c r="D548" t="str">
        <f>VLOOKUP($A548,SalesData[#This Row],COLUMN(D547), FALSE)</f>
        <v>Alan Hwang</v>
      </c>
      <c r="E548" t="str">
        <f>VLOOKUP($A548,SalesData[#This Row],COLUMN(E547), FALSE)</f>
        <v>United States</v>
      </c>
      <c r="F548" t="str">
        <f>VLOOKUP($A548,SalesData[#This Row],COLUMN(F547), FALSE)</f>
        <v>Western US</v>
      </c>
      <c r="G548" t="str">
        <f>VLOOKUP($A548,SalesData[#This Row],COLUMN(G547), FALSE)</f>
        <v>Office Supplies</v>
      </c>
      <c r="H548" t="str">
        <f>VLOOKUP($A548,SalesData[#This Row],COLUMN(H547), FALSE)</f>
        <v>Chairs</v>
      </c>
      <c r="I548">
        <f>VLOOKUP($A548,SalesData[#This Row],COLUMN(I547), FALSE)</f>
        <v>1003.62</v>
      </c>
      <c r="J548">
        <f>VLOOKUP($A548,SalesData[#This Row],COLUMN(J547), FALSE)</f>
        <v>6</v>
      </c>
      <c r="K548">
        <f>VLOOKUP($A548,SalesData[#This Row],COLUMN(K547), FALSE)</f>
        <v>0</v>
      </c>
      <c r="L548">
        <f>VLOOKUP($A548,SalesData[#This Row],COLUMN(L547), FALSE)</f>
        <v>0</v>
      </c>
      <c r="M548" t="str">
        <f>VLOOKUP($A548,SalesData[#This Row],COLUMN(M547), FALSE)</f>
        <v>Low</v>
      </c>
      <c r="N548">
        <f>VLOOKUP($A548,SalesData[#This Row],COLUMN(N547), FALSE)</f>
        <v>0</v>
      </c>
      <c r="O548" t="str">
        <f>VLOOKUP($A548,SalesData[#This Row],COLUMN(O547), FALSE)</f>
        <v>Alan Hwang</v>
      </c>
      <c r="P548" t="str">
        <f>VLOOKUP($A548,SalesData[#This Row],COLUMN(P547), FALSE)</f>
        <v>CA</v>
      </c>
      <c r="Q548" t="str">
        <f>VLOOKUP($A548,SalesData[#This Row],COLUMN(Q547), FALSE)</f>
        <v>2015</v>
      </c>
      <c r="R548" t="str">
        <f>VLOOKUP($A548,SalesData[#This Row],COLUMN(R547), FALSE)</f>
        <v>LOW</v>
      </c>
      <c r="S548" t="str">
        <f>VLOOKUP($A548,SalesData[#This Row],COLUMN(S547), FALSE)</f>
        <v>office supplies</v>
      </c>
      <c r="T548" t="str">
        <f>VLOOKUP($A548,SalesData[#This Row],COLUMN(T547), FALSE)</f>
        <v>42363</v>
      </c>
      <c r="U548" t="str">
        <f>VLOOKUP($A548,SalesData[#This Row],COLUMN(U547), FALSE)</f>
        <v>AH10210140</v>
      </c>
      <c r="V548" t="str">
        <f>VLOOKUP($A548,SalesData[#This Row],COLUMN(V547), FALSE)</f>
        <v>CA</v>
      </c>
      <c r="W548">
        <f>VLOOKUP($A548,SalesData[#This Row],COLUMN(W547), FALSE)</f>
        <v>2015</v>
      </c>
      <c r="X548" t="str">
        <f>VLOOKUP($A548,SalesData[#This Row],COLUMN(X547), FALSE)</f>
        <v>AH10210140</v>
      </c>
      <c r="Y548">
        <f>VLOOKUP($A548,SalesData[#This Row],COLUMN(Y547), FALSE)</f>
        <v>42363</v>
      </c>
      <c r="Z548" t="str">
        <f>VLOOKUP($A548,SalesData[#This Row],COLUMN(Z547), FALSE)</f>
        <v>CA-2015-AH10210140-42363</v>
      </c>
      <c r="AA548">
        <f>VLOOKUP($A548,SalesData[#This Row],COLUMN(AA547), FALSE)</f>
        <v>2015</v>
      </c>
      <c r="AB548">
        <f>VLOOKUP($A548,SalesData[#This Row],COLUMN(AB547), FALSE)</f>
        <v>12</v>
      </c>
      <c r="AC548">
        <f>VLOOKUP($A548,SalesData[#This Row],COLUMN(AC547), FALSE)</f>
        <v>6</v>
      </c>
      <c r="AD548">
        <f>VLOOKUP($A548,SalesData[#This Row],COLUMN(AD547), FALSE)</f>
        <v>7</v>
      </c>
    </row>
    <row r="549" spans="1:30" ht="15.75">
      <c r="A549" s="54" t="s">
        <v>1532</v>
      </c>
      <c r="B549" s="52">
        <f>VLOOKUP($A549,SalesData[#This Row],COLUMN(B548), FALSE)</f>
        <v>41271</v>
      </c>
      <c r="C549" s="52">
        <f>VLOOKUP($A549,SalesData[#This Row],COLUMN(C548), FALSE)</f>
        <v>41273</v>
      </c>
      <c r="D549" t="str">
        <f>VLOOKUP($A549,SalesData[#This Row],COLUMN(D548), FALSE)</f>
        <v>Annie Zypern</v>
      </c>
      <c r="E549" t="str">
        <f>VLOOKUP($A549,SalesData[#This Row],COLUMN(E548), FALSE)</f>
        <v>Nicaragua</v>
      </c>
      <c r="F549" t="str">
        <f>VLOOKUP($A549,SalesData[#This Row],COLUMN(F548), FALSE)</f>
        <v>Central America</v>
      </c>
      <c r="G549" t="str">
        <f>VLOOKUP($A549,SalesData[#This Row],COLUMN(G548), FALSE)</f>
        <v>Furniture</v>
      </c>
      <c r="H549" t="str">
        <f>VLOOKUP($A549,SalesData[#This Row],COLUMN(H548), FALSE)</f>
        <v>Phones</v>
      </c>
      <c r="I549">
        <f>VLOOKUP($A549,SalesData[#This Row],COLUMN(I548), FALSE)</f>
        <v>2429.4399999999901</v>
      </c>
      <c r="J549">
        <f>VLOOKUP($A549,SalesData[#This Row],COLUMN(J548), FALSE)</f>
        <v>8</v>
      </c>
      <c r="K549">
        <f>VLOOKUP($A549,SalesData[#This Row],COLUMN(K548), FALSE)</f>
        <v>0</v>
      </c>
      <c r="L549">
        <f>VLOOKUP($A549,SalesData[#This Row],COLUMN(L548), FALSE)</f>
        <v>534.4</v>
      </c>
      <c r="M549" t="str">
        <f>VLOOKUP($A549,SalesData[#This Row],COLUMN(M548), FALSE)</f>
        <v>Medium</v>
      </c>
      <c r="N549">
        <f>VLOOKUP($A549,SalesData[#This Row],COLUMN(N548), FALSE)</f>
        <v>0</v>
      </c>
      <c r="O549" t="str">
        <f>VLOOKUP($A549,SalesData[#This Row],COLUMN(O548), FALSE)</f>
        <v>Annie Zypern</v>
      </c>
      <c r="P549" t="str">
        <f>VLOOKUP($A549,SalesData[#This Row],COLUMN(P548), FALSE)</f>
        <v>MX</v>
      </c>
      <c r="Q549" t="str">
        <f>VLOOKUP($A549,SalesData[#This Row],COLUMN(Q548), FALSE)</f>
        <v>2012</v>
      </c>
      <c r="R549" t="str">
        <f>VLOOKUP($A549,SalesData[#This Row],COLUMN(R548), FALSE)</f>
        <v>MEDIUM</v>
      </c>
      <c r="S549" t="str">
        <f>VLOOKUP($A549,SalesData[#This Row],COLUMN(S548), FALSE)</f>
        <v>furniture</v>
      </c>
      <c r="T549" t="str">
        <f>VLOOKUP($A549,SalesData[#This Row],COLUMN(T548), FALSE)</f>
        <v>41271</v>
      </c>
      <c r="U549" t="str">
        <f>VLOOKUP($A549,SalesData[#This Row],COLUMN(U548), FALSE)</f>
        <v>AZ1075093</v>
      </c>
      <c r="V549" t="str">
        <f>VLOOKUP($A549,SalesData[#This Row],COLUMN(V548), FALSE)</f>
        <v>MX</v>
      </c>
      <c r="W549">
        <f>VLOOKUP($A549,SalesData[#This Row],COLUMN(W548), FALSE)</f>
        <v>2012</v>
      </c>
      <c r="X549" t="str">
        <f>VLOOKUP($A549,SalesData[#This Row],COLUMN(X548), FALSE)</f>
        <v>AZ1075093</v>
      </c>
      <c r="Y549">
        <f>VLOOKUP($A549,SalesData[#This Row],COLUMN(Y548), FALSE)</f>
        <v>41271</v>
      </c>
      <c r="Z549" t="str">
        <f>VLOOKUP($A549,SalesData[#This Row],COLUMN(Z548), FALSE)</f>
        <v>MX-2012-AZ1075093-41271</v>
      </c>
      <c r="AA549">
        <f>VLOOKUP($A549,SalesData[#This Row],COLUMN(AA548), FALSE)</f>
        <v>2012</v>
      </c>
      <c r="AB549">
        <f>VLOOKUP($A549,SalesData[#This Row],COLUMN(AB548), FALSE)</f>
        <v>12</v>
      </c>
      <c r="AC549">
        <f>VLOOKUP($A549,SalesData[#This Row],COLUMN(AC548), FALSE)</f>
        <v>6</v>
      </c>
      <c r="AD549">
        <f>VLOOKUP($A549,SalesData[#This Row],COLUMN(AD548), FALSE)</f>
        <v>2</v>
      </c>
    </row>
    <row r="550" spans="1:30" ht="15.75">
      <c r="A550" s="53" t="s">
        <v>1534</v>
      </c>
      <c r="B550" s="52">
        <f>VLOOKUP($A550,SalesData[#This Row],COLUMN(B549), FALSE)</f>
        <v>42291</v>
      </c>
      <c r="C550" s="52">
        <f>VLOOKUP($A550,SalesData[#This Row],COLUMN(C549), FALSE)</f>
        <v>42293</v>
      </c>
      <c r="D550" t="str">
        <f>VLOOKUP($A550,SalesData[#This Row],COLUMN(D549), FALSE)</f>
        <v>Alan Hwang</v>
      </c>
      <c r="E550" t="str">
        <f>VLOOKUP($A550,SalesData[#This Row],COLUMN(E549), FALSE)</f>
        <v>United States</v>
      </c>
      <c r="F550" t="str">
        <f>VLOOKUP($A550,SalesData[#This Row],COLUMN(F549), FALSE)</f>
        <v>Southern US</v>
      </c>
      <c r="G550" t="str">
        <f>VLOOKUP($A550,SalesData[#This Row],COLUMN(G549), FALSE)</f>
        <v>Office Supplies</v>
      </c>
      <c r="H550" t="str">
        <f>VLOOKUP($A550,SalesData[#This Row],COLUMN(H549), FALSE)</f>
        <v>Phones</v>
      </c>
      <c r="I550">
        <f>VLOOKUP($A550,SalesData[#This Row],COLUMN(I549), FALSE)</f>
        <v>348.56</v>
      </c>
      <c r="J550">
        <f>VLOOKUP($A550,SalesData[#This Row],COLUMN(J549), FALSE)</f>
        <v>8</v>
      </c>
      <c r="K550">
        <f>VLOOKUP($A550,SalesData[#This Row],COLUMN(K549), FALSE)</f>
        <v>0</v>
      </c>
      <c r="L550">
        <f>VLOOKUP($A550,SalesData[#This Row],COLUMN(L549), FALSE)</f>
        <v>104.567999999999</v>
      </c>
      <c r="M550" t="str">
        <f>VLOOKUP($A550,SalesData[#This Row],COLUMN(M549), FALSE)</f>
        <v>High</v>
      </c>
      <c r="N550">
        <f>VLOOKUP($A550,SalesData[#This Row],COLUMN(N549), FALSE)</f>
        <v>0</v>
      </c>
      <c r="O550" t="str">
        <f>VLOOKUP($A550,SalesData[#This Row],COLUMN(O549), FALSE)</f>
        <v>Alan Hwang</v>
      </c>
      <c r="P550" t="str">
        <f>VLOOKUP($A550,SalesData[#This Row],COLUMN(P549), FALSE)</f>
        <v>US</v>
      </c>
      <c r="Q550" t="str">
        <f>VLOOKUP($A550,SalesData[#This Row],COLUMN(Q549), FALSE)</f>
        <v>2015</v>
      </c>
      <c r="R550" t="str">
        <f>VLOOKUP($A550,SalesData[#This Row],COLUMN(R549), FALSE)</f>
        <v>HIGH</v>
      </c>
      <c r="S550" t="str">
        <f>VLOOKUP($A550,SalesData[#This Row],COLUMN(S549), FALSE)</f>
        <v>office supplies</v>
      </c>
      <c r="T550" t="str">
        <f>VLOOKUP($A550,SalesData[#This Row],COLUMN(T549), FALSE)</f>
        <v>42291</v>
      </c>
      <c r="U550" t="str">
        <f>VLOOKUP($A550,SalesData[#This Row],COLUMN(U549), FALSE)</f>
        <v>AH10210140</v>
      </c>
      <c r="V550" t="str">
        <f>VLOOKUP($A550,SalesData[#This Row],COLUMN(V549), FALSE)</f>
        <v>US</v>
      </c>
      <c r="W550">
        <f>VLOOKUP($A550,SalesData[#This Row],COLUMN(W549), FALSE)</f>
        <v>2015</v>
      </c>
      <c r="X550" t="str">
        <f>VLOOKUP($A550,SalesData[#This Row],COLUMN(X549), FALSE)</f>
        <v>AH10210140</v>
      </c>
      <c r="Y550">
        <f>VLOOKUP($A550,SalesData[#This Row],COLUMN(Y549), FALSE)</f>
        <v>42291</v>
      </c>
      <c r="Z550" t="str">
        <f>VLOOKUP($A550,SalesData[#This Row],COLUMN(Z549), FALSE)</f>
        <v>US-2015-AH10210140-42291</v>
      </c>
      <c r="AA550">
        <f>VLOOKUP($A550,SalesData[#This Row],COLUMN(AA549), FALSE)</f>
        <v>2015</v>
      </c>
      <c r="AB550">
        <f>VLOOKUP($A550,SalesData[#This Row],COLUMN(AB549), FALSE)</f>
        <v>10</v>
      </c>
      <c r="AC550">
        <f>VLOOKUP($A550,SalesData[#This Row],COLUMN(AC549), FALSE)</f>
        <v>4</v>
      </c>
      <c r="AD550">
        <f>VLOOKUP($A550,SalesData[#This Row],COLUMN(AD549), FALSE)</f>
        <v>2</v>
      </c>
    </row>
    <row r="551" spans="1:30" ht="15.75">
      <c r="A551" s="54" t="s">
        <v>1537</v>
      </c>
      <c r="B551" s="52">
        <f>VLOOKUP($A551,SalesData[#This Row],COLUMN(B550), FALSE)</f>
        <v>41956</v>
      </c>
      <c r="C551" s="52">
        <f>VLOOKUP($A551,SalesData[#This Row],COLUMN(C550), FALSE)</f>
        <v>41961</v>
      </c>
      <c r="D551" t="str">
        <f>VLOOKUP($A551,SalesData[#This Row],COLUMN(D550), FALSE)</f>
        <v>Sung Pak</v>
      </c>
      <c r="E551" t="str">
        <f>VLOOKUP($A551,SalesData[#This Row],COLUMN(E550), FALSE)</f>
        <v>France</v>
      </c>
      <c r="F551" t="str">
        <f>VLOOKUP($A551,SalesData[#This Row],COLUMN(F550), FALSE)</f>
        <v>Western Europe</v>
      </c>
      <c r="G551" t="str">
        <f>VLOOKUP($A551,SalesData[#This Row],COLUMN(G550), FALSE)</f>
        <v>Furniture</v>
      </c>
      <c r="H551" t="str">
        <f>VLOOKUP($A551,SalesData[#This Row],COLUMN(H550), FALSE)</f>
        <v>Phones</v>
      </c>
      <c r="I551">
        <f>VLOOKUP($A551,SalesData[#This Row],COLUMN(I550), FALSE)</f>
        <v>2891.6999999999898</v>
      </c>
      <c r="J551">
        <f>VLOOKUP($A551,SalesData[#This Row],COLUMN(J550), FALSE)</f>
        <v>7</v>
      </c>
      <c r="K551">
        <f>VLOOKUP($A551,SalesData[#This Row],COLUMN(K550), FALSE)</f>
        <v>0.1</v>
      </c>
      <c r="L551">
        <f>VLOOKUP($A551,SalesData[#This Row],COLUMN(L550), FALSE)</f>
        <v>1188.81</v>
      </c>
      <c r="M551" t="str">
        <f>VLOOKUP($A551,SalesData[#This Row],COLUMN(M550), FALSE)</f>
        <v>Medium</v>
      </c>
      <c r="N551">
        <f>VLOOKUP($A551,SalesData[#This Row],COLUMN(N550), FALSE)</f>
        <v>0</v>
      </c>
      <c r="O551" t="str">
        <f>VLOOKUP($A551,SalesData[#This Row],COLUMN(O550), FALSE)</f>
        <v>Sung Pak</v>
      </c>
      <c r="P551" t="str">
        <f>VLOOKUP($A551,SalesData[#This Row],COLUMN(P550), FALSE)</f>
        <v>IT</v>
      </c>
      <c r="Q551" t="str">
        <f>VLOOKUP($A551,SalesData[#This Row],COLUMN(Q550), FALSE)</f>
        <v>2014</v>
      </c>
      <c r="R551" t="str">
        <f>VLOOKUP($A551,SalesData[#This Row],COLUMN(R550), FALSE)</f>
        <v>MEDIUM</v>
      </c>
      <c r="S551" t="str">
        <f>VLOOKUP($A551,SalesData[#This Row],COLUMN(S550), FALSE)</f>
        <v>furniture</v>
      </c>
      <c r="T551" t="str">
        <f>VLOOKUP($A551,SalesData[#This Row],COLUMN(T550), FALSE)</f>
        <v>41956</v>
      </c>
      <c r="U551" t="str">
        <f>VLOOKUP($A551,SalesData[#This Row],COLUMN(U550), FALSE)</f>
        <v>SP2086045</v>
      </c>
      <c r="V551" t="str">
        <f>VLOOKUP($A551,SalesData[#This Row],COLUMN(V550), FALSE)</f>
        <v>IT</v>
      </c>
      <c r="W551">
        <f>VLOOKUP($A551,SalesData[#This Row],COLUMN(W550), FALSE)</f>
        <v>2014</v>
      </c>
      <c r="X551" t="str">
        <f>VLOOKUP($A551,SalesData[#This Row],COLUMN(X550), FALSE)</f>
        <v>SP2086045</v>
      </c>
      <c r="Y551">
        <f>VLOOKUP($A551,SalesData[#This Row],COLUMN(Y550), FALSE)</f>
        <v>41956</v>
      </c>
      <c r="Z551" t="str">
        <f>VLOOKUP($A551,SalesData[#This Row],COLUMN(Z550), FALSE)</f>
        <v>IT-2014-SP2086045-41956</v>
      </c>
      <c r="AA551">
        <f>VLOOKUP($A551,SalesData[#This Row],COLUMN(AA550), FALSE)</f>
        <v>2014</v>
      </c>
      <c r="AB551">
        <f>VLOOKUP($A551,SalesData[#This Row],COLUMN(AB550), FALSE)</f>
        <v>11</v>
      </c>
      <c r="AC551">
        <f>VLOOKUP($A551,SalesData[#This Row],COLUMN(AC550), FALSE)</f>
        <v>5</v>
      </c>
      <c r="AD551">
        <f>VLOOKUP($A551,SalesData[#This Row],COLUMN(AD550), FALSE)</f>
        <v>5</v>
      </c>
    </row>
    <row r="552" spans="1:30" ht="15.75">
      <c r="A552" s="53" t="s">
        <v>1540</v>
      </c>
      <c r="B552" s="52">
        <f>VLOOKUP($A552,SalesData[#This Row],COLUMN(B551), FALSE)</f>
        <v>41501</v>
      </c>
      <c r="C552" s="52">
        <f>VLOOKUP($A552,SalesData[#This Row],COLUMN(C551), FALSE)</f>
        <v>41505</v>
      </c>
      <c r="D552" t="str">
        <f>VLOOKUP($A552,SalesData[#This Row],COLUMN(D551), FALSE)</f>
        <v>Kalyca Meade</v>
      </c>
      <c r="E552" t="str">
        <f>VLOOKUP($A552,SalesData[#This Row],COLUMN(E551), FALSE)</f>
        <v>Australia</v>
      </c>
      <c r="F552" t="str">
        <f>VLOOKUP($A552,SalesData[#This Row],COLUMN(F551), FALSE)</f>
        <v>Oceania</v>
      </c>
      <c r="G552" t="str">
        <f>VLOOKUP($A552,SalesData[#This Row],COLUMN(G551), FALSE)</f>
        <v>Technology</v>
      </c>
      <c r="H552" t="str">
        <f>VLOOKUP($A552,SalesData[#This Row],COLUMN(H551), FALSE)</f>
        <v>Chairs</v>
      </c>
      <c r="I552">
        <f>VLOOKUP($A552,SalesData[#This Row],COLUMN(I551), FALSE)</f>
        <v>2042.82</v>
      </c>
      <c r="J552">
        <f>VLOOKUP($A552,SalesData[#This Row],COLUMN(J551), FALSE)</f>
        <v>6</v>
      </c>
      <c r="K552">
        <f>VLOOKUP($A552,SalesData[#This Row],COLUMN(K551), FALSE)</f>
        <v>0.1</v>
      </c>
      <c r="L552">
        <f>VLOOKUP($A552,SalesData[#This Row],COLUMN(L551), FALSE)</f>
        <v>-136.26</v>
      </c>
      <c r="M552" t="str">
        <f>VLOOKUP($A552,SalesData[#This Row],COLUMN(M551), FALSE)</f>
        <v>High</v>
      </c>
      <c r="N552">
        <f>VLOOKUP($A552,SalesData[#This Row],COLUMN(N551), FALSE)</f>
        <v>0</v>
      </c>
      <c r="O552" t="str">
        <f>VLOOKUP($A552,SalesData[#This Row],COLUMN(O551), FALSE)</f>
        <v>Kalyca Meade</v>
      </c>
      <c r="P552" t="str">
        <f>VLOOKUP($A552,SalesData[#This Row],COLUMN(P551), FALSE)</f>
        <v>ID</v>
      </c>
      <c r="Q552" t="str">
        <f>VLOOKUP($A552,SalesData[#This Row],COLUMN(Q551), FALSE)</f>
        <v>2013</v>
      </c>
      <c r="R552" t="str">
        <f>VLOOKUP($A552,SalesData[#This Row],COLUMN(R551), FALSE)</f>
        <v>HIGH</v>
      </c>
      <c r="S552" t="str">
        <f>VLOOKUP($A552,SalesData[#This Row],COLUMN(S551), FALSE)</f>
        <v>technology</v>
      </c>
      <c r="T552" t="str">
        <f>VLOOKUP($A552,SalesData[#This Row],COLUMN(T551), FALSE)</f>
        <v>41501</v>
      </c>
      <c r="U552" t="str">
        <f>VLOOKUP($A552,SalesData[#This Row],COLUMN(U551), FALSE)</f>
        <v>KM162257</v>
      </c>
      <c r="V552" t="str">
        <f>VLOOKUP($A552,SalesData[#This Row],COLUMN(V551), FALSE)</f>
        <v>ID</v>
      </c>
      <c r="W552">
        <f>VLOOKUP($A552,SalesData[#This Row],COLUMN(W551), FALSE)</f>
        <v>2013</v>
      </c>
      <c r="X552" t="str">
        <f>VLOOKUP($A552,SalesData[#This Row],COLUMN(X551), FALSE)</f>
        <v>KM162257</v>
      </c>
      <c r="Y552">
        <f>VLOOKUP($A552,SalesData[#This Row],COLUMN(Y551), FALSE)</f>
        <v>41501</v>
      </c>
      <c r="Z552" t="str">
        <f>VLOOKUP($A552,SalesData[#This Row],COLUMN(Z551), FALSE)</f>
        <v>ID-2013-KM162257-41501</v>
      </c>
      <c r="AA552">
        <f>VLOOKUP($A552,SalesData[#This Row],COLUMN(AA551), FALSE)</f>
        <v>2013</v>
      </c>
      <c r="AB552">
        <f>VLOOKUP($A552,SalesData[#This Row],COLUMN(AB551), FALSE)</f>
        <v>8</v>
      </c>
      <c r="AC552">
        <f>VLOOKUP($A552,SalesData[#This Row],COLUMN(AC551), FALSE)</f>
        <v>5</v>
      </c>
      <c r="AD552">
        <f>VLOOKUP($A552,SalesData[#This Row],COLUMN(AD551), FALSE)</f>
        <v>4</v>
      </c>
    </row>
    <row r="553" spans="1:30" ht="15.75">
      <c r="A553" s="54" t="s">
        <v>1573</v>
      </c>
      <c r="B553" s="52">
        <f>VLOOKUP($A553,SalesData[#This Row],COLUMN(B552), FALSE)</f>
        <v>41688</v>
      </c>
      <c r="C553" s="52">
        <f>VLOOKUP($A553,SalesData[#This Row],COLUMN(C552), FALSE)</f>
        <v>41695</v>
      </c>
      <c r="D553" t="str">
        <f>VLOOKUP($A553,SalesData[#This Row],COLUMN(D552), FALSE)</f>
        <v>Benjamin Venier</v>
      </c>
      <c r="E553" t="str">
        <f>VLOOKUP($A553,SalesData[#This Row],COLUMN(E552), FALSE)</f>
        <v>Spain</v>
      </c>
      <c r="F553" t="str">
        <f>VLOOKUP($A553,SalesData[#This Row],COLUMN(F552), FALSE)</f>
        <v>Southern Europe</v>
      </c>
      <c r="G553" t="str">
        <f>VLOOKUP($A553,SalesData[#This Row],COLUMN(G552), FALSE)</f>
        <v>Technology</v>
      </c>
      <c r="H553" t="str">
        <f>VLOOKUP($A553,SalesData[#This Row],COLUMN(H552), FALSE)</f>
        <v>Bookcases</v>
      </c>
      <c r="I553">
        <f>VLOOKUP($A553,SalesData[#This Row],COLUMN(I552), FALSE)</f>
        <v>2879.82</v>
      </c>
      <c r="J553">
        <f>VLOOKUP($A553,SalesData[#This Row],COLUMN(J552), FALSE)</f>
        <v>9</v>
      </c>
      <c r="K553">
        <f>VLOOKUP($A553,SalesData[#This Row],COLUMN(K552), FALSE)</f>
        <v>0</v>
      </c>
      <c r="L553">
        <f>VLOOKUP($A553,SalesData[#This Row],COLUMN(L552), FALSE)</f>
        <v>1295.73</v>
      </c>
      <c r="M553" t="str">
        <f>VLOOKUP($A553,SalesData[#This Row],COLUMN(M552), FALSE)</f>
        <v>Medium</v>
      </c>
      <c r="N553">
        <f>VLOOKUP($A553,SalesData[#This Row],COLUMN(N552), FALSE)</f>
        <v>0</v>
      </c>
      <c r="O553" t="str">
        <f>VLOOKUP($A553,SalesData[#This Row],COLUMN(O552), FALSE)</f>
        <v>Benjamin Venier</v>
      </c>
      <c r="P553" t="str">
        <f>VLOOKUP($A553,SalesData[#This Row],COLUMN(P552), FALSE)</f>
        <v>ES</v>
      </c>
      <c r="Q553" t="str">
        <f>VLOOKUP($A553,SalesData[#This Row],COLUMN(Q552), FALSE)</f>
        <v>2014</v>
      </c>
      <c r="R553" t="str">
        <f>VLOOKUP($A553,SalesData[#This Row],COLUMN(R552), FALSE)</f>
        <v>MEDIUM</v>
      </c>
      <c r="S553" t="str">
        <f>VLOOKUP($A553,SalesData[#This Row],COLUMN(S552), FALSE)</f>
        <v>technology</v>
      </c>
      <c r="T553" t="str">
        <f>VLOOKUP($A553,SalesData[#This Row],COLUMN(T552), FALSE)</f>
        <v>41688</v>
      </c>
      <c r="U553" t="str">
        <f>VLOOKUP($A553,SalesData[#This Row],COLUMN(U552), FALSE)</f>
        <v>BV11245120</v>
      </c>
      <c r="V553" t="str">
        <f>VLOOKUP($A553,SalesData[#This Row],COLUMN(V552), FALSE)</f>
        <v>ES</v>
      </c>
      <c r="W553">
        <f>VLOOKUP($A553,SalesData[#This Row],COLUMN(W552), FALSE)</f>
        <v>2014</v>
      </c>
      <c r="X553" t="str">
        <f>VLOOKUP($A553,SalesData[#This Row],COLUMN(X552), FALSE)</f>
        <v>BV11245120</v>
      </c>
      <c r="Y553">
        <f>VLOOKUP($A553,SalesData[#This Row],COLUMN(Y552), FALSE)</f>
        <v>41688</v>
      </c>
      <c r="Z553" t="str">
        <f>VLOOKUP($A553,SalesData[#This Row],COLUMN(Z552), FALSE)</f>
        <v>ES-2014-BV11245120-41688</v>
      </c>
      <c r="AA553">
        <f>VLOOKUP($A553,SalesData[#This Row],COLUMN(AA552), FALSE)</f>
        <v>2014</v>
      </c>
      <c r="AB553">
        <f>VLOOKUP($A553,SalesData[#This Row],COLUMN(AB552), FALSE)</f>
        <v>2</v>
      </c>
      <c r="AC553">
        <f>VLOOKUP($A553,SalesData[#This Row],COLUMN(AC552), FALSE)</f>
        <v>3</v>
      </c>
      <c r="AD553">
        <f>VLOOKUP($A553,SalesData[#This Row],COLUMN(AD552), FALSE)</f>
        <v>7</v>
      </c>
    </row>
    <row r="554" spans="1:30" ht="15.75">
      <c r="A554" s="53" t="s">
        <v>1581</v>
      </c>
      <c r="B554" s="52">
        <f>VLOOKUP($A554,SalesData[#This Row],COLUMN(B553), FALSE)</f>
        <v>42276</v>
      </c>
      <c r="C554" s="52">
        <f>VLOOKUP($A554,SalesData[#This Row],COLUMN(C553), FALSE)</f>
        <v>42283</v>
      </c>
      <c r="D554" t="str">
        <f>VLOOKUP($A554,SalesData[#This Row],COLUMN(D553), FALSE)</f>
        <v>Ken Black</v>
      </c>
      <c r="E554" t="str">
        <f>VLOOKUP($A554,SalesData[#This Row],COLUMN(E553), FALSE)</f>
        <v>Germany</v>
      </c>
      <c r="F554" t="str">
        <f>VLOOKUP($A554,SalesData[#This Row],COLUMN(F553), FALSE)</f>
        <v>Western Europe</v>
      </c>
      <c r="G554" t="str">
        <f>VLOOKUP($A554,SalesData[#This Row],COLUMN(G553), FALSE)</f>
        <v>Technology</v>
      </c>
      <c r="H554" t="str">
        <f>VLOOKUP($A554,SalesData[#This Row],COLUMN(H553), FALSE)</f>
        <v>Copiers</v>
      </c>
      <c r="I554">
        <f>VLOOKUP($A554,SalesData[#This Row],COLUMN(I553), FALSE)</f>
        <v>2088.2399999999998</v>
      </c>
      <c r="J554">
        <f>VLOOKUP($A554,SalesData[#This Row],COLUMN(J553), FALSE)</f>
        <v>8</v>
      </c>
      <c r="K554">
        <f>VLOOKUP($A554,SalesData[#This Row],COLUMN(K553), FALSE)</f>
        <v>0</v>
      </c>
      <c r="L554">
        <f>VLOOKUP($A554,SalesData[#This Row],COLUMN(L553), FALSE)</f>
        <v>83.52</v>
      </c>
      <c r="M554" t="str">
        <f>VLOOKUP($A554,SalesData[#This Row],COLUMN(M553), FALSE)</f>
        <v>Low</v>
      </c>
      <c r="N554">
        <f>VLOOKUP($A554,SalesData[#This Row],COLUMN(N553), FALSE)</f>
        <v>0</v>
      </c>
      <c r="O554" t="str">
        <f>VLOOKUP($A554,SalesData[#This Row],COLUMN(O553), FALSE)</f>
        <v>Ken Black</v>
      </c>
      <c r="P554" t="str">
        <f>VLOOKUP($A554,SalesData[#This Row],COLUMN(P553), FALSE)</f>
        <v>ES</v>
      </c>
      <c r="Q554" t="str">
        <f>VLOOKUP($A554,SalesData[#This Row],COLUMN(Q553), FALSE)</f>
        <v>2015</v>
      </c>
      <c r="R554" t="str">
        <f>VLOOKUP($A554,SalesData[#This Row],COLUMN(R553), FALSE)</f>
        <v>LOW</v>
      </c>
      <c r="S554" t="str">
        <f>VLOOKUP($A554,SalesData[#This Row],COLUMN(S553), FALSE)</f>
        <v>technology</v>
      </c>
      <c r="T554" t="str">
        <f>VLOOKUP($A554,SalesData[#This Row],COLUMN(T553), FALSE)</f>
        <v>42276</v>
      </c>
      <c r="U554" t="str">
        <f>VLOOKUP($A554,SalesData[#This Row],COLUMN(U553), FALSE)</f>
        <v>KB1658548</v>
      </c>
      <c r="V554" t="str">
        <f>VLOOKUP($A554,SalesData[#This Row],COLUMN(V553), FALSE)</f>
        <v>ES</v>
      </c>
      <c r="W554">
        <f>VLOOKUP($A554,SalesData[#This Row],COLUMN(W553), FALSE)</f>
        <v>2015</v>
      </c>
      <c r="X554" t="str">
        <f>VLOOKUP($A554,SalesData[#This Row],COLUMN(X553), FALSE)</f>
        <v>KB1658548</v>
      </c>
      <c r="Y554">
        <f>VLOOKUP($A554,SalesData[#This Row],COLUMN(Y553), FALSE)</f>
        <v>42276</v>
      </c>
      <c r="Z554" t="str">
        <f>VLOOKUP($A554,SalesData[#This Row],COLUMN(Z553), FALSE)</f>
        <v>ES-2015-KB1658548-42276</v>
      </c>
      <c r="AA554">
        <f>VLOOKUP($A554,SalesData[#This Row],COLUMN(AA553), FALSE)</f>
        <v>2015</v>
      </c>
      <c r="AB554">
        <f>VLOOKUP($A554,SalesData[#This Row],COLUMN(AB553), FALSE)</f>
        <v>9</v>
      </c>
      <c r="AC554">
        <f>VLOOKUP($A554,SalesData[#This Row],COLUMN(AC553), FALSE)</f>
        <v>3</v>
      </c>
      <c r="AD554">
        <f>VLOOKUP($A554,SalesData[#This Row],COLUMN(AD553), FALSE)</f>
        <v>7</v>
      </c>
    </row>
    <row r="555" spans="1:30" ht="15.75">
      <c r="A555" s="54" t="s">
        <v>1582</v>
      </c>
      <c r="B555" s="52">
        <f>VLOOKUP($A555,SalesData[#This Row],COLUMN(B554), FALSE)</f>
        <v>42194</v>
      </c>
      <c r="C555" s="52">
        <f>VLOOKUP($A555,SalesData[#This Row],COLUMN(C554), FALSE)</f>
        <v>42198</v>
      </c>
      <c r="D555" t="str">
        <f>VLOOKUP($A555,SalesData[#This Row],COLUMN(D554), FALSE)</f>
        <v>Eugene Moren</v>
      </c>
      <c r="E555" t="str">
        <f>VLOOKUP($A555,SalesData[#This Row],COLUMN(E554), FALSE)</f>
        <v>India</v>
      </c>
      <c r="F555" t="str">
        <f>VLOOKUP($A555,SalesData[#This Row],COLUMN(F554), FALSE)</f>
        <v>SOUTHERN ASIA</v>
      </c>
      <c r="G555" t="str">
        <f>VLOOKUP($A555,SalesData[#This Row],COLUMN(G554), FALSE)</f>
        <v>Furniture</v>
      </c>
      <c r="H555" t="str">
        <f>VLOOKUP($A555,SalesData[#This Row],COLUMN(H554), FALSE)</f>
        <v>Appliances</v>
      </c>
      <c r="I555">
        <f>VLOOKUP($A555,SalesData[#This Row],COLUMN(I554), FALSE)</f>
        <v>2194.5300000000002</v>
      </c>
      <c r="J555">
        <f>VLOOKUP($A555,SalesData[#This Row],COLUMN(J554), FALSE)</f>
        <v>13</v>
      </c>
      <c r="K555">
        <f>VLOOKUP($A555,SalesData[#This Row],COLUMN(K554), FALSE)</f>
        <v>0</v>
      </c>
      <c r="L555">
        <f>VLOOKUP($A555,SalesData[#This Row],COLUMN(L554), FALSE)</f>
        <v>438.75</v>
      </c>
      <c r="M555" t="str">
        <f>VLOOKUP($A555,SalesData[#This Row],COLUMN(M554), FALSE)</f>
        <v>High</v>
      </c>
      <c r="N555">
        <f>VLOOKUP($A555,SalesData[#This Row],COLUMN(N554), FALSE)</f>
        <v>0</v>
      </c>
      <c r="O555" t="str">
        <f>VLOOKUP($A555,SalesData[#This Row],COLUMN(O554), FALSE)</f>
        <v>Eugene Moren</v>
      </c>
      <c r="P555" t="str">
        <f>VLOOKUP($A555,SalesData[#This Row],COLUMN(P554), FALSE)</f>
        <v>IN</v>
      </c>
      <c r="Q555" t="str">
        <f>VLOOKUP($A555,SalesData[#This Row],COLUMN(Q554), FALSE)</f>
        <v>2015</v>
      </c>
      <c r="R555" t="str">
        <f>VLOOKUP($A555,SalesData[#This Row],COLUMN(R554), FALSE)</f>
        <v>HIGH</v>
      </c>
      <c r="S555" t="str">
        <f>VLOOKUP($A555,SalesData[#This Row],COLUMN(S554), FALSE)</f>
        <v>furniture</v>
      </c>
      <c r="T555" t="str">
        <f>VLOOKUP($A555,SalesData[#This Row],COLUMN(T554), FALSE)</f>
        <v>42194</v>
      </c>
      <c r="U555" t="str">
        <f>VLOOKUP($A555,SalesData[#This Row],COLUMN(U554), FALSE)</f>
        <v>EM1414058</v>
      </c>
      <c r="V555" t="str">
        <f>VLOOKUP($A555,SalesData[#This Row],COLUMN(V554), FALSE)</f>
        <v>IN</v>
      </c>
      <c r="W555">
        <f>VLOOKUP($A555,SalesData[#This Row],COLUMN(W554), FALSE)</f>
        <v>2015</v>
      </c>
      <c r="X555" t="str">
        <f>VLOOKUP($A555,SalesData[#This Row],COLUMN(X554), FALSE)</f>
        <v>EM1414058</v>
      </c>
      <c r="Y555">
        <f>VLOOKUP($A555,SalesData[#This Row],COLUMN(Y554), FALSE)</f>
        <v>42194</v>
      </c>
      <c r="Z555" t="str">
        <f>VLOOKUP($A555,SalesData[#This Row],COLUMN(Z554), FALSE)</f>
        <v>IN-2015-EM1414058-42194</v>
      </c>
      <c r="AA555">
        <f>VLOOKUP($A555,SalesData[#This Row],COLUMN(AA554), FALSE)</f>
        <v>2015</v>
      </c>
      <c r="AB555">
        <f>VLOOKUP($A555,SalesData[#This Row],COLUMN(AB554), FALSE)</f>
        <v>7</v>
      </c>
      <c r="AC555">
        <f>VLOOKUP($A555,SalesData[#This Row],COLUMN(AC554), FALSE)</f>
        <v>5</v>
      </c>
      <c r="AD555">
        <f>VLOOKUP($A555,SalesData[#This Row],COLUMN(AD554), FALSE)</f>
        <v>4</v>
      </c>
    </row>
    <row r="556" spans="1:30" ht="15.75">
      <c r="A556" s="53" t="s">
        <v>1586</v>
      </c>
      <c r="B556" s="52">
        <f>VLOOKUP($A556,SalesData[#This Row],COLUMN(B555), FALSE)</f>
        <v>41783</v>
      </c>
      <c r="C556" s="52">
        <f>VLOOKUP($A556,SalesData[#This Row],COLUMN(C555), FALSE)</f>
        <v>41787</v>
      </c>
      <c r="D556" t="str">
        <f>VLOOKUP($A556,SalesData[#This Row],COLUMN(D555), FALSE)</f>
        <v>Chad McGuire</v>
      </c>
      <c r="E556" t="str">
        <f>VLOOKUP($A556,SalesData[#This Row],COLUMN(E555), FALSE)</f>
        <v>Malaysia</v>
      </c>
      <c r="F556" t="str">
        <f>VLOOKUP($A556,SalesData[#This Row],COLUMN(F555), FALSE)</f>
        <v>Southeastern Asia</v>
      </c>
      <c r="G556" t="str">
        <f>VLOOKUP($A556,SalesData[#This Row],COLUMN(G555), FALSE)</f>
        <v>Furniture</v>
      </c>
      <c r="H556" t="str">
        <f>VLOOKUP($A556,SalesData[#This Row],COLUMN(H555), FALSE)</f>
        <v>Appliances</v>
      </c>
      <c r="I556">
        <f>VLOOKUP($A556,SalesData[#This Row],COLUMN(I555), FALSE)</f>
        <v>2761.2</v>
      </c>
      <c r="J556">
        <f>VLOOKUP($A556,SalesData[#This Row],COLUMN(J555), FALSE)</f>
        <v>6</v>
      </c>
      <c r="K556">
        <f>VLOOKUP($A556,SalesData[#This Row],COLUMN(K555), FALSE)</f>
        <v>0</v>
      </c>
      <c r="L556">
        <f>VLOOKUP($A556,SalesData[#This Row],COLUMN(L555), FALSE)</f>
        <v>110.34</v>
      </c>
      <c r="M556" t="str">
        <f>VLOOKUP($A556,SalesData[#This Row],COLUMN(M555), FALSE)</f>
        <v>Medium</v>
      </c>
      <c r="N556">
        <f>VLOOKUP($A556,SalesData[#This Row],COLUMN(N555), FALSE)</f>
        <v>0</v>
      </c>
      <c r="O556" t="str">
        <f>VLOOKUP($A556,SalesData[#This Row],COLUMN(O555), FALSE)</f>
        <v>Chad Mcguire</v>
      </c>
      <c r="P556" t="str">
        <f>VLOOKUP($A556,SalesData[#This Row],COLUMN(P555), FALSE)</f>
        <v>IN</v>
      </c>
      <c r="Q556" t="str">
        <f>VLOOKUP($A556,SalesData[#This Row],COLUMN(Q555), FALSE)</f>
        <v>2014</v>
      </c>
      <c r="R556" t="str">
        <f>VLOOKUP($A556,SalesData[#This Row],COLUMN(R555), FALSE)</f>
        <v>MEDIUM</v>
      </c>
      <c r="S556" t="str">
        <f>VLOOKUP($A556,SalesData[#This Row],COLUMN(S555), FALSE)</f>
        <v>furniture</v>
      </c>
      <c r="T556" t="str">
        <f>VLOOKUP($A556,SalesData[#This Row],COLUMN(T555), FALSE)</f>
        <v>41783</v>
      </c>
      <c r="U556" t="str">
        <f>VLOOKUP($A556,SalesData[#This Row],COLUMN(U555), FALSE)</f>
        <v>CM1211578</v>
      </c>
      <c r="V556" t="str">
        <f>VLOOKUP($A556,SalesData[#This Row],COLUMN(V555), FALSE)</f>
        <v>IN</v>
      </c>
      <c r="W556">
        <f>VLOOKUP($A556,SalesData[#This Row],COLUMN(W555), FALSE)</f>
        <v>2014</v>
      </c>
      <c r="X556" t="str">
        <f>VLOOKUP($A556,SalesData[#This Row],COLUMN(X555), FALSE)</f>
        <v>CM1211578</v>
      </c>
      <c r="Y556">
        <f>VLOOKUP($A556,SalesData[#This Row],COLUMN(Y555), FALSE)</f>
        <v>41783</v>
      </c>
      <c r="Z556" t="str">
        <f>VLOOKUP($A556,SalesData[#This Row],COLUMN(Z555), FALSE)</f>
        <v>IN-2014-CM1211578-41783</v>
      </c>
      <c r="AA556">
        <f>VLOOKUP($A556,SalesData[#This Row],COLUMN(AA555), FALSE)</f>
        <v>2014</v>
      </c>
      <c r="AB556">
        <f>VLOOKUP($A556,SalesData[#This Row],COLUMN(AB555), FALSE)</f>
        <v>5</v>
      </c>
      <c r="AC556">
        <f>VLOOKUP($A556,SalesData[#This Row],COLUMN(AC555), FALSE)</f>
        <v>7</v>
      </c>
      <c r="AD556">
        <f>VLOOKUP($A556,SalesData[#This Row],COLUMN(AD555), FALSE)</f>
        <v>4</v>
      </c>
    </row>
    <row r="557" spans="1:30" ht="15.75">
      <c r="A557" s="54" t="s">
        <v>217</v>
      </c>
      <c r="B557" s="52">
        <f>VLOOKUP($A557,SalesData[#This Row],COLUMN(B556), FALSE)</f>
        <v>41537</v>
      </c>
      <c r="C557" s="52">
        <f>VLOOKUP($A557,SalesData[#This Row],COLUMN(C556), FALSE)</f>
        <v>41539</v>
      </c>
      <c r="D557" t="str">
        <f>VLOOKUP($A557,SalesData[#This Row],COLUMN(D556), FALSE)</f>
        <v>Aimee Bixby</v>
      </c>
      <c r="E557" t="str">
        <f>VLOOKUP($A557,SalesData[#This Row],COLUMN(E556), FALSE)</f>
        <v>United Kingdom</v>
      </c>
      <c r="F557" t="str">
        <f>VLOOKUP($A557,SalesData[#This Row],COLUMN(F556), FALSE)</f>
        <v>Northern Europe</v>
      </c>
      <c r="G557" t="str">
        <f>VLOOKUP($A557,SalesData[#This Row],COLUMN(G556), FALSE)</f>
        <v>Technology</v>
      </c>
      <c r="H557" t="str">
        <f>VLOOKUP($A557,SalesData[#This Row],COLUMN(H556), FALSE)</f>
        <v>Phones</v>
      </c>
      <c r="I557">
        <f>VLOOKUP($A557,SalesData[#This Row],COLUMN(I556), FALSE)</f>
        <v>1677.1859999999999</v>
      </c>
      <c r="J557">
        <f>VLOOKUP($A557,SalesData[#This Row],COLUMN(J556), FALSE)</f>
        <v>6</v>
      </c>
      <c r="K557">
        <f>VLOOKUP($A557,SalesData[#This Row],COLUMN(K556), FALSE)</f>
        <v>0.1</v>
      </c>
      <c r="L557">
        <f>VLOOKUP($A557,SalesData[#This Row],COLUMN(L556), FALSE)</f>
        <v>521.76599999999996</v>
      </c>
      <c r="M557" t="str">
        <f>VLOOKUP($A557,SalesData[#This Row],COLUMN(M556), FALSE)</f>
        <v>High</v>
      </c>
      <c r="N557">
        <f>VLOOKUP($A557,SalesData[#This Row],COLUMN(N556), FALSE)</f>
        <v>0</v>
      </c>
      <c r="O557" t="str">
        <f>VLOOKUP($A557,SalesData[#This Row],COLUMN(O556), FALSE)</f>
        <v>Aimee Bixby</v>
      </c>
      <c r="P557" t="str">
        <f>VLOOKUP($A557,SalesData[#This Row],COLUMN(P556), FALSE)</f>
        <v>ES</v>
      </c>
      <c r="Q557" t="str">
        <f>VLOOKUP($A557,SalesData[#This Row],COLUMN(Q556), FALSE)</f>
        <v>2013</v>
      </c>
      <c r="R557" t="str">
        <f>VLOOKUP($A557,SalesData[#This Row],COLUMN(R556), FALSE)</f>
        <v>HIGH</v>
      </c>
      <c r="S557" t="str">
        <f>VLOOKUP($A557,SalesData[#This Row],COLUMN(S556), FALSE)</f>
        <v>technology</v>
      </c>
      <c r="T557" t="str">
        <f>VLOOKUP($A557,SalesData[#This Row],COLUMN(T556), FALSE)</f>
        <v>41537</v>
      </c>
      <c r="U557" t="str">
        <f>VLOOKUP($A557,SalesData[#This Row],COLUMN(U556), FALSE)</f>
        <v>AB10150139</v>
      </c>
      <c r="V557" t="str">
        <f>VLOOKUP($A557,SalesData[#This Row],COLUMN(V556), FALSE)</f>
        <v>ES</v>
      </c>
      <c r="W557">
        <f>VLOOKUP($A557,SalesData[#This Row],COLUMN(W556), FALSE)</f>
        <v>2013</v>
      </c>
      <c r="X557" t="str">
        <f>VLOOKUP($A557,SalesData[#This Row],COLUMN(X556), FALSE)</f>
        <v>AB10150139</v>
      </c>
      <c r="Y557">
        <f>VLOOKUP($A557,SalesData[#This Row],COLUMN(Y556), FALSE)</f>
        <v>41537</v>
      </c>
      <c r="Z557" t="str">
        <f>VLOOKUP($A557,SalesData[#This Row],COLUMN(Z556), FALSE)</f>
        <v>ES-2013-AB10150139-41537</v>
      </c>
      <c r="AA557">
        <f>VLOOKUP($A557,SalesData[#This Row],COLUMN(AA556), FALSE)</f>
        <v>2013</v>
      </c>
      <c r="AB557">
        <f>VLOOKUP($A557,SalesData[#This Row],COLUMN(AB556), FALSE)</f>
        <v>9</v>
      </c>
      <c r="AC557">
        <f>VLOOKUP($A557,SalesData[#This Row],COLUMN(AC556), FALSE)</f>
        <v>6</v>
      </c>
      <c r="AD557">
        <f>VLOOKUP($A557,SalesData[#This Row],COLUMN(AD556), FALSE)</f>
        <v>2</v>
      </c>
    </row>
    <row r="558" spans="1:30" ht="15.75">
      <c r="A558" s="53" t="s">
        <v>1601</v>
      </c>
      <c r="B558" s="52">
        <f>VLOOKUP($A558,SalesData[#This Row],COLUMN(B557), FALSE)</f>
        <v>41972</v>
      </c>
      <c r="C558" s="52">
        <f>VLOOKUP($A558,SalesData[#This Row],COLUMN(C557), FALSE)</f>
        <v>41977</v>
      </c>
      <c r="D558" t="str">
        <f>VLOOKUP($A558,SalesData[#This Row],COLUMN(D557), FALSE)</f>
        <v>Alejandro Savely</v>
      </c>
      <c r="E558" t="str">
        <f>VLOOKUP($A558,SalesData[#This Row],COLUMN(E557), FALSE)</f>
        <v>Iran</v>
      </c>
      <c r="F558" t="str">
        <f>VLOOKUP($A558,SalesData[#This Row],COLUMN(F557), FALSE)</f>
        <v>Suothern Asia</v>
      </c>
      <c r="G558" t="str">
        <f>VLOOKUP($A558,SalesData[#This Row],COLUMN(G557), FALSE)</f>
        <v>Technology</v>
      </c>
      <c r="H558" t="str">
        <f>VLOOKUP($A558,SalesData[#This Row],COLUMN(H557), FALSE)</f>
        <v>Appliances</v>
      </c>
      <c r="I558">
        <f>VLOOKUP($A558,SalesData[#This Row],COLUMN(I557), FALSE)</f>
        <v>1531.2</v>
      </c>
      <c r="J558">
        <f>VLOOKUP($A558,SalesData[#This Row],COLUMN(J557), FALSE)</f>
        <v>10</v>
      </c>
      <c r="K558">
        <f>VLOOKUP($A558,SalesData[#This Row],COLUMN(K557), FALSE)</f>
        <v>0</v>
      </c>
      <c r="L558">
        <f>VLOOKUP($A558,SalesData[#This Row],COLUMN(L557), FALSE)</f>
        <v>45.9</v>
      </c>
      <c r="M558" t="str">
        <f>VLOOKUP($A558,SalesData[#This Row],COLUMN(M557), FALSE)</f>
        <v>High</v>
      </c>
      <c r="N558">
        <f>VLOOKUP($A558,SalesData[#This Row],COLUMN(N557), FALSE)</f>
        <v>0</v>
      </c>
      <c r="O558" t="str">
        <f>VLOOKUP($A558,SalesData[#This Row],COLUMN(O557), FALSE)</f>
        <v>Alejandro Savely</v>
      </c>
      <c r="P558" t="str">
        <f>VLOOKUP($A558,SalesData[#This Row],COLUMN(P557), FALSE)</f>
        <v>I-</v>
      </c>
      <c r="Q558" t="str">
        <f>VLOOKUP($A558,SalesData[#This Row],COLUMN(Q557), FALSE)</f>
        <v>2014</v>
      </c>
      <c r="R558" t="str">
        <f>VLOOKUP($A558,SalesData[#This Row],COLUMN(R557), FALSE)</f>
        <v>HIGH</v>
      </c>
      <c r="S558" t="str">
        <f>VLOOKUP($A558,SalesData[#This Row],COLUMN(S557), FALSE)</f>
        <v>technology</v>
      </c>
      <c r="T558" t="str">
        <f>VLOOKUP($A558,SalesData[#This Row],COLUMN(T557), FALSE)</f>
        <v>41972</v>
      </c>
      <c r="U558" t="str">
        <f>VLOOKUP($A558,SalesData[#This Row],COLUMN(U557), FALSE)</f>
        <v>AS28560</v>
      </c>
      <c r="V558" t="str">
        <f>VLOOKUP($A558,SalesData[#This Row],COLUMN(V557), FALSE)</f>
        <v>I</v>
      </c>
      <c r="W558" t="str">
        <f>VLOOKUP($A558,SalesData[#This Row],COLUMN(W557), FALSE)</f>
        <v>R2014</v>
      </c>
      <c r="X558" t="str">
        <f>VLOOKUP($A558,SalesData[#This Row],COLUMN(X557), FALSE)</f>
        <v>AS28560</v>
      </c>
      <c r="Y558">
        <f>VLOOKUP($A558,SalesData[#This Row],COLUMN(Y557), FALSE)</f>
        <v>41972</v>
      </c>
      <c r="Z558" t="str">
        <f>VLOOKUP($A558,SalesData[#This Row],COLUMN(Z557), FALSE)</f>
        <v>I-R2014-AS28560-41972</v>
      </c>
      <c r="AA558">
        <f>VLOOKUP($A558,SalesData[#This Row],COLUMN(AA557), FALSE)</f>
        <v>2014</v>
      </c>
      <c r="AB558">
        <f>VLOOKUP($A558,SalesData[#This Row],COLUMN(AB557), FALSE)</f>
        <v>11</v>
      </c>
      <c r="AC558">
        <f>VLOOKUP($A558,SalesData[#This Row],COLUMN(AC557), FALSE)</f>
        <v>7</v>
      </c>
      <c r="AD558">
        <f>VLOOKUP($A558,SalesData[#This Row],COLUMN(AD557), FALSE)</f>
        <v>5</v>
      </c>
    </row>
    <row r="559" spans="1:30" ht="15.75">
      <c r="A559" s="54" t="s">
        <v>1606</v>
      </c>
      <c r="B559" s="52">
        <f>VLOOKUP($A559,SalesData[#This Row],COLUMN(B558), FALSE)</f>
        <v>41679</v>
      </c>
      <c r="C559" s="52">
        <f>VLOOKUP($A559,SalesData[#This Row],COLUMN(C558), FALSE)</f>
        <v>41685</v>
      </c>
      <c r="D559" t="str">
        <f>VLOOKUP($A559,SalesData[#This Row],COLUMN(D558), FALSE)</f>
        <v>Stuart Van</v>
      </c>
      <c r="E559" t="str">
        <f>VLOOKUP($A559,SalesData[#This Row],COLUMN(E558), FALSE)</f>
        <v>Australia</v>
      </c>
      <c r="F559" t="str">
        <f>VLOOKUP($A559,SalesData[#This Row],COLUMN(F558), FALSE)</f>
        <v>Oceania</v>
      </c>
      <c r="G559" t="str">
        <f>VLOOKUP($A559,SalesData[#This Row],COLUMN(G558), FALSE)</f>
        <v>Furniture</v>
      </c>
      <c r="H559" t="str">
        <f>VLOOKUP($A559,SalesData[#This Row],COLUMN(H558), FALSE)</f>
        <v>Phones</v>
      </c>
      <c r="I559">
        <f>VLOOKUP($A559,SalesData[#This Row],COLUMN(I558), FALSE)</f>
        <v>2951.991</v>
      </c>
      <c r="J559">
        <f>VLOOKUP($A559,SalesData[#This Row],COLUMN(J558), FALSE)</f>
        <v>9</v>
      </c>
      <c r="K559">
        <f>VLOOKUP($A559,SalesData[#This Row],COLUMN(K558), FALSE)</f>
        <v>0.3</v>
      </c>
      <c r="L559">
        <f>VLOOKUP($A559,SalesData[#This Row],COLUMN(L558), FALSE)</f>
        <v>-632.79899999999895</v>
      </c>
      <c r="M559" t="str">
        <f>VLOOKUP($A559,SalesData[#This Row],COLUMN(M558), FALSE)</f>
        <v>Medium</v>
      </c>
      <c r="N559">
        <f>VLOOKUP($A559,SalesData[#This Row],COLUMN(N558), FALSE)</f>
        <v>0</v>
      </c>
      <c r="O559" t="str">
        <f>VLOOKUP($A559,SalesData[#This Row],COLUMN(O558), FALSE)</f>
        <v>Stuart Van</v>
      </c>
      <c r="P559" t="str">
        <f>VLOOKUP($A559,SalesData[#This Row],COLUMN(P558), FALSE)</f>
        <v>ID</v>
      </c>
      <c r="Q559" t="str">
        <f>VLOOKUP($A559,SalesData[#This Row],COLUMN(Q558), FALSE)</f>
        <v>2014</v>
      </c>
      <c r="R559" t="str">
        <f>VLOOKUP($A559,SalesData[#This Row],COLUMN(R558), FALSE)</f>
        <v>MEDIUM</v>
      </c>
      <c r="S559" t="str">
        <f>VLOOKUP($A559,SalesData[#This Row],COLUMN(S558), FALSE)</f>
        <v>furniture</v>
      </c>
      <c r="T559" t="str">
        <f>VLOOKUP($A559,SalesData[#This Row],COLUMN(T558), FALSE)</f>
        <v>41679</v>
      </c>
      <c r="U559" t="str">
        <f>VLOOKUP($A559,SalesData[#This Row],COLUMN(U558), FALSE)</f>
        <v>SV208157</v>
      </c>
      <c r="V559" t="str">
        <f>VLOOKUP($A559,SalesData[#This Row],COLUMN(V558), FALSE)</f>
        <v>ID</v>
      </c>
      <c r="W559">
        <f>VLOOKUP($A559,SalesData[#This Row],COLUMN(W558), FALSE)</f>
        <v>2014</v>
      </c>
      <c r="X559" t="str">
        <f>VLOOKUP($A559,SalesData[#This Row],COLUMN(X558), FALSE)</f>
        <v>SV208157</v>
      </c>
      <c r="Y559">
        <f>VLOOKUP($A559,SalesData[#This Row],COLUMN(Y558), FALSE)</f>
        <v>41679</v>
      </c>
      <c r="Z559" t="str">
        <f>VLOOKUP($A559,SalesData[#This Row],COLUMN(Z558), FALSE)</f>
        <v>ID-2014-SV208157-41679</v>
      </c>
      <c r="AA559">
        <f>VLOOKUP($A559,SalesData[#This Row],COLUMN(AA558), FALSE)</f>
        <v>2014</v>
      </c>
      <c r="AB559">
        <f>VLOOKUP($A559,SalesData[#This Row],COLUMN(AB558), FALSE)</f>
        <v>2</v>
      </c>
      <c r="AC559">
        <f>VLOOKUP($A559,SalesData[#This Row],COLUMN(AC558), FALSE)</f>
        <v>1</v>
      </c>
      <c r="AD559">
        <f>VLOOKUP($A559,SalesData[#This Row],COLUMN(AD558), FALSE)</f>
        <v>6</v>
      </c>
    </row>
    <row r="560" spans="1:30" ht="15.75">
      <c r="A560" s="53" t="s">
        <v>1612</v>
      </c>
      <c r="B560" s="52">
        <f>VLOOKUP($A560,SalesData[#This Row],COLUMN(B559), FALSE)</f>
        <v>42179</v>
      </c>
      <c r="C560" s="52">
        <f>VLOOKUP($A560,SalesData[#This Row],COLUMN(C559), FALSE)</f>
        <v>42185</v>
      </c>
      <c r="D560" t="str">
        <f>VLOOKUP($A560,SalesData[#This Row],COLUMN(D559), FALSE)</f>
        <v>Pamela Stobb</v>
      </c>
      <c r="E560" t="str">
        <f>VLOOKUP($A560,SalesData[#This Row],COLUMN(E559), FALSE)</f>
        <v>Germany</v>
      </c>
      <c r="F560" t="str">
        <f>VLOOKUP($A560,SalesData[#This Row],COLUMN(F559), FALSE)</f>
        <v>Western Europe</v>
      </c>
      <c r="G560" t="str">
        <f>VLOOKUP($A560,SalesData[#This Row],COLUMN(G559), FALSE)</f>
        <v>Technology</v>
      </c>
      <c r="H560" t="str">
        <f>VLOOKUP($A560,SalesData[#This Row],COLUMN(H559), FALSE)</f>
        <v>Furnishings</v>
      </c>
      <c r="I560">
        <f>VLOOKUP($A560,SalesData[#This Row],COLUMN(I559), FALSE)</f>
        <v>3873.24</v>
      </c>
      <c r="J560">
        <f>VLOOKUP($A560,SalesData[#This Row],COLUMN(J559), FALSE)</f>
        <v>6</v>
      </c>
      <c r="K560">
        <f>VLOOKUP($A560,SalesData[#This Row],COLUMN(K559), FALSE)</f>
        <v>0</v>
      </c>
      <c r="L560">
        <f>VLOOKUP($A560,SalesData[#This Row],COLUMN(L559), FALSE)</f>
        <v>890.81999999999903</v>
      </c>
      <c r="M560" t="str">
        <f>VLOOKUP($A560,SalesData[#This Row],COLUMN(M559), FALSE)</f>
        <v>Medium</v>
      </c>
      <c r="N560">
        <f>VLOOKUP($A560,SalesData[#This Row],COLUMN(N559), FALSE)</f>
        <v>0</v>
      </c>
      <c r="O560" t="str">
        <f>VLOOKUP($A560,SalesData[#This Row],COLUMN(O559), FALSE)</f>
        <v>Pamela Stobb</v>
      </c>
      <c r="P560" t="str">
        <f>VLOOKUP($A560,SalesData[#This Row],COLUMN(P559), FALSE)</f>
        <v>ES</v>
      </c>
      <c r="Q560" t="str">
        <f>VLOOKUP($A560,SalesData[#This Row],COLUMN(Q559), FALSE)</f>
        <v>2015</v>
      </c>
      <c r="R560" t="str">
        <f>VLOOKUP($A560,SalesData[#This Row],COLUMN(R559), FALSE)</f>
        <v>MEDIUM</v>
      </c>
      <c r="S560" t="str">
        <f>VLOOKUP($A560,SalesData[#This Row],COLUMN(S559), FALSE)</f>
        <v>technology</v>
      </c>
      <c r="T560" t="str">
        <f>VLOOKUP($A560,SalesData[#This Row],COLUMN(T559), FALSE)</f>
        <v>42179</v>
      </c>
      <c r="U560" t="str">
        <f>VLOOKUP($A560,SalesData[#This Row],COLUMN(U559), FALSE)</f>
        <v>PS1876048</v>
      </c>
      <c r="V560" t="str">
        <f>VLOOKUP($A560,SalesData[#This Row],COLUMN(V559), FALSE)</f>
        <v>ES</v>
      </c>
      <c r="W560">
        <f>VLOOKUP($A560,SalesData[#This Row],COLUMN(W559), FALSE)</f>
        <v>2015</v>
      </c>
      <c r="X560" t="str">
        <f>VLOOKUP($A560,SalesData[#This Row],COLUMN(X559), FALSE)</f>
        <v>PS1876048</v>
      </c>
      <c r="Y560">
        <f>VLOOKUP($A560,SalesData[#This Row],COLUMN(Y559), FALSE)</f>
        <v>42179</v>
      </c>
      <c r="Z560" t="str">
        <f>VLOOKUP($A560,SalesData[#This Row],COLUMN(Z559), FALSE)</f>
        <v>ES-2015-PS1876048-42179</v>
      </c>
      <c r="AA560">
        <f>VLOOKUP($A560,SalesData[#This Row],COLUMN(AA559), FALSE)</f>
        <v>2015</v>
      </c>
      <c r="AB560">
        <f>VLOOKUP($A560,SalesData[#This Row],COLUMN(AB559), FALSE)</f>
        <v>6</v>
      </c>
      <c r="AC560">
        <f>VLOOKUP($A560,SalesData[#This Row],COLUMN(AC559), FALSE)</f>
        <v>4</v>
      </c>
      <c r="AD560">
        <f>VLOOKUP($A560,SalesData[#This Row],COLUMN(AD559), FALSE)</f>
        <v>6</v>
      </c>
    </row>
    <row r="561" spans="1:30" ht="15.75">
      <c r="A561" s="54" t="s">
        <v>1617</v>
      </c>
      <c r="B561" s="52">
        <f>VLOOKUP($A561,SalesData[#This Row],COLUMN(B560), FALSE)</f>
        <v>42032</v>
      </c>
      <c r="C561" s="52">
        <f>VLOOKUP($A561,SalesData[#This Row],COLUMN(C560), FALSE)</f>
        <v>42034</v>
      </c>
      <c r="D561" t="str">
        <f>VLOOKUP($A561,SalesData[#This Row],COLUMN(D560), FALSE)</f>
        <v>Catherine Glotzbach</v>
      </c>
      <c r="E561" t="str">
        <f>VLOOKUP($A561,SalesData[#This Row],COLUMN(E560), FALSE)</f>
        <v>new zealand</v>
      </c>
      <c r="F561" t="str">
        <f>VLOOKUP($A561,SalesData[#This Row],COLUMN(F560), FALSE)</f>
        <v>Oceania</v>
      </c>
      <c r="G561" t="str">
        <f>VLOOKUP($A561,SalesData[#This Row],COLUMN(G560), FALSE)</f>
        <v>Furniture</v>
      </c>
      <c r="H561" t="str">
        <f>VLOOKUP($A561,SalesData[#This Row],COLUMN(H560), FALSE)</f>
        <v>Bookcases</v>
      </c>
      <c r="I561">
        <f>VLOOKUP($A561,SalesData[#This Row],COLUMN(I560), FALSE)</f>
        <v>759.06</v>
      </c>
      <c r="J561">
        <f>VLOOKUP($A561,SalesData[#This Row],COLUMN(J560), FALSE)</f>
        <v>6</v>
      </c>
      <c r="K561">
        <f>VLOOKUP($A561,SalesData[#This Row],COLUMN(K560), FALSE)</f>
        <v>0</v>
      </c>
      <c r="L561">
        <f>VLOOKUP($A561,SalesData[#This Row],COLUMN(L560), FALSE)</f>
        <v>15.12</v>
      </c>
      <c r="M561" t="str">
        <f>VLOOKUP($A561,SalesData[#This Row],COLUMN(M560), FALSE)</f>
        <v>Critical</v>
      </c>
      <c r="N561">
        <f>VLOOKUP($A561,SalesData[#This Row],COLUMN(N560), FALSE)</f>
        <v>0</v>
      </c>
      <c r="O561" t="str">
        <f>VLOOKUP($A561,SalesData[#This Row],COLUMN(O560), FALSE)</f>
        <v>Catherine Glotzbach</v>
      </c>
      <c r="P561" t="str">
        <f>VLOOKUP($A561,SalesData[#This Row],COLUMN(P560), FALSE)</f>
        <v>IN</v>
      </c>
      <c r="Q561" t="str">
        <f>VLOOKUP($A561,SalesData[#This Row],COLUMN(Q560), FALSE)</f>
        <v>2015</v>
      </c>
      <c r="R561" t="str">
        <f>VLOOKUP($A561,SalesData[#This Row],COLUMN(R560), FALSE)</f>
        <v>CRITICAL</v>
      </c>
      <c r="S561" t="str">
        <f>VLOOKUP($A561,SalesData[#This Row],COLUMN(S560), FALSE)</f>
        <v>furniture</v>
      </c>
      <c r="T561" t="str">
        <f>VLOOKUP($A561,SalesData[#This Row],COLUMN(T560), FALSE)</f>
        <v>42032</v>
      </c>
      <c r="U561" t="str">
        <f>VLOOKUP($A561,SalesData[#This Row],COLUMN(U560), FALSE)</f>
        <v>CG1204092</v>
      </c>
      <c r="V561" t="str">
        <f>VLOOKUP($A561,SalesData[#This Row],COLUMN(V560), FALSE)</f>
        <v>IN</v>
      </c>
      <c r="W561">
        <f>VLOOKUP($A561,SalesData[#This Row],COLUMN(W560), FALSE)</f>
        <v>2015</v>
      </c>
      <c r="X561" t="str">
        <f>VLOOKUP($A561,SalesData[#This Row],COLUMN(X560), FALSE)</f>
        <v>CG1204092</v>
      </c>
      <c r="Y561">
        <f>VLOOKUP($A561,SalesData[#This Row],COLUMN(Y560), FALSE)</f>
        <v>42032</v>
      </c>
      <c r="Z561" t="str">
        <f>VLOOKUP($A561,SalesData[#This Row],COLUMN(Z560), FALSE)</f>
        <v>IN-2015-CG1204092-42032</v>
      </c>
      <c r="AA561">
        <f>VLOOKUP($A561,SalesData[#This Row],COLUMN(AA560), FALSE)</f>
        <v>2015</v>
      </c>
      <c r="AB561">
        <f>VLOOKUP($A561,SalesData[#This Row],COLUMN(AB560), FALSE)</f>
        <v>1</v>
      </c>
      <c r="AC561">
        <f>VLOOKUP($A561,SalesData[#This Row],COLUMN(AC560), FALSE)</f>
        <v>4</v>
      </c>
      <c r="AD561">
        <f>VLOOKUP($A561,SalesData[#This Row],COLUMN(AD560), FALSE)</f>
        <v>2</v>
      </c>
    </row>
    <row r="562" spans="1:30" ht="15.75">
      <c r="A562" s="53" t="s">
        <v>1621</v>
      </c>
      <c r="B562" s="52">
        <f>VLOOKUP($A562,SalesData[#This Row],COLUMN(B561), FALSE)</f>
        <v>41132</v>
      </c>
      <c r="C562" s="52">
        <f>VLOOKUP($A562,SalesData[#This Row],COLUMN(C561), FALSE)</f>
        <v>41135</v>
      </c>
      <c r="D562" t="str">
        <f>VLOOKUP($A562,SalesData[#This Row],COLUMN(D561), FALSE)</f>
        <v>Clay Rozendal</v>
      </c>
      <c r="E562" t="str">
        <f>VLOOKUP($A562,SalesData[#This Row],COLUMN(E561), FALSE)</f>
        <v>Vietnam</v>
      </c>
      <c r="F562" t="str">
        <f>VLOOKUP($A562,SalesData[#This Row],COLUMN(F561), FALSE)</f>
        <v>Southeastern Asia</v>
      </c>
      <c r="G562" t="str">
        <f>VLOOKUP($A562,SalesData[#This Row],COLUMN(G561), FALSE)</f>
        <v>Technology</v>
      </c>
      <c r="H562" t="str">
        <f>VLOOKUP($A562,SalesData[#This Row],COLUMN(H561), FALSE)</f>
        <v>Bookcases</v>
      </c>
      <c r="I562">
        <f>VLOOKUP($A562,SalesData[#This Row],COLUMN(I561), FALSE)</f>
        <v>1161.1971000000001</v>
      </c>
      <c r="J562">
        <f>VLOOKUP($A562,SalesData[#This Row],COLUMN(J561), FALSE)</f>
        <v>7</v>
      </c>
      <c r="K562">
        <f>VLOOKUP($A562,SalesData[#This Row],COLUMN(K561), FALSE)</f>
        <v>0.37</v>
      </c>
      <c r="L562">
        <f>VLOOKUP($A562,SalesData[#This Row],COLUMN(L561), FALSE)</f>
        <v>-147.52289999999999</v>
      </c>
      <c r="M562" t="str">
        <f>VLOOKUP($A562,SalesData[#This Row],COLUMN(M561), FALSE)</f>
        <v>High</v>
      </c>
      <c r="N562">
        <f>VLOOKUP($A562,SalesData[#This Row],COLUMN(N561), FALSE)</f>
        <v>0</v>
      </c>
      <c r="O562" t="str">
        <f>VLOOKUP($A562,SalesData[#This Row],COLUMN(O561), FALSE)</f>
        <v>Clay Rozendal</v>
      </c>
      <c r="P562" t="str">
        <f>VLOOKUP($A562,SalesData[#This Row],COLUMN(P561), FALSE)</f>
        <v>ID</v>
      </c>
      <c r="Q562" t="str">
        <f>VLOOKUP($A562,SalesData[#This Row],COLUMN(Q561), FALSE)</f>
        <v>2012</v>
      </c>
      <c r="R562" t="str">
        <f>VLOOKUP($A562,SalesData[#This Row],COLUMN(R561), FALSE)</f>
        <v>HIGH</v>
      </c>
      <c r="S562" t="str">
        <f>VLOOKUP($A562,SalesData[#This Row],COLUMN(S561), FALSE)</f>
        <v>technology</v>
      </c>
      <c r="T562" t="str">
        <f>VLOOKUP($A562,SalesData[#This Row],COLUMN(T561), FALSE)</f>
        <v>41132</v>
      </c>
      <c r="U562" t="str">
        <f>VLOOKUP($A562,SalesData[#This Row],COLUMN(U561), FALSE)</f>
        <v>CR12580144</v>
      </c>
      <c r="V562" t="str">
        <f>VLOOKUP($A562,SalesData[#This Row],COLUMN(V561), FALSE)</f>
        <v>ID</v>
      </c>
      <c r="W562">
        <f>VLOOKUP($A562,SalesData[#This Row],COLUMN(W561), FALSE)</f>
        <v>2012</v>
      </c>
      <c r="X562" t="str">
        <f>VLOOKUP($A562,SalesData[#This Row],COLUMN(X561), FALSE)</f>
        <v>CR12580144</v>
      </c>
      <c r="Y562">
        <f>VLOOKUP($A562,SalesData[#This Row],COLUMN(Y561), FALSE)</f>
        <v>41132</v>
      </c>
      <c r="Z562" t="str">
        <f>VLOOKUP($A562,SalesData[#This Row],COLUMN(Z561), FALSE)</f>
        <v>ID-2012-CR12580144-41132</v>
      </c>
      <c r="AA562">
        <f>VLOOKUP($A562,SalesData[#This Row],COLUMN(AA561), FALSE)</f>
        <v>2012</v>
      </c>
      <c r="AB562">
        <f>VLOOKUP($A562,SalesData[#This Row],COLUMN(AB561), FALSE)</f>
        <v>8</v>
      </c>
      <c r="AC562">
        <f>VLOOKUP($A562,SalesData[#This Row],COLUMN(AC561), FALSE)</f>
        <v>7</v>
      </c>
      <c r="AD562">
        <f>VLOOKUP($A562,SalesData[#This Row],COLUMN(AD561), FALSE)</f>
        <v>3</v>
      </c>
    </row>
    <row r="563" spans="1:30" ht="15.75">
      <c r="A563" s="54" t="s">
        <v>1627</v>
      </c>
      <c r="B563" s="52">
        <f>VLOOKUP($A563,SalesData[#This Row],COLUMN(B562), FALSE)</f>
        <v>41284</v>
      </c>
      <c r="C563" s="52">
        <f>VLOOKUP($A563,SalesData[#This Row],COLUMN(C562), FALSE)</f>
        <v>41554</v>
      </c>
      <c r="D563" t="str">
        <f>VLOOKUP($A563,SalesData[#This Row],COLUMN(D562), FALSE)</f>
        <v>Cynthia Arntzen</v>
      </c>
      <c r="E563" t="str">
        <f>VLOOKUP($A563,SalesData[#This Row],COLUMN(E562), FALSE)</f>
        <v>India</v>
      </c>
      <c r="F563" t="str">
        <f>VLOOKUP($A563,SalesData[#This Row],COLUMN(F562), FALSE)</f>
        <v>Southern Asia</v>
      </c>
      <c r="G563" t="str">
        <f>VLOOKUP($A563,SalesData[#This Row],COLUMN(G562), FALSE)</f>
        <v>Furniture</v>
      </c>
      <c r="H563" t="str">
        <f>VLOOKUP($A563,SalesData[#This Row],COLUMN(H562), FALSE)</f>
        <v>Copiers</v>
      </c>
      <c r="I563">
        <f>VLOOKUP($A563,SalesData[#This Row],COLUMN(I562), FALSE)</f>
        <v>3547.44</v>
      </c>
      <c r="J563">
        <f>VLOOKUP($A563,SalesData[#This Row],COLUMN(J562), FALSE)</f>
        <v>8</v>
      </c>
      <c r="K563">
        <f>VLOOKUP($A563,SalesData[#This Row],COLUMN(K562), FALSE)</f>
        <v>0</v>
      </c>
      <c r="L563">
        <f>VLOOKUP($A563,SalesData[#This Row],COLUMN(L562), FALSE)</f>
        <v>780.24</v>
      </c>
      <c r="M563" t="str">
        <f>VLOOKUP($A563,SalesData[#This Row],COLUMN(M562), FALSE)</f>
        <v>Medium</v>
      </c>
      <c r="N563">
        <f>VLOOKUP($A563,SalesData[#This Row],COLUMN(N562), FALSE)</f>
        <v>0</v>
      </c>
      <c r="O563" t="str">
        <f>VLOOKUP($A563,SalesData[#This Row],COLUMN(O562), FALSE)</f>
        <v>Cynthia Arntzen</v>
      </c>
      <c r="P563" t="str">
        <f>VLOOKUP($A563,SalesData[#This Row],COLUMN(P562), FALSE)</f>
        <v>IN</v>
      </c>
      <c r="Q563" t="str">
        <f>VLOOKUP($A563,SalesData[#This Row],COLUMN(Q562), FALSE)</f>
        <v>2013</v>
      </c>
      <c r="R563" t="str">
        <f>VLOOKUP($A563,SalesData[#This Row],COLUMN(R562), FALSE)</f>
        <v>MEDIUM</v>
      </c>
      <c r="S563" t="str">
        <f>VLOOKUP($A563,SalesData[#This Row],COLUMN(S562), FALSE)</f>
        <v>furniture</v>
      </c>
      <c r="T563" t="str">
        <f>VLOOKUP($A563,SalesData[#This Row],COLUMN(T562), FALSE)</f>
        <v>41548</v>
      </c>
      <c r="U563" t="str">
        <f>VLOOKUP($A563,SalesData[#This Row],COLUMN(U562), FALSE)</f>
        <v>CA1277558</v>
      </c>
      <c r="V563" t="str">
        <f>VLOOKUP($A563,SalesData[#This Row],COLUMN(V562), FALSE)</f>
        <v>IN</v>
      </c>
      <c r="W563">
        <f>VLOOKUP($A563,SalesData[#This Row],COLUMN(W562), FALSE)</f>
        <v>2013</v>
      </c>
      <c r="X563" t="str">
        <f>VLOOKUP($A563,SalesData[#This Row],COLUMN(X562), FALSE)</f>
        <v>CA1277558</v>
      </c>
      <c r="Y563">
        <f>VLOOKUP($A563,SalesData[#This Row],COLUMN(Y562), FALSE)</f>
        <v>41548</v>
      </c>
      <c r="Z563" t="str">
        <f>VLOOKUP($A563,SalesData[#This Row],COLUMN(Z562), FALSE)</f>
        <v>IN-2013-CA1277558-41548</v>
      </c>
      <c r="AA563">
        <f>VLOOKUP($A563,SalesData[#This Row],COLUMN(AA562), FALSE)</f>
        <v>2013</v>
      </c>
      <c r="AB563">
        <f>VLOOKUP($A563,SalesData[#This Row],COLUMN(AB562), FALSE)</f>
        <v>1</v>
      </c>
      <c r="AC563">
        <f>VLOOKUP($A563,SalesData[#This Row],COLUMN(AC562), FALSE)</f>
        <v>5</v>
      </c>
      <c r="AD563">
        <f>VLOOKUP($A563,SalesData[#This Row],COLUMN(AD562), FALSE)</f>
        <v>270</v>
      </c>
    </row>
    <row r="564" spans="1:30" ht="15.75">
      <c r="A564" s="53" t="s">
        <v>1633</v>
      </c>
      <c r="B564" s="52">
        <f>VLOOKUP($A564,SalesData[#This Row],COLUMN(B563), FALSE)</f>
        <v>42091</v>
      </c>
      <c r="C564" s="52">
        <f>VLOOKUP($A564,SalesData[#This Row],COLUMN(C563), FALSE)</f>
        <v>42093</v>
      </c>
      <c r="D564" t="str">
        <f>VLOOKUP($A564,SalesData[#This Row],COLUMN(D563), FALSE)</f>
        <v>Debra Catini</v>
      </c>
      <c r="E564" t="str">
        <f>VLOOKUP($A564,SalesData[#This Row],COLUMN(E563), FALSE)</f>
        <v>Mexico</v>
      </c>
      <c r="F564" t="str">
        <f>VLOOKUP($A564,SalesData[#This Row],COLUMN(F563), FALSE)</f>
        <v>Central America</v>
      </c>
      <c r="G564" t="str">
        <f>VLOOKUP($A564,SalesData[#This Row],COLUMN(G563), FALSE)</f>
        <v>Furniture</v>
      </c>
      <c r="H564" t="str">
        <f>VLOOKUP($A564,SalesData[#This Row],COLUMN(H563), FALSE)</f>
        <v>Chairs</v>
      </c>
      <c r="I564">
        <f>VLOOKUP($A564,SalesData[#This Row],COLUMN(I563), FALSE)</f>
        <v>1011.69599999999</v>
      </c>
      <c r="J564">
        <f>VLOOKUP($A564,SalesData[#This Row],COLUMN(J563), FALSE)</f>
        <v>7</v>
      </c>
      <c r="K564">
        <f>VLOOKUP($A564,SalesData[#This Row],COLUMN(K563), FALSE)</f>
        <v>0.2</v>
      </c>
      <c r="L564">
        <f>VLOOKUP($A564,SalesData[#This Row],COLUMN(L563), FALSE)</f>
        <v>126.335999999999</v>
      </c>
      <c r="M564" t="str">
        <f>VLOOKUP($A564,SalesData[#This Row],COLUMN(M563), FALSE)</f>
        <v>High</v>
      </c>
      <c r="N564">
        <f>VLOOKUP($A564,SalesData[#This Row],COLUMN(N563), FALSE)</f>
        <v>0</v>
      </c>
      <c r="O564" t="str">
        <f>VLOOKUP($A564,SalesData[#This Row],COLUMN(O563), FALSE)</f>
        <v>Debra Catini</v>
      </c>
      <c r="P564" t="str">
        <f>VLOOKUP($A564,SalesData[#This Row],COLUMN(P563), FALSE)</f>
        <v>MX</v>
      </c>
      <c r="Q564" t="str">
        <f>VLOOKUP($A564,SalesData[#This Row],COLUMN(Q563), FALSE)</f>
        <v>2015</v>
      </c>
      <c r="R564" t="str">
        <f>VLOOKUP($A564,SalesData[#This Row],COLUMN(R563), FALSE)</f>
        <v>HIGH</v>
      </c>
      <c r="S564" t="str">
        <f>VLOOKUP($A564,SalesData[#This Row],COLUMN(S563), FALSE)</f>
        <v>furniture</v>
      </c>
      <c r="T564" t="str">
        <f>VLOOKUP($A564,SalesData[#This Row],COLUMN(T563), FALSE)</f>
        <v>42091</v>
      </c>
      <c r="U564" t="str">
        <f>VLOOKUP($A564,SalesData[#This Row],COLUMN(U563), FALSE)</f>
        <v>DC1328582</v>
      </c>
      <c r="V564" t="str">
        <f>VLOOKUP($A564,SalesData[#This Row],COLUMN(V563), FALSE)</f>
        <v>MX</v>
      </c>
      <c r="W564">
        <f>VLOOKUP($A564,SalesData[#This Row],COLUMN(W563), FALSE)</f>
        <v>2015</v>
      </c>
      <c r="X564" t="str">
        <f>VLOOKUP($A564,SalesData[#This Row],COLUMN(X563), FALSE)</f>
        <v>DC1328582</v>
      </c>
      <c r="Y564">
        <f>VLOOKUP($A564,SalesData[#This Row],COLUMN(Y563), FALSE)</f>
        <v>42091</v>
      </c>
      <c r="Z564" t="str">
        <f>VLOOKUP($A564,SalesData[#This Row],COLUMN(Z563), FALSE)</f>
        <v>MX-2015-DC1328582-42091</v>
      </c>
      <c r="AA564">
        <f>VLOOKUP($A564,SalesData[#This Row],COLUMN(AA563), FALSE)</f>
        <v>2015</v>
      </c>
      <c r="AB564">
        <f>VLOOKUP($A564,SalesData[#This Row],COLUMN(AB563), FALSE)</f>
        <v>3</v>
      </c>
      <c r="AC564">
        <f>VLOOKUP($A564,SalesData[#This Row],COLUMN(AC563), FALSE)</f>
        <v>7</v>
      </c>
      <c r="AD564">
        <f>VLOOKUP($A564,SalesData[#This Row],COLUMN(AD563), FALSE)</f>
        <v>2</v>
      </c>
    </row>
    <row r="565" spans="1:30" ht="15.75">
      <c r="A565" s="54" t="s">
        <v>1634</v>
      </c>
      <c r="B565" s="52">
        <f>VLOOKUP($A565,SalesData[#This Row],COLUMN(B564), FALSE)</f>
        <v>42255</v>
      </c>
      <c r="C565" s="52">
        <f>VLOOKUP($A565,SalesData[#This Row],COLUMN(C564), FALSE)</f>
        <v>42259</v>
      </c>
      <c r="D565" t="str">
        <f>VLOOKUP($A565,SalesData[#This Row],COLUMN(D564), FALSE)</f>
        <v>Joel Eaton</v>
      </c>
      <c r="E565" t="str">
        <f>VLOOKUP($A565,SalesData[#This Row],COLUMN(E564), FALSE)</f>
        <v>Cuba</v>
      </c>
      <c r="F565" t="str">
        <f>VLOOKUP($A565,SalesData[#This Row],COLUMN(F564), FALSE)</f>
        <v>CARIBBEAN</v>
      </c>
      <c r="G565" t="str">
        <f>VLOOKUP($A565,SalesData[#This Row],COLUMN(G564), FALSE)</f>
        <v>Furniture</v>
      </c>
      <c r="H565" t="str">
        <f>VLOOKUP($A565,SalesData[#This Row],COLUMN(H564), FALSE)</f>
        <v>Copiers</v>
      </c>
      <c r="I565">
        <f>VLOOKUP($A565,SalesData[#This Row],COLUMN(I564), FALSE)</f>
        <v>2419.1999999999998</v>
      </c>
      <c r="J565">
        <f>VLOOKUP($A565,SalesData[#This Row],COLUMN(J564), FALSE)</f>
        <v>7</v>
      </c>
      <c r="K565">
        <f>VLOOKUP($A565,SalesData[#This Row],COLUMN(K564), FALSE)</f>
        <v>0</v>
      </c>
      <c r="L565">
        <f>VLOOKUP($A565,SalesData[#This Row],COLUMN(L564), FALSE)</f>
        <v>411.18</v>
      </c>
      <c r="M565" t="str">
        <f>VLOOKUP($A565,SalesData[#This Row],COLUMN(M564), FALSE)</f>
        <v>High</v>
      </c>
      <c r="N565">
        <f>VLOOKUP($A565,SalesData[#This Row],COLUMN(N564), FALSE)</f>
        <v>0</v>
      </c>
      <c r="O565" t="str">
        <f>VLOOKUP($A565,SalesData[#This Row],COLUMN(O564), FALSE)</f>
        <v>Joel Eaton</v>
      </c>
      <c r="P565" t="str">
        <f>VLOOKUP($A565,SalesData[#This Row],COLUMN(P564), FALSE)</f>
        <v>MX</v>
      </c>
      <c r="Q565" t="str">
        <f>VLOOKUP($A565,SalesData[#This Row],COLUMN(Q564), FALSE)</f>
        <v>2015</v>
      </c>
      <c r="R565" t="str">
        <f>VLOOKUP($A565,SalesData[#This Row],COLUMN(R564), FALSE)</f>
        <v>HIGH</v>
      </c>
      <c r="S565" t="str">
        <f>VLOOKUP($A565,SalesData[#This Row],COLUMN(S564), FALSE)</f>
        <v>furniture</v>
      </c>
      <c r="T565" t="str">
        <f>VLOOKUP($A565,SalesData[#This Row],COLUMN(T564), FALSE)</f>
        <v>42255</v>
      </c>
      <c r="U565" t="str">
        <f>VLOOKUP($A565,SalesData[#This Row],COLUMN(U564), FALSE)</f>
        <v>JE1574531</v>
      </c>
      <c r="V565" t="str">
        <f>VLOOKUP($A565,SalesData[#This Row],COLUMN(V564), FALSE)</f>
        <v>MX</v>
      </c>
      <c r="W565">
        <f>VLOOKUP($A565,SalesData[#This Row],COLUMN(W564), FALSE)</f>
        <v>2015</v>
      </c>
      <c r="X565" t="str">
        <f>VLOOKUP($A565,SalesData[#This Row],COLUMN(X564), FALSE)</f>
        <v>JE1574531</v>
      </c>
      <c r="Y565">
        <f>VLOOKUP($A565,SalesData[#This Row],COLUMN(Y564), FALSE)</f>
        <v>42255</v>
      </c>
      <c r="Z565" t="str">
        <f>VLOOKUP($A565,SalesData[#This Row],COLUMN(Z564), FALSE)</f>
        <v>MX-2015-JE1574531-42255</v>
      </c>
      <c r="AA565">
        <f>VLOOKUP($A565,SalesData[#This Row],COLUMN(AA564), FALSE)</f>
        <v>2015</v>
      </c>
      <c r="AB565">
        <f>VLOOKUP($A565,SalesData[#This Row],COLUMN(AB564), FALSE)</f>
        <v>9</v>
      </c>
      <c r="AC565">
        <f>VLOOKUP($A565,SalesData[#This Row],COLUMN(AC564), FALSE)</f>
        <v>3</v>
      </c>
      <c r="AD565">
        <f>VLOOKUP($A565,SalesData[#This Row],COLUMN(AD564), FALSE)</f>
        <v>4</v>
      </c>
    </row>
    <row r="566" spans="1:30" ht="15.75">
      <c r="A566" s="53" t="s">
        <v>1638</v>
      </c>
      <c r="B566" s="52">
        <f>VLOOKUP($A566,SalesData[#This Row],COLUMN(B565), FALSE)</f>
        <v>42294</v>
      </c>
      <c r="C566" s="52">
        <f>VLOOKUP($A566,SalesData[#This Row],COLUMN(C565), FALSE)</f>
        <v>42297</v>
      </c>
      <c r="D566" t="str">
        <f>VLOOKUP($A566,SalesData[#This Row],COLUMN(D565), FALSE)</f>
        <v>Luke Schmidt</v>
      </c>
      <c r="E566" t="str">
        <f>VLOOKUP($A566,SalesData[#This Row],COLUMN(E565), FALSE)</f>
        <v>Martinique</v>
      </c>
      <c r="F566" t="str">
        <f>VLOOKUP($A566,SalesData[#This Row],COLUMN(F565), FALSE)</f>
        <v>Caribbean</v>
      </c>
      <c r="G566" t="str">
        <f>VLOOKUP($A566,SalesData[#This Row],COLUMN(G565), FALSE)</f>
        <v>Furniture</v>
      </c>
      <c r="H566" t="str">
        <f>VLOOKUP($A566,SalesData[#This Row],COLUMN(H565), FALSE)</f>
        <v>Tables</v>
      </c>
      <c r="I566">
        <f>VLOOKUP($A566,SalesData[#This Row],COLUMN(I565), FALSE)</f>
        <v>1773.71999999999</v>
      </c>
      <c r="J566">
        <f>VLOOKUP($A566,SalesData[#This Row],COLUMN(J565), FALSE)</f>
        <v>6</v>
      </c>
      <c r="K566">
        <f>VLOOKUP($A566,SalesData[#This Row],COLUMN(K565), FALSE)</f>
        <v>0</v>
      </c>
      <c r="L566">
        <f>VLOOKUP($A566,SalesData[#This Row],COLUMN(L565), FALSE)</f>
        <v>212.76</v>
      </c>
      <c r="M566" t="str">
        <f>VLOOKUP($A566,SalesData[#This Row],COLUMN(M565), FALSE)</f>
        <v>High</v>
      </c>
      <c r="N566">
        <f>VLOOKUP($A566,SalesData[#This Row],COLUMN(N565), FALSE)</f>
        <v>0</v>
      </c>
      <c r="O566" t="str">
        <f>VLOOKUP($A566,SalesData[#This Row],COLUMN(O565), FALSE)</f>
        <v>Luke Schmidt</v>
      </c>
      <c r="P566" t="str">
        <f>VLOOKUP($A566,SalesData[#This Row],COLUMN(P565), FALSE)</f>
        <v>MX</v>
      </c>
      <c r="Q566" t="str">
        <f>VLOOKUP($A566,SalesData[#This Row],COLUMN(Q565), FALSE)</f>
        <v>2015</v>
      </c>
      <c r="R566" t="str">
        <f>VLOOKUP($A566,SalesData[#This Row],COLUMN(R565), FALSE)</f>
        <v>HIGH</v>
      </c>
      <c r="S566" t="str">
        <f>VLOOKUP($A566,SalesData[#This Row],COLUMN(S565), FALSE)</f>
        <v>furniture</v>
      </c>
      <c r="T566" t="str">
        <f>VLOOKUP($A566,SalesData[#This Row],COLUMN(T565), FALSE)</f>
        <v>42294</v>
      </c>
      <c r="U566" t="str">
        <f>VLOOKUP($A566,SalesData[#This Row],COLUMN(U565), FALSE)</f>
        <v>LS1720080</v>
      </c>
      <c r="V566" t="str">
        <f>VLOOKUP($A566,SalesData[#This Row],COLUMN(V565), FALSE)</f>
        <v>MX</v>
      </c>
      <c r="W566">
        <f>VLOOKUP($A566,SalesData[#This Row],COLUMN(W565), FALSE)</f>
        <v>2015</v>
      </c>
      <c r="X566" t="str">
        <f>VLOOKUP($A566,SalesData[#This Row],COLUMN(X565), FALSE)</f>
        <v>LS1720080</v>
      </c>
      <c r="Y566">
        <f>VLOOKUP($A566,SalesData[#This Row],COLUMN(Y565), FALSE)</f>
        <v>42294</v>
      </c>
      <c r="Z566" t="str">
        <f>VLOOKUP($A566,SalesData[#This Row],COLUMN(Z565), FALSE)</f>
        <v>MX-2015-LS1720080-42294</v>
      </c>
      <c r="AA566">
        <f>VLOOKUP($A566,SalesData[#This Row],COLUMN(AA565), FALSE)</f>
        <v>2015</v>
      </c>
      <c r="AB566">
        <f>VLOOKUP($A566,SalesData[#This Row],COLUMN(AB565), FALSE)</f>
        <v>10</v>
      </c>
      <c r="AC566">
        <f>VLOOKUP($A566,SalesData[#This Row],COLUMN(AC565), FALSE)</f>
        <v>7</v>
      </c>
      <c r="AD566">
        <f>VLOOKUP($A566,SalesData[#This Row],COLUMN(AD565), FALSE)</f>
        <v>3</v>
      </c>
    </row>
    <row r="567" spans="1:30" ht="15.75">
      <c r="A567" s="54" t="s">
        <v>764</v>
      </c>
      <c r="B567" s="52">
        <f>VLOOKUP($A567,SalesData[#This Row],COLUMN(B566), FALSE)</f>
        <v>41103</v>
      </c>
      <c r="C567" s="52">
        <f>VLOOKUP($A567,SalesData[#This Row],COLUMN(C566), FALSE)</f>
        <v>41104</v>
      </c>
      <c r="D567" t="str">
        <f>VLOOKUP($A567,SalesData[#This Row],COLUMN(D566), FALSE)</f>
        <v>Melanie Seite</v>
      </c>
      <c r="E567" t="str">
        <f>VLOOKUP($A567,SalesData[#This Row],COLUMN(E566), FALSE)</f>
        <v>United Kingdom</v>
      </c>
      <c r="F567" t="str">
        <f>VLOOKUP($A567,SalesData[#This Row],COLUMN(F566), FALSE)</f>
        <v>Northern Europe</v>
      </c>
      <c r="G567" t="str">
        <f>VLOOKUP($A567,SalesData[#This Row],COLUMN(G566), FALSE)</f>
        <v>Technology</v>
      </c>
      <c r="H567" t="str">
        <f>VLOOKUP($A567,SalesData[#This Row],COLUMN(H566), FALSE)</f>
        <v>Copiers</v>
      </c>
      <c r="I567">
        <f>VLOOKUP($A567,SalesData[#This Row],COLUMN(I566), FALSE)</f>
        <v>737.91</v>
      </c>
      <c r="J567">
        <f>VLOOKUP($A567,SalesData[#This Row],COLUMN(J566), FALSE)</f>
        <v>6</v>
      </c>
      <c r="K567">
        <f>VLOOKUP($A567,SalesData[#This Row],COLUMN(K566), FALSE)</f>
        <v>0.1</v>
      </c>
      <c r="L567">
        <f>VLOOKUP($A567,SalesData[#This Row],COLUMN(L566), FALSE)</f>
        <v>-8.3699999999999992</v>
      </c>
      <c r="M567" t="str">
        <f>VLOOKUP($A567,SalesData[#This Row],COLUMN(M566), FALSE)</f>
        <v>Critical</v>
      </c>
      <c r="N567">
        <f>VLOOKUP($A567,SalesData[#This Row],COLUMN(N566), FALSE)</f>
        <v>0</v>
      </c>
      <c r="O567" t="str">
        <f>VLOOKUP($A567,SalesData[#This Row],COLUMN(O566), FALSE)</f>
        <v>Melanie Seite</v>
      </c>
      <c r="P567" t="str">
        <f>VLOOKUP($A567,SalesData[#This Row],COLUMN(P566), FALSE)</f>
        <v>IT</v>
      </c>
      <c r="Q567" t="str">
        <f>VLOOKUP($A567,SalesData[#This Row],COLUMN(Q566), FALSE)</f>
        <v>2012</v>
      </c>
      <c r="R567" t="str">
        <f>VLOOKUP($A567,SalesData[#This Row],COLUMN(R566), FALSE)</f>
        <v>CRITICAL</v>
      </c>
      <c r="S567" t="str">
        <f>VLOOKUP($A567,SalesData[#This Row],COLUMN(S566), FALSE)</f>
        <v>technology</v>
      </c>
      <c r="T567" t="str">
        <f>VLOOKUP($A567,SalesData[#This Row],COLUMN(T566), FALSE)</f>
        <v>41103</v>
      </c>
      <c r="U567" t="str">
        <f>VLOOKUP($A567,SalesData[#This Row],COLUMN(U566), FALSE)</f>
        <v>MS17830139</v>
      </c>
      <c r="V567" t="str">
        <f>VLOOKUP($A567,SalesData[#This Row],COLUMN(V566), FALSE)</f>
        <v>IT</v>
      </c>
      <c r="W567">
        <f>VLOOKUP($A567,SalesData[#This Row],COLUMN(W566), FALSE)</f>
        <v>2012</v>
      </c>
      <c r="X567" t="str">
        <f>VLOOKUP($A567,SalesData[#This Row],COLUMN(X566), FALSE)</f>
        <v>MS17830139</v>
      </c>
      <c r="Y567">
        <f>VLOOKUP($A567,SalesData[#This Row],COLUMN(Y566), FALSE)</f>
        <v>41103</v>
      </c>
      <c r="Z567" t="str">
        <f>VLOOKUP($A567,SalesData[#This Row],COLUMN(Z566), FALSE)</f>
        <v>IT-2012-MS17830139-41103</v>
      </c>
      <c r="AA567">
        <f>VLOOKUP($A567,SalesData[#This Row],COLUMN(AA566), FALSE)</f>
        <v>2012</v>
      </c>
      <c r="AB567">
        <f>VLOOKUP($A567,SalesData[#This Row],COLUMN(AB566), FALSE)</f>
        <v>7</v>
      </c>
      <c r="AC567">
        <f>VLOOKUP($A567,SalesData[#This Row],COLUMN(AC566), FALSE)</f>
        <v>6</v>
      </c>
      <c r="AD567">
        <f>VLOOKUP($A567,SalesData[#This Row],COLUMN(AD566), FALSE)</f>
        <v>1</v>
      </c>
    </row>
    <row r="568" spans="1:30" ht="15.75">
      <c r="A568" s="53" t="s">
        <v>1655</v>
      </c>
      <c r="B568" s="52">
        <f>VLOOKUP($A568,SalesData[#This Row],COLUMN(B567), FALSE)</f>
        <v>42095</v>
      </c>
      <c r="C568" s="52">
        <f>VLOOKUP($A568,SalesData[#This Row],COLUMN(C567), FALSE)</f>
        <v>42099</v>
      </c>
      <c r="D568" t="str">
        <f>VLOOKUP($A568,SalesData[#This Row],COLUMN(D567), FALSE)</f>
        <v>Jennifer Ferguson</v>
      </c>
      <c r="E568" t="str">
        <f>VLOOKUP($A568,SalesData[#This Row],COLUMN(E567), FALSE)</f>
        <v>China</v>
      </c>
      <c r="F568" t="str">
        <f>VLOOKUP($A568,SalesData[#This Row],COLUMN(F567), FALSE)</f>
        <v>Eastern Asia</v>
      </c>
      <c r="G568" t="str">
        <f>VLOOKUP($A568,SalesData[#This Row],COLUMN(G567), FALSE)</f>
        <v>Furniture</v>
      </c>
      <c r="H568" t="str">
        <f>VLOOKUP($A568,SalesData[#This Row],COLUMN(H567), FALSE)</f>
        <v>Storage</v>
      </c>
      <c r="I568">
        <f>VLOOKUP($A568,SalesData[#This Row],COLUMN(I567), FALSE)</f>
        <v>2614.6889999999898</v>
      </c>
      <c r="J568">
        <f>VLOOKUP($A568,SalesData[#This Row],COLUMN(J567), FALSE)</f>
        <v>7</v>
      </c>
      <c r="K568">
        <f>VLOOKUP($A568,SalesData[#This Row],COLUMN(K567), FALSE)</f>
        <v>0.3</v>
      </c>
      <c r="L568">
        <f>VLOOKUP($A568,SalesData[#This Row],COLUMN(L567), FALSE)</f>
        <v>-821.96099999999899</v>
      </c>
      <c r="M568" t="str">
        <f>VLOOKUP($A568,SalesData[#This Row],COLUMN(M567), FALSE)</f>
        <v>Medium</v>
      </c>
      <c r="N568">
        <f>VLOOKUP($A568,SalesData[#This Row],COLUMN(N567), FALSE)</f>
        <v>0</v>
      </c>
      <c r="O568" t="str">
        <f>VLOOKUP($A568,SalesData[#This Row],COLUMN(O567), FALSE)</f>
        <v>Jennifer Ferguson</v>
      </c>
      <c r="P568" t="str">
        <f>VLOOKUP($A568,SalesData[#This Row],COLUMN(P567), FALSE)</f>
        <v>IN</v>
      </c>
      <c r="Q568" t="str">
        <f>VLOOKUP($A568,SalesData[#This Row],COLUMN(Q567), FALSE)</f>
        <v>2015</v>
      </c>
      <c r="R568" t="str">
        <f>VLOOKUP($A568,SalesData[#This Row],COLUMN(R567), FALSE)</f>
        <v>MEDIUM</v>
      </c>
      <c r="S568" t="str">
        <f>VLOOKUP($A568,SalesData[#This Row],COLUMN(S567), FALSE)</f>
        <v>furniture</v>
      </c>
      <c r="T568" t="str">
        <f>VLOOKUP($A568,SalesData[#This Row],COLUMN(T567), FALSE)</f>
        <v>42095</v>
      </c>
      <c r="U568" t="str">
        <f>VLOOKUP($A568,SalesData[#This Row],COLUMN(U567), FALSE)</f>
        <v>JF1541527</v>
      </c>
      <c r="V568" t="str">
        <f>VLOOKUP($A568,SalesData[#This Row],COLUMN(V567), FALSE)</f>
        <v>IN</v>
      </c>
      <c r="W568">
        <f>VLOOKUP($A568,SalesData[#This Row],COLUMN(W567), FALSE)</f>
        <v>2015</v>
      </c>
      <c r="X568" t="str">
        <f>VLOOKUP($A568,SalesData[#This Row],COLUMN(X567), FALSE)</f>
        <v>JF1541527</v>
      </c>
      <c r="Y568">
        <f>VLOOKUP($A568,SalesData[#This Row],COLUMN(Y567), FALSE)</f>
        <v>42095</v>
      </c>
      <c r="Z568" t="str">
        <f>VLOOKUP($A568,SalesData[#This Row],COLUMN(Z567), FALSE)</f>
        <v>IN-2015-JF1541527-42095</v>
      </c>
      <c r="AA568">
        <f>VLOOKUP($A568,SalesData[#This Row],COLUMN(AA567), FALSE)</f>
        <v>2015</v>
      </c>
      <c r="AB568">
        <f>VLOOKUP($A568,SalesData[#This Row],COLUMN(AB567), FALSE)</f>
        <v>4</v>
      </c>
      <c r="AC568">
        <f>VLOOKUP($A568,SalesData[#This Row],COLUMN(AC567), FALSE)</f>
        <v>4</v>
      </c>
      <c r="AD568">
        <f>VLOOKUP($A568,SalesData[#This Row],COLUMN(AD567), FALSE)</f>
        <v>4</v>
      </c>
    </row>
    <row r="569" spans="1:30">
      <c r="A569" s="32"/>
    </row>
    <row r="570" spans="1:30">
      <c r="A570" s="32"/>
    </row>
    <row r="571" spans="1:30">
      <c r="A571" s="32"/>
    </row>
    <row r="572" spans="1:30">
      <c r="A572" s="32"/>
    </row>
    <row r="573" spans="1:30">
      <c r="A573" s="32"/>
    </row>
    <row r="574" spans="1:30">
      <c r="A574" s="32"/>
    </row>
    <row r="575" spans="1:30">
      <c r="A575" s="32"/>
    </row>
    <row r="576" spans="1:30">
      <c r="A576" s="32"/>
    </row>
    <row r="577" spans="1:1">
      <c r="A577" s="32"/>
    </row>
    <row r="578" spans="1:1">
      <c r="A578" s="32"/>
    </row>
    <row r="579" spans="1:1">
      <c r="A579" s="32"/>
    </row>
    <row r="580" spans="1:1">
      <c r="A580" s="32"/>
    </row>
    <row r="581" spans="1:1">
      <c r="A581" s="32"/>
    </row>
    <row r="582" spans="1:1">
      <c r="A582" s="32"/>
    </row>
    <row r="583" spans="1:1">
      <c r="A583" s="32"/>
    </row>
    <row r="584" spans="1:1">
      <c r="A584" s="32"/>
    </row>
    <row r="585" spans="1:1">
      <c r="A585" s="32"/>
    </row>
    <row r="586" spans="1:1">
      <c r="A586" s="32"/>
    </row>
    <row r="587" spans="1:1">
      <c r="A587" s="32"/>
    </row>
    <row r="588" spans="1:1">
      <c r="A588" s="32"/>
    </row>
    <row r="589" spans="1:1">
      <c r="A589" s="32"/>
    </row>
    <row r="590" spans="1:1">
      <c r="A590" s="32"/>
    </row>
    <row r="591" spans="1:1">
      <c r="A591" s="32"/>
    </row>
    <row r="592" spans="1:1">
      <c r="A592" s="32"/>
    </row>
    <row r="593" spans="1:1">
      <c r="A593" s="32"/>
    </row>
    <row r="594" spans="1:1">
      <c r="A594" s="32"/>
    </row>
    <row r="595" spans="1:1">
      <c r="A595" s="32"/>
    </row>
    <row r="596" spans="1:1">
      <c r="A596" s="32"/>
    </row>
    <row r="597" spans="1:1">
      <c r="A597" s="32"/>
    </row>
    <row r="598" spans="1:1">
      <c r="A598" s="32"/>
    </row>
    <row r="599" spans="1:1">
      <c r="A599" s="32"/>
    </row>
    <row r="600" spans="1:1">
      <c r="A600" s="32"/>
    </row>
    <row r="601" spans="1:1">
      <c r="A601" s="32"/>
    </row>
    <row r="602" spans="1:1">
      <c r="A602" s="32"/>
    </row>
    <row r="603" spans="1:1">
      <c r="A603" s="32"/>
    </row>
    <row r="604" spans="1:1">
      <c r="A604" s="32"/>
    </row>
    <row r="605" spans="1:1">
      <c r="A605" s="32"/>
    </row>
    <row r="606" spans="1:1">
      <c r="A606" s="32"/>
    </row>
    <row r="607" spans="1:1">
      <c r="A607" s="32"/>
    </row>
    <row r="608" spans="1:1">
      <c r="A608" s="32"/>
    </row>
    <row r="609" spans="1:1">
      <c r="A609" s="32"/>
    </row>
    <row r="610" spans="1:1">
      <c r="A610" s="32"/>
    </row>
    <row r="611" spans="1:1">
      <c r="A611" s="32"/>
    </row>
    <row r="612" spans="1:1">
      <c r="A612" s="32"/>
    </row>
    <row r="613" spans="1:1">
      <c r="A613" s="32"/>
    </row>
    <row r="614" spans="1:1">
      <c r="A614" s="32"/>
    </row>
    <row r="615" spans="1:1">
      <c r="A615" s="32"/>
    </row>
    <row r="616" spans="1:1">
      <c r="A616" s="32"/>
    </row>
    <row r="617" spans="1:1">
      <c r="A617" s="32"/>
    </row>
    <row r="618" spans="1:1">
      <c r="A618" s="32"/>
    </row>
    <row r="619" spans="1:1">
      <c r="A619" s="32"/>
    </row>
    <row r="620" spans="1:1">
      <c r="A620" s="32"/>
    </row>
    <row r="621" spans="1:1">
      <c r="A621" s="32"/>
    </row>
    <row r="622" spans="1:1">
      <c r="A622" s="32"/>
    </row>
    <row r="623" spans="1:1">
      <c r="A623" s="32"/>
    </row>
    <row r="624" spans="1:1">
      <c r="A624" s="32"/>
    </row>
    <row r="625" spans="1:1">
      <c r="A625" s="32"/>
    </row>
    <row r="626" spans="1:1">
      <c r="A626" s="32"/>
    </row>
    <row r="627" spans="1:1">
      <c r="A627" s="32"/>
    </row>
    <row r="628" spans="1:1">
      <c r="A628" s="32"/>
    </row>
    <row r="629" spans="1:1">
      <c r="A629" s="32"/>
    </row>
    <row r="630" spans="1:1">
      <c r="A630" s="32"/>
    </row>
    <row r="631" spans="1:1">
      <c r="A631" s="32"/>
    </row>
    <row r="632" spans="1:1">
      <c r="A632" s="32"/>
    </row>
    <row r="633" spans="1:1">
      <c r="A633" s="32"/>
    </row>
    <row r="634" spans="1:1">
      <c r="A634" s="32"/>
    </row>
    <row r="635" spans="1:1">
      <c r="A635" s="32"/>
    </row>
    <row r="636" spans="1:1">
      <c r="A636" s="32"/>
    </row>
    <row r="637" spans="1:1">
      <c r="A637" s="32"/>
    </row>
    <row r="638" spans="1:1">
      <c r="A638" s="32"/>
    </row>
    <row r="639" spans="1:1">
      <c r="A639" s="32"/>
    </row>
    <row r="640" spans="1:1">
      <c r="A640" s="32"/>
    </row>
    <row r="641" spans="1:1">
      <c r="A641" s="32"/>
    </row>
    <row r="642" spans="1:1">
      <c r="A642" s="32"/>
    </row>
    <row r="643" spans="1:1">
      <c r="A643" s="32"/>
    </row>
    <row r="644" spans="1:1">
      <c r="A644" s="32"/>
    </row>
    <row r="645" spans="1:1">
      <c r="A645" s="32"/>
    </row>
    <row r="646" spans="1:1">
      <c r="A646" s="32"/>
    </row>
    <row r="647" spans="1:1">
      <c r="A647" s="32"/>
    </row>
    <row r="648" spans="1:1">
      <c r="A648" s="32"/>
    </row>
    <row r="649" spans="1:1">
      <c r="A649" s="32"/>
    </row>
    <row r="650" spans="1:1">
      <c r="A650" s="32"/>
    </row>
    <row r="651" spans="1:1">
      <c r="A651" s="32"/>
    </row>
    <row r="652" spans="1:1">
      <c r="A652" s="32"/>
    </row>
    <row r="653" spans="1:1">
      <c r="A653" s="32"/>
    </row>
    <row r="654" spans="1:1">
      <c r="A654" s="32"/>
    </row>
    <row r="655" spans="1:1">
      <c r="A655" s="32"/>
    </row>
    <row r="656" spans="1:1">
      <c r="A656" s="32"/>
    </row>
    <row r="657" spans="1:1">
      <c r="A657" s="32"/>
    </row>
    <row r="658" spans="1:1">
      <c r="A658" s="32"/>
    </row>
    <row r="659" spans="1:1">
      <c r="A659" s="32"/>
    </row>
    <row r="660" spans="1:1">
      <c r="A660" s="32"/>
    </row>
    <row r="661" spans="1:1">
      <c r="A661" s="32"/>
    </row>
    <row r="662" spans="1:1">
      <c r="A662" s="32"/>
    </row>
    <row r="663" spans="1:1">
      <c r="A663" s="32"/>
    </row>
    <row r="664" spans="1:1">
      <c r="A664" s="32"/>
    </row>
    <row r="665" spans="1:1">
      <c r="A665" s="32"/>
    </row>
    <row r="666" spans="1:1">
      <c r="A666" s="32"/>
    </row>
    <row r="667" spans="1:1">
      <c r="A667" s="32"/>
    </row>
    <row r="668" spans="1:1">
      <c r="A668" s="32"/>
    </row>
    <row r="669" spans="1:1">
      <c r="A669" s="32"/>
    </row>
    <row r="670" spans="1:1">
      <c r="A670" s="32"/>
    </row>
    <row r="671" spans="1:1">
      <c r="A671" s="32"/>
    </row>
    <row r="672" spans="1:1">
      <c r="A672" s="32"/>
    </row>
    <row r="673" spans="1:1">
      <c r="A673" s="32"/>
    </row>
    <row r="674" spans="1:1">
      <c r="A674" s="32"/>
    </row>
    <row r="675" spans="1:1">
      <c r="A675" s="32"/>
    </row>
    <row r="676" spans="1:1">
      <c r="A676" s="32"/>
    </row>
    <row r="677" spans="1:1">
      <c r="A677" s="32"/>
    </row>
    <row r="678" spans="1:1">
      <c r="A678" s="32"/>
    </row>
    <row r="679" spans="1:1">
      <c r="A679" s="32"/>
    </row>
    <row r="680" spans="1:1">
      <c r="A680" s="32"/>
    </row>
    <row r="681" spans="1:1">
      <c r="A681" s="32"/>
    </row>
    <row r="682" spans="1:1">
      <c r="A682" s="32"/>
    </row>
    <row r="683" spans="1:1">
      <c r="A683" s="32"/>
    </row>
    <row r="684" spans="1:1">
      <c r="A684" s="32"/>
    </row>
    <row r="685" spans="1:1">
      <c r="A685" s="32"/>
    </row>
    <row r="686" spans="1:1">
      <c r="A686" s="32"/>
    </row>
    <row r="687" spans="1:1">
      <c r="A687" s="32"/>
    </row>
    <row r="688" spans="1:1">
      <c r="A688" s="32"/>
    </row>
    <row r="689" spans="1:1">
      <c r="A689" s="32"/>
    </row>
    <row r="690" spans="1:1">
      <c r="A690" s="32"/>
    </row>
    <row r="691" spans="1:1">
      <c r="A691" s="32"/>
    </row>
    <row r="692" spans="1:1">
      <c r="A692" s="32"/>
    </row>
    <row r="693" spans="1:1">
      <c r="A693" s="32"/>
    </row>
    <row r="694" spans="1:1">
      <c r="A694" s="32"/>
    </row>
    <row r="695" spans="1:1">
      <c r="A695" s="32"/>
    </row>
    <row r="696" spans="1:1">
      <c r="A696" s="32"/>
    </row>
    <row r="697" spans="1:1">
      <c r="A697" s="32"/>
    </row>
    <row r="698" spans="1:1">
      <c r="A698" s="32"/>
    </row>
    <row r="699" spans="1:1">
      <c r="A699" s="32"/>
    </row>
    <row r="700" spans="1:1">
      <c r="A700" s="32"/>
    </row>
    <row r="701" spans="1:1">
      <c r="A701" s="32"/>
    </row>
    <row r="702" spans="1:1">
      <c r="A702" s="32"/>
    </row>
    <row r="703" spans="1:1">
      <c r="A703" s="32"/>
    </row>
    <row r="704" spans="1:1">
      <c r="A704" s="32"/>
    </row>
    <row r="705" spans="1:1">
      <c r="A705" s="32"/>
    </row>
    <row r="706" spans="1:1">
      <c r="A706" s="32"/>
    </row>
    <row r="707" spans="1:1">
      <c r="A707" s="32"/>
    </row>
    <row r="708" spans="1:1">
      <c r="A708" s="32"/>
    </row>
    <row r="709" spans="1:1">
      <c r="A709" s="32"/>
    </row>
    <row r="710" spans="1:1">
      <c r="A710" s="32"/>
    </row>
    <row r="711" spans="1:1">
      <c r="A711" s="32"/>
    </row>
    <row r="712" spans="1:1">
      <c r="A712" s="32"/>
    </row>
    <row r="713" spans="1:1">
      <c r="A713" s="32"/>
    </row>
    <row r="714" spans="1:1">
      <c r="A714" s="32"/>
    </row>
    <row r="715" spans="1:1">
      <c r="A715" s="32"/>
    </row>
    <row r="716" spans="1:1">
      <c r="A716" s="32"/>
    </row>
    <row r="717" spans="1:1">
      <c r="A717" s="32"/>
    </row>
    <row r="718" spans="1:1">
      <c r="A718" s="32"/>
    </row>
    <row r="719" spans="1:1">
      <c r="A719" s="32"/>
    </row>
    <row r="720" spans="1:1">
      <c r="A720" s="32"/>
    </row>
    <row r="721" spans="1:1">
      <c r="A721" s="32"/>
    </row>
    <row r="722" spans="1:1">
      <c r="A722" s="32"/>
    </row>
    <row r="723" spans="1:1">
      <c r="A723" s="32"/>
    </row>
    <row r="724" spans="1:1">
      <c r="A724" s="32"/>
    </row>
    <row r="725" spans="1:1">
      <c r="A725" s="32"/>
    </row>
    <row r="726" spans="1:1">
      <c r="A726" s="32"/>
    </row>
    <row r="727" spans="1:1">
      <c r="A727" s="32"/>
    </row>
    <row r="728" spans="1:1">
      <c r="A728" s="32"/>
    </row>
    <row r="729" spans="1:1">
      <c r="A729" s="32"/>
    </row>
    <row r="730" spans="1:1">
      <c r="A730" s="32"/>
    </row>
    <row r="731" spans="1:1">
      <c r="A731" s="32"/>
    </row>
    <row r="732" spans="1:1">
      <c r="A732" s="32"/>
    </row>
    <row r="733" spans="1:1">
      <c r="A733" s="32"/>
    </row>
    <row r="734" spans="1:1">
      <c r="A734" s="32"/>
    </row>
    <row r="735" spans="1:1">
      <c r="A735" s="32"/>
    </row>
    <row r="736" spans="1:1">
      <c r="A736" s="32"/>
    </row>
    <row r="737" spans="1:1">
      <c r="A737" s="32"/>
    </row>
    <row r="738" spans="1:1">
      <c r="A738" s="32"/>
    </row>
    <row r="739" spans="1:1">
      <c r="A739" s="32"/>
    </row>
    <row r="740" spans="1:1">
      <c r="A740" s="32"/>
    </row>
    <row r="741" spans="1:1">
      <c r="A741" s="32"/>
    </row>
    <row r="742" spans="1:1">
      <c r="A742" s="32"/>
    </row>
    <row r="743" spans="1:1">
      <c r="A743" s="32"/>
    </row>
    <row r="744" spans="1:1">
      <c r="A744" s="32"/>
    </row>
    <row r="745" spans="1:1">
      <c r="A745" s="32"/>
    </row>
    <row r="746" spans="1:1">
      <c r="A746" s="32"/>
    </row>
    <row r="747" spans="1:1">
      <c r="A747" s="32"/>
    </row>
    <row r="748" spans="1:1">
      <c r="A748" s="32"/>
    </row>
    <row r="749" spans="1:1">
      <c r="A749" s="32"/>
    </row>
    <row r="750" spans="1:1">
      <c r="A750" s="32"/>
    </row>
    <row r="751" spans="1:1">
      <c r="A751" s="32"/>
    </row>
    <row r="752" spans="1:1">
      <c r="A752" s="32"/>
    </row>
    <row r="753" spans="1:1">
      <c r="A753" s="32"/>
    </row>
    <row r="754" spans="1:1">
      <c r="A754" s="32"/>
    </row>
    <row r="755" spans="1:1">
      <c r="A755" s="32"/>
    </row>
    <row r="756" spans="1:1">
      <c r="A756" s="32"/>
    </row>
    <row r="757" spans="1:1">
      <c r="A757" s="32"/>
    </row>
    <row r="758" spans="1:1">
      <c r="A758" s="32"/>
    </row>
    <row r="759" spans="1:1">
      <c r="A759" s="32"/>
    </row>
    <row r="760" spans="1:1">
      <c r="A760" s="32"/>
    </row>
    <row r="761" spans="1:1">
      <c r="A761" s="32"/>
    </row>
    <row r="762" spans="1:1">
      <c r="A762" s="32"/>
    </row>
    <row r="763" spans="1:1">
      <c r="A763" s="32"/>
    </row>
    <row r="764" spans="1:1">
      <c r="A764" s="32"/>
    </row>
    <row r="765" spans="1:1">
      <c r="A765" s="32"/>
    </row>
    <row r="766" spans="1:1">
      <c r="A766" s="32"/>
    </row>
    <row r="767" spans="1:1">
      <c r="A767" s="32"/>
    </row>
    <row r="768" spans="1:1">
      <c r="A768" s="32"/>
    </row>
    <row r="769" spans="1:1">
      <c r="A769" s="32"/>
    </row>
    <row r="770" spans="1:1">
      <c r="A770" s="32"/>
    </row>
    <row r="771" spans="1:1">
      <c r="A771" s="32"/>
    </row>
    <row r="772" spans="1:1">
      <c r="A772" s="32"/>
    </row>
    <row r="773" spans="1:1">
      <c r="A773" s="32"/>
    </row>
    <row r="774" spans="1:1">
      <c r="A774" s="32"/>
    </row>
    <row r="775" spans="1:1">
      <c r="A775" s="32"/>
    </row>
    <row r="776" spans="1:1">
      <c r="A776" s="32"/>
    </row>
    <row r="777" spans="1:1">
      <c r="A777" s="32"/>
    </row>
    <row r="778" spans="1:1">
      <c r="A778" s="32"/>
    </row>
    <row r="779" spans="1:1">
      <c r="A779" s="32"/>
    </row>
    <row r="780" spans="1:1">
      <c r="A780" s="32"/>
    </row>
    <row r="781" spans="1:1">
      <c r="A781" s="32"/>
    </row>
    <row r="782" spans="1:1">
      <c r="A782" s="32"/>
    </row>
    <row r="783" spans="1:1">
      <c r="A783" s="32"/>
    </row>
    <row r="784" spans="1:1">
      <c r="A784" s="32"/>
    </row>
    <row r="785" spans="1:1">
      <c r="A785" s="32"/>
    </row>
    <row r="786" spans="1:1">
      <c r="A786" s="32"/>
    </row>
    <row r="787" spans="1:1">
      <c r="A787" s="32"/>
    </row>
    <row r="788" spans="1:1">
      <c r="A788" s="32"/>
    </row>
    <row r="789" spans="1:1">
      <c r="A789" s="32"/>
    </row>
    <row r="790" spans="1:1">
      <c r="A790" s="32"/>
    </row>
    <row r="791" spans="1:1">
      <c r="A791" s="32"/>
    </row>
    <row r="792" spans="1:1">
      <c r="A792" s="32"/>
    </row>
    <row r="793" spans="1:1">
      <c r="A793" s="32"/>
    </row>
    <row r="794" spans="1:1">
      <c r="A794" s="32"/>
    </row>
    <row r="795" spans="1:1">
      <c r="A795" s="32"/>
    </row>
    <row r="796" spans="1:1">
      <c r="A796" s="32"/>
    </row>
    <row r="797" spans="1:1">
      <c r="A797" s="32"/>
    </row>
    <row r="798" spans="1:1">
      <c r="A798" s="32"/>
    </row>
    <row r="799" spans="1:1">
      <c r="A799" s="32"/>
    </row>
    <row r="800" spans="1:1">
      <c r="A800" s="32"/>
    </row>
    <row r="801" spans="1:1">
      <c r="A801" s="32"/>
    </row>
    <row r="802" spans="1:1">
      <c r="A802" s="32"/>
    </row>
    <row r="803" spans="1:1">
      <c r="A803" s="32"/>
    </row>
    <row r="804" spans="1:1">
      <c r="A804" s="32"/>
    </row>
    <row r="805" spans="1:1">
      <c r="A805" s="32"/>
    </row>
    <row r="806" spans="1:1">
      <c r="A806" s="32"/>
    </row>
    <row r="807" spans="1:1">
      <c r="A807" s="32"/>
    </row>
    <row r="808" spans="1:1">
      <c r="A808" s="32"/>
    </row>
    <row r="809" spans="1:1">
      <c r="A809" s="32"/>
    </row>
    <row r="810" spans="1:1">
      <c r="A810" s="32"/>
    </row>
    <row r="811" spans="1:1">
      <c r="A811" s="32"/>
    </row>
    <row r="812" spans="1:1">
      <c r="A812" s="32"/>
    </row>
    <row r="813" spans="1:1">
      <c r="A813" s="32"/>
    </row>
    <row r="814" spans="1:1">
      <c r="A814" s="32"/>
    </row>
    <row r="815" spans="1:1">
      <c r="A815" s="32"/>
    </row>
    <row r="816" spans="1:1">
      <c r="A816" s="32"/>
    </row>
    <row r="817" spans="1:1">
      <c r="A817" s="32"/>
    </row>
    <row r="818" spans="1:1">
      <c r="A818" s="32"/>
    </row>
    <row r="819" spans="1:1">
      <c r="A819" s="32"/>
    </row>
    <row r="820" spans="1:1">
      <c r="A820" s="32"/>
    </row>
    <row r="821" spans="1:1">
      <c r="A821" s="32"/>
    </row>
    <row r="822" spans="1:1">
      <c r="A822" s="32"/>
    </row>
    <row r="823" spans="1:1">
      <c r="A823" s="32"/>
    </row>
    <row r="824" spans="1:1">
      <c r="A824" s="32"/>
    </row>
    <row r="825" spans="1:1">
      <c r="A825" s="32"/>
    </row>
    <row r="826" spans="1:1">
      <c r="A826" s="32"/>
    </row>
    <row r="827" spans="1:1">
      <c r="A827" s="32"/>
    </row>
    <row r="828" spans="1:1">
      <c r="A828" s="32"/>
    </row>
    <row r="829" spans="1:1">
      <c r="A829" s="32"/>
    </row>
    <row r="830" spans="1:1">
      <c r="A830" s="32"/>
    </row>
    <row r="831" spans="1:1">
      <c r="A831" s="32"/>
    </row>
    <row r="832" spans="1:1">
      <c r="A832" s="32"/>
    </row>
    <row r="833" spans="1:1">
      <c r="A833" s="32"/>
    </row>
    <row r="834" spans="1:1">
      <c r="A834" s="32"/>
    </row>
    <row r="835" spans="1:1">
      <c r="A835" s="32"/>
    </row>
    <row r="836" spans="1:1">
      <c r="A836" s="32"/>
    </row>
    <row r="837" spans="1:1">
      <c r="A837" s="32"/>
    </row>
    <row r="838" spans="1:1">
      <c r="A838" s="32"/>
    </row>
    <row r="839" spans="1:1">
      <c r="A839" s="32"/>
    </row>
    <row r="840" spans="1:1">
      <c r="A840" s="32"/>
    </row>
    <row r="841" spans="1:1">
      <c r="A841" s="32"/>
    </row>
    <row r="842" spans="1:1">
      <c r="A842" s="32"/>
    </row>
    <row r="843" spans="1:1">
      <c r="A843" s="32"/>
    </row>
    <row r="844" spans="1:1">
      <c r="A844" s="32"/>
    </row>
    <row r="845" spans="1:1">
      <c r="A845" s="32"/>
    </row>
    <row r="846" spans="1:1">
      <c r="A846" s="32"/>
    </row>
    <row r="847" spans="1:1">
      <c r="A847" s="32"/>
    </row>
    <row r="848" spans="1:1">
      <c r="A848" s="32"/>
    </row>
    <row r="849" spans="1:1">
      <c r="A849" s="32"/>
    </row>
    <row r="850" spans="1:1">
      <c r="A850" s="32"/>
    </row>
    <row r="851" spans="1:1">
      <c r="A851" s="32"/>
    </row>
    <row r="852" spans="1:1">
      <c r="A852" s="32"/>
    </row>
    <row r="853" spans="1:1">
      <c r="A853" s="32"/>
    </row>
    <row r="854" spans="1:1">
      <c r="A854" s="32"/>
    </row>
    <row r="855" spans="1:1">
      <c r="A855" s="32"/>
    </row>
    <row r="856" spans="1:1">
      <c r="A856" s="32"/>
    </row>
    <row r="857" spans="1:1">
      <c r="A857" s="32"/>
    </row>
    <row r="858" spans="1:1">
      <c r="A858" s="32"/>
    </row>
    <row r="859" spans="1:1">
      <c r="A859" s="32"/>
    </row>
    <row r="860" spans="1:1">
      <c r="A860" s="32"/>
    </row>
    <row r="861" spans="1:1">
      <c r="A861" s="32"/>
    </row>
    <row r="862" spans="1:1">
      <c r="A862" s="32"/>
    </row>
    <row r="863" spans="1:1">
      <c r="A863" s="32"/>
    </row>
    <row r="864" spans="1:1">
      <c r="A864" s="32"/>
    </row>
    <row r="865" spans="1:1">
      <c r="A865" s="32"/>
    </row>
    <row r="866" spans="1:1">
      <c r="A866" s="32"/>
    </row>
    <row r="867" spans="1:1">
      <c r="A867" s="32"/>
    </row>
    <row r="868" spans="1:1">
      <c r="A868" s="32"/>
    </row>
    <row r="869" spans="1:1">
      <c r="A869" s="32"/>
    </row>
    <row r="870" spans="1:1">
      <c r="A870" s="32"/>
    </row>
    <row r="871" spans="1:1">
      <c r="A871" s="32"/>
    </row>
    <row r="872" spans="1:1">
      <c r="A872" s="32"/>
    </row>
    <row r="873" spans="1:1">
      <c r="A873" s="32"/>
    </row>
    <row r="874" spans="1:1">
      <c r="A874" s="32"/>
    </row>
    <row r="875" spans="1:1">
      <c r="A875" s="32"/>
    </row>
    <row r="876" spans="1:1">
      <c r="A876" s="32"/>
    </row>
    <row r="877" spans="1:1">
      <c r="A877" s="32"/>
    </row>
    <row r="878" spans="1:1">
      <c r="A878" s="32"/>
    </row>
    <row r="879" spans="1:1">
      <c r="A879" s="32"/>
    </row>
  </sheetData>
  <conditionalFormatting sqref="A2:A879">
    <cfRule type="duplicateValues" dxfId="7" priority="2"/>
  </conditionalFormatting>
  <conditionalFormatting sqref="I1">
    <cfRule type="containsText" dxfId="6" priority="1" operator="containsText" text="missing">
      <formula>NOT(ISERROR(SEARCH("missing",I1)))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A9E1-3A0A-43D2-A599-A76C73B69341}">
  <dimension ref="A3:B38"/>
  <sheetViews>
    <sheetView workbookViewId="0">
      <selection activeCell="B8" sqref="B8"/>
    </sheetView>
  </sheetViews>
  <sheetFormatPr defaultRowHeight="15"/>
  <cols>
    <col min="1" max="1" width="16.7109375" bestFit="1" customWidth="1"/>
    <col min="2" max="2" width="15.7109375" bestFit="1" customWidth="1"/>
  </cols>
  <sheetData>
    <row r="3" spans="1:2">
      <c r="A3" s="64" t="s">
        <v>5</v>
      </c>
      <c r="B3" t="s">
        <v>3230</v>
      </c>
    </row>
    <row r="4" spans="1:2">
      <c r="A4" t="s">
        <v>1372</v>
      </c>
      <c r="B4" s="62">
        <v>1479.36</v>
      </c>
    </row>
    <row r="5" spans="1:2">
      <c r="A5" t="s">
        <v>416</v>
      </c>
      <c r="B5" s="62">
        <v>2145.7199999999998</v>
      </c>
    </row>
    <row r="6" spans="1:2">
      <c r="A6" t="s">
        <v>52</v>
      </c>
      <c r="B6" s="62">
        <v>1272.72</v>
      </c>
    </row>
    <row r="7" spans="1:2">
      <c r="A7" t="s">
        <v>451</v>
      </c>
      <c r="B7" s="62">
        <v>137.31</v>
      </c>
    </row>
    <row r="8" spans="1:2">
      <c r="A8" t="s">
        <v>450</v>
      </c>
      <c r="B8" s="62">
        <v>179.93999999999946</v>
      </c>
    </row>
    <row r="9" spans="1:2">
      <c r="A9" t="s">
        <v>120</v>
      </c>
      <c r="B9" s="62">
        <v>1715.3458545454494</v>
      </c>
    </row>
    <row r="10" spans="1:2">
      <c r="A10" t="s">
        <v>131</v>
      </c>
      <c r="B10" s="62">
        <v>2183.7899999999986</v>
      </c>
    </row>
    <row r="11" spans="1:2">
      <c r="A11" t="s">
        <v>98</v>
      </c>
      <c r="B11" s="62">
        <v>1852.629199999998</v>
      </c>
    </row>
    <row r="12" spans="1:2">
      <c r="A12" t="s">
        <v>683</v>
      </c>
      <c r="B12" s="62">
        <v>26.22</v>
      </c>
    </row>
    <row r="13" spans="1:2">
      <c r="A13" t="s">
        <v>41</v>
      </c>
      <c r="B13" s="62">
        <v>576.09372727272716</v>
      </c>
    </row>
    <row r="14" spans="1:2">
      <c r="A14" t="s">
        <v>493</v>
      </c>
      <c r="B14" s="62">
        <v>51.84</v>
      </c>
    </row>
    <row r="15" spans="1:2">
      <c r="A15" t="s">
        <v>84</v>
      </c>
      <c r="B15" s="62">
        <v>1850.151428571427</v>
      </c>
    </row>
    <row r="16" spans="1:2">
      <c r="A16" t="s">
        <v>90</v>
      </c>
      <c r="B16" s="62">
        <v>2137.2461399999979</v>
      </c>
    </row>
    <row r="17" spans="1:2">
      <c r="A17" t="s">
        <v>87</v>
      </c>
      <c r="B17" s="62">
        <v>1616.5324999999987</v>
      </c>
    </row>
    <row r="18" spans="1:2">
      <c r="A18" t="s">
        <v>111</v>
      </c>
      <c r="B18" s="62">
        <v>104.78768571428574</v>
      </c>
    </row>
    <row r="19" spans="1:2">
      <c r="A19" t="s">
        <v>233</v>
      </c>
      <c r="B19" s="62">
        <v>2376.42</v>
      </c>
    </row>
    <row r="20" spans="1:2">
      <c r="A20" t="s">
        <v>94</v>
      </c>
      <c r="B20" s="62">
        <v>2198.3858888888876</v>
      </c>
    </row>
    <row r="21" spans="1:2">
      <c r="A21" t="s">
        <v>16</v>
      </c>
      <c r="B21" s="62">
        <v>2233.8382340425505</v>
      </c>
    </row>
    <row r="22" spans="1:2">
      <c r="A22" t="s">
        <v>61</v>
      </c>
      <c r="B22" s="62">
        <v>1649.0459599999979</v>
      </c>
    </row>
    <row r="23" spans="1:2">
      <c r="A23" t="s">
        <v>1341</v>
      </c>
      <c r="B23" s="62">
        <v>856.92</v>
      </c>
    </row>
    <row r="24" spans="1:2">
      <c r="A24" t="s">
        <v>142</v>
      </c>
      <c r="B24" s="62">
        <v>2287.9365243243196</v>
      </c>
    </row>
    <row r="25" spans="1:2">
      <c r="A25" t="s">
        <v>438</v>
      </c>
      <c r="B25" s="62">
        <v>2058.7371428571428</v>
      </c>
    </row>
    <row r="26" spans="1:2">
      <c r="A26" t="s">
        <v>982</v>
      </c>
      <c r="B26" s="62">
        <v>2488.56</v>
      </c>
    </row>
    <row r="27" spans="1:2">
      <c r="A27" t="s">
        <v>115</v>
      </c>
      <c r="B27" s="62">
        <v>2317.4540624999991</v>
      </c>
    </row>
    <row r="28" spans="1:2">
      <c r="A28" t="s">
        <v>77</v>
      </c>
      <c r="B28" s="62">
        <v>1807.6654615384598</v>
      </c>
    </row>
    <row r="29" spans="1:2">
      <c r="A29" t="s">
        <v>153</v>
      </c>
      <c r="B29" s="62">
        <v>332.69728571428567</v>
      </c>
    </row>
    <row r="30" spans="1:2">
      <c r="A30" t="s">
        <v>664</v>
      </c>
      <c r="B30" s="62">
        <v>34.65</v>
      </c>
    </row>
    <row r="31" spans="1:2">
      <c r="A31" t="s">
        <v>1602</v>
      </c>
      <c r="B31" s="62">
        <v>1531.2</v>
      </c>
    </row>
    <row r="32" spans="1:2">
      <c r="A32" t="s">
        <v>25</v>
      </c>
      <c r="B32" s="62">
        <v>1924.8935999999962</v>
      </c>
    </row>
    <row r="33" spans="1:2">
      <c r="A33" t="s">
        <v>56</v>
      </c>
      <c r="B33" s="62">
        <v>1966.1539999999979</v>
      </c>
    </row>
    <row r="34" spans="1:2">
      <c r="A34" t="s">
        <v>71</v>
      </c>
      <c r="B34" s="62">
        <v>2024.9038618421041</v>
      </c>
    </row>
    <row r="35" spans="1:2">
      <c r="A35" t="s">
        <v>43</v>
      </c>
      <c r="B35" s="62">
        <v>230.1498</v>
      </c>
    </row>
    <row r="36" spans="1:2">
      <c r="A36" t="s">
        <v>1407</v>
      </c>
      <c r="B36" s="62">
        <v>2999.95</v>
      </c>
    </row>
    <row r="37" spans="1:2">
      <c r="A37" t="s">
        <v>3231</v>
      </c>
      <c r="B37" s="62"/>
    </row>
    <row r="38" spans="1:2">
      <c r="A38" t="s">
        <v>3232</v>
      </c>
      <c r="B38" s="62">
        <v>1703.3904752877675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965A-5A71-49F4-99DF-1D7AC786C55C}">
  <dimension ref="A3:L29"/>
  <sheetViews>
    <sheetView tabSelected="1" workbookViewId="0">
      <selection activeCell="K19" sqref="K19"/>
    </sheetView>
  </sheetViews>
  <sheetFormatPr defaultRowHeight="15"/>
  <cols>
    <col min="1" max="1" width="15.5703125" bestFit="1" customWidth="1"/>
    <col min="2" max="2" width="14.140625" bestFit="1" customWidth="1"/>
  </cols>
  <sheetData>
    <row r="3" spans="1:12">
      <c r="A3" s="64" t="s">
        <v>2684</v>
      </c>
      <c r="B3" t="s">
        <v>3233</v>
      </c>
    </row>
    <row r="4" spans="1:12">
      <c r="A4" t="s">
        <v>3234</v>
      </c>
      <c r="B4" s="62">
        <v>1</v>
      </c>
      <c r="L4" s="47"/>
    </row>
    <row r="5" spans="1:12">
      <c r="A5" t="s">
        <v>3235</v>
      </c>
      <c r="B5" s="62">
        <v>1</v>
      </c>
      <c r="L5" s="76"/>
    </row>
    <row r="6" spans="1:12">
      <c r="A6" t="s">
        <v>3236</v>
      </c>
      <c r="B6" s="62">
        <v>83</v>
      </c>
      <c r="L6" s="47"/>
    </row>
    <row r="7" spans="1:12">
      <c r="A7" t="s">
        <v>3237</v>
      </c>
      <c r="B7" s="62">
        <v>117</v>
      </c>
      <c r="L7" s="76"/>
    </row>
    <row r="8" spans="1:12">
      <c r="A8" t="s">
        <v>3238</v>
      </c>
      <c r="B8" s="62">
        <v>144</v>
      </c>
      <c r="L8" s="47"/>
    </row>
    <row r="9" spans="1:12">
      <c r="A9" t="s">
        <v>3239</v>
      </c>
      <c r="B9" s="62">
        <v>207</v>
      </c>
      <c r="L9" s="76"/>
    </row>
    <row r="10" spans="1:12">
      <c r="A10" t="s">
        <v>3240</v>
      </c>
      <c r="B10" s="62">
        <v>14</v>
      </c>
      <c r="L10" s="47"/>
    </row>
    <row r="11" spans="1:12">
      <c r="A11" t="s">
        <v>3232</v>
      </c>
      <c r="B11" s="62">
        <v>567</v>
      </c>
      <c r="L11" s="76"/>
    </row>
    <row r="19" spans="2:12" ht="21">
      <c r="B19" s="78" t="s">
        <v>3241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</row>
    <row r="20" spans="2:12" ht="18.7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2:12" ht="18.75">
      <c r="B21" s="79" t="s">
        <v>3242</v>
      </c>
      <c r="C21" s="80"/>
      <c r="D21" s="39"/>
      <c r="E21" s="39"/>
      <c r="F21" s="39"/>
      <c r="G21" s="39"/>
      <c r="H21" s="39"/>
      <c r="I21" s="39"/>
      <c r="J21" s="39"/>
      <c r="K21" s="39"/>
      <c r="L21" s="39"/>
    </row>
    <row r="22" spans="2:12" ht="18.75">
      <c r="B22" s="77" t="s">
        <v>3243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2:12" ht="18.75">
      <c r="B23" s="79" t="s">
        <v>3244</v>
      </c>
      <c r="C23" s="80"/>
      <c r="D23" s="39"/>
      <c r="E23" s="39"/>
      <c r="F23" s="39"/>
      <c r="G23" s="39"/>
      <c r="H23" s="39"/>
      <c r="I23" s="39"/>
      <c r="J23" s="39"/>
      <c r="K23" s="39"/>
      <c r="L23" s="39"/>
    </row>
    <row r="24" spans="2:12" ht="18.75">
      <c r="B24" s="77" t="s">
        <v>3245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spans="2:12" ht="18.75">
      <c r="B25" s="79" t="s">
        <v>3246</v>
      </c>
      <c r="C25" s="80"/>
      <c r="D25" s="80"/>
      <c r="E25" s="39"/>
      <c r="F25" s="39"/>
      <c r="G25" s="39"/>
      <c r="H25" s="39"/>
      <c r="I25" s="39"/>
      <c r="J25" s="39"/>
      <c r="K25" s="39"/>
      <c r="L25" s="39"/>
    </row>
    <row r="26" spans="2:12" ht="18.75">
      <c r="B26" s="77" t="s">
        <v>3247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spans="2:12" ht="18.75">
      <c r="B27" s="79" t="s">
        <v>3248</v>
      </c>
      <c r="C27" s="80"/>
      <c r="D27" s="39"/>
      <c r="E27" s="39"/>
      <c r="F27" s="39"/>
      <c r="G27" s="39"/>
      <c r="H27" s="39"/>
      <c r="I27" s="39"/>
      <c r="J27" s="39"/>
      <c r="K27" s="39"/>
      <c r="L27" s="39"/>
    </row>
    <row r="28" spans="2:12" ht="18.75">
      <c r="B28" s="77" t="s">
        <v>3249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</row>
    <row r="29" spans="2:12" ht="18.75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8517-7C47-4FC7-8D90-07AF51B096F5}">
  <dimension ref="C3:Q9"/>
  <sheetViews>
    <sheetView workbookViewId="0">
      <selection activeCell="G11" sqref="G11"/>
    </sheetView>
  </sheetViews>
  <sheetFormatPr defaultRowHeight="15"/>
  <sheetData>
    <row r="3" spans="3:17" ht="18.75">
      <c r="C3" s="46" t="s">
        <v>3250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3:17" ht="18.75">
      <c r="C4" s="46" t="s">
        <v>3251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5" spans="3:17" ht="18.75">
      <c r="C5" s="46" t="s">
        <v>3252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6" spans="3:17" ht="18.75">
      <c r="C6" s="46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</row>
    <row r="7" spans="3:17" ht="18.75">
      <c r="C7" s="46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3:17" ht="18.75"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3:17" ht="18.75"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Sivasri S</cp:lastModifiedBy>
  <cp:revision/>
  <dcterms:created xsi:type="dcterms:W3CDTF">2025-06-05T16:15:03Z</dcterms:created>
  <dcterms:modified xsi:type="dcterms:W3CDTF">2026-07-26T14:19:15Z</dcterms:modified>
  <cp:category/>
  <cp:contentStatus/>
</cp:coreProperties>
</file>