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\Desktop\geekbrains\BI\"/>
    </mc:Choice>
  </mc:AlternateContent>
  <bookViews>
    <workbookView xWindow="0" yWindow="0" windowWidth="28800" windowHeight="12615"/>
  </bookViews>
  <sheets>
    <sheet name="dfsdf" sheetId="1" r:id="rId1"/>
  </sheets>
  <calcPr calcId="162913"/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30" i="1"/>
  <c r="C31" i="1"/>
  <c r="C32" i="1"/>
  <c r="C33" i="1"/>
  <c r="C34" i="1"/>
  <c r="C35" i="1"/>
  <c r="C36" i="1"/>
  <c r="C37" i="1"/>
  <c r="C38" i="1"/>
  <c r="C39" i="1"/>
  <c r="C40" i="1"/>
  <c r="C41" i="1"/>
  <c r="H6" i="1"/>
  <c r="F6" i="1"/>
  <c r="E3" i="1" l="1" a="1"/>
  <c r="F3" i="1" s="1"/>
  <c r="E3" i="1" l="1"/>
  <c r="F4" i="1"/>
  <c r="E4" i="1"/>
  <c r="E33" i="1" l="1"/>
  <c r="E37" i="1"/>
  <c r="E41" i="1"/>
  <c r="E31" i="1"/>
  <c r="E35" i="1"/>
  <c r="E30" i="1"/>
  <c r="E34" i="1"/>
  <c r="E38" i="1"/>
  <c r="E39" i="1"/>
  <c r="E32" i="1"/>
  <c r="E36" i="1"/>
  <c r="E40" i="1"/>
  <c r="E7" i="1"/>
  <c r="F7" i="1" s="1"/>
  <c r="E11" i="1"/>
  <c r="F11" i="1" s="1"/>
  <c r="E15" i="1"/>
  <c r="F15" i="1" s="1"/>
  <c r="E20" i="1"/>
  <c r="F20" i="1" s="1"/>
  <c r="E24" i="1"/>
  <c r="F24" i="1" s="1"/>
  <c r="E28" i="1"/>
  <c r="F28" i="1" s="1"/>
  <c r="E16" i="1"/>
  <c r="F16" i="1" s="1"/>
  <c r="E10" i="1"/>
  <c r="F10" i="1" s="1"/>
  <c r="E14" i="1"/>
  <c r="F14" i="1" s="1"/>
  <c r="E19" i="1"/>
  <c r="F19" i="1" s="1"/>
  <c r="E23" i="1"/>
  <c r="F23" i="1" s="1"/>
  <c r="E27" i="1"/>
  <c r="F27" i="1" s="1"/>
  <c r="E8" i="1"/>
  <c r="F8" i="1" s="1"/>
  <c r="E12" i="1"/>
  <c r="F12" i="1" s="1"/>
  <c r="E17" i="1"/>
  <c r="F17" i="1" s="1"/>
  <c r="E21" i="1"/>
  <c r="F21" i="1" s="1"/>
  <c r="E25" i="1"/>
  <c r="F25" i="1" s="1"/>
  <c r="E29" i="1"/>
  <c r="F29" i="1" s="1"/>
  <c r="E9" i="1"/>
  <c r="F9" i="1" s="1"/>
  <c r="E13" i="1"/>
  <c r="F13" i="1" s="1"/>
  <c r="E18" i="1"/>
  <c r="F18" i="1" s="1"/>
  <c r="E22" i="1"/>
  <c r="F22" i="1" s="1"/>
  <c r="E26" i="1"/>
  <c r="F26" i="1" s="1"/>
  <c r="E6" i="1"/>
  <c r="G6" i="1" l="1"/>
  <c r="J13" i="1" s="1"/>
  <c r="G13" i="1"/>
  <c r="G10" i="1"/>
  <c r="G9" i="1"/>
  <c r="G17" i="1"/>
  <c r="G16" i="1"/>
  <c r="G15" i="1"/>
  <c r="G12" i="1"/>
  <c r="G11" i="1"/>
  <c r="G8" i="1"/>
  <c r="G14" i="1"/>
  <c r="G7" i="1"/>
  <c r="J16" i="1" l="1"/>
  <c r="J12" i="1"/>
  <c r="J10" i="1"/>
  <c r="J8" i="1"/>
  <c r="J9" i="1"/>
  <c r="J14" i="1"/>
  <c r="J11" i="1"/>
  <c r="J15" i="1"/>
  <c r="J17" i="1"/>
  <c r="J6" i="1"/>
  <c r="C30" i="1" s="1"/>
  <c r="J7" i="1"/>
</calcChain>
</file>

<file path=xl/sharedStrings.xml><?xml version="1.0" encoding="utf-8"?>
<sst xmlns="http://schemas.openxmlformats.org/spreadsheetml/2006/main" count="51" uniqueCount="27">
  <si>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</si>
  <si>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</si>
  <si>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</si>
  <si>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</si>
  <si>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</si>
  <si>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</si>
  <si>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</si>
  <si>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</si>
  <si>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</si>
  <si>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</si>
  <si>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</si>
  <si>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</si>
  <si>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1. Рассчитываем значения функции y=bx+a</t>
  </si>
  <si>
    <t>b</t>
  </si>
  <si>
    <t>a</t>
  </si>
  <si>
    <t>YEAR</t>
  </si>
  <si>
    <t>Month</t>
  </si>
  <si>
    <t>Revenue</t>
  </si>
  <si>
    <t>X</t>
  </si>
  <si>
    <t>2. Значения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</si>
  <si>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</si>
  <si>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</si>
  <si>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</si>
  <si>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</si>
  <si>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</si>
  <si>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 xml:space="preserve">ФАКТ </t>
  </si>
  <si>
    <t>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</si>
</sst>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с_о_м_-;\-* #,##0.00\ _с_о_м_-;_-* &quot;-&quot;??\ _с_о_м_-;_-@_-"/>
    <numFmt numFmtId="166" formatCode="_-* #,##0_р_._-;\-* #,##0_р_._-;_-* &quot;-&quot;??_р_.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C2D3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6" fontId="17" fillId="33" borderId="10" xfId="42" applyNumberFormat="1" applyFont="1" applyFill="1" applyBorder="1" applyAlignment="1">
      <alignment vertical="center" wrapText="1"/>
    </xf>
    <xf numFmtId="0" fontId="17" fillId="33" borderId="10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vertical="center" wrapText="1"/>
    </xf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1" fontId="0" fillId="37" borderId="0" xfId="0" applyNumberFormat="1" applyFont="1" applyFill="1"/>
    <xf numFmtId="0" fontId="0" fillId="35" borderId="0" xfId="0" applyFont="1" applyFill="1"/>
    <xf numFmtId="3" fontId="19" fillId="38" borderId="0" xfId="0" applyNumberFormat="1" applyFont="1" applyFill="1"/>
    <xf numFmtId="3" fontId="0" fillId="36" borderId="0" xfId="0" applyNumberFormat="1" applyFont="1" applyFill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3" workbookViewId="0">
      <selection activeCell="J31" sqref="J31"/>
    </sheetView>
  </sheetViews>
  <sheetFormatPr defaultRowHeight="15" x14ac:dyDescent="0.25"/>
  <cols>
    <col min="1" max="1" width="18.42578125" style="4" customWidth="1"/>
    <col min="2" max="2" width="21.140625" style="4" bestFit="1" customWidth="1"/>
    <col min="3" max="3" width="18.140625" style="5" bestFit="1" customWidth="1"/>
    <col min="4" max="4" width="9.140625" style="4"/>
    <col min="5" max="5" width="18.140625" style="4" customWidth="1"/>
    <col min="6" max="6" width="23.85546875" style="4" customWidth="1"/>
    <col min="7" max="7" width="14.140625" style="4" customWidth="1"/>
    <col min="8" max="8" width="12" style="4" bestFit="1" customWidth="1"/>
    <col min="9" max="9" width="13.42578125" style="4" bestFit="1" customWidth="1"/>
    <col min="10" max="11" width="9.140625" style="4"/>
    <col min="12" max="12" width="18.42578125" style="4" bestFit="1" customWidth="1"/>
    <col min="13" max="13" width="13.85546875" style="4" customWidth="1"/>
    <col min="14" max="16384" width="9.140625" style="4"/>
  </cols>
  <sheetData>
    <row r="1" spans="1:10" x14ac:dyDescent="0.25">
      <c r="E1" s="4" t="s">
        <v>12</v>
      </c>
    </row>
    <row r="2" spans="1:10" x14ac:dyDescent="0.25">
      <c r="E2" s="4" t="s">
        <v>13</v>
      </c>
      <c r="F2" s="4" t="s">
        <v>14</v>
      </c>
    </row>
    <row r="3" spans="1:10" x14ac:dyDescent="0.25">
      <c r="E3" s="6">
        <f t="array" ref="E3:F3">LINEST(C6:C29,D6:D29,1,0)</f>
        <v>8420714.3291304335</v>
      </c>
      <c r="F3" s="4">
        <v>83743026.427536234</v>
      </c>
    </row>
    <row r="4" spans="1:10" ht="15.75" thickBot="1" x14ac:dyDescent="0.3">
      <c r="E4" s="4">
        <f>E3</f>
        <v>8420714.3291304335</v>
      </c>
      <c r="F4" s="4">
        <f>F3</f>
        <v>83743026.427536234</v>
      </c>
    </row>
    <row r="5" spans="1:10" ht="46.5" customHeight="1" x14ac:dyDescent="0.25">
      <c r="A5" s="4" t="s">
        <v>15</v>
      </c>
      <c r="B5" s="4" t="s">
        <v>16</v>
      </c>
      <c r="C5" s="5" t="s">
        <v>17</v>
      </c>
      <c r="D5" s="4" t="s">
        <v>18</v>
      </c>
      <c r="E5" s="1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3" t="s">
        <v>24</v>
      </c>
    </row>
    <row r="6" spans="1:10" x14ac:dyDescent="0.25">
      <c r="A6" s="4">
        <v>2016</v>
      </c>
      <c r="B6" s="4" t="s">
        <v>0</v>
      </c>
      <c r="C6" s="5">
        <v>96800026</v>
      </c>
      <c r="D6" s="4">
        <v>1</v>
      </c>
      <c r="E6" s="7">
        <f t="shared" ref="E6:E29" si="0">D6*$E$4+$F$4</f>
        <v>92163740.75666666</v>
      </c>
      <c r="F6" s="6">
        <f>C6/E6</f>
        <v>1.0503048726675948</v>
      </c>
      <c r="G6" s="4">
        <f>AVERAGE(F6,F18)</f>
        <v>0.98252016700404743</v>
      </c>
      <c r="H6" s="4">
        <f>AVERAGE(G6:G17)</f>
        <v>1.0017037811179874</v>
      </c>
      <c r="I6" s="4">
        <v>1</v>
      </c>
      <c r="J6" s="4">
        <f>F6/$G$6</f>
        <v>1.0689906507163514</v>
      </c>
    </row>
    <row r="7" spans="1:10" x14ac:dyDescent="0.25">
      <c r="A7" s="4">
        <v>2016</v>
      </c>
      <c r="B7" s="4" t="s">
        <v>1</v>
      </c>
      <c r="C7" s="5">
        <v>95261328</v>
      </c>
      <c r="D7" s="4">
        <v>2</v>
      </c>
      <c r="E7" s="7">
        <f t="shared" si="0"/>
        <v>100584455.0857971</v>
      </c>
      <c r="F7" s="6">
        <f t="shared" ref="F7:F29" si="1">C7/E7</f>
        <v>0.94707803426228687</v>
      </c>
      <c r="G7" s="4">
        <f t="shared" ref="G7:G17" si="2">AVERAGE(F7,F19)</f>
        <v>0.87380300010376299</v>
      </c>
      <c r="I7" s="4">
        <v>2</v>
      </c>
      <c r="J7" s="4">
        <f t="shared" ref="J7:J17" si="3">F7/$G$6</f>
        <v>0.9639273228865799</v>
      </c>
    </row>
    <row r="8" spans="1:10" x14ac:dyDescent="0.25">
      <c r="A8" s="4">
        <v>2016</v>
      </c>
      <c r="B8" s="4" t="s">
        <v>2</v>
      </c>
      <c r="C8" s="5">
        <v>115252588</v>
      </c>
      <c r="D8" s="4">
        <v>3</v>
      </c>
      <c r="E8" s="7">
        <f t="shared" si="0"/>
        <v>109005169.41492754</v>
      </c>
      <c r="F8" s="6">
        <f t="shared" si="1"/>
        <v>1.0573130487169071</v>
      </c>
      <c r="G8" s="4">
        <f t="shared" si="2"/>
        <v>1.0398468192919528</v>
      </c>
      <c r="I8" s="4">
        <v>3</v>
      </c>
      <c r="J8" s="4">
        <f t="shared" si="3"/>
        <v>1.0761235079183382</v>
      </c>
    </row>
    <row r="9" spans="1:10" x14ac:dyDescent="0.25">
      <c r="A9" s="4">
        <v>2016</v>
      </c>
      <c r="B9" s="4" t="s">
        <v>3</v>
      </c>
      <c r="C9" s="5">
        <v>139303911</v>
      </c>
      <c r="D9" s="4">
        <v>4</v>
      </c>
      <c r="E9" s="7">
        <f t="shared" si="0"/>
        <v>117425883.74405797</v>
      </c>
      <c r="F9" s="6">
        <f t="shared" si="1"/>
        <v>1.1863134988502833</v>
      </c>
      <c r="G9" s="4">
        <f t="shared" si="2"/>
        <v>1.0450994842703758</v>
      </c>
      <c r="I9" s="4">
        <v>4</v>
      </c>
      <c r="J9" s="4">
        <f t="shared" si="3"/>
        <v>1.2074189809942051</v>
      </c>
    </row>
    <row r="10" spans="1:10" x14ac:dyDescent="0.25">
      <c r="A10" s="4">
        <v>2016</v>
      </c>
      <c r="B10" s="4" t="s">
        <v>4</v>
      </c>
      <c r="C10" s="5">
        <v>108568412</v>
      </c>
      <c r="D10" s="4">
        <v>5</v>
      </c>
      <c r="E10" s="7">
        <f t="shared" si="0"/>
        <v>125846598.07318839</v>
      </c>
      <c r="F10" s="6">
        <f t="shared" si="1"/>
        <v>0.86270438503915736</v>
      </c>
      <c r="G10" s="4">
        <f t="shared" si="2"/>
        <v>0.90963033960008932</v>
      </c>
      <c r="I10" s="4">
        <v>5</v>
      </c>
      <c r="J10" s="4">
        <f t="shared" si="3"/>
        <v>0.87805259781054801</v>
      </c>
    </row>
    <row r="11" spans="1:10" x14ac:dyDescent="0.25">
      <c r="A11" s="4">
        <v>2016</v>
      </c>
      <c r="B11" s="4" t="s">
        <v>5</v>
      </c>
      <c r="C11" s="5">
        <v>116656671</v>
      </c>
      <c r="D11" s="4">
        <v>6</v>
      </c>
      <c r="E11" s="7">
        <f t="shared" si="0"/>
        <v>134267312.40231884</v>
      </c>
      <c r="F11" s="6">
        <f t="shared" si="1"/>
        <v>0.86883895203360983</v>
      </c>
      <c r="G11" s="4">
        <f t="shared" si="2"/>
        <v>0.82623548008275316</v>
      </c>
      <c r="I11" s="4">
        <v>6</v>
      </c>
      <c r="J11" s="4">
        <f t="shared" si="3"/>
        <v>0.88429630374195745</v>
      </c>
    </row>
    <row r="12" spans="1:10" x14ac:dyDescent="0.25">
      <c r="A12" s="4">
        <v>2016</v>
      </c>
      <c r="B12" s="4" t="s">
        <v>6</v>
      </c>
      <c r="C12" s="5">
        <v>112719274</v>
      </c>
      <c r="D12" s="4">
        <v>7</v>
      </c>
      <c r="E12" s="7">
        <f t="shared" si="0"/>
        <v>142688026.73144928</v>
      </c>
      <c r="F12" s="6">
        <f t="shared" si="1"/>
        <v>0.78997009477289248</v>
      </c>
      <c r="G12" s="4">
        <f t="shared" si="2"/>
        <v>0.77858491300352084</v>
      </c>
      <c r="I12" s="4">
        <v>7</v>
      </c>
      <c r="J12" s="4">
        <f t="shared" si="3"/>
        <v>0.80402430535518798</v>
      </c>
    </row>
    <row r="13" spans="1:10" x14ac:dyDescent="0.25">
      <c r="A13" s="4">
        <v>2016</v>
      </c>
      <c r="B13" s="4" t="s">
        <v>7</v>
      </c>
      <c r="C13" s="5">
        <v>139359760</v>
      </c>
      <c r="D13" s="4">
        <v>8</v>
      </c>
      <c r="E13" s="7">
        <f t="shared" si="0"/>
        <v>151108741.06057972</v>
      </c>
      <c r="F13" s="6">
        <f t="shared" si="1"/>
        <v>0.92224817056830921</v>
      </c>
      <c r="G13" s="4">
        <f t="shared" si="2"/>
        <v>0.86923578258741607</v>
      </c>
      <c r="I13" s="4">
        <v>8</v>
      </c>
      <c r="J13" s="4">
        <f t="shared" si="3"/>
        <v>0.93865571571978745</v>
      </c>
    </row>
    <row r="14" spans="1:10" x14ac:dyDescent="0.25">
      <c r="A14" s="4">
        <v>2016</v>
      </c>
      <c r="B14" s="4" t="s">
        <v>8</v>
      </c>
      <c r="C14" s="5">
        <v>151457248</v>
      </c>
      <c r="D14" s="4">
        <v>9</v>
      </c>
      <c r="E14" s="7">
        <f t="shared" si="0"/>
        <v>159529455.38971013</v>
      </c>
      <c r="F14" s="6">
        <f t="shared" si="1"/>
        <v>0.949399893768892</v>
      </c>
      <c r="G14" s="4">
        <f t="shared" si="2"/>
        <v>0.8800841904394987</v>
      </c>
      <c r="I14" s="4">
        <v>9</v>
      </c>
      <c r="J14" s="4">
        <f t="shared" si="3"/>
        <v>0.96629049016250979</v>
      </c>
    </row>
    <row r="15" spans="1:10" x14ac:dyDescent="0.25">
      <c r="A15" s="4">
        <v>2016</v>
      </c>
      <c r="B15" s="4" t="s">
        <v>9</v>
      </c>
      <c r="C15" s="5">
        <v>211601441</v>
      </c>
      <c r="D15" s="4">
        <v>10</v>
      </c>
      <c r="E15" s="7">
        <f t="shared" si="0"/>
        <v>167950169.71884057</v>
      </c>
      <c r="F15" s="6">
        <f t="shared" si="1"/>
        <v>1.259906086157784</v>
      </c>
      <c r="G15" s="4">
        <f t="shared" si="2"/>
        <v>1.1507080106715633</v>
      </c>
      <c r="I15" s="4">
        <v>10</v>
      </c>
      <c r="J15" s="4">
        <f t="shared" si="3"/>
        <v>1.2823208402933413</v>
      </c>
    </row>
    <row r="16" spans="1:10" x14ac:dyDescent="0.25">
      <c r="A16" s="4">
        <v>2016</v>
      </c>
      <c r="B16" s="4" t="s">
        <v>10</v>
      </c>
      <c r="C16" s="5">
        <v>256431578</v>
      </c>
      <c r="D16" s="4">
        <v>11</v>
      </c>
      <c r="E16" s="7">
        <f t="shared" si="0"/>
        <v>176370884.04797101</v>
      </c>
      <c r="F16" s="6">
        <f t="shared" si="1"/>
        <v>1.4539337339277232</v>
      </c>
      <c r="G16" s="4">
        <f t="shared" si="2"/>
        <v>1.3146940485839136</v>
      </c>
      <c r="I16" s="4">
        <v>11</v>
      </c>
      <c r="J16" s="4">
        <f t="shared" si="3"/>
        <v>1.4798003977476972</v>
      </c>
    </row>
    <row r="17" spans="1:10" x14ac:dyDescent="0.25">
      <c r="A17" s="4">
        <v>2016</v>
      </c>
      <c r="B17" s="4" t="s">
        <v>11</v>
      </c>
      <c r="C17" s="5">
        <v>258391829</v>
      </c>
      <c r="D17" s="4">
        <v>12</v>
      </c>
      <c r="E17" s="7">
        <f t="shared" si="0"/>
        <v>184791598.37710142</v>
      </c>
      <c r="F17" s="6">
        <f t="shared" si="1"/>
        <v>1.3982877537143421</v>
      </c>
      <c r="G17" s="4">
        <f t="shared" si="2"/>
        <v>1.350003137776957</v>
      </c>
      <c r="I17" s="4">
        <v>12</v>
      </c>
      <c r="J17" s="4">
        <f t="shared" si="3"/>
        <v>1.4231644302814417</v>
      </c>
    </row>
    <row r="18" spans="1:10" x14ac:dyDescent="0.25">
      <c r="A18" s="4">
        <v>2017</v>
      </c>
      <c r="B18" s="4" t="s">
        <v>0</v>
      </c>
      <c r="C18" s="5">
        <v>176738154</v>
      </c>
      <c r="D18" s="4">
        <v>13</v>
      </c>
      <c r="E18" s="7">
        <f t="shared" si="0"/>
        <v>193212312.70623189</v>
      </c>
      <c r="F18" s="6">
        <f t="shared" si="1"/>
        <v>0.9147354613405001</v>
      </c>
    </row>
    <row r="19" spans="1:10" x14ac:dyDescent="0.25">
      <c r="A19" s="4">
        <v>2017</v>
      </c>
      <c r="B19" s="4" t="s">
        <v>1</v>
      </c>
      <c r="C19" s="5">
        <v>161412877</v>
      </c>
      <c r="D19" s="4">
        <v>14</v>
      </c>
      <c r="E19" s="7">
        <f t="shared" si="0"/>
        <v>201633027.0353623</v>
      </c>
      <c r="F19" s="6">
        <f t="shared" si="1"/>
        <v>0.80052796594523912</v>
      </c>
    </row>
    <row r="20" spans="1:10" x14ac:dyDescent="0.25">
      <c r="A20" s="4">
        <v>2017</v>
      </c>
      <c r="B20" s="4" t="s">
        <v>2</v>
      </c>
      <c r="C20" s="5">
        <v>214754868</v>
      </c>
      <c r="D20" s="4">
        <v>15</v>
      </c>
      <c r="E20" s="7">
        <f t="shared" si="0"/>
        <v>210053741.36449271</v>
      </c>
      <c r="F20" s="6">
        <f t="shared" si="1"/>
        <v>1.0223805898669984</v>
      </c>
    </row>
    <row r="21" spans="1:10" x14ac:dyDescent="0.25">
      <c r="A21" s="4">
        <v>2017</v>
      </c>
      <c r="B21" s="4" t="s">
        <v>3</v>
      </c>
      <c r="C21" s="5">
        <v>197475886</v>
      </c>
      <c r="D21" s="4">
        <v>16</v>
      </c>
      <c r="E21" s="7">
        <f t="shared" si="0"/>
        <v>218474455.69362319</v>
      </c>
      <c r="F21" s="6">
        <f t="shared" si="1"/>
        <v>0.90388546969046835</v>
      </c>
    </row>
    <row r="22" spans="1:10" x14ac:dyDescent="0.25">
      <c r="A22" s="4">
        <v>2017</v>
      </c>
      <c r="B22" s="4" t="s">
        <v>4</v>
      </c>
      <c r="C22" s="5">
        <v>217038003</v>
      </c>
      <c r="D22" s="4">
        <v>17</v>
      </c>
      <c r="E22" s="7">
        <f t="shared" si="0"/>
        <v>226895170.0227536</v>
      </c>
      <c r="F22" s="6">
        <f t="shared" si="1"/>
        <v>0.95655629416102117</v>
      </c>
    </row>
    <row r="23" spans="1:10" x14ac:dyDescent="0.25">
      <c r="A23" s="4">
        <v>2017</v>
      </c>
      <c r="B23" s="4" t="s">
        <v>5</v>
      </c>
      <c r="C23" s="5">
        <v>184401059</v>
      </c>
      <c r="D23" s="4">
        <v>18</v>
      </c>
      <c r="E23" s="7">
        <f t="shared" si="0"/>
        <v>235315884.35188407</v>
      </c>
      <c r="F23" s="6">
        <f t="shared" si="1"/>
        <v>0.78363200813189637</v>
      </c>
    </row>
    <row r="24" spans="1:10" x14ac:dyDescent="0.25">
      <c r="A24" s="4">
        <v>2017</v>
      </c>
      <c r="B24" s="4" t="s">
        <v>6</v>
      </c>
      <c r="C24" s="5">
        <v>186994653</v>
      </c>
      <c r="D24" s="4">
        <v>19</v>
      </c>
      <c r="E24" s="7">
        <f t="shared" si="0"/>
        <v>243736598.68101448</v>
      </c>
      <c r="F24" s="6">
        <f t="shared" si="1"/>
        <v>0.7671997312341492</v>
      </c>
    </row>
    <row r="25" spans="1:10" x14ac:dyDescent="0.25">
      <c r="A25" s="4">
        <v>2017</v>
      </c>
      <c r="B25" s="4" t="s">
        <v>7</v>
      </c>
      <c r="C25" s="5">
        <v>205816698</v>
      </c>
      <c r="D25" s="4">
        <v>20</v>
      </c>
      <c r="E25" s="7">
        <f t="shared" si="0"/>
        <v>252157313.01014489</v>
      </c>
      <c r="F25" s="6">
        <f t="shared" si="1"/>
        <v>0.81622339460652293</v>
      </c>
    </row>
    <row r="26" spans="1:10" x14ac:dyDescent="0.25">
      <c r="A26" s="4">
        <v>2017</v>
      </c>
      <c r="B26" s="4" t="s">
        <v>8</v>
      </c>
      <c r="C26" s="5">
        <v>211268453</v>
      </c>
      <c r="D26" s="4">
        <v>21</v>
      </c>
      <c r="E26" s="7">
        <f t="shared" si="0"/>
        <v>260578027.33927536</v>
      </c>
      <c r="F26" s="6">
        <f t="shared" si="1"/>
        <v>0.81076848711010552</v>
      </c>
    </row>
    <row r="27" spans="1:10" x14ac:dyDescent="0.25">
      <c r="A27" s="4">
        <v>2017</v>
      </c>
      <c r="B27" s="4" t="s">
        <v>9</v>
      </c>
      <c r="C27" s="5">
        <v>280164862</v>
      </c>
      <c r="D27" s="4">
        <v>22</v>
      </c>
      <c r="E27" s="7">
        <f t="shared" si="0"/>
        <v>268998741.66840577</v>
      </c>
      <c r="F27" s="6">
        <f t="shared" si="1"/>
        <v>1.0415099351853425</v>
      </c>
    </row>
    <row r="28" spans="1:10" x14ac:dyDescent="0.25">
      <c r="A28" s="4">
        <v>2017</v>
      </c>
      <c r="B28" s="4" t="s">
        <v>10</v>
      </c>
      <c r="C28" s="5">
        <v>326093910</v>
      </c>
      <c r="D28" s="4">
        <v>23</v>
      </c>
      <c r="E28" s="7">
        <f t="shared" si="0"/>
        <v>277419455.99753618</v>
      </c>
      <c r="F28" s="6">
        <f t="shared" si="1"/>
        <v>1.1754543632401042</v>
      </c>
    </row>
    <row r="29" spans="1:10" x14ac:dyDescent="0.25">
      <c r="A29" s="4">
        <v>2017</v>
      </c>
      <c r="B29" s="4" t="s">
        <v>11</v>
      </c>
      <c r="C29" s="5">
        <v>372083444</v>
      </c>
      <c r="D29" s="4">
        <v>24</v>
      </c>
      <c r="E29" s="7">
        <f t="shared" si="0"/>
        <v>285840170.32666665</v>
      </c>
      <c r="F29" s="6">
        <f t="shared" si="1"/>
        <v>1.3017185218395719</v>
      </c>
      <c r="H29" s="4" t="s">
        <v>25</v>
      </c>
      <c r="I29" s="4" t="s">
        <v>26</v>
      </c>
    </row>
    <row r="30" spans="1:10" x14ac:dyDescent="0.25">
      <c r="A30" s="4">
        <v>2018</v>
      </c>
      <c r="B30" s="4" t="s">
        <v>0</v>
      </c>
      <c r="C30" s="8">
        <f>E30*J6</f>
        <v>314562134.56856972</v>
      </c>
      <c r="D30" s="4">
        <v>25</v>
      </c>
      <c r="E30" s="7">
        <f t="shared" ref="E30:E41" si="4">D30*$E$4+$F$4</f>
        <v>294260884.65579706</v>
      </c>
      <c r="F30" s="6"/>
      <c r="H30" s="9">
        <v>256798898</v>
      </c>
      <c r="I30" s="10">
        <f>C30-H30</f>
        <v>57763236.56856972</v>
      </c>
    </row>
    <row r="31" spans="1:10" x14ac:dyDescent="0.25">
      <c r="A31" s="4">
        <v>2018</v>
      </c>
      <c r="B31" s="4" t="s">
        <v>1</v>
      </c>
      <c r="C31" s="8">
        <f t="shared" ref="C31:C41" si="5">E31*J7</f>
        <v>291763063.39657056</v>
      </c>
      <c r="D31" s="4">
        <v>26</v>
      </c>
      <c r="E31" s="7">
        <f t="shared" si="4"/>
        <v>302681598.98492754</v>
      </c>
      <c r="F31" s="6"/>
      <c r="H31" s="9">
        <v>232640416</v>
      </c>
      <c r="I31" s="10">
        <f>C31-H31</f>
        <v>59122647.396570563</v>
      </c>
    </row>
    <row r="32" spans="1:10" x14ac:dyDescent="0.25">
      <c r="A32" s="4">
        <v>2018</v>
      </c>
      <c r="B32" s="4" t="s">
        <v>2</v>
      </c>
      <c r="C32" s="8">
        <f t="shared" si="5"/>
        <v>334784512.725034</v>
      </c>
      <c r="D32" s="4">
        <v>27</v>
      </c>
      <c r="E32" s="7">
        <f t="shared" si="4"/>
        <v>311102313.31405795</v>
      </c>
      <c r="F32" s="6"/>
      <c r="H32" s="9">
        <v>267994924</v>
      </c>
      <c r="I32" s="10">
        <f>C32-H32</f>
        <v>66789588.725033998</v>
      </c>
    </row>
    <row r="33" spans="1:9" x14ac:dyDescent="0.25">
      <c r="A33" s="4">
        <v>2018</v>
      </c>
      <c r="B33" s="4" t="s">
        <v>3</v>
      </c>
      <c r="C33" s="8">
        <f t="shared" si="5"/>
        <v>385798168.4411217</v>
      </c>
      <c r="D33" s="4">
        <v>28</v>
      </c>
      <c r="E33" s="7">
        <f t="shared" si="4"/>
        <v>319523027.64318836</v>
      </c>
      <c r="F33" s="6"/>
      <c r="H33" s="9">
        <v>262849522</v>
      </c>
      <c r="I33" s="10">
        <f>C33-H33</f>
        <v>122948646.4411217</v>
      </c>
    </row>
    <row r="34" spans="1:9" x14ac:dyDescent="0.25">
      <c r="A34" s="4">
        <v>2018</v>
      </c>
      <c r="B34" s="4" t="s">
        <v>4</v>
      </c>
      <c r="C34" s="8">
        <f t="shared" si="5"/>
        <v>287951854.57450658</v>
      </c>
      <c r="D34" s="4">
        <v>29</v>
      </c>
      <c r="E34" s="7">
        <f t="shared" si="4"/>
        <v>327943741.97231883</v>
      </c>
      <c r="F34" s="6"/>
      <c r="H34" s="9">
        <v>276933049</v>
      </c>
      <c r="I34" s="10">
        <f>C34-H34</f>
        <v>11018805.574506581</v>
      </c>
    </row>
    <row r="35" spans="1:9" x14ac:dyDescent="0.25">
      <c r="A35" s="4">
        <v>2018</v>
      </c>
      <c r="B35" s="4" t="s">
        <v>5</v>
      </c>
      <c r="C35" s="8">
        <f t="shared" si="5"/>
        <v>297445845.41754472</v>
      </c>
      <c r="D35" s="4">
        <v>30</v>
      </c>
      <c r="E35" s="7">
        <f t="shared" si="4"/>
        <v>336364456.30144924</v>
      </c>
      <c r="F35" s="6"/>
      <c r="H35" s="9">
        <v>251486085</v>
      </c>
      <c r="I35" s="10">
        <f>C35-H35</f>
        <v>45959760.417544723</v>
      </c>
    </row>
    <row r="36" spans="1:9" x14ac:dyDescent="0.25">
      <c r="A36" s="4">
        <v>2018</v>
      </c>
      <c r="B36" s="4" t="s">
        <v>6</v>
      </c>
      <c r="C36" s="8">
        <f t="shared" si="5"/>
        <v>277215657.31302178</v>
      </c>
      <c r="D36" s="4">
        <v>31</v>
      </c>
      <c r="E36" s="7">
        <f t="shared" si="4"/>
        <v>344785170.63057965</v>
      </c>
      <c r="F36" s="6"/>
      <c r="H36" s="9">
        <v>250559778</v>
      </c>
      <c r="I36" s="10">
        <f>C36-H36</f>
        <v>26655879.313021779</v>
      </c>
    </row>
    <row r="37" spans="1:9" x14ac:dyDescent="0.25">
      <c r="A37" s="4">
        <v>2018</v>
      </c>
      <c r="B37" s="4" t="s">
        <v>7</v>
      </c>
      <c r="C37" s="8">
        <f t="shared" si="5"/>
        <v>331538722.74329764</v>
      </c>
      <c r="D37" s="4">
        <v>32</v>
      </c>
      <c r="E37" s="7">
        <f t="shared" si="4"/>
        <v>353205884.95971012</v>
      </c>
      <c r="F37" s="6"/>
      <c r="H37" s="9">
        <v>261724749</v>
      </c>
      <c r="I37" s="10">
        <f>C37-H37</f>
        <v>69813973.743297637</v>
      </c>
    </row>
    <row r="38" spans="1:9" x14ac:dyDescent="0.25">
      <c r="A38" s="4">
        <v>2018</v>
      </c>
      <c r="B38" s="4" t="s">
        <v>8</v>
      </c>
      <c r="C38" s="8">
        <f t="shared" si="5"/>
        <v>349436343.88261521</v>
      </c>
      <c r="D38" s="4">
        <v>33</v>
      </c>
      <c r="E38" s="7">
        <f t="shared" si="4"/>
        <v>361626599.28884053</v>
      </c>
      <c r="F38" s="6"/>
      <c r="H38" s="9">
        <v>276675505</v>
      </c>
      <c r="I38" s="10">
        <f>C38-H38</f>
        <v>72760838.882615209</v>
      </c>
    </row>
    <row r="39" spans="1:9" x14ac:dyDescent="0.25">
      <c r="A39" s="4">
        <v>2018</v>
      </c>
      <c r="B39" s="4" t="s">
        <v>9</v>
      </c>
      <c r="C39" s="8">
        <f t="shared" si="5"/>
        <v>474519382.14689016</v>
      </c>
      <c r="D39" s="4">
        <v>34</v>
      </c>
      <c r="E39" s="7">
        <f t="shared" si="4"/>
        <v>370047313.617971</v>
      </c>
      <c r="F39" s="6"/>
      <c r="H39" s="9">
        <v>287647539</v>
      </c>
      <c r="I39" s="10">
        <f>C39-H39</f>
        <v>186871843.14689016</v>
      </c>
    </row>
    <row r="40" spans="1:9" x14ac:dyDescent="0.25">
      <c r="A40" s="4">
        <v>2018</v>
      </c>
      <c r="B40" s="4" t="s">
        <v>10</v>
      </c>
      <c r="C40" s="8">
        <f t="shared" si="5"/>
        <v>560057138.29090726</v>
      </c>
      <c r="D40" s="4">
        <v>35</v>
      </c>
      <c r="E40" s="7">
        <f t="shared" si="4"/>
        <v>378468027.94710141</v>
      </c>
      <c r="F40" s="6"/>
      <c r="H40" s="9">
        <v>363102609</v>
      </c>
      <c r="I40" s="10">
        <f>C40-H40</f>
        <v>196954529.29090726</v>
      </c>
    </row>
    <row r="41" spans="1:9" x14ac:dyDescent="0.25">
      <c r="A41" s="4">
        <v>2018</v>
      </c>
      <c r="B41" s="4" t="s">
        <v>11</v>
      </c>
      <c r="C41" s="8">
        <f t="shared" si="5"/>
        <v>550606296.48385704</v>
      </c>
      <c r="D41" s="4">
        <v>36</v>
      </c>
      <c r="E41" s="7">
        <f t="shared" si="4"/>
        <v>386888742.27623188</v>
      </c>
      <c r="F41" s="6"/>
      <c r="H41" s="9">
        <v>422386052</v>
      </c>
      <c r="I41" s="10">
        <f>C41-H41</f>
        <v>128220244.48385704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dfsdf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2020-09-14T17:17:32Z</dcterms:created>
  <dcterms:modified xsi:type="dcterms:W3CDTF">2020-09-14T18:24:48Z</dcterms:modified>
</cp:coreProperties>
</file>