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siyugao/Desktop/research_files/SISSO/HAppend-main/Create_sisso_input/Review_SISSOonPAH/"/>
    </mc:Choice>
  </mc:AlternateContent>
  <xr:revisionPtr revIDLastSave="0" documentId="13_ncr:1_{8344D805-DF83-FE48-91DA-919F622A4C40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Yellow new; Grey old" sheetId="1" r:id="rId1"/>
    <sheet name="All_featur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2" l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" i="2"/>
  <c r="Q19" i="1"/>
  <c r="J19" i="1"/>
  <c r="P19" i="1" s="1"/>
  <c r="Q18" i="1"/>
  <c r="J18" i="1"/>
  <c r="P18" i="1" s="1"/>
  <c r="Q17" i="1"/>
  <c r="P17" i="1"/>
  <c r="J17" i="1"/>
  <c r="J121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04" i="2"/>
  <c r="Q2" i="1"/>
  <c r="Q3" i="1"/>
  <c r="Q4" i="1"/>
  <c r="Q5" i="1"/>
  <c r="Q6" i="1"/>
  <c r="O101" i="2"/>
  <c r="O100" i="2"/>
  <c r="P96" i="2"/>
  <c r="O89" i="2"/>
  <c r="Q9" i="1"/>
  <c r="O90" i="2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23" i="1"/>
  <c r="J123" i="1"/>
  <c r="P123" i="1" s="1"/>
  <c r="Q122" i="1"/>
  <c r="J122" i="1"/>
  <c r="P122" i="1" s="1"/>
  <c r="Q16" i="1"/>
  <c r="J16" i="1"/>
  <c r="P16" i="1" s="1"/>
  <c r="Q15" i="1"/>
  <c r="J15" i="1"/>
  <c r="P15" i="1" s="1"/>
  <c r="Q14" i="1"/>
  <c r="J14" i="1"/>
  <c r="P14" i="1" s="1"/>
  <c r="Q13" i="1"/>
  <c r="J13" i="1"/>
  <c r="P13" i="1" s="1"/>
  <c r="Q12" i="1"/>
  <c r="J12" i="1"/>
  <c r="P12" i="1" s="1"/>
  <c r="Q11" i="1"/>
  <c r="J11" i="1"/>
  <c r="P11" i="1" s="1"/>
  <c r="Q10" i="1"/>
  <c r="J10" i="1"/>
  <c r="P10" i="1" s="1"/>
  <c r="J9" i="1"/>
  <c r="P9" i="1" s="1"/>
  <c r="Q8" i="1"/>
  <c r="J8" i="1"/>
  <c r="P8" i="1" s="1"/>
  <c r="Q121" i="1"/>
  <c r="J121" i="1"/>
  <c r="P121" i="1" s="1"/>
  <c r="Q7" i="1"/>
  <c r="J7" i="1"/>
  <c r="P7" i="1" s="1"/>
  <c r="J6" i="1"/>
  <c r="P6" i="1" s="1"/>
  <c r="J5" i="1"/>
  <c r="P5" i="1" s="1"/>
  <c r="J4" i="1"/>
  <c r="P4" i="1" s="1"/>
  <c r="J3" i="1"/>
  <c r="P3" i="1" s="1"/>
  <c r="J2" i="1"/>
  <c r="P2" i="1" s="1"/>
</calcChain>
</file>

<file path=xl/sharedStrings.xml><?xml version="1.0" encoding="utf-8"?>
<sst xmlns="http://schemas.openxmlformats.org/spreadsheetml/2006/main" count="554" uniqueCount="299">
  <si>
    <t>Ref_code</t>
  </si>
  <si>
    <t>Name</t>
  </si>
  <si>
    <t>Ref</t>
  </si>
  <si>
    <t>BGW DF (eV)</t>
  </si>
  <si>
    <t>BGW E_S1 (eV)</t>
  </si>
  <si>
    <t>BGW E_T1 (eV)</t>
  </si>
  <si>
    <t>EA_S (eV)</t>
  </si>
  <si>
    <t>Gap_S (eV)</t>
  </si>
  <si>
    <t>Et_S (eV)</t>
  </si>
  <si>
    <t>DF_S (eV)</t>
  </si>
  <si>
    <t>rho_C</t>
  </si>
  <si>
    <t>Et_C (eV)</t>
  </si>
  <si>
    <t>AtomNum_C</t>
  </si>
  <si>
    <t>VB_disp_c</t>
  </si>
  <si>
    <t>CB_disp_c</t>
  </si>
  <si>
    <t>M1,2 predicted DF</t>
  </si>
  <si>
    <t>M2,3 predicted DF</t>
  </si>
  <si>
    <t>AZOXOF</t>
  </si>
  <si>
    <t>Terrylene</t>
  </si>
  <si>
    <t>https://www.ccdc.cam.ac.uk/structures/Search?Compound=terrylene&amp;DatabaseToSearch=Published</t>
  </si>
  <si>
    <t>BEGJOO</t>
  </si>
  <si>
    <t>8,9-bis(4-methylphenyl)-10-phenylpentaleno[1,2-a]naphthalene</t>
  </si>
  <si>
    <t>https://www.ccdc.cam.ac.uk/structures/Search?Ccdcid=begjoo&amp;DatabaseToSearch=Published</t>
  </si>
  <si>
    <t>DUPRIP</t>
  </si>
  <si>
    <t>(3,6-bis(Diphenylmethylene)-1,4-cyclohexadiene)</t>
  </si>
  <si>
    <t>https://www.ccdc.cam.ac.uk/structures/Search?Ccdcid=duprip&amp;DatabaseToSearch=Published</t>
  </si>
  <si>
    <t>GAFDUO</t>
  </si>
  <si>
    <t>3,12-Di-t-butyl-2,2,13,13-tetramethyltetradeca-3,5,7,9,11-pentaene</t>
  </si>
  <si>
    <t>https://www.ccdc.cam.ac.uk/structures/Search?Ccdcid=gafduo&amp;DatabaseToSearch=Published</t>
  </si>
  <si>
    <t>GIWHUP</t>
  </si>
  <si>
    <t>(E)-1-Cyclo-octatetraenyl-2-phenylethene</t>
  </si>
  <si>
    <t>https://www.ccdc.cam.ac.uk/structures/Search?Ccdcid=giwhup&amp;DatabaseToSearch=Published</t>
  </si>
  <si>
    <t>HEPFUL10</t>
  </si>
  <si>
    <t>Heptafulvalene</t>
  </si>
  <si>
    <t>https://www.ccdc.cam.ac.uk/structures/Search?Ccdcid=HEPFUL10&amp;DatabaseToSearch=Published</t>
  </si>
  <si>
    <t>ICAPOR01(OH1)</t>
  </si>
  <si>
    <t>2-(3-[2-(4-Hydroxyphenyl)vinyl]-5,5-dimethylcyclo-hex-2-en-1-ylidene)malononitrile</t>
  </si>
  <si>
    <t>https://www.ccdc.cam.ac.uk/structures/Search?Ccdcid=ICAPOR01&amp;DatabaseToSearch=Published</t>
  </si>
  <si>
    <t>IRN01</t>
  </si>
  <si>
    <t>Benzo[e]dinaphtho[2,3-a;10 ,20 ,30 ,40 -ghi]fluoranthene</t>
  </si>
  <si>
    <r>
      <rPr>
        <sz val="12"/>
        <rFont val="Arial"/>
        <family val="2"/>
      </rPr>
      <t xml:space="preserve">Byproduct 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</si>
  <si>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IRN06</t>
  </si>
  <si>
    <t>7,14-Diphenylnaphtho[1,2,3,4-cde]bisanthene</t>
  </si>
  <si>
    <r>
      <rPr>
        <sz val="12"/>
        <rFont val="Arial"/>
        <family val="2"/>
      </rPr>
      <t xml:space="preserve">Byproduct VI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</si>
  <si>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IRN07</t>
  </si>
  <si>
    <t>7,16- diphenylnaphtho[1,2,3,4-cde]helianthrene</t>
  </si>
  <si>
    <r>
      <rPr>
        <sz val="12"/>
        <rFont val="Arial"/>
        <family val="2"/>
      </rPr>
      <t xml:space="preserve">Byproduct VII in </t>
    </r>
    <r>
      <rPr>
        <u/>
        <sz val="12"/>
        <color rgb="FF1155CC"/>
        <rFont val="Arial"/>
        <family val="2"/>
      </rPr>
      <t>https://journals.iucr.org/m/issues/2023/01/00/ur5001/index.html</t>
    </r>
  </si>
  <si>
    <t>TETCEN-P1</t>
  </si>
  <si>
    <t>P1 Tetracene Polymorph</t>
  </si>
  <si>
    <t>https://pubs.acs.org/doi/full/10.1021/acs.chemmater.2c03444</t>
  </si>
  <si>
    <t>TETCEN-P2</t>
  </si>
  <si>
    <t>P2 Tetracene Polymorph</t>
  </si>
  <si>
    <t>TETCEN-P3</t>
  </si>
  <si>
    <t>P3 Tetracene Polymorph</t>
  </si>
  <si>
    <t>TETCEN-P4</t>
  </si>
  <si>
    <t>P4 Tetracene Polymorph</t>
  </si>
  <si>
    <t>TETCEN-P5</t>
  </si>
  <si>
    <t>P5 Tetracene Polymorph</t>
  </si>
  <si>
    <t>TETCEN-P6</t>
  </si>
  <si>
    <t>P6 Tetracene Polymorph</t>
  </si>
  <si>
    <t>TETCEN-T1</t>
  </si>
  <si>
    <t>T1 Tetracene Polymorph</t>
  </si>
  <si>
    <t>TETCEN-T2</t>
  </si>
  <si>
    <t>T2 Tetracene Polymorph</t>
  </si>
  <si>
    <t>NAPANT01</t>
  </si>
  <si>
    <t>Tetrabenzo(de,hi,op,st)pentacene</t>
  </si>
  <si>
    <t>https://www.nature.com/articles/s41524-022-00758-y</t>
  </si>
  <si>
    <t>PHNAPH</t>
  </si>
  <si>
    <t>5,6-11,12-Diphenylenenaphthacene</t>
  </si>
  <si>
    <t>ABECAL</t>
  </si>
  <si>
    <t>9-(4-biphenyl)cyclopenta[a]phenalene</t>
  </si>
  <si>
    <t>ANTCEN</t>
  </si>
  <si>
    <t>Anthracene</t>
  </si>
  <si>
    <t>DBPERY</t>
  </si>
  <si>
    <t>2,3-8,9-Dibenzoperylene</t>
  </si>
  <si>
    <t>CENXUO</t>
  </si>
  <si>
    <t>cis-1,8-bis(1-Pyrenyl)-naphthalene</t>
  </si>
  <si>
    <t>DBZCOR</t>
  </si>
  <si>
    <t>1,2:7,8-Dibenzocoronene</t>
  </si>
  <si>
    <t>CORONE01</t>
  </si>
  <si>
    <t>Coronene</t>
  </si>
  <si>
    <t>TERPHE02</t>
  </si>
  <si>
    <t>p-Terphenyl</t>
  </si>
  <si>
    <t>FOVVOB</t>
  </si>
  <si>
    <t>1,2,3,4-Tetraphenylbenzene</t>
  </si>
  <si>
    <t>OBOHUL</t>
  </si>
  <si>
    <t>KAGGIK</t>
  </si>
  <si>
    <t>VEBJES</t>
  </si>
  <si>
    <t>KAGGEG</t>
  </si>
  <si>
    <t>VEBJOC</t>
  </si>
  <si>
    <t>VEBJIW</t>
  </si>
  <si>
    <t>ZZZDKE01</t>
  </si>
  <si>
    <t>VEBJAO</t>
  </si>
  <si>
    <t>KECLAH</t>
  </si>
  <si>
    <t>TAYSUJ</t>
  </si>
  <si>
    <t>PENCEN</t>
  </si>
  <si>
    <t>VEBKAP</t>
  </si>
  <si>
    <t>KAGFOP</t>
  </si>
  <si>
    <t>QQQCIG13</t>
  </si>
  <si>
    <t>QUATER10</t>
  </si>
  <si>
    <t>KAGGAC</t>
  </si>
  <si>
    <t>XECJIZ</t>
  </si>
  <si>
    <t>TETCEN01</t>
  </si>
  <si>
    <t>CARREU</t>
  </si>
  <si>
    <t>QQQCIG14</t>
  </si>
  <si>
    <t>QQQCIG04</t>
  </si>
  <si>
    <t>PERLEN07</t>
  </si>
  <si>
    <t>KEGHEJ01</t>
  </si>
  <si>
    <t>KAGFUV</t>
  </si>
  <si>
    <t>DPANTR01</t>
  </si>
  <si>
    <t>POBPIG06</t>
  </si>
  <si>
    <t>PERLEN05</t>
  </si>
  <si>
    <t>POBPIG</t>
  </si>
  <si>
    <t>BIGJUX</t>
  </si>
  <si>
    <t>BOXGAW</t>
  </si>
  <si>
    <t>DUPHAX</t>
  </si>
  <si>
    <t>TBZHCE</t>
  </si>
  <si>
    <t>KUBWAF01</t>
  </si>
  <si>
    <t>BNPERY</t>
  </si>
  <si>
    <t>YUNYAJ</t>
  </si>
  <si>
    <t>CORXAI10</t>
  </si>
  <si>
    <t>BNPYRE10</t>
  </si>
  <si>
    <t>OVALEN01</t>
  </si>
  <si>
    <t>KUBVUY</t>
  </si>
  <si>
    <t>KAFVUI</t>
  </si>
  <si>
    <t>JULSOY</t>
  </si>
  <si>
    <t>BEANTR</t>
  </si>
  <si>
    <t>CENYAV</t>
  </si>
  <si>
    <t>PUJQIV</t>
  </si>
  <si>
    <t>YOFCUR</t>
  </si>
  <si>
    <t>KAQLEV</t>
  </si>
  <si>
    <t>BIPHEN</t>
  </si>
  <si>
    <t>TBZPER</t>
  </si>
  <si>
    <t>DNAPAN</t>
  </si>
  <si>
    <t>PYRPYR10</t>
  </si>
  <si>
    <t>REBWIE</t>
  </si>
  <si>
    <t>PEZPUG</t>
  </si>
  <si>
    <t>TBZPYR</t>
  </si>
  <si>
    <t>SANQII</t>
  </si>
  <si>
    <t>PEZPIU</t>
  </si>
  <si>
    <t>SURTAA</t>
  </si>
  <si>
    <t>SETTES</t>
  </si>
  <si>
    <t>PYRCEN</t>
  </si>
  <si>
    <t>YITJAN</t>
  </si>
  <si>
    <t>FLUANT02</t>
  </si>
  <si>
    <t>CENYEZ</t>
  </si>
  <si>
    <t>KUZXUA</t>
  </si>
  <si>
    <t>CEQGEL</t>
  </si>
  <si>
    <t>QUPHEN</t>
  </si>
  <si>
    <t>VEHCAM</t>
  </si>
  <si>
    <t>TEBNAP</t>
  </si>
  <si>
    <t>DBNTHR02</t>
  </si>
  <si>
    <t>IZUCIP</t>
  </si>
  <si>
    <t>ZZZNKU01</t>
  </si>
  <si>
    <t>ZZZNTQ01</t>
  </si>
  <si>
    <t>LIMCUF</t>
  </si>
  <si>
    <t>BZPHAN</t>
  </si>
  <si>
    <t>GUQZUP</t>
  </si>
  <si>
    <t>ZZZOYC01</t>
  </si>
  <si>
    <t>QUPHEN01</t>
  </si>
  <si>
    <t>CRYSEN01</t>
  </si>
  <si>
    <t>DBPHEN02</t>
  </si>
  <si>
    <t>VUFHUA</t>
  </si>
  <si>
    <t>TERPHO02</t>
  </si>
  <si>
    <t>BIFUOR</t>
  </si>
  <si>
    <t>KIDJUD03</t>
  </si>
  <si>
    <t>FACPEE</t>
  </si>
  <si>
    <t>CORANN12</t>
  </si>
  <si>
    <t>RAKGOA</t>
  </si>
  <si>
    <t>TRIPHE12</t>
  </si>
  <si>
    <t>TPHBEN01</t>
  </si>
  <si>
    <t>PUNVIE</t>
  </si>
  <si>
    <t>BENZEN</t>
  </si>
  <si>
    <t>PUNVEA</t>
  </si>
  <si>
    <t>HPHBNZ03</t>
  </si>
  <si>
    <t>7,15-bis(4-t-butylphenyl)-1,9-dimethylheptazethrene </t>
  </si>
  <si>
    <t>7,14-Di-n-butyldibenzo[de,mn]naphthacene</t>
  </si>
  <si>
    <t>5,7,12,14-Tetraphenylpentacene </t>
  </si>
  <si>
    <t>Dibenzo[de,mn]naphthacene </t>
  </si>
  <si>
    <t>1,4,6,8,11,13-Hexaphenylpentacene </t>
  </si>
  <si>
    <t>6,13-Diphenylpentacene </t>
  </si>
  <si>
    <t>Hexacene</t>
  </si>
  <si>
    <t>1,2,3,4,6,8,9,10,11,13-Decaphenylpentacene </t>
  </si>
  <si>
    <r>
      <t>9,11,13,22,24,26-Hexaphenyltetrabenzo[de,rs,wx,k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l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]nonacene</t>
    </r>
    <r>
      <rPr>
        <sz val="14"/>
        <color rgb="FF31708F"/>
        <rFont val="Helvetica Neue"/>
        <family val="2"/>
      </rPr>
      <t> </t>
    </r>
  </si>
  <si>
    <r>
      <t>9,11,13,14,15,16,18,20-Octaphenyldibenzo[de,c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d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]heptacene </t>
    </r>
  </si>
  <si>
    <t>Pentacene</t>
  </si>
  <si>
    <t>6-Phenylpentacene </t>
  </si>
  <si>
    <t>7,14-Diphenyldibenzo[de,mn]naphthacene </t>
  </si>
  <si>
    <t>5,6,11,12-Tetraphenyltetracene</t>
  </si>
  <si>
    <t>Quaterrylene</t>
  </si>
  <si>
    <t>7,14-bis(2,4,6-Trimethylphenyl)dibenzo[de,mn]naphthacene </t>
  </si>
  <si>
    <t>5,12-Diphenyltetracene </t>
  </si>
  <si>
    <t>Tetracene</t>
  </si>
  <si>
    <t>9,11,16,18-Tetraphenyldibenzo[de,yz]hexacene </t>
  </si>
  <si>
    <t>5,6,11,12-Tetraphenyltetracene </t>
  </si>
  <si>
    <t>Rubrene</t>
  </si>
  <si>
    <t>Perylene</t>
  </si>
  <si>
    <t>Cyclopent(fg)acenaphthylene </t>
  </si>
  <si>
    <t>11-Phenylbenzo[a]naphtho[2,1,8-cde]perylene </t>
  </si>
  <si>
    <t>9,10-Diphenylanthracene </t>
  </si>
  <si>
    <t>diindeno[1,2,3-cd:1',2',3'-lm]perylene </t>
  </si>
  <si>
    <t>9,10,11,20,21,22-Hexaphenyltetrabenzo(a,c,l,n)pentacene </t>
  </si>
  <si>
    <t>Anthra(2,1,9,8-hijkl)benzo(de)naphtho(2,1,8,7-stuv)pentacene </t>
  </si>
  <si>
    <t>Dibenzo(def,i)naphtho(1,8,7-v,w,x)pyranthrene </t>
  </si>
  <si>
    <r>
      <t>Tetrabenzo(de,no,st,c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d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)heptacene</t>
    </r>
  </si>
  <si>
    <t>9,9'-Bianthracenyl </t>
  </si>
  <si>
    <t>1,12-Benzoperylene </t>
  </si>
  <si>
    <t>benzo[lm]chryseno[1,12,11,10-opqrab]perylene </t>
  </si>
  <si>
    <t>Dibenzo(a,rst)naphtho(8,1,2-cde)pentaphene </t>
  </si>
  <si>
    <t>Benzo(a)pyrene </t>
  </si>
  <si>
    <t>Ovalene</t>
  </si>
  <si>
    <t>10,10'-Diphenyl-9,9'-bianthryl </t>
  </si>
  <si>
    <t>Dibenzo(a,l)pyrene </t>
  </si>
  <si>
    <t>Tribenzo(a,h,rst)phenanthra(1,2,10-cde)pentaphene </t>
  </si>
  <si>
    <t>1,2-Benzanthracene </t>
  </si>
  <si>
    <t>trans-1,8-bis(1-Pyrenyl)-naphthalene </t>
  </si>
  <si>
    <t>2-(Naphthalen-2-yl)azulene </t>
  </si>
  <si>
    <t>Benzo(1,2,3-bc:4,5,6-b',c')dicoronene </t>
  </si>
  <si>
    <t>Tribenzo[a,c,f]tetraphene </t>
  </si>
  <si>
    <t>Biphenyl</t>
  </si>
  <si>
    <t>Tetrabenzo(a,cd,j,lm)perylene </t>
  </si>
  <si>
    <t>Dinaphtho(1,2-a:1',2'-h)anthracene </t>
  </si>
  <si>
    <t>Pyreno(1',2'.1,2)-pyrene </t>
  </si>
  <si>
    <t>4'-Phenyl-dibenzo(j,l)fluoroanthene </t>
  </si>
  <si>
    <t>1,2-bis(naphthalen-1-yl)acenaphthylene </t>
  </si>
  <si>
    <t>β-Tribenzopyrene </t>
  </si>
  <si>
    <t>1,2:3,4-Dibenzanthracene </t>
  </si>
  <si>
    <t>1-(acenaphthylen-1-yl)-2,2-binaphthalene </t>
  </si>
  <si>
    <t>Indeno(7,7a,1,2,3-lmno)-1,12-ethenochrysene </t>
  </si>
  <si>
    <t>Tetrabenzo[a,d,j,m]coronene </t>
  </si>
  <si>
    <t>Pyracene</t>
  </si>
  <si>
    <t>5-Phenyltetraphene </t>
  </si>
  <si>
    <t>Fluoranthene</t>
  </si>
  <si>
    <t>1,8-bis(2-Pyrenyl)-naphthalene </t>
  </si>
  <si>
    <t>Dibenzo[a,d]coronene </t>
  </si>
  <si>
    <t>1,2:7,8-Dibenzocoronene </t>
  </si>
  <si>
    <t>Benzo(e)pyrene </t>
  </si>
  <si>
    <t>p-Quaterphenyl </t>
  </si>
  <si>
    <t>9,10,11,12,13,14-Hexaphenylbenzo(b)triphenylene </t>
  </si>
  <si>
    <t>Dibenzo(g,p)chrysene </t>
  </si>
  <si>
    <t>Dibenz(a,h)anthracene </t>
  </si>
  <si>
    <t>4,5-Diphenyl-benzo(e)pyrene </t>
  </si>
  <si>
    <t>p-Quinquephenyl </t>
  </si>
  <si>
    <t>p-Sexiphenyl </t>
  </si>
  <si>
    <t>p-Septiphenyl </t>
  </si>
  <si>
    <t>Benzo(c)phenanthrene </t>
  </si>
  <si>
    <r>
      <t>trinaphtho[1,2,3,4-fgh:1',2',3',4'-pqr:1'',2'',3'',4''-za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b</t>
    </r>
    <r>
      <rPr>
        <vertAlign val="subscript"/>
        <sz val="12"/>
        <color theme="1"/>
        <rFont val="Calibri (Body)"/>
      </rPr>
      <t>1</t>
    </r>
    <r>
      <rPr>
        <sz val="10"/>
        <color rgb="FF000000"/>
        <rFont val="Arial"/>
        <family val="2"/>
        <scheme val="minor"/>
      </rPr>
      <t>]trinaphthylene </t>
    </r>
  </si>
  <si>
    <t>Picene</t>
  </si>
  <si>
    <t>Chrysene</t>
  </si>
  <si>
    <t>(5)Helicene </t>
  </si>
  <si>
    <t>Acenaphtho[3,2,1,8-fghij]tetrabenzo[a,c,m,o]picene </t>
  </si>
  <si>
    <t>1,2-Diphenylbenzene </t>
  </si>
  <si>
    <t>9,9'-Bifluorenyl </t>
  </si>
  <si>
    <t>1,2,4,5-Tetraphenylbenzene </t>
  </si>
  <si>
    <t>9,18-Diphenyltetrabenz(a,c,h,j)anthracene </t>
  </si>
  <si>
    <t>Dibenzo(ghi:mno)fluoranthene </t>
  </si>
  <si>
    <t>Acenaphtho(3,2,1,8-fghij)picene </t>
  </si>
  <si>
    <t>Triphenylene</t>
  </si>
  <si>
    <t>1,3,5-Triphenylbenzene </t>
  </si>
  <si>
    <t>Pentaphenylbenzene</t>
  </si>
  <si>
    <t>Benzene</t>
  </si>
  <si>
    <t>2',2''',3',3''',5',5''',6',6'''-Octaphenyl-p--quinquephenyl </t>
  </si>
  <si>
    <t>Hexaphenylbenzene </t>
  </si>
  <si>
    <t>Dataset</t>
  </si>
  <si>
    <t>Test</t>
  </si>
  <si>
    <t>Train</t>
  </si>
  <si>
    <t>T1</t>
  </si>
  <si>
    <t>S1</t>
  </si>
  <si>
    <t>AZ</t>
  </si>
  <si>
    <t>I6</t>
  </si>
  <si>
    <t>ICAPOR01</t>
  </si>
  <si>
    <t>CSD Reference Code</t>
  </si>
  <si>
    <t>Compound Name</t>
  </si>
  <si>
    <t>SF Driving Force</t>
  </si>
  <si>
    <r>
      <t>Gap</t>
    </r>
    <r>
      <rPr>
        <b/>
        <vertAlign val="superscript"/>
        <sz val="12"/>
        <color theme="1"/>
        <rFont val="Calibri (Body)"/>
      </rPr>
      <t>C</t>
    </r>
  </si>
  <si>
    <r>
      <t>E</t>
    </r>
    <r>
      <rPr>
        <b/>
        <vertAlign val="subscript"/>
        <sz val="12"/>
        <color theme="1"/>
        <rFont val="Calibri (Body)"/>
      </rPr>
      <t>T</t>
    </r>
    <r>
      <rPr>
        <b/>
        <vertAlign val="superscript"/>
        <sz val="12"/>
        <color theme="1"/>
        <rFont val="Calibri (Body)"/>
      </rPr>
      <t>C</t>
    </r>
  </si>
  <si>
    <r>
      <t>DF</t>
    </r>
    <r>
      <rPr>
        <b/>
        <vertAlign val="superscript"/>
        <sz val="12"/>
        <color theme="1"/>
        <rFont val="Calibri (Body)"/>
      </rPr>
      <t>C</t>
    </r>
  </si>
  <si>
    <r>
      <t>VBdisp</t>
    </r>
    <r>
      <rPr>
        <b/>
        <vertAlign val="superscript"/>
        <sz val="12"/>
        <color theme="1"/>
        <rFont val="Calibri (Body)"/>
      </rPr>
      <t>C</t>
    </r>
  </si>
  <si>
    <r>
      <t>CBdisp</t>
    </r>
    <r>
      <rPr>
        <b/>
        <vertAlign val="superscript"/>
        <sz val="12"/>
        <color theme="1"/>
        <rFont val="Calibri (Body)"/>
      </rPr>
      <t>C</t>
    </r>
  </si>
  <si>
    <r>
      <t>H</t>
    </r>
    <r>
      <rPr>
        <b/>
        <vertAlign val="subscript"/>
        <sz val="12"/>
        <color theme="1"/>
        <rFont val="Calibri (Body)"/>
      </rPr>
      <t>ab</t>
    </r>
  </si>
  <si>
    <r>
      <t>Gap</t>
    </r>
    <r>
      <rPr>
        <b/>
        <vertAlign val="superscript"/>
        <sz val="12"/>
        <color theme="1"/>
        <rFont val="Calibri (Body)"/>
      </rPr>
      <t>S</t>
    </r>
  </si>
  <si>
    <r>
      <t>E</t>
    </r>
    <r>
      <rPr>
        <b/>
        <vertAlign val="subscript"/>
        <sz val="12"/>
        <color theme="1"/>
        <rFont val="Calibri (Body)"/>
      </rPr>
      <t>T</t>
    </r>
    <r>
      <rPr>
        <b/>
        <vertAlign val="superscript"/>
        <sz val="12"/>
        <color theme="1"/>
        <rFont val="Calibri (Body)"/>
      </rPr>
      <t>S</t>
    </r>
  </si>
  <si>
    <r>
      <t>DF</t>
    </r>
    <r>
      <rPr>
        <b/>
        <vertAlign val="superscript"/>
        <sz val="12"/>
        <color theme="1"/>
        <rFont val="Calibri (Body)"/>
      </rPr>
      <t>S</t>
    </r>
  </si>
  <si>
    <r>
      <t>IP</t>
    </r>
    <r>
      <rPr>
        <b/>
        <vertAlign val="superscript"/>
        <sz val="12"/>
        <color theme="1"/>
        <rFont val="Calibri (Body)"/>
      </rPr>
      <t>S</t>
    </r>
  </si>
  <si>
    <r>
      <t>EA</t>
    </r>
    <r>
      <rPr>
        <b/>
        <vertAlign val="superscript"/>
        <sz val="12"/>
        <color theme="1"/>
        <rFont val="Calibri (Body)"/>
      </rPr>
      <t>S</t>
    </r>
  </si>
  <si>
    <r>
      <t>PolarTensor</t>
    </r>
    <r>
      <rPr>
        <b/>
        <vertAlign val="superscript"/>
        <sz val="12"/>
        <color theme="1"/>
        <rFont val="Calibri (Body)"/>
      </rPr>
      <t>S</t>
    </r>
  </si>
  <si>
    <r>
      <t>AtomNum</t>
    </r>
    <r>
      <rPr>
        <b/>
        <vertAlign val="superscript"/>
        <sz val="12"/>
        <color theme="1"/>
        <rFont val="Calibri (Body)"/>
      </rPr>
      <t>C</t>
    </r>
  </si>
  <si>
    <r>
      <t>Rho</t>
    </r>
    <r>
      <rPr>
        <b/>
        <vertAlign val="superscript"/>
        <sz val="12"/>
        <color theme="1"/>
        <rFont val="Calibri (Body)"/>
      </rPr>
      <t>C</t>
    </r>
  </si>
  <si>
    <r>
      <t>Epsilon</t>
    </r>
    <r>
      <rPr>
        <b/>
        <vertAlign val="superscript"/>
        <sz val="12"/>
        <color theme="1"/>
        <rFont val="Calibri (Body)"/>
      </rPr>
      <t>C</t>
    </r>
  </si>
  <si>
    <r>
      <t>MolWt</t>
    </r>
    <r>
      <rPr>
        <b/>
        <vertAlign val="superscript"/>
        <sz val="12"/>
        <color theme="1"/>
        <rFont val="Calibri (Body)"/>
      </rPr>
      <t>S</t>
    </r>
  </si>
  <si>
    <t>Relexation Package</t>
  </si>
  <si>
    <t>DFT Descriptor Calculation K-Grid</t>
  </si>
  <si>
    <t>GW Coarse K-point Grid</t>
  </si>
  <si>
    <t>BSE Fine K-point Grid</t>
  </si>
  <si>
    <t>FHI-aims</t>
  </si>
  <si>
    <t>GW_QP_BandGap</t>
  </si>
  <si>
    <t>GWBSE_EsC</t>
  </si>
  <si>
    <t>GWBSE_EtC</t>
  </si>
  <si>
    <t>GWBSE_DeltaEstC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</si>
</sst>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"/>
    <numFmt numFmtId="166" formatCode="#,##0.0000000"/>
  </numFmts>
  <fonts count="20" x14ac:knownFonts="1">
    <font>
      <sz val="10"/>
      <color rgb="FF000000"/>
      <name val="Arial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u/>
      <sz val="12"/>
      <color rgb="FF0000FF"/>
      <name val="Arial"/>
      <family val="2"/>
    </font>
    <font>
      <sz val="12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u/>
      <sz val="12"/>
      <color rgb="FF0000FF"/>
      <name val="Arial"/>
      <family val="2"/>
    </font>
    <font>
      <u/>
      <sz val="12"/>
      <color rgb="FF0000FF"/>
      <name val="Arial"/>
      <family val="2"/>
    </font>
    <font>
      <sz val="10"/>
      <color theme="1"/>
      <name val="Arial"/>
      <family val="2"/>
      <scheme val="minor"/>
    </font>
    <font>
      <sz val="12"/>
      <name val="Arial"/>
      <family val="2"/>
    </font>
    <font>
      <u/>
      <sz val="12"/>
      <color rgb="FF1155CC"/>
      <name val="Arial"/>
      <family val="2"/>
    </font>
    <font>
      <vertAlign val="subscript"/>
      <sz val="12"/>
      <color theme="1"/>
      <name val="Calibri (Body)"/>
    </font>
    <font>
      <sz val="14"/>
      <color rgb="FF31708F"/>
      <name val="Helvetica Neue"/>
      <family val="2"/>
    </font>
    <font>
      <sz val="11"/>
      <color theme="1"/>
      <name val="Helvetica"/>
      <family val="2"/>
    </font>
    <font>
      <sz val="10"/>
      <color rgb="FF000000"/>
      <name val="Arial"/>
      <family val="2"/>
      <scheme val="minor"/>
    </font>
    <font>
      <b/>
      <vertAlign val="superscript"/>
      <sz val="12"/>
      <color theme="1"/>
      <name val="Calibri (Body)"/>
    </font>
    <font>
      <b/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/>
    <xf numFmtId="2" fontId="4" fillId="0" borderId="0" xfId="0" applyNumberFormat="1" applyFont="1"/>
    <xf numFmtId="0" fontId="5" fillId="2" borderId="0" xfId="0" applyFont="1" applyFill="1"/>
    <xf numFmtId="0" fontId="5" fillId="0" borderId="0" xfId="0" applyFont="1"/>
    <xf numFmtId="0" fontId="6" fillId="0" borderId="0" xfId="0" applyFont="1"/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5" fontId="7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/>
    <xf numFmtId="166" fontId="5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/>
    <xf numFmtId="0" fontId="5" fillId="3" borderId="0" xfId="0" applyFont="1" applyFill="1"/>
    <xf numFmtId="0" fontId="10" fillId="3" borderId="0" xfId="0" applyFont="1" applyFill="1"/>
    <xf numFmtId="164" fontId="5" fillId="3" borderId="0" xfId="0" applyNumberFormat="1" applyFont="1" applyFill="1" applyAlignment="1">
      <alignment horizontal="center"/>
    </xf>
    <xf numFmtId="165" fontId="5" fillId="3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11" fillId="3" borderId="0" xfId="0" applyFont="1" applyFill="1"/>
    <xf numFmtId="2" fontId="5" fillId="0" borderId="0" xfId="0" applyNumberFormat="1" applyFont="1"/>
    <xf numFmtId="2" fontId="11" fillId="0" borderId="0" xfId="0" applyNumberFormat="1" applyFont="1"/>
    <xf numFmtId="0" fontId="11" fillId="0" borderId="0" xfId="0" applyFont="1"/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3" fillId="2" borderId="0" xfId="0" applyFont="1" applyFill="1"/>
    <xf numFmtId="0" fontId="17" fillId="0" borderId="0" xfId="0" applyFont="1"/>
    <xf numFmtId="11" fontId="0" fillId="0" borderId="0" xfId="0" applyNumberFormat="1"/>
    <xf numFmtId="11" fontId="17" fillId="0" borderId="0" xfId="0" applyNumberFormat="1" applyFont="1"/>
    <xf numFmtId="0" fontId="17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368300</xdr:colOff>
      <xdr:row>30</xdr:row>
      <xdr:rowOff>139700</xdr:rowOff>
    </xdr:from>
    <xdr:ext cx="3848100" cy="2228850"/>
    <xdr:pic>
      <xdr:nvPicPr>
        <xdr:cNvPr id="12" name="image6.png" title="Image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654500" y="5854700"/>
          <a:ext cx="3848100" cy="222885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journals.iucr.org/m/issues/2023/01/00/ur5001/index.html" TargetMode="External"/><Relationship Id="rId13" Type="http://schemas.openxmlformats.org/officeDocument/2006/relationships/hyperlink" Target="https://pubs.acs.org/doi/full/10.1021/acs.chemmater.2c03444" TargetMode="External"/><Relationship Id="rId18" Type="http://schemas.openxmlformats.org/officeDocument/2006/relationships/hyperlink" Target="https://pubs.acs.org/doi/full/10.1021/acs.chemmater.2c03444" TargetMode="External"/><Relationship Id="rId26" Type="http://schemas.openxmlformats.org/officeDocument/2006/relationships/hyperlink" Target="https://www.nature.com/articles/s41524-022-00758-y" TargetMode="External"/><Relationship Id="rId3" Type="http://schemas.openxmlformats.org/officeDocument/2006/relationships/hyperlink" Target="https://www.ccdc.cam.ac.uk/structures/Search?Ccdcid=duprip&amp;DatabaseToSearch=Published" TargetMode="External"/><Relationship Id="rId21" Type="http://schemas.openxmlformats.org/officeDocument/2006/relationships/hyperlink" Target="https://www.nature.com/articles/s41524-022-00758-y" TargetMode="External"/><Relationship Id="rId7" Type="http://schemas.openxmlformats.org/officeDocument/2006/relationships/hyperlink" Target="https://www.ccdc.cam.ac.uk/structures/Search?Ccdcid=ICAPOR01&amp;DatabaseToSearch=Published" TargetMode="External"/><Relationship Id="rId12" Type="http://schemas.openxmlformats.org/officeDocument/2006/relationships/hyperlink" Target="https://pubs.acs.org/doi/full/10.1021/acs.chemmater.2c03444" TargetMode="External"/><Relationship Id="rId17" Type="http://schemas.openxmlformats.org/officeDocument/2006/relationships/hyperlink" Target="https://pubs.acs.org/doi/full/10.1021/acs.chemmater.2c03444" TargetMode="External"/><Relationship Id="rId25" Type="http://schemas.openxmlformats.org/officeDocument/2006/relationships/hyperlink" Target="https://www.nature.com/articles/s41524-022-00758-y" TargetMode="External"/><Relationship Id="rId2" Type="http://schemas.openxmlformats.org/officeDocument/2006/relationships/hyperlink" Target="https://www.ccdc.cam.ac.uk/structures/Search?Ccdcid=begjoo&amp;DatabaseToSearch=Published" TargetMode="External"/><Relationship Id="rId16" Type="http://schemas.openxmlformats.org/officeDocument/2006/relationships/hyperlink" Target="https://pubs.acs.org/doi/full/10.1021/acs.chemmater.2c03444" TargetMode="External"/><Relationship Id="rId20" Type="http://schemas.openxmlformats.org/officeDocument/2006/relationships/hyperlink" Target="https://www.nature.com/articles/s41524-022-00758-y" TargetMode="External"/><Relationship Id="rId29" Type="http://schemas.openxmlformats.org/officeDocument/2006/relationships/hyperlink" Target="https://www.ccdc.cam.ac.uk/structures/Search?Ccdcid=ICAPOR01&amp;DatabaseToSearch=Published" TargetMode="External"/><Relationship Id="rId1" Type="http://schemas.openxmlformats.org/officeDocument/2006/relationships/hyperlink" Target="https://www.ccdc.cam.ac.uk/structures/Search?Compound=terrylene&amp;DatabaseToSearch=Published" TargetMode="External"/><Relationship Id="rId6" Type="http://schemas.openxmlformats.org/officeDocument/2006/relationships/hyperlink" Target="https://www.ccdc.cam.ac.uk/structures/Search?Ccdcid=HEPFUL10&amp;DatabaseToSearch=Published" TargetMode="External"/><Relationship Id="rId11" Type="http://schemas.openxmlformats.org/officeDocument/2006/relationships/hyperlink" Target="https://pubs.acs.org/doi/full/10.1021/acs.chemmater.2c03444" TargetMode="External"/><Relationship Id="rId24" Type="http://schemas.openxmlformats.org/officeDocument/2006/relationships/hyperlink" Target="https://www.nature.com/articles/s41524-022-00758-y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ccdc.cam.ac.uk/structures/Search?Ccdcid=giwhup&amp;DatabaseToSearch=Published" TargetMode="External"/><Relationship Id="rId15" Type="http://schemas.openxmlformats.org/officeDocument/2006/relationships/hyperlink" Target="https://pubs.acs.org/doi/full/10.1021/acs.chemmater.2c03444" TargetMode="External"/><Relationship Id="rId23" Type="http://schemas.openxmlformats.org/officeDocument/2006/relationships/hyperlink" Target="https://www.nature.com/articles/s41524-022-00758-y" TargetMode="External"/><Relationship Id="rId28" Type="http://schemas.openxmlformats.org/officeDocument/2006/relationships/hyperlink" Target="https://www.nature.com/articles/s41524-022-00758-y" TargetMode="External"/><Relationship Id="rId10" Type="http://schemas.openxmlformats.org/officeDocument/2006/relationships/hyperlink" Target="https://journals.iucr.org/m/issues/2023/01/00/ur5001/index.html" TargetMode="External"/><Relationship Id="rId19" Type="http://schemas.openxmlformats.org/officeDocument/2006/relationships/hyperlink" Target="https://www.nature.com/articles/s41524-022-00758-y" TargetMode="External"/><Relationship Id="rId31" Type="http://schemas.openxmlformats.org/officeDocument/2006/relationships/hyperlink" Target="https://pubs.acs.org/doi/full/10.1021/acs.chemmater.2c03444" TargetMode="External"/><Relationship Id="rId4" Type="http://schemas.openxmlformats.org/officeDocument/2006/relationships/hyperlink" Target="https://www.ccdc.cam.ac.uk/structures/Search?Ccdcid=gafduo&amp;DatabaseToSearch=Published" TargetMode="External"/><Relationship Id="rId9" Type="http://schemas.openxmlformats.org/officeDocument/2006/relationships/hyperlink" Target="https://journals.iucr.org/m/issues/2023/01/00/ur5001/index.html" TargetMode="External"/><Relationship Id="rId14" Type="http://schemas.openxmlformats.org/officeDocument/2006/relationships/hyperlink" Target="https://pubs.acs.org/doi/full/10.1021/acs.chemmater.2c03444" TargetMode="External"/><Relationship Id="rId22" Type="http://schemas.openxmlformats.org/officeDocument/2006/relationships/hyperlink" Target="https://www.nature.com/articles/s41524-022-00758-y" TargetMode="External"/><Relationship Id="rId27" Type="http://schemas.openxmlformats.org/officeDocument/2006/relationships/hyperlink" Target="https://www.nature.com/articles/s41524-022-00758-y" TargetMode="External"/><Relationship Id="rId30" Type="http://schemas.openxmlformats.org/officeDocument/2006/relationships/hyperlink" Target="https://pubs.acs.org/doi/full/10.1021/acs.chemmater.2c0344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990"/>
  <sheetViews>
    <sheetView workbookViewId="0">
      <pane ySplit="1" topLeftCell="A2" activePane="bottomLeft" state="frozen"/>
      <selection pane="bottomLeft" activeCell="A20" sqref="A20:B29"/>
    </sheetView>
  </sheetViews>
  <sheetFormatPr baseColWidth="10" defaultColWidth="12.6640625" defaultRowHeight="15.75" customHeight="1" x14ac:dyDescent="0.15"/>
  <cols>
    <col min="2" max="2" width="62" customWidth="1"/>
    <col min="3" max="3" width="75.33203125" customWidth="1"/>
    <col min="5" max="5" width="15.6640625" customWidth="1"/>
    <col min="6" max="6" width="15.83203125" customWidth="1"/>
    <col min="16" max="16" width="19.6640625" customWidth="1"/>
    <col min="17" max="17" width="18.5" customWidth="1"/>
  </cols>
  <sheetData>
    <row r="1" spans="1:20" ht="16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S1" s="2" t="s">
        <v>3</v>
      </c>
      <c r="T1" s="1" t="s">
        <v>263</v>
      </c>
    </row>
    <row r="2" spans="1:20" ht="16" x14ac:dyDescent="0.2">
      <c r="A2" s="25" t="s">
        <v>17</v>
      </c>
      <c r="B2" s="4" t="s">
        <v>18</v>
      </c>
      <c r="C2" s="5" t="s">
        <v>19</v>
      </c>
      <c r="D2" s="6">
        <v>-0.51070000000000004</v>
      </c>
      <c r="E2" s="7">
        <v>1.8099845999999999</v>
      </c>
      <c r="F2" s="7">
        <v>1.1603497</v>
      </c>
      <c r="G2" s="7">
        <v>1.6413610599999999</v>
      </c>
      <c r="H2" s="8">
        <v>1.2600899999999999</v>
      </c>
      <c r="I2" s="7">
        <v>1.0675972600000001</v>
      </c>
      <c r="J2" s="7">
        <f t="shared" ref="J2:J16" si="0">H2-2*I2</f>
        <v>-0.87510452000000027</v>
      </c>
      <c r="K2" s="9">
        <v>0.90145487999999996</v>
      </c>
      <c r="L2" s="9">
        <v>1.0198193529940909</v>
      </c>
      <c r="M2" s="9">
        <v>184</v>
      </c>
      <c r="N2" s="9">
        <v>0.17921999999999999</v>
      </c>
      <c r="O2" s="9">
        <v>0.13252</v>
      </c>
      <c r="P2" s="6">
        <f t="shared" ref="P2:P61" si="1">0.36 * (H2+G2)*(J2*K2)+0.33</f>
        <v>-0.49398948835792861</v>
      </c>
      <c r="Q2" s="6">
        <f t="shared" ref="Q2:Q5" si="2">-0.35 * ( ((L2+G2) * (I2*K2)) / (LN(M2)/(M2) ^ (1/3))) + 4.25* ((LN(K2) *(G2-O2))/ (G2/O2 - N2/G2)  ) +0.61</f>
        <v>-0.42184217719822781</v>
      </c>
      <c r="R2" s="10"/>
      <c r="S2" s="6">
        <v>-0.51070000000000004</v>
      </c>
      <c r="T2" s="26" t="s">
        <v>264</v>
      </c>
    </row>
    <row r="3" spans="1:20" ht="16" x14ac:dyDescent="0.2">
      <c r="A3" s="3" t="s">
        <v>20</v>
      </c>
      <c r="B3" s="4" t="s">
        <v>21</v>
      </c>
      <c r="C3" s="5" t="s">
        <v>22</v>
      </c>
      <c r="D3" s="6">
        <v>-0.43000000000000016</v>
      </c>
      <c r="E3" s="11">
        <v>1.7088843</v>
      </c>
      <c r="F3" s="11">
        <v>1.0733927000000001</v>
      </c>
      <c r="G3" s="7">
        <v>1.82853493</v>
      </c>
      <c r="H3" s="8">
        <v>0.94420000000000004</v>
      </c>
      <c r="I3" s="7">
        <v>0.82195565000000004</v>
      </c>
      <c r="J3" s="7">
        <f t="shared" si="0"/>
        <v>-0.69971130000000004</v>
      </c>
      <c r="K3" s="9">
        <v>0.77056787999999998</v>
      </c>
      <c r="L3" s="9">
        <v>0.77267280999999999</v>
      </c>
      <c r="M3" s="9">
        <v>248</v>
      </c>
      <c r="N3" s="9">
        <v>5.2920000000000002E-2</v>
      </c>
      <c r="O3" s="9">
        <v>0.10833</v>
      </c>
      <c r="P3" s="6">
        <f t="shared" si="1"/>
        <v>-0.20819622107452013</v>
      </c>
      <c r="Q3" s="6">
        <f t="shared" si="2"/>
        <v>-0.16017807326936007</v>
      </c>
      <c r="S3" s="6">
        <v>-0.43000000000000016</v>
      </c>
      <c r="T3" s="26" t="s">
        <v>264</v>
      </c>
    </row>
    <row r="4" spans="1:20" ht="16" x14ac:dyDescent="0.2">
      <c r="A4" s="3" t="s">
        <v>23</v>
      </c>
      <c r="B4" s="4" t="s">
        <v>24</v>
      </c>
      <c r="C4" s="5" t="s">
        <v>25</v>
      </c>
      <c r="D4" s="6">
        <v>-0.13558920000000008</v>
      </c>
      <c r="E4" s="11">
        <v>2.2998826000000001</v>
      </c>
      <c r="F4" s="11">
        <v>1.2177359000000001</v>
      </c>
      <c r="G4" s="7">
        <v>1.4703647200000001</v>
      </c>
      <c r="H4" s="8">
        <v>1.3665</v>
      </c>
      <c r="I4" s="7">
        <v>1.05969522</v>
      </c>
      <c r="J4" s="7">
        <f t="shared" si="0"/>
        <v>-0.75289044000000005</v>
      </c>
      <c r="K4" s="9">
        <v>0.7708237</v>
      </c>
      <c r="L4" s="9">
        <v>1.0600285199999999</v>
      </c>
      <c r="M4" s="9">
        <v>56</v>
      </c>
      <c r="N4" s="9">
        <v>0.15958</v>
      </c>
      <c r="O4" s="9">
        <v>0.13038</v>
      </c>
      <c r="P4" s="6">
        <f t="shared" si="1"/>
        <v>-0.26269050369300545</v>
      </c>
      <c r="Q4" s="6">
        <f t="shared" si="2"/>
        <v>-0.21029257805795409</v>
      </c>
      <c r="S4" s="6">
        <v>-0.13558920000000008</v>
      </c>
      <c r="T4" s="26" t="s">
        <v>264</v>
      </c>
    </row>
    <row r="5" spans="1:20" ht="16" x14ac:dyDescent="0.2">
      <c r="A5" s="3" t="s">
        <v>26</v>
      </c>
      <c r="B5" s="4" t="s">
        <v>27</v>
      </c>
      <c r="C5" s="5" t="s">
        <v>28</v>
      </c>
      <c r="D5" s="6">
        <v>-0.33999999999999986</v>
      </c>
      <c r="E5" s="11">
        <v>3.0973095000000002</v>
      </c>
      <c r="F5" s="11">
        <v>1.7177045</v>
      </c>
      <c r="G5" s="7">
        <v>0.91589798</v>
      </c>
      <c r="H5" s="8">
        <v>1.8708400000000001</v>
      </c>
      <c r="I5" s="7">
        <v>1.5227863100000001</v>
      </c>
      <c r="J5" s="7">
        <f t="shared" si="0"/>
        <v>-1.1747326200000001</v>
      </c>
      <c r="K5" s="9">
        <v>0.61733369999999999</v>
      </c>
      <c r="L5" s="9">
        <v>1.5193067</v>
      </c>
      <c r="M5" s="9">
        <v>70</v>
      </c>
      <c r="N5" s="9">
        <v>5.6000000000000001E-2</v>
      </c>
      <c r="O5" s="9">
        <v>0.30578</v>
      </c>
      <c r="P5" s="6">
        <f t="shared" si="1"/>
        <v>-0.3975412992935024</v>
      </c>
      <c r="Q5" s="6">
        <f t="shared" si="2"/>
        <v>-0.59351394363384802</v>
      </c>
      <c r="S5" s="6">
        <v>-0.33999999999999986</v>
      </c>
      <c r="T5" s="26" t="s">
        <v>264</v>
      </c>
    </row>
    <row r="6" spans="1:20" ht="16" x14ac:dyDescent="0.2">
      <c r="A6" s="3" t="s">
        <v>29</v>
      </c>
      <c r="B6" s="4" t="s">
        <v>30</v>
      </c>
      <c r="C6" s="5" t="s">
        <v>31</v>
      </c>
      <c r="D6" s="6">
        <v>-1.1300000000000003</v>
      </c>
      <c r="E6" s="11">
        <v>3.0700585999999999</v>
      </c>
      <c r="F6" s="11">
        <v>2.0987854000000001</v>
      </c>
      <c r="G6" s="7">
        <v>0.83495542</v>
      </c>
      <c r="H6" s="8">
        <v>2.1593300000000002</v>
      </c>
      <c r="I6" s="7">
        <v>1.8850471799999999</v>
      </c>
      <c r="J6" s="7">
        <f t="shared" si="0"/>
        <v>-1.6107643599999997</v>
      </c>
      <c r="K6" s="9">
        <v>0.73609610000000003</v>
      </c>
      <c r="L6" s="9">
        <v>1.8542397900000001</v>
      </c>
      <c r="M6" s="9">
        <v>60</v>
      </c>
      <c r="N6" s="9">
        <v>0.21052999999999999</v>
      </c>
      <c r="O6" s="9">
        <v>0.16833999999999999</v>
      </c>
      <c r="P6" s="6">
        <f t="shared" si="1"/>
        <v>-0.94809231915512249</v>
      </c>
      <c r="Q6" s="6">
        <f t="shared" ref="Q6:Q64" si="3">-0.35 * ( ((L6+G6) * (I6*K6)) / (LN(M6)/(M6) ^ (1/3))) + 4.25* ((LN(K6) *(G6-O6))/ (G6/O6 - N6/G6)  ) +0.61</f>
        <v>-0.82314856017021654</v>
      </c>
      <c r="S6" s="6">
        <v>-1.1300000000000003</v>
      </c>
      <c r="T6" s="26" t="s">
        <v>264</v>
      </c>
    </row>
    <row r="7" spans="1:20" ht="16" x14ac:dyDescent="0.2">
      <c r="A7" s="3" t="s">
        <v>32</v>
      </c>
      <c r="B7" s="4" t="s">
        <v>33</v>
      </c>
      <c r="C7" s="5" t="s">
        <v>34</v>
      </c>
      <c r="D7" s="6">
        <v>-0.95541019999999999</v>
      </c>
      <c r="E7" s="11">
        <v>1.8932106</v>
      </c>
      <c r="F7" s="11">
        <v>1.4243104</v>
      </c>
      <c r="G7" s="7">
        <v>0.65992362999999998</v>
      </c>
      <c r="H7" s="8">
        <v>1.50017</v>
      </c>
      <c r="I7" s="7">
        <v>1.3617701099999999</v>
      </c>
      <c r="J7" s="7">
        <f t="shared" si="0"/>
        <v>-1.2233702199999998</v>
      </c>
      <c r="K7" s="9">
        <v>0.74472559000000005</v>
      </c>
      <c r="L7" s="9">
        <v>1.2150700299999999</v>
      </c>
      <c r="M7" s="9">
        <v>52</v>
      </c>
      <c r="N7" s="9">
        <v>0.35416999999999998</v>
      </c>
      <c r="O7" s="9">
        <v>0.20116000000000001</v>
      </c>
      <c r="P7" s="6">
        <f t="shared" si="1"/>
        <v>-0.37848271408995809</v>
      </c>
      <c r="Q7" s="6">
        <f t="shared" si="3"/>
        <v>-0.22812185688992914</v>
      </c>
      <c r="R7" s="26"/>
      <c r="S7" s="6">
        <v>-0.95541019999999999</v>
      </c>
      <c r="T7" s="26" t="s">
        <v>264</v>
      </c>
    </row>
    <row r="8" spans="1:20" ht="16" x14ac:dyDescent="0.2">
      <c r="A8" s="3" t="s">
        <v>38</v>
      </c>
      <c r="B8" s="4" t="s">
        <v>39</v>
      </c>
      <c r="C8" s="13" t="s">
        <v>40</v>
      </c>
      <c r="D8" s="6">
        <v>-0.77893970000000001</v>
      </c>
      <c r="E8" s="7">
        <v>2.2788995000000001</v>
      </c>
      <c r="F8" s="7">
        <v>1.5289196</v>
      </c>
      <c r="G8" s="7">
        <v>1.7159111300000001</v>
      </c>
      <c r="H8" s="8">
        <v>1.5427599999999999</v>
      </c>
      <c r="I8" s="7">
        <v>1.34572487</v>
      </c>
      <c r="J8" s="7">
        <f t="shared" si="0"/>
        <v>-1.14868974</v>
      </c>
      <c r="K8" s="9">
        <v>0.86916585000000002</v>
      </c>
      <c r="L8" s="9">
        <v>1.2317566099999999</v>
      </c>
      <c r="M8" s="9">
        <v>208</v>
      </c>
      <c r="N8" s="9">
        <v>6.9930000000000006E-2</v>
      </c>
      <c r="O8" s="9">
        <v>0.31119000000000002</v>
      </c>
      <c r="P8" s="6">
        <f t="shared" si="1"/>
        <v>-0.84124683441868742</v>
      </c>
      <c r="Q8" s="6">
        <f t="shared" si="3"/>
        <v>-0.88247821628348289</v>
      </c>
      <c r="S8" s="6">
        <v>-0.77893970000000001</v>
      </c>
      <c r="T8" s="26" t="s">
        <v>264</v>
      </c>
    </row>
    <row r="9" spans="1:20" ht="16" x14ac:dyDescent="0.2">
      <c r="A9" s="3" t="s">
        <v>41</v>
      </c>
      <c r="B9" s="4" t="s">
        <v>42</v>
      </c>
      <c r="C9" s="13" t="s">
        <v>43</v>
      </c>
      <c r="D9" s="6">
        <v>-0.4155026</v>
      </c>
      <c r="E9" s="7">
        <v>1.7476638</v>
      </c>
      <c r="F9" s="7">
        <v>1.0815832000000001</v>
      </c>
      <c r="G9" s="7">
        <v>1.76315365</v>
      </c>
      <c r="H9" s="8">
        <v>1.1702900000000001</v>
      </c>
      <c r="I9" s="7">
        <v>0.96332227000000004</v>
      </c>
      <c r="J9" s="7">
        <f t="shared" si="0"/>
        <v>-0.75635454000000002</v>
      </c>
      <c r="K9" s="9">
        <v>0.86210626999999995</v>
      </c>
      <c r="L9" s="9">
        <v>0.64515247900271788</v>
      </c>
      <c r="M9" s="9">
        <v>560</v>
      </c>
      <c r="N9" s="9">
        <v>0.120769999999999</v>
      </c>
      <c r="O9" s="9">
        <v>5.3299999999999903E-2</v>
      </c>
      <c r="P9" s="6">
        <f t="shared" si="1"/>
        <v>-0.35859913461954135</v>
      </c>
      <c r="Q9" s="6">
        <f t="shared" si="3"/>
        <v>-0.33449010682822622</v>
      </c>
      <c r="R9" s="10"/>
      <c r="S9" s="6">
        <v>-0.4155026</v>
      </c>
      <c r="T9" s="26" t="s">
        <v>264</v>
      </c>
    </row>
    <row r="10" spans="1:20" ht="16" x14ac:dyDescent="0.2">
      <c r="A10" s="3" t="s">
        <v>44</v>
      </c>
      <c r="B10" s="4" t="s">
        <v>45</v>
      </c>
      <c r="C10" s="13" t="s">
        <v>46</v>
      </c>
      <c r="D10" s="6">
        <v>-1.0893520000000001</v>
      </c>
      <c r="E10" s="7">
        <v>2.8996544000000002</v>
      </c>
      <c r="F10" s="7">
        <v>1.9945032</v>
      </c>
      <c r="G10" s="7">
        <v>1.16174555</v>
      </c>
      <c r="H10" s="8">
        <v>2.0724</v>
      </c>
      <c r="I10" s="7">
        <v>1.8243936999999999</v>
      </c>
      <c r="J10" s="7">
        <f t="shared" si="0"/>
        <v>-1.5763873999999998</v>
      </c>
      <c r="K10" s="9">
        <v>0.79322612999999997</v>
      </c>
      <c r="L10" s="9">
        <v>0.86932662000000005</v>
      </c>
      <c r="M10" s="9">
        <v>148</v>
      </c>
      <c r="N10" s="9">
        <v>0.10745</v>
      </c>
      <c r="O10" s="9">
        <v>8.5569999999999993E-2</v>
      </c>
      <c r="P10" s="6">
        <f t="shared" si="1"/>
        <v>-1.1258680953801332</v>
      </c>
      <c r="Q10" s="6">
        <f t="shared" si="3"/>
        <v>-0.5575083030877731</v>
      </c>
      <c r="R10" s="26"/>
      <c r="S10" s="6">
        <v>-1.0893520000000001</v>
      </c>
      <c r="T10" s="26" t="s">
        <v>264</v>
      </c>
    </row>
    <row r="11" spans="1:20" ht="16" x14ac:dyDescent="0.2">
      <c r="A11" s="3" t="s">
        <v>47</v>
      </c>
      <c r="B11" s="4" t="s">
        <v>48</v>
      </c>
      <c r="C11" s="5" t="s">
        <v>49</v>
      </c>
      <c r="D11" s="6">
        <v>-0.36746849999999998</v>
      </c>
      <c r="E11" s="7">
        <v>2.2922454999999999</v>
      </c>
      <c r="F11" s="7">
        <v>1.3298570000000001</v>
      </c>
      <c r="G11" s="7">
        <v>1.1711854399999999</v>
      </c>
      <c r="H11" s="8">
        <v>1.6248400000000001</v>
      </c>
      <c r="I11" s="7">
        <v>1.3277804600000001</v>
      </c>
      <c r="J11" s="7">
        <f t="shared" si="0"/>
        <v>-1.03072092</v>
      </c>
      <c r="K11" s="9">
        <v>0.80964375</v>
      </c>
      <c r="L11" s="9">
        <v>1.2131013100000001</v>
      </c>
      <c r="M11" s="9">
        <v>60</v>
      </c>
      <c r="N11" s="9">
        <v>0.33055000000000001</v>
      </c>
      <c r="O11" s="9">
        <v>0.34118999999999999</v>
      </c>
      <c r="P11" s="6">
        <f t="shared" si="1"/>
        <v>-0.5099988235961832</v>
      </c>
      <c r="Q11" s="6">
        <f t="shared" si="3"/>
        <v>-0.48422142279583535</v>
      </c>
      <c r="S11" s="6">
        <v>-0.36746849999999998</v>
      </c>
      <c r="T11" s="26" t="s">
        <v>264</v>
      </c>
    </row>
    <row r="12" spans="1:20" ht="16" x14ac:dyDescent="0.2">
      <c r="A12" s="3" t="s">
        <v>50</v>
      </c>
      <c r="B12" s="4" t="s">
        <v>51</v>
      </c>
      <c r="C12" s="5" t="s">
        <v>49</v>
      </c>
      <c r="D12" s="6">
        <v>-0.42111359999999998</v>
      </c>
      <c r="E12" s="7">
        <v>2.2880563999999999</v>
      </c>
      <c r="F12" s="7">
        <v>1.3545849999999999</v>
      </c>
      <c r="G12" s="7">
        <v>1.1724031100000001</v>
      </c>
      <c r="H12" s="8">
        <v>1.6246400000000001</v>
      </c>
      <c r="I12" s="7">
        <v>1.32661158</v>
      </c>
      <c r="J12" s="7">
        <f t="shared" si="0"/>
        <v>-1.0285831599999999</v>
      </c>
      <c r="K12" s="9">
        <v>0.80740747999999996</v>
      </c>
      <c r="L12" s="9">
        <v>1.22038727</v>
      </c>
      <c r="M12" s="9">
        <v>60</v>
      </c>
      <c r="N12" s="9">
        <v>0.23133000000000001</v>
      </c>
      <c r="O12" s="9">
        <v>0.35194999999999999</v>
      </c>
      <c r="P12" s="6">
        <f t="shared" si="1"/>
        <v>-0.50624558729381097</v>
      </c>
      <c r="Q12" s="6">
        <f t="shared" si="3"/>
        <v>-0.48574172535004545</v>
      </c>
      <c r="S12" s="6">
        <v>-0.42111359999999998</v>
      </c>
      <c r="T12" s="26" t="s">
        <v>264</v>
      </c>
    </row>
    <row r="13" spans="1:20" ht="16" x14ac:dyDescent="0.2">
      <c r="A13" s="3" t="s">
        <v>52</v>
      </c>
      <c r="B13" s="4" t="s">
        <v>53</v>
      </c>
      <c r="C13" s="5" t="s">
        <v>49</v>
      </c>
      <c r="D13" s="6">
        <v>-0.2830396</v>
      </c>
      <c r="E13" s="7">
        <v>2.3792985999999998</v>
      </c>
      <c r="F13" s="7">
        <v>1.3311691000000001</v>
      </c>
      <c r="G13" s="7">
        <v>1.1714143299999999</v>
      </c>
      <c r="H13" s="8">
        <v>1.6256900000000001</v>
      </c>
      <c r="I13" s="7">
        <v>1.3277586400000001</v>
      </c>
      <c r="J13" s="7">
        <f t="shared" si="0"/>
        <v>-1.0298272800000001</v>
      </c>
      <c r="K13" s="9">
        <v>0.80476614999999996</v>
      </c>
      <c r="L13" s="9">
        <v>1.2353807299999999</v>
      </c>
      <c r="M13" s="9">
        <v>60</v>
      </c>
      <c r="N13" s="9">
        <v>0.30558000000000002</v>
      </c>
      <c r="O13" s="9">
        <v>0.33078999999999997</v>
      </c>
      <c r="P13" s="6">
        <f t="shared" si="1"/>
        <v>-0.50453635223854021</v>
      </c>
      <c r="Q13" s="6">
        <f t="shared" si="3"/>
        <v>-0.48720866055104295</v>
      </c>
      <c r="S13" s="6">
        <v>-0.2830396</v>
      </c>
      <c r="T13" s="26" t="s">
        <v>264</v>
      </c>
    </row>
    <row r="14" spans="1:20" ht="16" x14ac:dyDescent="0.2">
      <c r="A14" s="3" t="s">
        <v>54</v>
      </c>
      <c r="B14" s="4" t="s">
        <v>55</v>
      </c>
      <c r="C14" s="5" t="s">
        <v>49</v>
      </c>
      <c r="D14" s="6">
        <v>-0.34836790000000001</v>
      </c>
      <c r="E14" s="7">
        <v>2.3672531000000001</v>
      </c>
      <c r="F14" s="7">
        <v>1.3578105</v>
      </c>
      <c r="G14" s="7">
        <v>1.1714484199999999</v>
      </c>
      <c r="H14" s="8">
        <v>1.6257299999999999</v>
      </c>
      <c r="I14" s="7">
        <v>1.3277738299999999</v>
      </c>
      <c r="J14" s="7">
        <f t="shared" si="0"/>
        <v>-1.02981766</v>
      </c>
      <c r="K14" s="9">
        <v>0.80479414000000005</v>
      </c>
      <c r="L14" s="9">
        <v>1.2151371200000001</v>
      </c>
      <c r="M14" s="9">
        <v>60</v>
      </c>
      <c r="N14" s="9">
        <v>0.20014999999999999</v>
      </c>
      <c r="O14" s="9">
        <v>0.31607000000000002</v>
      </c>
      <c r="P14" s="6">
        <f t="shared" si="1"/>
        <v>-0.50457968751980897</v>
      </c>
      <c r="Q14" s="6">
        <f t="shared" si="3"/>
        <v>-0.4667733756296949</v>
      </c>
      <c r="S14" s="6">
        <v>-0.34836790000000001</v>
      </c>
      <c r="T14" s="26" t="s">
        <v>264</v>
      </c>
    </row>
    <row r="15" spans="1:20" ht="16" x14ac:dyDescent="0.2">
      <c r="A15" s="3" t="s">
        <v>56</v>
      </c>
      <c r="B15" s="4" t="s">
        <v>57</v>
      </c>
      <c r="C15" s="5" t="s">
        <v>49</v>
      </c>
      <c r="D15" s="6">
        <v>-0.294209</v>
      </c>
      <c r="E15" s="7">
        <v>2.440356</v>
      </c>
      <c r="F15" s="7">
        <v>1.3672825</v>
      </c>
      <c r="G15" s="7">
        <v>1.1719598200000001</v>
      </c>
      <c r="H15" s="8">
        <v>1.62591</v>
      </c>
      <c r="I15" s="7">
        <v>1.32805383</v>
      </c>
      <c r="J15" s="7">
        <f t="shared" si="0"/>
        <v>-1.03019766</v>
      </c>
      <c r="K15" s="9">
        <v>0.80194368999999999</v>
      </c>
      <c r="L15" s="9">
        <v>1.2692687600000001</v>
      </c>
      <c r="M15" s="9">
        <v>60</v>
      </c>
      <c r="N15" s="9">
        <v>0.28255000000000002</v>
      </c>
      <c r="O15" s="9">
        <v>0.25076999999999999</v>
      </c>
      <c r="P15" s="6">
        <f t="shared" si="1"/>
        <v>-0.5021362435763983</v>
      </c>
      <c r="Q15" s="6">
        <f t="shared" si="3"/>
        <v>-0.45505632977922106</v>
      </c>
      <c r="S15" s="6">
        <v>-0.294209</v>
      </c>
      <c r="T15" s="26" t="s">
        <v>264</v>
      </c>
    </row>
    <row r="16" spans="1:20" ht="16" x14ac:dyDescent="0.2">
      <c r="A16" s="3" t="s">
        <v>58</v>
      </c>
      <c r="B16" s="4" t="s">
        <v>59</v>
      </c>
      <c r="C16" s="5" t="s">
        <v>49</v>
      </c>
      <c r="D16" s="6">
        <v>-0.35044619999999999</v>
      </c>
      <c r="E16" s="7">
        <v>2.3149185999999999</v>
      </c>
      <c r="F16" s="7">
        <v>1.3326823999999999</v>
      </c>
      <c r="G16" s="7">
        <v>1.1711687200000001</v>
      </c>
      <c r="H16" s="8">
        <v>1.62582</v>
      </c>
      <c r="I16" s="7">
        <v>1.32787039</v>
      </c>
      <c r="J16" s="7">
        <f t="shared" si="0"/>
        <v>-1.0299207799999999</v>
      </c>
      <c r="K16" s="9">
        <v>0.79829198999999995</v>
      </c>
      <c r="L16" s="9">
        <v>1.21006697</v>
      </c>
      <c r="M16" s="9">
        <v>60</v>
      </c>
      <c r="N16" s="9">
        <v>0.35702</v>
      </c>
      <c r="O16" s="9">
        <v>0.33048</v>
      </c>
      <c r="P16" s="6">
        <f t="shared" si="1"/>
        <v>-0.49786363867246258</v>
      </c>
      <c r="Q16" s="6">
        <f t="shared" si="3"/>
        <v>-0.48324146858670225</v>
      </c>
      <c r="S16" s="6">
        <v>-0.35044619999999999</v>
      </c>
      <c r="T16" s="26" t="s">
        <v>264</v>
      </c>
    </row>
    <row r="17" spans="1:20" ht="16" x14ac:dyDescent="0.2">
      <c r="A17" s="25" t="s">
        <v>35</v>
      </c>
      <c r="B17" s="4" t="s">
        <v>36</v>
      </c>
      <c r="C17" s="5" t="s">
        <v>37</v>
      </c>
      <c r="D17" s="12">
        <v>-0.73229999999999995</v>
      </c>
      <c r="E17" s="9">
        <v>2.2351309000000001</v>
      </c>
      <c r="F17" s="9">
        <v>1.4837111000000001</v>
      </c>
      <c r="G17" s="8">
        <v>1.86861006</v>
      </c>
      <c r="H17" s="8">
        <v>1.7542500000000001</v>
      </c>
      <c r="I17" s="7">
        <v>1.51842378</v>
      </c>
      <c r="J17" s="7">
        <f>H17-2*I17</f>
        <v>-1.2825975599999999</v>
      </c>
      <c r="K17" s="9">
        <v>0.75204088000000002</v>
      </c>
      <c r="L17" s="9">
        <v>1.4141901800000001</v>
      </c>
      <c r="M17" s="9">
        <v>160</v>
      </c>
      <c r="N17" s="9">
        <v>0.39459</v>
      </c>
      <c r="O17" s="9">
        <v>0.27877000000000002</v>
      </c>
      <c r="P17" s="6">
        <f>0.36 * (H17+G17)*(J17*K17)+0.33</f>
        <v>-0.92801528535333655</v>
      </c>
      <c r="Q17" s="6">
        <f>-0.35 * ( ((L17+G17) * (I17*K17)) / (LN(M17)/(M17) ^ (1/3))) + 4.25* ((LN(K17) *(G17-O17))/ (G17/O17 - N17/G17)  ) +0.61</f>
        <v>-1.0900626059625318</v>
      </c>
      <c r="S17" s="12">
        <v>-0.73229999999999995</v>
      </c>
      <c r="T17" s="26"/>
    </row>
    <row r="18" spans="1:20" ht="16" x14ac:dyDescent="0.2">
      <c r="A18" s="25" t="s">
        <v>60</v>
      </c>
      <c r="B18" s="4" t="s">
        <v>61</v>
      </c>
      <c r="C18" s="5" t="s">
        <v>49</v>
      </c>
      <c r="D18" s="6">
        <v>-0.35121279999999999</v>
      </c>
      <c r="E18" s="7">
        <v>2.3273755999999999</v>
      </c>
      <c r="F18" s="7">
        <v>1.3392942000000001</v>
      </c>
      <c r="G18" s="7">
        <v>1.1715501699999999</v>
      </c>
      <c r="H18" s="8">
        <v>1.62581</v>
      </c>
      <c r="I18" s="7">
        <v>1.3278825999999999</v>
      </c>
      <c r="J18" s="7">
        <f>H18-2*I18</f>
        <v>-1.0299551999999998</v>
      </c>
      <c r="K18" s="9">
        <v>0.80884644000000006</v>
      </c>
      <c r="L18" s="9">
        <v>1.2432045300000001</v>
      </c>
      <c r="M18" s="9">
        <v>60</v>
      </c>
      <c r="N18" s="9">
        <v>0.19464999999999999</v>
      </c>
      <c r="O18" s="9">
        <v>0.28194999999999998</v>
      </c>
      <c r="P18" s="6">
        <f>0.36 * (H18+G18)*(J18*K18)+0.33</f>
        <v>-0.50894849759147598</v>
      </c>
      <c r="Q18" s="6">
        <f>-0.35 * ( ((L18+G18) * (I18*K18)) / (LN(M18)/(M18) ^ (1/3))) + 4.25* ((LN(K18) *(G18-O18))/ (G18/O18 - N18/G18)  ) +0.61</f>
        <v>-0.45903205022088411</v>
      </c>
      <c r="S18" s="6">
        <v>-0.35121279999999999</v>
      </c>
      <c r="T18" s="26"/>
    </row>
    <row r="19" spans="1:20" ht="16" x14ac:dyDescent="0.2">
      <c r="A19" s="3" t="s">
        <v>62</v>
      </c>
      <c r="B19" s="4" t="s">
        <v>63</v>
      </c>
      <c r="C19" s="5" t="s">
        <v>49</v>
      </c>
      <c r="D19" s="6">
        <v>-0.30397649999999998</v>
      </c>
      <c r="E19" s="7">
        <v>2.3228428999999999</v>
      </c>
      <c r="F19" s="7">
        <v>1.3134097</v>
      </c>
      <c r="G19" s="7">
        <v>1.17215643</v>
      </c>
      <c r="H19" s="8">
        <v>1.62452</v>
      </c>
      <c r="I19" s="7">
        <v>1.3264829300000001</v>
      </c>
      <c r="J19" s="7">
        <f>H19-2*I19</f>
        <v>-1.0284458600000002</v>
      </c>
      <c r="K19" s="9">
        <v>0.80048615999999995</v>
      </c>
      <c r="L19" s="9">
        <v>1.1935671400000001</v>
      </c>
      <c r="M19" s="9">
        <v>60</v>
      </c>
      <c r="N19" s="9">
        <v>0.40355999999999997</v>
      </c>
      <c r="O19" s="9">
        <v>0.35657</v>
      </c>
      <c r="P19" s="6">
        <f>0.36 * (H19+G19)*(J19*K19)+0.33</f>
        <v>-0.49885771622709391</v>
      </c>
      <c r="Q19" s="6">
        <f>-0.35 * ( ((L19+G19) * (I19*K19)) / (LN(M19)/(M19) ^ (1/3))) + 4.25* ((LN(K19) *(G19-O19))/ (G19/O19 - N19/G19)  ) +0.61</f>
        <v>-0.49275891172599684</v>
      </c>
      <c r="S19" s="6">
        <v>-0.30397649999999998</v>
      </c>
      <c r="T19" s="26"/>
    </row>
    <row r="20" spans="1:20" ht="16" x14ac:dyDescent="0.2">
      <c r="A20" s="14" t="s">
        <v>64</v>
      </c>
      <c r="B20" s="14" t="s">
        <v>65</v>
      </c>
      <c r="C20" s="15" t="s">
        <v>66</v>
      </c>
      <c r="D20" s="16">
        <v>-0.27424690000000002</v>
      </c>
      <c r="E20" s="17">
        <v>1.7437358999999999</v>
      </c>
      <c r="F20" s="17">
        <v>1.0089914</v>
      </c>
      <c r="G20" s="18">
        <v>1.77714729</v>
      </c>
      <c r="H20" s="18">
        <v>1.0583133199999999</v>
      </c>
      <c r="I20" s="18">
        <v>0.86906295</v>
      </c>
      <c r="J20" s="18">
        <v>-0.67981259999999999</v>
      </c>
      <c r="K20" s="18">
        <v>0.85147286</v>
      </c>
      <c r="L20" s="18">
        <v>0.87922553000000003</v>
      </c>
      <c r="M20" s="18">
        <v>104</v>
      </c>
      <c r="N20" s="18">
        <v>0.15040999999999999</v>
      </c>
      <c r="O20" s="18">
        <v>0.11591</v>
      </c>
      <c r="P20" s="16">
        <f t="shared" si="1"/>
        <v>-0.26086210689441375</v>
      </c>
      <c r="Q20" s="16">
        <f t="shared" si="3"/>
        <v>-0.16106989997157839</v>
      </c>
      <c r="R20" s="19"/>
      <c r="S20" s="16">
        <v>-0.27424690000000002</v>
      </c>
      <c r="T20" s="26" t="s">
        <v>264</v>
      </c>
    </row>
    <row r="21" spans="1:20" ht="16" x14ac:dyDescent="0.2">
      <c r="A21" s="14" t="s">
        <v>67</v>
      </c>
      <c r="B21" s="14" t="s">
        <v>68</v>
      </c>
      <c r="C21" s="15" t="s">
        <v>66</v>
      </c>
      <c r="D21" s="16">
        <v>-0.39890439999999999</v>
      </c>
      <c r="E21" s="17">
        <v>1.6139542</v>
      </c>
      <c r="F21" s="17">
        <v>1.0064293</v>
      </c>
      <c r="G21" s="18">
        <v>2.10882777</v>
      </c>
      <c r="H21" s="18">
        <v>1.20502244</v>
      </c>
      <c r="I21" s="18">
        <v>1.00539431</v>
      </c>
      <c r="J21" s="18">
        <v>-0.80576619999999999</v>
      </c>
      <c r="K21" s="18">
        <v>0.83817027</v>
      </c>
      <c r="L21" s="18">
        <v>0.93244592999999998</v>
      </c>
      <c r="M21" s="18">
        <v>92</v>
      </c>
      <c r="N21" s="18">
        <v>0.30635000000000001</v>
      </c>
      <c r="O21" s="18">
        <v>0.35922999999999999</v>
      </c>
      <c r="P21" s="16">
        <f t="shared" si="1"/>
        <v>-0.47570613906726184</v>
      </c>
      <c r="Q21" s="16">
        <f t="shared" si="3"/>
        <v>-0.51480710301193577</v>
      </c>
      <c r="R21" s="19"/>
      <c r="S21" s="16">
        <v>-0.39890439999999999</v>
      </c>
      <c r="T21" s="26" t="s">
        <v>264</v>
      </c>
    </row>
    <row r="22" spans="1:20" ht="16" x14ac:dyDescent="0.2">
      <c r="A22" s="14" t="s">
        <v>69</v>
      </c>
      <c r="B22" s="14" t="s">
        <v>70</v>
      </c>
      <c r="C22" s="15" t="s">
        <v>66</v>
      </c>
      <c r="D22" s="16">
        <v>-0.4854155</v>
      </c>
      <c r="E22" s="17">
        <v>2.1356259</v>
      </c>
      <c r="F22" s="17">
        <v>1.3105207000000001</v>
      </c>
      <c r="G22" s="18">
        <v>1.7559874200000001</v>
      </c>
      <c r="H22" s="18">
        <v>1.3000655400000001</v>
      </c>
      <c r="I22" s="18">
        <v>1.2039732400000001</v>
      </c>
      <c r="J22" s="18">
        <v>-1.1078809000000001</v>
      </c>
      <c r="K22" s="18">
        <v>0.79374858000000004</v>
      </c>
      <c r="L22" s="18">
        <v>1.17813875</v>
      </c>
      <c r="M22" s="18">
        <v>184</v>
      </c>
      <c r="N22" s="18">
        <v>7.127E-2</v>
      </c>
      <c r="O22" s="18">
        <v>7.8280000000000002E-2</v>
      </c>
      <c r="P22" s="16">
        <f t="shared" si="1"/>
        <v>-0.63747424681131148</v>
      </c>
      <c r="Q22" s="16">
        <f t="shared" si="3"/>
        <v>-0.53393228735306419</v>
      </c>
      <c r="R22" s="19"/>
      <c r="S22" s="16">
        <v>-0.4854155</v>
      </c>
      <c r="T22" s="26" t="s">
        <v>264</v>
      </c>
    </row>
    <row r="23" spans="1:20" ht="16" x14ac:dyDescent="0.2">
      <c r="A23" s="14" t="s">
        <v>71</v>
      </c>
      <c r="B23" s="14" t="s">
        <v>72</v>
      </c>
      <c r="C23" s="15" t="s">
        <v>66</v>
      </c>
      <c r="D23" s="16">
        <v>-0.63467810000000002</v>
      </c>
      <c r="E23" s="17">
        <v>3.2168041000000001</v>
      </c>
      <c r="F23" s="17">
        <v>1.9257411</v>
      </c>
      <c r="G23" s="18">
        <v>0.59663352000000003</v>
      </c>
      <c r="H23" s="18">
        <v>2.3216527999999998</v>
      </c>
      <c r="I23" s="18">
        <v>1.97502679</v>
      </c>
      <c r="J23" s="18">
        <v>-1.6284008000000001</v>
      </c>
      <c r="K23" s="18">
        <v>0.74990486000000001</v>
      </c>
      <c r="L23" s="18">
        <v>1.96443189</v>
      </c>
      <c r="M23" s="18">
        <v>48</v>
      </c>
      <c r="N23" s="18">
        <v>0.217</v>
      </c>
      <c r="O23" s="18">
        <v>0.25799</v>
      </c>
      <c r="P23" s="16">
        <f t="shared" si="1"/>
        <v>-0.95291497740334874</v>
      </c>
      <c r="Q23" s="16">
        <f t="shared" si="3"/>
        <v>-0.84887931378698622</v>
      </c>
      <c r="R23" s="19"/>
      <c r="S23" s="16">
        <v>-0.63467810000000002</v>
      </c>
      <c r="T23" s="26" t="s">
        <v>264</v>
      </c>
    </row>
    <row r="24" spans="1:20" ht="16" x14ac:dyDescent="0.2">
      <c r="A24" s="14" t="s">
        <v>73</v>
      </c>
      <c r="B24" s="14" t="s">
        <v>74</v>
      </c>
      <c r="C24" s="15" t="s">
        <v>66</v>
      </c>
      <c r="D24" s="16">
        <v>-1.2052263000000001</v>
      </c>
      <c r="E24" s="17">
        <v>2.7618301000000001</v>
      </c>
      <c r="F24" s="17">
        <v>1.9835282000000001</v>
      </c>
      <c r="G24" s="18">
        <v>1.1933878899999999</v>
      </c>
      <c r="H24" s="18">
        <v>1.97622337</v>
      </c>
      <c r="I24" s="18">
        <v>1.7618283800000001</v>
      </c>
      <c r="J24" s="18">
        <v>-1.5474334000000001</v>
      </c>
      <c r="K24" s="18">
        <v>0.83563924999999994</v>
      </c>
      <c r="L24" s="18">
        <v>1.6827403599999999</v>
      </c>
      <c r="M24" s="18">
        <v>176</v>
      </c>
      <c r="N24" s="18">
        <v>0.18855</v>
      </c>
      <c r="O24" s="18">
        <v>0.43530999999999997</v>
      </c>
      <c r="P24" s="16">
        <f t="shared" si="1"/>
        <v>-1.145500288973982</v>
      </c>
      <c r="Q24" s="16">
        <f t="shared" si="3"/>
        <v>-1.2202448493299367</v>
      </c>
      <c r="R24" s="19"/>
      <c r="S24" s="16">
        <v>-1.2052263000000001</v>
      </c>
      <c r="T24" s="26" t="s">
        <v>264</v>
      </c>
    </row>
    <row r="25" spans="1:20" ht="16" x14ac:dyDescent="0.2">
      <c r="A25" s="14" t="s">
        <v>75</v>
      </c>
      <c r="B25" s="14" t="s">
        <v>76</v>
      </c>
      <c r="C25" s="15" t="s">
        <v>66</v>
      </c>
      <c r="D25" s="16">
        <v>-1.4431316999999999</v>
      </c>
      <c r="E25" s="17">
        <v>3.3207103</v>
      </c>
      <c r="F25" s="17">
        <v>2.3819210000000002</v>
      </c>
      <c r="G25" s="18">
        <v>0.95952358999999998</v>
      </c>
      <c r="H25" s="18">
        <v>2.32034633</v>
      </c>
      <c r="I25" s="18">
        <v>2.1673427099999998</v>
      </c>
      <c r="J25" s="18">
        <v>-2.0143390999999999</v>
      </c>
      <c r="K25" s="18">
        <v>0.79820901</v>
      </c>
      <c r="L25" s="18">
        <v>2.18813127</v>
      </c>
      <c r="M25" s="18">
        <v>264</v>
      </c>
      <c r="N25" s="18">
        <v>4.8899999999999999E-2</v>
      </c>
      <c r="O25" s="18">
        <v>6.4430000000000001E-2</v>
      </c>
      <c r="P25" s="16">
        <f t="shared" si="1"/>
        <v>-1.5684900667732626</v>
      </c>
      <c r="Q25" s="16">
        <f t="shared" si="3"/>
        <v>-1.6404835242305431</v>
      </c>
      <c r="R25" s="19"/>
      <c r="S25" s="16">
        <v>-1.4431316999999999</v>
      </c>
      <c r="T25" s="26" t="s">
        <v>264</v>
      </c>
    </row>
    <row r="26" spans="1:20" ht="16" x14ac:dyDescent="0.2">
      <c r="A26" s="14" t="s">
        <v>77</v>
      </c>
      <c r="B26" s="14" t="s">
        <v>78</v>
      </c>
      <c r="C26" s="15" t="s">
        <v>66</v>
      </c>
      <c r="D26" s="16">
        <v>-1.6698744000000001</v>
      </c>
      <c r="E26" s="17">
        <v>2.9136329999999999</v>
      </c>
      <c r="F26" s="17">
        <v>2.2917537000000001</v>
      </c>
      <c r="G26" s="18">
        <v>1.0581901300000001</v>
      </c>
      <c r="H26" s="18">
        <v>2.3209472899999999</v>
      </c>
      <c r="I26" s="18">
        <v>2.12603498</v>
      </c>
      <c r="J26" s="18">
        <v>-1.9311227</v>
      </c>
      <c r="K26" s="18">
        <v>0.87809267000000002</v>
      </c>
      <c r="L26" s="18">
        <v>1.99113915</v>
      </c>
      <c r="M26" s="18">
        <v>192</v>
      </c>
      <c r="N26" s="18">
        <v>0.12101000000000001</v>
      </c>
      <c r="O26" s="18">
        <v>0.4456</v>
      </c>
      <c r="P26" s="16">
        <f t="shared" si="1"/>
        <v>-1.7328068989009346</v>
      </c>
      <c r="Q26" s="16">
        <f t="shared" si="3"/>
        <v>-1.7260108118167805</v>
      </c>
      <c r="R26" s="19"/>
      <c r="S26" s="16">
        <v>-1.6698744000000001</v>
      </c>
      <c r="T26" s="26" t="s">
        <v>264</v>
      </c>
    </row>
    <row r="27" spans="1:20" ht="16" x14ac:dyDescent="0.2">
      <c r="A27" s="14" t="s">
        <v>79</v>
      </c>
      <c r="B27" s="14" t="s">
        <v>80</v>
      </c>
      <c r="C27" s="15" t="s">
        <v>66</v>
      </c>
      <c r="D27" s="16">
        <v>-2.0385958999999998</v>
      </c>
      <c r="E27" s="17">
        <v>2.9635308999999999</v>
      </c>
      <c r="F27" s="17">
        <v>2.5010634</v>
      </c>
      <c r="G27" s="18">
        <v>0.59544025</v>
      </c>
      <c r="H27" s="18">
        <v>2.8764101700000002</v>
      </c>
      <c r="I27" s="18">
        <v>2.6411014800000001</v>
      </c>
      <c r="J27" s="18">
        <v>-2.4057928</v>
      </c>
      <c r="K27" s="18">
        <v>0.83755639000000004</v>
      </c>
      <c r="L27" s="18">
        <v>2.4960151900000001</v>
      </c>
      <c r="M27" s="18">
        <v>72</v>
      </c>
      <c r="N27" s="18">
        <v>0.33101999999999998</v>
      </c>
      <c r="O27" s="18">
        <v>0.17834</v>
      </c>
      <c r="P27" s="16">
        <f t="shared" si="1"/>
        <v>-2.1884642122102687</v>
      </c>
      <c r="Q27" s="16">
        <f t="shared" si="3"/>
        <v>-1.8312006605433675</v>
      </c>
      <c r="R27" s="19"/>
      <c r="S27" s="16">
        <v>-2.0385958999999998</v>
      </c>
      <c r="T27" s="26" t="s">
        <v>264</v>
      </c>
    </row>
    <row r="28" spans="1:20" ht="16" x14ac:dyDescent="0.2">
      <c r="A28" s="14" t="s">
        <v>81</v>
      </c>
      <c r="B28" s="14" t="s">
        <v>82</v>
      </c>
      <c r="C28" s="15" t="s">
        <v>66</v>
      </c>
      <c r="D28" s="16">
        <v>-2.0961167999999999</v>
      </c>
      <c r="E28" s="17">
        <v>4.1694132000000002</v>
      </c>
      <c r="F28" s="17">
        <v>3.132765</v>
      </c>
      <c r="G28" s="18">
        <v>0.57217892000000004</v>
      </c>
      <c r="H28" s="18">
        <v>2.92096088</v>
      </c>
      <c r="I28" s="18">
        <v>2.6692825400000002</v>
      </c>
      <c r="J28" s="18">
        <v>-2.4176042</v>
      </c>
      <c r="K28" s="18">
        <v>0.74414448</v>
      </c>
      <c r="L28" s="18">
        <v>2.6772981100000002</v>
      </c>
      <c r="M28" s="18">
        <v>64</v>
      </c>
      <c r="N28" s="18">
        <v>0.16392999999999999</v>
      </c>
      <c r="O28" s="18">
        <v>0.34271000000000001</v>
      </c>
      <c r="P28" s="16">
        <f t="shared" si="1"/>
        <v>-1.9323559379623956</v>
      </c>
      <c r="Q28" s="16">
        <f t="shared" si="3"/>
        <v>-1.771163995974864</v>
      </c>
      <c r="R28" s="19"/>
      <c r="S28" s="16">
        <v>-2.0961167999999999</v>
      </c>
      <c r="T28" s="26" t="s">
        <v>264</v>
      </c>
    </row>
    <row r="29" spans="1:20" ht="16" x14ac:dyDescent="0.2">
      <c r="A29" s="14" t="s">
        <v>83</v>
      </c>
      <c r="B29" s="14" t="s">
        <v>84</v>
      </c>
      <c r="C29" s="15" t="s">
        <v>66</v>
      </c>
      <c r="D29" s="16">
        <v>-2.8833194999999998</v>
      </c>
      <c r="E29" s="17">
        <v>4.5595593000000001</v>
      </c>
      <c r="F29" s="17">
        <v>3.7214394</v>
      </c>
      <c r="G29" s="18">
        <v>0.37591575999999999</v>
      </c>
      <c r="H29" s="18">
        <v>3.4681867799999999</v>
      </c>
      <c r="I29" s="18">
        <v>3.23638016</v>
      </c>
      <c r="J29" s="18">
        <v>-3.0045734999999998</v>
      </c>
      <c r="K29" s="18">
        <v>0.72363113999999995</v>
      </c>
      <c r="L29" s="18">
        <v>3.2702998499999998</v>
      </c>
      <c r="M29" s="18">
        <v>208</v>
      </c>
      <c r="N29" s="18">
        <v>5.135E-2</v>
      </c>
      <c r="O29" s="18">
        <v>0.11784</v>
      </c>
      <c r="P29" s="16">
        <f t="shared" si="1"/>
        <v>-2.6788292655997492</v>
      </c>
      <c r="Q29" s="16">
        <f t="shared" si="3"/>
        <v>-2.8238699061037318</v>
      </c>
      <c r="R29" s="19"/>
      <c r="S29" s="16">
        <v>-2.8833194999999998</v>
      </c>
      <c r="T29" s="26" t="s">
        <v>264</v>
      </c>
    </row>
    <row r="30" spans="1:20" ht="16" x14ac:dyDescent="0.2">
      <c r="A30" t="s">
        <v>85</v>
      </c>
      <c r="B30" s="23" t="s">
        <v>175</v>
      </c>
      <c r="C30" s="4"/>
      <c r="D30" s="23">
        <v>0.14000000000000001</v>
      </c>
      <c r="E30" s="4"/>
      <c r="F30" s="4"/>
      <c r="G30" s="23">
        <v>1.683007463</v>
      </c>
      <c r="H30" s="23">
        <v>0.98345347999999999</v>
      </c>
      <c r="I30" s="23">
        <v>0.73316232999999997</v>
      </c>
      <c r="J30" s="23">
        <v>-0.48287118000000001</v>
      </c>
      <c r="K30" s="23">
        <v>0.72098796300000001</v>
      </c>
      <c r="L30" s="23">
        <v>0.73201244200000004</v>
      </c>
      <c r="M30" s="23">
        <v>94</v>
      </c>
      <c r="N30" s="23">
        <v>0.15268999999999999</v>
      </c>
      <c r="O30" s="23">
        <v>0.16624</v>
      </c>
      <c r="P30" s="16">
        <f t="shared" si="1"/>
        <v>-4.1927523727025573E-3</v>
      </c>
      <c r="Q30" s="16">
        <f t="shared" si="3"/>
        <v>-4.733191037683715E-2</v>
      </c>
      <c r="S30" s="20"/>
      <c r="T30" s="26" t="s">
        <v>265</v>
      </c>
    </row>
    <row r="31" spans="1:20" ht="15.75" customHeight="1" x14ac:dyDescent="0.2">
      <c r="A31" t="s">
        <v>86</v>
      </c>
      <c r="B31" s="23" t="s">
        <v>176</v>
      </c>
      <c r="D31" s="23">
        <v>0.04</v>
      </c>
      <c r="G31" s="23">
        <v>1.363308271</v>
      </c>
      <c r="H31" s="23">
        <v>1.4437415</v>
      </c>
      <c r="I31" s="23">
        <v>1.2146515330000001</v>
      </c>
      <c r="J31" s="23">
        <v>-0.985561566</v>
      </c>
      <c r="K31" s="23">
        <v>0.750691043</v>
      </c>
      <c r="L31" s="23">
        <v>1.2544424670000001</v>
      </c>
      <c r="M31" s="23">
        <v>124</v>
      </c>
      <c r="N31" s="23">
        <v>9.9940000000000001E-2</v>
      </c>
      <c r="O31" s="23">
        <v>8.2900000000000001E-2</v>
      </c>
      <c r="P31" s="16">
        <f t="shared" si="1"/>
        <v>-0.41764874183212491</v>
      </c>
      <c r="Q31" s="16">
        <f t="shared" si="3"/>
        <v>-0.3495737292860186</v>
      </c>
      <c r="S31" s="21"/>
      <c r="T31" s="26" t="s">
        <v>265</v>
      </c>
    </row>
    <row r="32" spans="1:20" ht="15.75" customHeight="1" x14ac:dyDescent="0.2">
      <c r="A32" t="s">
        <v>87</v>
      </c>
      <c r="B32" s="23" t="s">
        <v>177</v>
      </c>
      <c r="D32" s="23">
        <v>3.1015899999999874E-2</v>
      </c>
      <c r="G32" s="23">
        <v>1.7048856960000001</v>
      </c>
      <c r="H32" s="23">
        <v>1.0736309799999999</v>
      </c>
      <c r="I32" s="23">
        <v>0.82859554499999999</v>
      </c>
      <c r="J32" s="23">
        <v>-0.58356010999999997</v>
      </c>
      <c r="K32" s="23">
        <v>0.72358631500000004</v>
      </c>
      <c r="L32" s="23">
        <v>0.92593488599999996</v>
      </c>
      <c r="M32" s="23">
        <v>152</v>
      </c>
      <c r="N32" s="23">
        <v>3.1220000000000001E-2</v>
      </c>
      <c r="O32" s="23">
        <v>1.4319999999999999E-2</v>
      </c>
      <c r="P32" s="16">
        <f t="shared" si="1"/>
        <v>-9.2368431119822347E-2</v>
      </c>
      <c r="Q32" s="16">
        <f t="shared" si="3"/>
        <v>4.0178079941945999E-3</v>
      </c>
      <c r="S32" s="21"/>
      <c r="T32" s="26" t="s">
        <v>265</v>
      </c>
    </row>
    <row r="33" spans="1:20" ht="15.75" customHeight="1" x14ac:dyDescent="0.2">
      <c r="A33" t="s">
        <v>88</v>
      </c>
      <c r="B33" s="23" t="s">
        <v>178</v>
      </c>
      <c r="C33" s="22"/>
      <c r="D33" s="23">
        <v>2.6568519999999873E-2</v>
      </c>
      <c r="G33" s="23">
        <v>1.5379639970000001</v>
      </c>
      <c r="H33" s="23">
        <v>1.17397803</v>
      </c>
      <c r="I33" s="23">
        <v>0.91793671399999999</v>
      </c>
      <c r="J33" s="23">
        <v>-0.66189539799999997</v>
      </c>
      <c r="K33" s="23">
        <v>0.84540036200000002</v>
      </c>
      <c r="L33" s="23">
        <v>0.87662533399999998</v>
      </c>
      <c r="M33" s="23">
        <v>76</v>
      </c>
      <c r="N33" s="23">
        <v>0.40131</v>
      </c>
      <c r="O33" s="23">
        <v>0.21543999999999999</v>
      </c>
      <c r="P33" s="16">
        <f t="shared" si="1"/>
        <v>-0.21630439346062008</v>
      </c>
      <c r="Q33" s="16">
        <f t="shared" si="3"/>
        <v>-0.1686998735183286</v>
      </c>
      <c r="S33" s="21"/>
      <c r="T33" s="26" t="s">
        <v>265</v>
      </c>
    </row>
    <row r="34" spans="1:20" ht="15.75" customHeight="1" x14ac:dyDescent="0.2">
      <c r="A34" t="s">
        <v>89</v>
      </c>
      <c r="B34" s="23" t="s">
        <v>179</v>
      </c>
      <c r="D34" s="23">
        <v>5.1380999999999996E-3</v>
      </c>
      <c r="G34" s="23">
        <v>1.826982219</v>
      </c>
      <c r="H34" s="23">
        <v>1.04205861</v>
      </c>
      <c r="I34" s="23">
        <v>0.80838175400000001</v>
      </c>
      <c r="J34" s="23">
        <v>-0.57470489800000002</v>
      </c>
      <c r="K34" s="23">
        <v>0.76776186499999999</v>
      </c>
      <c r="L34" s="23">
        <v>0.82039011900000003</v>
      </c>
      <c r="M34" s="23">
        <v>96</v>
      </c>
      <c r="N34" s="23">
        <v>7.8359999999999999E-2</v>
      </c>
      <c r="O34" s="23">
        <v>0.13078000000000001</v>
      </c>
      <c r="P34" s="16">
        <f t="shared" si="1"/>
        <v>-0.12573319660304194</v>
      </c>
      <c r="Q34" s="16">
        <f t="shared" si="3"/>
        <v>-0.10369887898661623</v>
      </c>
      <c r="S34" s="21"/>
      <c r="T34" s="26" t="s">
        <v>265</v>
      </c>
    </row>
    <row r="35" spans="1:20" ht="15.75" customHeight="1" x14ac:dyDescent="0.2">
      <c r="A35" t="s">
        <v>90</v>
      </c>
      <c r="B35" s="23" t="s">
        <v>180</v>
      </c>
      <c r="D35" s="23">
        <v>-1.1665999999999066E-3</v>
      </c>
      <c r="G35" s="23">
        <v>1.658232989</v>
      </c>
      <c r="H35" s="23">
        <v>1.0953917399999999</v>
      </c>
      <c r="I35" s="23">
        <v>0.83541169500000001</v>
      </c>
      <c r="J35" s="23">
        <v>-0.57543164999999996</v>
      </c>
      <c r="K35" s="23">
        <v>0.730846514</v>
      </c>
      <c r="L35" s="23">
        <v>0.91378369400000004</v>
      </c>
      <c r="M35" s="23">
        <v>448</v>
      </c>
      <c r="N35" s="23">
        <v>9.0240000000000001E-2</v>
      </c>
      <c r="O35" s="23">
        <v>7.0309999999999997E-2</v>
      </c>
      <c r="P35" s="16">
        <f t="shared" si="1"/>
        <v>-8.6895472905375581E-2</v>
      </c>
      <c r="Q35" s="16">
        <f t="shared" si="3"/>
        <v>-0.16883075191575159</v>
      </c>
      <c r="S35" s="21"/>
      <c r="T35" s="26" t="s">
        <v>265</v>
      </c>
    </row>
    <row r="36" spans="1:20" ht="15.75" customHeight="1" x14ac:dyDescent="0.2">
      <c r="A36" t="s">
        <v>91</v>
      </c>
      <c r="B36" s="23" t="s">
        <v>181</v>
      </c>
      <c r="D36" s="23">
        <v>-6.9919899999999896E-2</v>
      </c>
      <c r="G36" s="23">
        <v>1.887432301</v>
      </c>
      <c r="H36" s="23">
        <v>0.78509189000000001</v>
      </c>
      <c r="I36" s="23">
        <v>0.54046835999999998</v>
      </c>
      <c r="J36" s="23">
        <v>-0.29584483</v>
      </c>
      <c r="K36" s="23">
        <v>0.83574754799999995</v>
      </c>
      <c r="L36" s="23">
        <v>0.41228537799999998</v>
      </c>
      <c r="M36" s="23">
        <v>84</v>
      </c>
      <c r="N36" s="23">
        <v>0.21254000000000001</v>
      </c>
      <c r="O36" s="23">
        <v>0.27867999999999998</v>
      </c>
      <c r="P36" s="16">
        <f t="shared" si="1"/>
        <v>9.2117090793046308E-2</v>
      </c>
      <c r="Q36" s="16">
        <f t="shared" si="3"/>
        <v>6.6440848560445409E-2</v>
      </c>
      <c r="S36" s="21"/>
      <c r="T36" s="26" t="s">
        <v>265</v>
      </c>
    </row>
    <row r="37" spans="1:20" ht="15.75" customHeight="1" x14ac:dyDescent="0.2">
      <c r="A37" t="s">
        <v>92</v>
      </c>
      <c r="B37" s="23" t="s">
        <v>182</v>
      </c>
      <c r="D37" s="23">
        <v>-7.0529800000000004E-2</v>
      </c>
      <c r="G37" s="23">
        <v>1.8861242650000001</v>
      </c>
      <c r="H37" s="23">
        <v>1.05368763</v>
      </c>
      <c r="I37" s="23">
        <v>0.82185750199999996</v>
      </c>
      <c r="J37" s="23">
        <v>-0.59002737400000005</v>
      </c>
      <c r="K37" s="23">
        <v>0.74776802399999998</v>
      </c>
      <c r="L37" s="23">
        <v>0.92667926700000003</v>
      </c>
      <c r="M37" s="23">
        <v>544</v>
      </c>
      <c r="N37" s="23">
        <v>1.269E-2</v>
      </c>
      <c r="O37" s="23">
        <v>1.3180000000000001E-2</v>
      </c>
      <c r="P37" s="16">
        <f t="shared" si="1"/>
        <v>-0.13694001667251804</v>
      </c>
      <c r="Q37" s="16">
        <f t="shared" si="3"/>
        <v>-0.19026410173634078</v>
      </c>
      <c r="S37" s="21"/>
      <c r="T37" s="26" t="s">
        <v>265</v>
      </c>
    </row>
    <row r="38" spans="1:20" ht="15.75" customHeight="1" x14ac:dyDescent="0.2">
      <c r="A38" t="s">
        <v>93</v>
      </c>
      <c r="B38" s="23" t="s">
        <v>183</v>
      </c>
      <c r="D38" s="23">
        <v>-0.10350622</v>
      </c>
      <c r="G38" s="23">
        <v>2.1850514919999999</v>
      </c>
      <c r="H38" s="23">
        <v>0.81305114000000001</v>
      </c>
      <c r="I38" s="23">
        <v>0.61505405899999999</v>
      </c>
      <c r="J38" s="23">
        <v>-0.41705697800000002</v>
      </c>
      <c r="K38" s="23">
        <v>0.77894486600000001</v>
      </c>
      <c r="L38" s="23">
        <v>0.66976170800000001</v>
      </c>
      <c r="M38" s="23">
        <v>272</v>
      </c>
      <c r="N38" s="23">
        <v>6.5759999999999999E-2</v>
      </c>
      <c r="O38" s="23">
        <v>0.10034999999999999</v>
      </c>
      <c r="P38" s="16">
        <f t="shared" si="1"/>
        <v>-2.0631643761469198E-2</v>
      </c>
      <c r="Q38" s="16">
        <f t="shared" si="3"/>
        <v>-4.5078235426855406E-2</v>
      </c>
      <c r="S38" s="21"/>
      <c r="T38" s="26" t="s">
        <v>265</v>
      </c>
    </row>
    <row r="39" spans="1:20" ht="15.75" customHeight="1" x14ac:dyDescent="0.2">
      <c r="A39" t="s">
        <v>94</v>
      </c>
      <c r="B39" s="23" t="s">
        <v>184</v>
      </c>
      <c r="D39" s="23">
        <v>-0.16332312000000004</v>
      </c>
      <c r="G39" s="23">
        <v>2.0563570410000001</v>
      </c>
      <c r="H39" s="23">
        <v>0.91756906999999999</v>
      </c>
      <c r="I39" s="23">
        <v>0.70722643100000004</v>
      </c>
      <c r="J39" s="23">
        <v>-0.49688379199999999</v>
      </c>
      <c r="K39" s="23">
        <v>0.76573147799999997</v>
      </c>
      <c r="L39" s="23">
        <v>0.79125805599999999</v>
      </c>
      <c r="M39" s="23">
        <v>272</v>
      </c>
      <c r="N39" s="23">
        <v>3.338E-2</v>
      </c>
      <c r="O39" s="23">
        <v>9.8399999999999998E-3</v>
      </c>
      <c r="P39" s="16">
        <f t="shared" si="1"/>
        <v>-7.7346515820529038E-2</v>
      </c>
      <c r="Q39" s="16">
        <f t="shared" si="3"/>
        <v>-2.4944890761867122E-2</v>
      </c>
      <c r="S39" s="21"/>
      <c r="T39" s="26" t="s">
        <v>265</v>
      </c>
    </row>
    <row r="40" spans="1:20" ht="15.75" customHeight="1" x14ac:dyDescent="0.2">
      <c r="A40" t="s">
        <v>95</v>
      </c>
      <c r="B40" s="23" t="s">
        <v>185</v>
      </c>
      <c r="D40" s="23">
        <v>-0.22090348000000001</v>
      </c>
      <c r="G40" s="23">
        <v>1.581241329</v>
      </c>
      <c r="H40" s="23">
        <v>1.13732901</v>
      </c>
      <c r="I40" s="23">
        <v>0.87099630100000003</v>
      </c>
      <c r="J40" s="23">
        <v>-0.60466359199999997</v>
      </c>
      <c r="K40" s="23">
        <v>0.80404755400000005</v>
      </c>
      <c r="L40" s="23">
        <v>0.77366119</v>
      </c>
      <c r="M40" s="23">
        <v>72</v>
      </c>
      <c r="N40" s="23">
        <v>0.20730999999999999</v>
      </c>
      <c r="O40" s="23">
        <v>0.28752</v>
      </c>
      <c r="P40" s="16">
        <f t="shared" si="1"/>
        <v>-0.14581554862548418</v>
      </c>
      <c r="Q40" s="16">
        <f t="shared" si="3"/>
        <v>-0.1748646489156046</v>
      </c>
      <c r="S40" s="21"/>
      <c r="T40" s="26" t="s">
        <v>265</v>
      </c>
    </row>
    <row r="41" spans="1:20" ht="15.75" customHeight="1" x14ac:dyDescent="0.2">
      <c r="A41" t="s">
        <v>96</v>
      </c>
      <c r="B41" s="23" t="s">
        <v>186</v>
      </c>
      <c r="D41" s="23">
        <v>-0.23484498000000001</v>
      </c>
      <c r="G41" s="23">
        <v>1.6186372389999999</v>
      </c>
      <c r="H41" s="23">
        <v>1.11892762</v>
      </c>
      <c r="I41" s="23">
        <v>0.854350257</v>
      </c>
      <c r="J41" s="23">
        <v>-0.58977289399999999</v>
      </c>
      <c r="K41" s="23">
        <v>0.76176833600000005</v>
      </c>
      <c r="L41" s="23">
        <v>0.72268218900000003</v>
      </c>
      <c r="M41" s="23">
        <v>184</v>
      </c>
      <c r="N41" s="23">
        <v>0.10067</v>
      </c>
      <c r="O41" s="23">
        <v>8.5199999999999998E-2</v>
      </c>
      <c r="P41" s="16">
        <f t="shared" si="1"/>
        <v>-0.11276638661755528</v>
      </c>
      <c r="Q41" s="16">
        <f t="shared" si="3"/>
        <v>-6.5323861560270924E-2</v>
      </c>
      <c r="S41" s="21"/>
      <c r="T41" s="26" t="s">
        <v>265</v>
      </c>
    </row>
    <row r="42" spans="1:20" ht="15.75" customHeight="1" x14ac:dyDescent="0.2">
      <c r="A42" t="s">
        <v>97</v>
      </c>
      <c r="B42" s="23" t="s">
        <v>187</v>
      </c>
      <c r="D42" s="23">
        <v>-0.23776140000000001</v>
      </c>
      <c r="G42" s="23">
        <v>1.4849406439999999</v>
      </c>
      <c r="H42" s="23">
        <v>1.3369858100000001</v>
      </c>
      <c r="I42" s="23">
        <v>1.106691383</v>
      </c>
      <c r="J42" s="23">
        <v>-0.876396956</v>
      </c>
      <c r="K42" s="23">
        <v>0.76463944699999997</v>
      </c>
      <c r="L42" s="23">
        <v>1.076752492</v>
      </c>
      <c r="M42" s="23">
        <v>232</v>
      </c>
      <c r="N42" s="23">
        <v>7.4990000000000001E-2</v>
      </c>
      <c r="O42" s="23">
        <v>0.11589000000000001</v>
      </c>
      <c r="P42" s="16">
        <f t="shared" si="1"/>
        <v>-0.35077837383840588</v>
      </c>
      <c r="Q42" s="16">
        <f t="shared" si="3"/>
        <v>-0.36826794048438827</v>
      </c>
      <c r="S42" s="21"/>
      <c r="T42" s="26" t="s">
        <v>265</v>
      </c>
    </row>
    <row r="43" spans="1:20" ht="15.75" customHeight="1" x14ac:dyDescent="0.2">
      <c r="A43" t="s">
        <v>98</v>
      </c>
      <c r="B43" s="23" t="s">
        <v>188</v>
      </c>
      <c r="D43" s="23">
        <v>-0.24</v>
      </c>
      <c r="G43" s="23">
        <v>1.41007755</v>
      </c>
      <c r="H43" s="23">
        <v>1.4784991700000001</v>
      </c>
      <c r="I43" s="23">
        <v>1.190262538</v>
      </c>
      <c r="J43" s="23">
        <v>-0.90202590599999999</v>
      </c>
      <c r="K43" s="23">
        <v>0.77015008299999999</v>
      </c>
      <c r="L43" s="23">
        <v>1.2741932030000001</v>
      </c>
      <c r="M43" s="23">
        <v>140</v>
      </c>
      <c r="N43" s="23">
        <v>9.1800000000000007E-2</v>
      </c>
      <c r="O43" s="23">
        <v>4.267E-2</v>
      </c>
      <c r="P43" s="16">
        <f t="shared" si="1"/>
        <v>-0.39240506901247801</v>
      </c>
      <c r="Q43" s="16">
        <f t="shared" si="3"/>
        <v>-0.34095453382302432</v>
      </c>
      <c r="S43" s="21"/>
      <c r="T43" s="26" t="s">
        <v>265</v>
      </c>
    </row>
    <row r="44" spans="1:20" ht="15.75" customHeight="1" x14ac:dyDescent="0.2">
      <c r="A44" t="s">
        <v>99</v>
      </c>
      <c r="B44" s="23" t="s">
        <v>189</v>
      </c>
      <c r="D44" s="23">
        <v>-0.30585277999999999</v>
      </c>
      <c r="G44" s="23">
        <v>2.0122735839999999</v>
      </c>
      <c r="H44" s="23">
        <v>0.92031921999999999</v>
      </c>
      <c r="I44" s="23">
        <v>0.76438494999999995</v>
      </c>
      <c r="J44" s="23">
        <v>-0.60845068000000002</v>
      </c>
      <c r="K44" s="23">
        <v>0.893558729</v>
      </c>
      <c r="L44" s="23">
        <v>0.70455331200000004</v>
      </c>
      <c r="M44" s="23">
        <v>240</v>
      </c>
      <c r="N44" s="23">
        <v>4.8280000000000003E-2</v>
      </c>
      <c r="O44" s="23">
        <v>0.15279000000000001</v>
      </c>
      <c r="P44" s="16">
        <f t="shared" si="1"/>
        <v>-0.24398791392548441</v>
      </c>
      <c r="Q44" s="16">
        <f t="shared" si="3"/>
        <v>-0.19409580640513147</v>
      </c>
      <c r="S44" s="21"/>
      <c r="T44" s="26" t="s">
        <v>265</v>
      </c>
    </row>
    <row r="45" spans="1:20" ht="15.75" customHeight="1" x14ac:dyDescent="0.2">
      <c r="A45" t="s">
        <v>100</v>
      </c>
      <c r="B45" s="23" t="s">
        <v>190</v>
      </c>
      <c r="D45" s="23">
        <v>-0.4</v>
      </c>
      <c r="G45" s="23">
        <v>1.4564869199999999</v>
      </c>
      <c r="H45" s="23">
        <v>1.4093958099999999</v>
      </c>
      <c r="I45" s="23">
        <v>1.178229859</v>
      </c>
      <c r="J45" s="23">
        <v>-0.94706390799999995</v>
      </c>
      <c r="K45" s="23">
        <v>0.71955263400000002</v>
      </c>
      <c r="L45" s="23">
        <v>1.213423133</v>
      </c>
      <c r="M45" s="23">
        <v>152</v>
      </c>
      <c r="N45" s="23">
        <v>3.8960000000000002E-2</v>
      </c>
      <c r="O45" s="23">
        <v>9.0399999999999994E-2</v>
      </c>
      <c r="P45" s="16">
        <f t="shared" si="1"/>
        <v>-0.37307680372334501</v>
      </c>
      <c r="Q45" s="16">
        <f t="shared" si="3"/>
        <v>-0.35038617248450776</v>
      </c>
      <c r="S45" s="21"/>
      <c r="T45" s="26" t="s">
        <v>265</v>
      </c>
    </row>
    <row r="46" spans="1:20" ht="15.75" customHeight="1" x14ac:dyDescent="0.2">
      <c r="A46" t="s">
        <v>101</v>
      </c>
      <c r="B46" s="23" t="s">
        <v>191</v>
      </c>
      <c r="D46" s="23">
        <v>-0.41439959999999998</v>
      </c>
      <c r="G46" s="23">
        <v>1.287676475</v>
      </c>
      <c r="H46" s="23">
        <v>1.5653897000000001</v>
      </c>
      <c r="I46" s="23">
        <v>1.2775121899999999</v>
      </c>
      <c r="J46" s="23">
        <v>-0.98963467999999999</v>
      </c>
      <c r="K46" s="23">
        <v>0.77271382</v>
      </c>
      <c r="L46" s="23">
        <v>1.2110187969999999</v>
      </c>
      <c r="M46" s="23">
        <v>100</v>
      </c>
      <c r="N46" s="23">
        <v>8.3489999999999995E-2</v>
      </c>
      <c r="O46" s="23">
        <v>0.21318999999999999</v>
      </c>
      <c r="P46" s="16">
        <f t="shared" si="1"/>
        <v>-0.45543080652923112</v>
      </c>
      <c r="Q46" s="16">
        <f t="shared" si="3"/>
        <v>-0.45719380618965666</v>
      </c>
      <c r="S46" s="21"/>
      <c r="T46" s="26" t="s">
        <v>265</v>
      </c>
    </row>
    <row r="47" spans="1:20" ht="15.75" customHeight="1" x14ac:dyDescent="0.2">
      <c r="A47" t="s">
        <v>102</v>
      </c>
      <c r="B47" s="23" t="s">
        <v>192</v>
      </c>
      <c r="C47" s="22"/>
      <c r="D47" s="23">
        <v>-0.4441949</v>
      </c>
      <c r="G47" s="23">
        <v>1.1574632410000001</v>
      </c>
      <c r="H47" s="23">
        <v>1.6289685700000001</v>
      </c>
      <c r="I47" s="23">
        <v>1.331382992</v>
      </c>
      <c r="J47" s="23">
        <v>-1.0337974139999999</v>
      </c>
      <c r="K47" s="23">
        <v>0.796884594</v>
      </c>
      <c r="L47" s="23">
        <v>1.2175677060000001</v>
      </c>
      <c r="M47" s="23">
        <v>60</v>
      </c>
      <c r="N47" s="23">
        <v>0.21531</v>
      </c>
      <c r="O47" s="23">
        <v>0.28687000000000001</v>
      </c>
      <c r="P47" s="16">
        <f t="shared" si="1"/>
        <v>-0.49638379554541839</v>
      </c>
      <c r="Q47" s="16">
        <f t="shared" si="3"/>
        <v>-0.45154330053134906</v>
      </c>
      <c r="S47" s="21"/>
      <c r="T47" s="26" t="s">
        <v>265</v>
      </c>
    </row>
    <row r="48" spans="1:20" ht="15.75" customHeight="1" x14ac:dyDescent="0.2">
      <c r="A48" t="s">
        <v>103</v>
      </c>
      <c r="B48" s="23" t="s">
        <v>193</v>
      </c>
      <c r="D48" s="23">
        <v>-0.45252199999999998</v>
      </c>
      <c r="G48" s="23">
        <v>1.719978904</v>
      </c>
      <c r="H48" s="23">
        <v>1.2878277199999999</v>
      </c>
      <c r="I48" s="23">
        <v>1.0559650039999999</v>
      </c>
      <c r="J48" s="23">
        <v>-0.82410228799999996</v>
      </c>
      <c r="K48" s="23">
        <v>0.75525767600000004</v>
      </c>
      <c r="L48" s="23">
        <v>1.0306951559999999</v>
      </c>
      <c r="M48" s="23">
        <v>180</v>
      </c>
      <c r="N48" s="23">
        <v>4.1140000000000003E-2</v>
      </c>
      <c r="O48" s="23">
        <v>9.9599999999999994E-2</v>
      </c>
      <c r="P48" s="16">
        <f t="shared" si="1"/>
        <v>-0.34395155544696349</v>
      </c>
      <c r="Q48" s="16">
        <f t="shared" si="3"/>
        <v>-0.33691692764716819</v>
      </c>
      <c r="S48" s="21"/>
      <c r="T48" s="26" t="s">
        <v>265</v>
      </c>
    </row>
    <row r="49" spans="1:20" ht="15.75" customHeight="1" x14ac:dyDescent="0.2">
      <c r="A49" t="s">
        <v>104</v>
      </c>
      <c r="B49" s="23" t="s">
        <v>194</v>
      </c>
      <c r="D49" s="23">
        <v>-0.53</v>
      </c>
      <c r="G49" s="23">
        <v>1.3988011579999999</v>
      </c>
      <c r="H49" s="23">
        <v>1.5001097800000001</v>
      </c>
      <c r="I49" s="23">
        <v>1.2096758439999999</v>
      </c>
      <c r="J49" s="23">
        <v>-0.91924190800000005</v>
      </c>
      <c r="K49" s="23">
        <v>0.779345328</v>
      </c>
      <c r="L49" s="23">
        <v>1.18974621</v>
      </c>
      <c r="M49" s="23">
        <v>70</v>
      </c>
      <c r="N49" s="23">
        <v>0.43310999999999999</v>
      </c>
      <c r="O49" s="23">
        <v>0.14759</v>
      </c>
      <c r="P49" s="16">
        <f t="shared" si="1"/>
        <v>-0.41764791315296917</v>
      </c>
      <c r="Q49" s="16">
        <f t="shared" si="3"/>
        <v>-0.36315414984558825</v>
      </c>
      <c r="S49" s="21"/>
      <c r="T49" s="26" t="s">
        <v>265</v>
      </c>
    </row>
    <row r="50" spans="1:20" ht="16" x14ac:dyDescent="0.2">
      <c r="A50" t="s">
        <v>105</v>
      </c>
      <c r="B50" s="23" t="s">
        <v>195</v>
      </c>
      <c r="D50" s="23">
        <v>-0.62</v>
      </c>
      <c r="G50" s="23">
        <v>1.422782835</v>
      </c>
      <c r="H50" s="23">
        <v>1.4784841099999999</v>
      </c>
      <c r="I50" s="23">
        <v>1.1925412399999999</v>
      </c>
      <c r="J50" s="23">
        <v>-0.90659836999999999</v>
      </c>
      <c r="K50" s="23">
        <v>0.780602668</v>
      </c>
      <c r="L50" s="23">
        <v>1.148052713</v>
      </c>
      <c r="M50" s="23">
        <v>140</v>
      </c>
      <c r="N50" s="23">
        <v>0.47994999999999999</v>
      </c>
      <c r="O50" s="23">
        <v>0.25879000000000002</v>
      </c>
      <c r="P50" s="16">
        <f t="shared" si="1"/>
        <v>-0.40915438207659466</v>
      </c>
      <c r="Q50" s="16">
        <f t="shared" si="3"/>
        <v>-0.50757775212966638</v>
      </c>
      <c r="S50" s="21"/>
      <c r="T50" s="26" t="s">
        <v>265</v>
      </c>
    </row>
    <row r="51" spans="1:20" ht="16" x14ac:dyDescent="0.2">
      <c r="A51" t="s">
        <v>106</v>
      </c>
      <c r="B51" s="23" t="s">
        <v>196</v>
      </c>
      <c r="D51" s="23">
        <v>-0.64443790000000001</v>
      </c>
      <c r="G51" s="23">
        <v>1.03799931</v>
      </c>
      <c r="H51" s="23">
        <v>1.86204144</v>
      </c>
      <c r="I51" s="23">
        <v>1.602910096</v>
      </c>
      <c r="J51" s="23">
        <v>-1.343778752</v>
      </c>
      <c r="K51" s="23">
        <v>0.84609076999999999</v>
      </c>
      <c r="L51" s="23">
        <v>1.5254318739999999</v>
      </c>
      <c r="M51" s="23">
        <v>64</v>
      </c>
      <c r="N51" s="23">
        <v>0.54274999999999995</v>
      </c>
      <c r="O51" s="23">
        <v>0.32596000000000003</v>
      </c>
      <c r="P51" s="16">
        <f t="shared" si="1"/>
        <v>-0.85700166533043021</v>
      </c>
      <c r="Q51" s="16">
        <f t="shared" si="3"/>
        <v>-0.75032894009838491</v>
      </c>
      <c r="S51" s="21"/>
      <c r="T51" s="26" t="s">
        <v>265</v>
      </c>
    </row>
    <row r="52" spans="1:20" ht="16" x14ac:dyDescent="0.2">
      <c r="A52" t="s">
        <v>107</v>
      </c>
      <c r="B52" s="23" t="s">
        <v>197</v>
      </c>
      <c r="D52" s="23">
        <v>-0.64506669999999999</v>
      </c>
      <c r="G52" s="23">
        <v>1.352735579</v>
      </c>
      <c r="H52" s="23">
        <v>1.4863607599999999</v>
      </c>
      <c r="I52" s="23">
        <v>1.2906348700000001</v>
      </c>
      <c r="J52" s="23">
        <v>-1.09490898</v>
      </c>
      <c r="K52" s="23">
        <v>0.78744470499999997</v>
      </c>
      <c r="L52" s="23">
        <v>1.2133827340000001</v>
      </c>
      <c r="M52" s="23">
        <v>44</v>
      </c>
      <c r="N52" s="23">
        <v>0.21243000000000001</v>
      </c>
      <c r="O52" s="23">
        <v>0.62175999999999998</v>
      </c>
      <c r="P52" s="16">
        <f t="shared" si="1"/>
        <v>-0.55121263427269107</v>
      </c>
      <c r="Q52" s="16">
        <f t="shared" si="3"/>
        <v>-0.60931714968055084</v>
      </c>
      <c r="S52" s="21"/>
      <c r="T52" s="26" t="s">
        <v>265</v>
      </c>
    </row>
    <row r="53" spans="1:20" ht="16" x14ac:dyDescent="0.2">
      <c r="A53" t="s">
        <v>108</v>
      </c>
      <c r="B53" s="23" t="s">
        <v>198</v>
      </c>
      <c r="D53" s="23">
        <v>-0.65419340000000004</v>
      </c>
      <c r="G53" s="23">
        <v>1.482704107</v>
      </c>
      <c r="H53" s="23">
        <v>1.48659596</v>
      </c>
      <c r="I53" s="23">
        <v>1.273899675</v>
      </c>
      <c r="J53" s="23">
        <v>-1.06120339</v>
      </c>
      <c r="K53" s="23">
        <v>0.80910530800000002</v>
      </c>
      <c r="L53" s="23">
        <v>1.3261986189999999</v>
      </c>
      <c r="M53" s="23">
        <v>448</v>
      </c>
      <c r="N53" s="23">
        <v>7.0580000000000004E-2</v>
      </c>
      <c r="O53" s="23">
        <v>7.7420000000000003E-2</v>
      </c>
      <c r="P53" s="16">
        <f t="shared" si="1"/>
        <v>-0.58782581331570394</v>
      </c>
      <c r="Q53" s="16">
        <f t="shared" si="3"/>
        <v>-0.72631030778922001</v>
      </c>
      <c r="S53" s="21"/>
      <c r="T53" s="26" t="s">
        <v>265</v>
      </c>
    </row>
    <row r="54" spans="1:20" ht="16" x14ac:dyDescent="0.2">
      <c r="A54" t="s">
        <v>109</v>
      </c>
      <c r="B54" s="23" t="s">
        <v>199</v>
      </c>
      <c r="D54" s="23">
        <v>-0.67153870000000004</v>
      </c>
      <c r="G54" s="23">
        <v>0.843218574</v>
      </c>
      <c r="H54" s="23">
        <v>2.1696852</v>
      </c>
      <c r="I54" s="23">
        <v>1.8488453920000001</v>
      </c>
      <c r="J54" s="23">
        <v>-1.528005584</v>
      </c>
      <c r="K54" s="23">
        <v>0.74486592299999999</v>
      </c>
      <c r="L54" s="23">
        <v>1.9235568890000001</v>
      </c>
      <c r="M54" s="23">
        <v>176</v>
      </c>
      <c r="N54" s="23">
        <v>0.20743</v>
      </c>
      <c r="O54" s="23">
        <v>0.14199000000000001</v>
      </c>
      <c r="P54" s="16">
        <f t="shared" si="1"/>
        <v>-0.90449919093932807</v>
      </c>
      <c r="Q54" s="16">
        <f t="shared" si="3"/>
        <v>-0.98962430926803113</v>
      </c>
      <c r="S54" s="21"/>
      <c r="T54" s="26" t="s">
        <v>265</v>
      </c>
    </row>
    <row r="55" spans="1:20" ht="16" x14ac:dyDescent="0.2">
      <c r="A55" t="s">
        <v>110</v>
      </c>
      <c r="B55" s="23" t="s">
        <v>200</v>
      </c>
      <c r="D55" s="23">
        <v>-0.747557899999999</v>
      </c>
      <c r="G55" s="23">
        <v>1.9322768020000001</v>
      </c>
      <c r="H55" s="23">
        <v>1.4756942200000001</v>
      </c>
      <c r="I55" s="23">
        <v>1.3055016429999999</v>
      </c>
      <c r="J55" s="23">
        <v>-1.135309066</v>
      </c>
      <c r="K55" s="23">
        <v>0.77842615599999998</v>
      </c>
      <c r="L55" s="23">
        <v>1.3115656360000001</v>
      </c>
      <c r="M55" s="23">
        <v>96</v>
      </c>
      <c r="N55" s="23">
        <v>0.26323999999999997</v>
      </c>
      <c r="O55" s="23">
        <v>0.19819999999999999</v>
      </c>
      <c r="P55" s="16">
        <f t="shared" si="1"/>
        <v>-0.75425122198126981</v>
      </c>
      <c r="Q55" s="16">
        <f t="shared" si="3"/>
        <v>-0.73948058844571418</v>
      </c>
      <c r="S55" s="21"/>
      <c r="T55" s="26" t="s">
        <v>265</v>
      </c>
    </row>
    <row r="56" spans="1:20" ht="16" x14ac:dyDescent="0.2">
      <c r="A56" t="s">
        <v>111</v>
      </c>
      <c r="B56" s="23" t="s">
        <v>196</v>
      </c>
      <c r="D56" s="23">
        <v>-0.75</v>
      </c>
      <c r="G56" s="23">
        <v>1.035309212</v>
      </c>
      <c r="H56" s="23">
        <v>1.86593678</v>
      </c>
      <c r="I56" s="23">
        <v>1.606872549</v>
      </c>
      <c r="J56" s="23">
        <v>-1.347808318</v>
      </c>
      <c r="K56" s="23">
        <v>0.83608343399999996</v>
      </c>
      <c r="L56" s="23">
        <v>1.582200813</v>
      </c>
      <c r="M56" s="23">
        <v>128</v>
      </c>
      <c r="N56" s="23">
        <v>4.8030000000000003E-2</v>
      </c>
      <c r="O56" s="23">
        <v>0.28717999999999999</v>
      </c>
      <c r="P56" s="16">
        <f t="shared" si="1"/>
        <v>-0.84696840613042701</v>
      </c>
      <c r="Q56" s="16">
        <f t="shared" si="3"/>
        <v>-0.82835466391454216</v>
      </c>
      <c r="S56" s="21"/>
      <c r="T56" s="26" t="s">
        <v>265</v>
      </c>
    </row>
    <row r="57" spans="1:20" ht="16" x14ac:dyDescent="0.2">
      <c r="A57" t="s">
        <v>112</v>
      </c>
      <c r="B57" s="23" t="s">
        <v>200</v>
      </c>
      <c r="D57" s="23">
        <v>-0.80103150000000012</v>
      </c>
      <c r="G57" s="23">
        <v>1.929860699</v>
      </c>
      <c r="H57" s="23">
        <v>1.47725741</v>
      </c>
      <c r="I57" s="23">
        <v>1.3070501430000001</v>
      </c>
      <c r="J57" s="23">
        <v>-1.136842876</v>
      </c>
      <c r="K57" s="23">
        <v>0.83568487999999996</v>
      </c>
      <c r="L57" s="23">
        <v>1.290381647</v>
      </c>
      <c r="M57" s="23">
        <v>192</v>
      </c>
      <c r="N57" s="23">
        <v>2.6540000000000001E-2</v>
      </c>
      <c r="O57" s="23">
        <v>9.289E-2</v>
      </c>
      <c r="P57" s="16">
        <f t="shared" si="1"/>
        <v>-0.83528640248350006</v>
      </c>
      <c r="Q57" s="16">
        <f t="shared" si="3"/>
        <v>-0.80836662023135186</v>
      </c>
      <c r="S57" s="21"/>
      <c r="T57" s="26" t="s">
        <v>265</v>
      </c>
    </row>
    <row r="58" spans="1:20" ht="16" x14ac:dyDescent="0.2">
      <c r="A58" t="s">
        <v>113</v>
      </c>
      <c r="B58" s="23" t="s">
        <v>201</v>
      </c>
      <c r="D58" s="23">
        <v>-0.84219330000000003</v>
      </c>
      <c r="G58" s="23">
        <v>1.8122021450000001</v>
      </c>
      <c r="H58" s="23">
        <v>1.4705663899999999</v>
      </c>
      <c r="I58" s="23">
        <v>1.305848677</v>
      </c>
      <c r="J58" s="23">
        <v>-1.141130964</v>
      </c>
      <c r="K58" s="23">
        <v>0.76362052000000002</v>
      </c>
      <c r="L58" s="23">
        <v>1.3686643590000001</v>
      </c>
      <c r="M58" s="23">
        <v>480</v>
      </c>
      <c r="N58" s="23">
        <v>2.324E-2</v>
      </c>
      <c r="O58" s="23">
        <v>3.117E-2</v>
      </c>
      <c r="P58" s="16">
        <f t="shared" si="1"/>
        <v>-0.69980700810871332</v>
      </c>
      <c r="Q58" s="16">
        <f t="shared" si="3"/>
        <v>-0.83304372600556398</v>
      </c>
      <c r="S58" s="21"/>
      <c r="T58" s="26" t="s">
        <v>265</v>
      </c>
    </row>
    <row r="59" spans="1:20" ht="16" x14ac:dyDescent="0.2">
      <c r="A59" t="s">
        <v>114</v>
      </c>
      <c r="B59" s="23" t="s">
        <v>202</v>
      </c>
      <c r="D59" s="23">
        <v>-0.88878360000000001</v>
      </c>
      <c r="G59" s="23">
        <v>1.680263201</v>
      </c>
      <c r="H59" s="23">
        <v>1.3980477499999999</v>
      </c>
      <c r="I59" s="23">
        <v>1.2039010569999999</v>
      </c>
      <c r="J59" s="23">
        <v>-1.009754364</v>
      </c>
      <c r="K59" s="23">
        <v>0.895941714</v>
      </c>
      <c r="L59" s="23">
        <v>1.0651453479999999</v>
      </c>
      <c r="M59" s="23">
        <v>224</v>
      </c>
      <c r="N59" s="23">
        <v>0.28556999999999999</v>
      </c>
      <c r="O59" s="23">
        <v>0.33577000000000001</v>
      </c>
      <c r="P59" s="16">
        <f t="shared" si="1"/>
        <v>-0.67256025622292226</v>
      </c>
      <c r="Q59" s="16">
        <f t="shared" si="3"/>
        <v>-0.68301882488564736</v>
      </c>
      <c r="S59" s="21"/>
      <c r="T59" s="26" t="s">
        <v>265</v>
      </c>
    </row>
    <row r="60" spans="1:20" ht="16" x14ac:dyDescent="0.2">
      <c r="A60" t="s">
        <v>115</v>
      </c>
      <c r="B60" s="23" t="s">
        <v>203</v>
      </c>
      <c r="D60" s="23">
        <v>-0.92332530000000002</v>
      </c>
      <c r="G60" s="23">
        <v>1.692821516</v>
      </c>
      <c r="H60" s="23">
        <v>1.4462567900000001</v>
      </c>
      <c r="I60" s="23">
        <v>1.27772346</v>
      </c>
      <c r="J60" s="23">
        <v>-1.10919013</v>
      </c>
      <c r="K60" s="23">
        <v>0.88325950600000003</v>
      </c>
      <c r="L60" s="23">
        <v>1.1887698010000001</v>
      </c>
      <c r="M60" s="23">
        <v>248</v>
      </c>
      <c r="N60" s="23">
        <v>0.20029</v>
      </c>
      <c r="O60" s="23">
        <v>0.23621</v>
      </c>
      <c r="P60" s="16">
        <f t="shared" si="1"/>
        <v>-0.77713088678643727</v>
      </c>
      <c r="Q60" s="16">
        <f t="shared" si="3"/>
        <v>-0.79607366474482377</v>
      </c>
      <c r="S60" s="21"/>
      <c r="T60" s="26" t="s">
        <v>265</v>
      </c>
    </row>
    <row r="61" spans="1:20" ht="18" x14ac:dyDescent="0.2">
      <c r="A61" t="s">
        <v>116</v>
      </c>
      <c r="B61" s="23" t="s">
        <v>204</v>
      </c>
      <c r="D61" s="23">
        <v>-0.94331069999999995</v>
      </c>
      <c r="G61" s="23">
        <v>1.6928778870000001</v>
      </c>
      <c r="H61" s="23">
        <v>1.54932508</v>
      </c>
      <c r="I61" s="23">
        <v>1.3030843219999999</v>
      </c>
      <c r="J61" s="23">
        <v>-1.056843564</v>
      </c>
      <c r="K61" s="23">
        <v>0.86074015999999998</v>
      </c>
      <c r="L61" s="23">
        <v>1.2560262099999999</v>
      </c>
      <c r="M61" s="23">
        <v>256</v>
      </c>
      <c r="N61" s="23">
        <v>0.15393999999999999</v>
      </c>
      <c r="O61" s="23">
        <v>0.31512000000000001</v>
      </c>
      <c r="P61" s="16">
        <f t="shared" si="1"/>
        <v>-0.73175783183285881</v>
      </c>
      <c r="Q61" s="16">
        <f t="shared" si="3"/>
        <v>-0.88184380376408156</v>
      </c>
      <c r="S61" s="21"/>
      <c r="T61" s="26" t="s">
        <v>265</v>
      </c>
    </row>
    <row r="62" spans="1:20" ht="16" x14ac:dyDescent="0.2">
      <c r="A62" t="s">
        <v>117</v>
      </c>
      <c r="B62" s="23" t="s">
        <v>205</v>
      </c>
      <c r="D62" s="23">
        <v>-0.96228930000000001</v>
      </c>
      <c r="G62" s="23">
        <v>1.07937064</v>
      </c>
      <c r="H62" s="23">
        <v>2.2146458899999999</v>
      </c>
      <c r="I62" s="23">
        <v>2.039217303</v>
      </c>
      <c r="J62" s="23">
        <v>-1.863788716</v>
      </c>
      <c r="K62" s="23">
        <v>0.76761086499999998</v>
      </c>
      <c r="L62" s="23">
        <v>1.9351198300000001</v>
      </c>
      <c r="M62" s="23">
        <v>184</v>
      </c>
      <c r="N62" s="23">
        <v>9.4570000000000001E-2</v>
      </c>
      <c r="O62" s="23">
        <v>0.12923000000000001</v>
      </c>
      <c r="P62" s="16">
        <f t="shared" ref="P62:P119" si="4">0.36 * (H62+G62)*(J62*K62)+0.33</f>
        <v>-1.3665476668838392</v>
      </c>
      <c r="Q62" s="16">
        <f t="shared" si="3"/>
        <v>-1.3204820008628402</v>
      </c>
      <c r="S62" s="21"/>
      <c r="T62" s="26" t="s">
        <v>265</v>
      </c>
    </row>
    <row r="63" spans="1:20" ht="16" x14ac:dyDescent="0.2">
      <c r="A63" t="s">
        <v>118</v>
      </c>
      <c r="B63" s="23" t="s">
        <v>206</v>
      </c>
      <c r="D63" s="23">
        <v>-0.98462130000000003</v>
      </c>
      <c r="G63" s="23">
        <v>0.83791056500000005</v>
      </c>
      <c r="H63" s="23">
        <v>2.3494644500000001</v>
      </c>
      <c r="I63" s="23">
        <v>2.103400513</v>
      </c>
      <c r="J63" s="23">
        <v>-1.857336576</v>
      </c>
      <c r="K63" s="23">
        <v>0.81162796000000004</v>
      </c>
      <c r="L63" s="23">
        <v>2.1452119440000001</v>
      </c>
      <c r="M63" s="23">
        <v>136</v>
      </c>
      <c r="N63" s="23">
        <v>0.10897999999999999</v>
      </c>
      <c r="O63" s="23">
        <v>9.4039999999999999E-2</v>
      </c>
      <c r="P63" s="16">
        <f t="shared" si="4"/>
        <v>-1.3997497470605629</v>
      </c>
      <c r="Q63" s="16">
        <f t="shared" si="3"/>
        <v>-1.3310219054382215</v>
      </c>
      <c r="S63" s="21"/>
      <c r="T63" s="26" t="s">
        <v>265</v>
      </c>
    </row>
    <row r="64" spans="1:20" ht="16" x14ac:dyDescent="0.2">
      <c r="A64" t="s">
        <v>119</v>
      </c>
      <c r="B64" s="23" t="s">
        <v>207</v>
      </c>
      <c r="D64" s="23">
        <v>-0.99906569999999995</v>
      </c>
      <c r="G64" s="23">
        <v>1.4017662399999999</v>
      </c>
      <c r="H64" s="23">
        <v>1.75980867</v>
      </c>
      <c r="I64" s="23">
        <v>1.5897647690000001</v>
      </c>
      <c r="J64" s="23">
        <v>-1.419720868</v>
      </c>
      <c r="K64" s="23">
        <v>0.92004207800000004</v>
      </c>
      <c r="L64" s="23">
        <v>1.508228747</v>
      </c>
      <c r="M64" s="23">
        <v>100</v>
      </c>
      <c r="N64" s="23">
        <v>0.15698000000000001</v>
      </c>
      <c r="O64" s="23">
        <v>0.48015000000000002</v>
      </c>
      <c r="P64" s="16">
        <f t="shared" si="4"/>
        <v>-1.1566770365295898</v>
      </c>
      <c r="Q64" s="16">
        <f t="shared" si="3"/>
        <v>-1.0077556790500579</v>
      </c>
      <c r="S64" s="21"/>
      <c r="T64" s="26" t="s">
        <v>265</v>
      </c>
    </row>
    <row r="65" spans="1:20" ht="16" x14ac:dyDescent="0.2">
      <c r="A65" t="s">
        <v>120</v>
      </c>
      <c r="B65" s="23" t="s">
        <v>208</v>
      </c>
      <c r="D65" s="23">
        <v>-1.0193163999999999</v>
      </c>
      <c r="G65" s="23">
        <v>1.441415712</v>
      </c>
      <c r="H65" s="23">
        <v>1.6889199100000001</v>
      </c>
      <c r="I65" s="23">
        <v>1.4889232889999999</v>
      </c>
      <c r="J65" s="23">
        <v>-1.288926668</v>
      </c>
      <c r="K65" s="23">
        <v>0.87596921800000005</v>
      </c>
      <c r="L65" s="23">
        <v>1.408447336</v>
      </c>
      <c r="M65" s="23">
        <v>208</v>
      </c>
      <c r="N65" s="23">
        <v>0.12018</v>
      </c>
      <c r="O65" s="23">
        <v>0.38739000000000001</v>
      </c>
      <c r="P65" s="16">
        <f t="shared" si="4"/>
        <v>-0.94236132172492471</v>
      </c>
      <c r="Q65" s="16">
        <f t="shared" ref="Q65:Q120" si="5">-0.35 * ( ((L65+G65) * (I65*K65)) / (LN(M65)/(M65) ^ (1/3))) + 4.25* ((LN(K65) *(G65-O65))/ (G65/O65 - N65/G65)  ) +0.61</f>
        <v>-0.9971923340660519</v>
      </c>
      <c r="S65" s="21"/>
      <c r="T65" s="26" t="s">
        <v>265</v>
      </c>
    </row>
    <row r="66" spans="1:20" ht="16" x14ac:dyDescent="0.2">
      <c r="A66" t="s">
        <v>121</v>
      </c>
      <c r="B66" s="23" t="s">
        <v>209</v>
      </c>
      <c r="D66" s="23">
        <v>-1.0672208000000001</v>
      </c>
      <c r="G66" s="23">
        <v>0.84251383199999996</v>
      </c>
      <c r="H66" s="23">
        <v>2.2178684</v>
      </c>
      <c r="I66" s="23">
        <v>1.930209965</v>
      </c>
      <c r="J66" s="23">
        <v>-1.64255153</v>
      </c>
      <c r="K66" s="23">
        <v>0.81476931399999997</v>
      </c>
      <c r="L66" s="23">
        <v>1.8718564740000001</v>
      </c>
      <c r="M66" s="23">
        <v>128</v>
      </c>
      <c r="N66" s="23">
        <v>0.15215999999999999</v>
      </c>
      <c r="O66" s="23">
        <v>0.54339000000000004</v>
      </c>
      <c r="P66" s="16">
        <f t="shared" si="4"/>
        <v>-1.1444560774428989</v>
      </c>
      <c r="Q66" s="16">
        <f t="shared" si="5"/>
        <v>-1.1319788925164671</v>
      </c>
      <c r="S66" s="21"/>
      <c r="T66" s="26" t="s">
        <v>265</v>
      </c>
    </row>
    <row r="67" spans="1:20" ht="16" x14ac:dyDescent="0.2">
      <c r="A67" t="s">
        <v>122</v>
      </c>
      <c r="B67" s="23" t="s">
        <v>210</v>
      </c>
      <c r="D67" s="23">
        <v>-1.0937916000000001</v>
      </c>
      <c r="G67" s="23">
        <v>1.275350435</v>
      </c>
      <c r="H67" s="23">
        <v>1.9355794200000001</v>
      </c>
      <c r="I67" s="23">
        <v>1.723425217</v>
      </c>
      <c r="J67" s="23">
        <v>-1.5112710140000001</v>
      </c>
      <c r="K67" s="23">
        <v>0.890904158</v>
      </c>
      <c r="L67" s="23">
        <v>1.7112236139999999</v>
      </c>
      <c r="M67" s="23">
        <v>92</v>
      </c>
      <c r="N67" s="23">
        <v>0.27174999999999999</v>
      </c>
      <c r="O67" s="23">
        <v>0.15215000000000001</v>
      </c>
      <c r="P67" s="16">
        <f t="shared" si="4"/>
        <v>-1.2263478051470746</v>
      </c>
      <c r="Q67" s="16">
        <f t="shared" si="5"/>
        <v>-1.05982733581765</v>
      </c>
      <c r="S67" s="21"/>
      <c r="T67" s="26" t="s">
        <v>265</v>
      </c>
    </row>
    <row r="68" spans="1:20" ht="16" x14ac:dyDescent="0.2">
      <c r="A68" t="s">
        <v>123</v>
      </c>
      <c r="B68" s="23" t="s">
        <v>211</v>
      </c>
      <c r="D68" s="23">
        <v>-1.1191868</v>
      </c>
      <c r="G68" s="23">
        <v>1.1654022310000001</v>
      </c>
      <c r="H68" s="23">
        <v>2.2089965600000001</v>
      </c>
      <c r="I68" s="23">
        <v>2.0410165920000001</v>
      </c>
      <c r="J68" s="23">
        <v>-1.873036624</v>
      </c>
      <c r="K68" s="23">
        <v>0.71708415800000003</v>
      </c>
      <c r="L68" s="23">
        <v>1.8494042980000001</v>
      </c>
      <c r="M68" s="23">
        <v>264</v>
      </c>
      <c r="N68" s="23">
        <v>7.8369999999999995E-2</v>
      </c>
      <c r="O68" s="23">
        <v>1.8589999999999999E-2</v>
      </c>
      <c r="P68" s="16">
        <f t="shared" si="4"/>
        <v>-1.3016060423073972</v>
      </c>
      <c r="Q68" s="16">
        <f t="shared" si="5"/>
        <v>-1.1926349227454551</v>
      </c>
      <c r="S68" s="21"/>
      <c r="T68" s="26" t="s">
        <v>265</v>
      </c>
    </row>
    <row r="69" spans="1:20" ht="16" x14ac:dyDescent="0.2">
      <c r="A69" t="s">
        <v>124</v>
      </c>
      <c r="B69" s="23" t="s">
        <v>212</v>
      </c>
      <c r="D69" s="23">
        <v>-1.1377805000000001</v>
      </c>
      <c r="G69" s="23">
        <v>0.93447944699999996</v>
      </c>
      <c r="H69" s="23">
        <v>2.2349298200000001</v>
      </c>
      <c r="I69" s="23">
        <v>1.973492979</v>
      </c>
      <c r="J69" s="23">
        <v>-1.7120561379999999</v>
      </c>
      <c r="K69" s="23">
        <v>0.84079774600000001</v>
      </c>
      <c r="L69" s="23">
        <v>1.9778471580000001</v>
      </c>
      <c r="M69" s="23">
        <v>155</v>
      </c>
      <c r="N69" s="23">
        <v>3.4439999999999998E-2</v>
      </c>
      <c r="O69" s="23">
        <v>0.38564999999999999</v>
      </c>
      <c r="P69" s="16">
        <f t="shared" si="4"/>
        <v>-1.3124432170916649</v>
      </c>
      <c r="Q69" s="16">
        <f t="shared" si="5"/>
        <v>-1.3609401825250664</v>
      </c>
      <c r="S69" s="21"/>
      <c r="T69" s="26" t="s">
        <v>265</v>
      </c>
    </row>
    <row r="70" spans="1:20" ht="16" x14ac:dyDescent="0.2">
      <c r="A70" t="s">
        <v>125</v>
      </c>
      <c r="B70" s="23" t="s">
        <v>213</v>
      </c>
      <c r="D70" s="23">
        <v>-1.1466002</v>
      </c>
      <c r="G70" s="23">
        <v>1.6216878379999999</v>
      </c>
      <c r="H70" s="23">
        <v>1.61466387</v>
      </c>
      <c r="I70" s="23">
        <v>1.4485060649999999</v>
      </c>
      <c r="J70" s="23">
        <v>-1.28234826</v>
      </c>
      <c r="K70" s="23">
        <v>0.85298122099999996</v>
      </c>
      <c r="L70" s="23">
        <v>1.373293235</v>
      </c>
      <c r="M70" s="23">
        <v>256</v>
      </c>
      <c r="N70" s="23">
        <v>0.10402</v>
      </c>
      <c r="O70" s="23">
        <v>6.3219999999999998E-2</v>
      </c>
      <c r="P70" s="16">
        <f t="shared" si="4"/>
        <v>-0.94439385801484899</v>
      </c>
      <c r="Q70" s="16">
        <f t="shared" si="5"/>
        <v>-0.91420386916066432</v>
      </c>
      <c r="S70" s="21"/>
      <c r="T70" s="26" t="s">
        <v>265</v>
      </c>
    </row>
    <row r="71" spans="1:20" ht="16" x14ac:dyDescent="0.2">
      <c r="A71" t="s">
        <v>126</v>
      </c>
      <c r="B71" s="23" t="s">
        <v>214</v>
      </c>
      <c r="D71" s="23">
        <v>-1.1674743000000001</v>
      </c>
      <c r="G71" s="23">
        <v>0.67259630100000001</v>
      </c>
      <c r="H71" s="23">
        <v>2.4958556199999999</v>
      </c>
      <c r="I71" s="23">
        <v>2.1849215150000001</v>
      </c>
      <c r="J71" s="23">
        <v>-1.87398741</v>
      </c>
      <c r="K71" s="23">
        <v>0.74143872499999997</v>
      </c>
      <c r="L71" s="23">
        <v>2.1885013469999999</v>
      </c>
      <c r="M71" s="23">
        <v>60</v>
      </c>
      <c r="N71" s="23">
        <v>0.2651</v>
      </c>
      <c r="O71" s="23">
        <v>0.24079999999999999</v>
      </c>
      <c r="P71" s="16">
        <f t="shared" si="4"/>
        <v>-1.2548623787220803</v>
      </c>
      <c r="Q71" s="16">
        <f t="shared" si="5"/>
        <v>-1.1699610040753572</v>
      </c>
      <c r="S71" s="21"/>
      <c r="T71" s="26" t="s">
        <v>265</v>
      </c>
    </row>
    <row r="72" spans="1:20" ht="16" x14ac:dyDescent="0.2">
      <c r="A72" t="s">
        <v>127</v>
      </c>
      <c r="B72" s="23" t="s">
        <v>215</v>
      </c>
      <c r="D72" s="23">
        <v>-1.1894472</v>
      </c>
      <c r="G72" s="23">
        <v>1.0135345140000001</v>
      </c>
      <c r="H72" s="23">
        <v>2.32874063</v>
      </c>
      <c r="I72" s="23">
        <v>2.1277876240000002</v>
      </c>
      <c r="J72" s="23">
        <v>-1.926834618</v>
      </c>
      <c r="K72" s="23">
        <v>0.76708789099999997</v>
      </c>
      <c r="L72" s="23">
        <v>2.1687314639999999</v>
      </c>
      <c r="M72" s="23">
        <v>132</v>
      </c>
      <c r="N72" s="23">
        <v>7.8070000000000001E-2</v>
      </c>
      <c r="O72" s="23">
        <v>7.8210000000000002E-2</v>
      </c>
      <c r="P72" s="16">
        <f t="shared" si="4"/>
        <v>-1.4484197285246156</v>
      </c>
      <c r="Q72" s="16">
        <f t="shared" si="5"/>
        <v>-1.3675082093772097</v>
      </c>
      <c r="S72" s="21"/>
      <c r="T72" s="26" t="s">
        <v>265</v>
      </c>
    </row>
    <row r="73" spans="1:20" ht="16" x14ac:dyDescent="0.2">
      <c r="A73" t="s">
        <v>128</v>
      </c>
      <c r="B73" s="23" t="s">
        <v>216</v>
      </c>
      <c r="D73" s="23">
        <v>-1.221587</v>
      </c>
      <c r="G73" s="23">
        <v>1.200358931</v>
      </c>
      <c r="H73" s="24">
        <v>1.9728736</v>
      </c>
      <c r="I73" s="24">
        <v>1.9040897000000001</v>
      </c>
      <c r="J73" s="23">
        <v>-1.8353058</v>
      </c>
      <c r="K73" s="23">
        <v>0.76677795100000001</v>
      </c>
      <c r="L73" s="23">
        <v>1.781500187</v>
      </c>
      <c r="M73" s="23">
        <v>68</v>
      </c>
      <c r="N73" s="23">
        <v>0.21486</v>
      </c>
      <c r="O73" s="23">
        <v>0.16319</v>
      </c>
      <c r="P73" s="16">
        <f t="shared" si="4"/>
        <v>-1.2776164882726333</v>
      </c>
      <c r="Q73" s="16">
        <f t="shared" si="5"/>
        <v>-1.0270729835641172</v>
      </c>
      <c r="S73" s="21"/>
      <c r="T73" s="26" t="s">
        <v>265</v>
      </c>
    </row>
    <row r="74" spans="1:20" ht="16" x14ac:dyDescent="0.2">
      <c r="A74" t="s">
        <v>129</v>
      </c>
      <c r="B74" s="23" t="s">
        <v>217</v>
      </c>
      <c r="D74" s="23">
        <v>-1.2902236999999999</v>
      </c>
      <c r="G74" s="23">
        <v>1.6439837580000001</v>
      </c>
      <c r="H74" s="23">
        <v>1.74923892</v>
      </c>
      <c r="I74" s="23">
        <v>1.6153278259999999</v>
      </c>
      <c r="J74" s="23">
        <v>-1.481416732</v>
      </c>
      <c r="K74" s="23">
        <v>0.94046882799999998</v>
      </c>
      <c r="L74" s="23">
        <v>1.522684022</v>
      </c>
      <c r="M74" s="23">
        <v>136</v>
      </c>
      <c r="N74" s="23">
        <v>0.28256999999999999</v>
      </c>
      <c r="O74" s="23">
        <v>0.23549999999999999</v>
      </c>
      <c r="P74" s="16">
        <f t="shared" si="4"/>
        <v>-1.3719096959854418</v>
      </c>
      <c r="Q74" s="16">
        <f t="shared" si="5"/>
        <v>-1.2064992707237336</v>
      </c>
      <c r="S74" s="21"/>
      <c r="T74" s="26" t="s">
        <v>265</v>
      </c>
    </row>
    <row r="75" spans="1:20" ht="16" x14ac:dyDescent="0.2">
      <c r="A75" t="s">
        <v>130</v>
      </c>
      <c r="B75" s="23" t="s">
        <v>218</v>
      </c>
      <c r="D75" s="23">
        <v>-1.2954824</v>
      </c>
      <c r="G75" s="23">
        <v>1.06192785</v>
      </c>
      <c r="H75" s="23">
        <v>2.2596110199999999</v>
      </c>
      <c r="I75" s="23">
        <v>2.0240516880000001</v>
      </c>
      <c r="J75" s="23">
        <v>-1.7884923559999999</v>
      </c>
      <c r="K75" s="23">
        <v>0.84511417600000005</v>
      </c>
      <c r="L75" s="23">
        <v>2.001125128</v>
      </c>
      <c r="M75" s="23">
        <v>96</v>
      </c>
      <c r="N75" s="23">
        <v>0.35213</v>
      </c>
      <c r="O75" s="23">
        <v>8.1890000000000004E-2</v>
      </c>
      <c r="P75" s="16">
        <f t="shared" si="4"/>
        <v>-1.4773585370749716</v>
      </c>
      <c r="Q75" s="16">
        <f t="shared" si="5"/>
        <v>-1.2851313035333338</v>
      </c>
      <c r="S75" s="21"/>
      <c r="T75" s="26" t="s">
        <v>265</v>
      </c>
    </row>
    <row r="76" spans="1:20" ht="16" x14ac:dyDescent="0.2">
      <c r="A76" t="s">
        <v>131</v>
      </c>
      <c r="B76" s="23" t="s">
        <v>219</v>
      </c>
      <c r="D76" s="23">
        <v>-1.301895</v>
      </c>
      <c r="G76" s="23">
        <v>-8.5396099000000003E-2</v>
      </c>
      <c r="H76" s="23">
        <v>3.54326264</v>
      </c>
      <c r="I76" s="23">
        <v>3.1886158720000002</v>
      </c>
      <c r="J76" s="23">
        <v>-2.8339691039999999</v>
      </c>
      <c r="K76" s="23">
        <v>0.71432320299999996</v>
      </c>
      <c r="L76" s="23">
        <v>3.2256830879999998</v>
      </c>
      <c r="M76" s="23">
        <v>44</v>
      </c>
      <c r="N76" s="23">
        <v>0.21640000000000001</v>
      </c>
      <c r="O76" s="23">
        <v>0.34705000000000003</v>
      </c>
      <c r="P76" s="16">
        <f t="shared" si="4"/>
        <v>-2.1900003243039321</v>
      </c>
      <c r="Q76" s="16">
        <f t="shared" si="5"/>
        <v>-1.4552586743910698</v>
      </c>
      <c r="S76" s="21"/>
      <c r="T76" s="26" t="s">
        <v>265</v>
      </c>
    </row>
    <row r="77" spans="1:20" ht="16" x14ac:dyDescent="0.2">
      <c r="A77" t="s">
        <v>132</v>
      </c>
      <c r="B77" s="23" t="s">
        <v>220</v>
      </c>
      <c r="D77" s="23">
        <v>-1.3371735</v>
      </c>
      <c r="G77" s="23">
        <v>1.298956599</v>
      </c>
      <c r="H77" s="23">
        <v>1.9470841699999999</v>
      </c>
      <c r="I77" s="23">
        <v>1.7513987369999999</v>
      </c>
      <c r="J77" s="23">
        <v>-1.555713304</v>
      </c>
      <c r="K77" s="23">
        <v>0.83677342399999999</v>
      </c>
      <c r="L77" s="23">
        <v>1.7376445</v>
      </c>
      <c r="M77" s="23">
        <v>416</v>
      </c>
      <c r="N77" s="23">
        <v>7.2370000000000004E-2</v>
      </c>
      <c r="O77" s="23">
        <v>8.6019999999999999E-2</v>
      </c>
      <c r="P77" s="16">
        <f t="shared" si="4"/>
        <v>-1.1912266147968129</v>
      </c>
      <c r="Q77" s="16">
        <f t="shared" si="5"/>
        <v>-1.379086139737419</v>
      </c>
      <c r="S77" s="21"/>
      <c r="T77" s="26" t="s">
        <v>265</v>
      </c>
    </row>
    <row r="78" spans="1:20" ht="16" x14ac:dyDescent="0.2">
      <c r="A78" t="s">
        <v>133</v>
      </c>
      <c r="B78" s="23" t="s">
        <v>221</v>
      </c>
      <c r="D78" s="23">
        <v>-1.3833422</v>
      </c>
      <c r="G78" s="23">
        <v>1.1741578459999999</v>
      </c>
      <c r="H78" s="23">
        <v>2.1940147900000002</v>
      </c>
      <c r="I78" s="23">
        <v>1.977694268</v>
      </c>
      <c r="J78" s="23">
        <v>-1.7613737460000001</v>
      </c>
      <c r="K78" s="23">
        <v>0.79011433499999995</v>
      </c>
      <c r="L78" s="23">
        <v>1.9264623729999999</v>
      </c>
      <c r="M78" s="23">
        <v>192</v>
      </c>
      <c r="N78" s="23">
        <v>6.8989999999999996E-2</v>
      </c>
      <c r="O78" s="23">
        <v>0.19067000000000001</v>
      </c>
      <c r="P78" s="16">
        <f t="shared" si="4"/>
        <v>-1.3574787164285644</v>
      </c>
      <c r="Q78" s="16">
        <f t="shared" si="5"/>
        <v>-1.4121867083197417</v>
      </c>
      <c r="S78" s="21"/>
      <c r="T78" s="26" t="s">
        <v>265</v>
      </c>
    </row>
    <row r="79" spans="1:20" ht="16" x14ac:dyDescent="0.2">
      <c r="A79" t="s">
        <v>134</v>
      </c>
      <c r="B79" s="23" t="s">
        <v>222</v>
      </c>
      <c r="D79" s="23">
        <v>-1.3959269999999999</v>
      </c>
      <c r="G79" s="23">
        <v>1.0790944739999999</v>
      </c>
      <c r="H79" s="23">
        <v>2.1551555599999999</v>
      </c>
      <c r="I79" s="23">
        <v>1.919748765</v>
      </c>
      <c r="J79" s="23">
        <v>-1.68434197</v>
      </c>
      <c r="K79" s="23">
        <v>0.83044918300000004</v>
      </c>
      <c r="L79" s="23">
        <v>1.9124098410000001</v>
      </c>
      <c r="M79" s="23">
        <v>184</v>
      </c>
      <c r="N79" s="23">
        <v>0.11175</v>
      </c>
      <c r="O79" s="23">
        <v>6.3339999999999994E-2</v>
      </c>
      <c r="P79" s="16">
        <f t="shared" si="4"/>
        <v>-1.2986187286483617</v>
      </c>
      <c r="Q79" s="16">
        <f t="shared" si="5"/>
        <v>-1.2579275083765835</v>
      </c>
      <c r="S79" s="21"/>
      <c r="T79" s="26" t="s">
        <v>265</v>
      </c>
    </row>
    <row r="80" spans="1:20" ht="16" x14ac:dyDescent="0.2">
      <c r="A80" t="s">
        <v>135</v>
      </c>
      <c r="B80" s="23" t="s">
        <v>223</v>
      </c>
      <c r="D80" s="23">
        <v>-1.3961958999999999</v>
      </c>
      <c r="G80" s="23">
        <v>1.267272591</v>
      </c>
      <c r="H80" s="23">
        <v>2.0282404299999999</v>
      </c>
      <c r="I80" s="23">
        <v>1.8886959350000001</v>
      </c>
      <c r="J80" s="23">
        <v>-1.7491514399999999</v>
      </c>
      <c r="K80" s="23">
        <v>0.803659291</v>
      </c>
      <c r="L80" s="23">
        <v>1.838033652</v>
      </c>
      <c r="M80" s="23">
        <v>192</v>
      </c>
      <c r="N80" s="23">
        <v>4.4420000000000001E-2</v>
      </c>
      <c r="O80" s="23">
        <v>0.12547</v>
      </c>
      <c r="P80" s="16">
        <f t="shared" si="4"/>
        <v>-1.337726825752362</v>
      </c>
      <c r="Q80" s="16">
        <f t="shared" si="5"/>
        <v>-1.3055888345798334</v>
      </c>
      <c r="S80" s="21"/>
      <c r="T80" s="26" t="s">
        <v>265</v>
      </c>
    </row>
    <row r="81" spans="1:20" ht="16" x14ac:dyDescent="0.2">
      <c r="A81" t="s">
        <v>136</v>
      </c>
      <c r="B81" s="23" t="s">
        <v>224</v>
      </c>
      <c r="D81" s="23">
        <v>-1.4063877</v>
      </c>
      <c r="G81" s="23">
        <v>1.252484631</v>
      </c>
      <c r="H81" s="23">
        <v>2.0512400799999999</v>
      </c>
      <c r="I81" s="23">
        <v>1.9703835139999999</v>
      </c>
      <c r="J81" s="23">
        <v>-1.8895269480000001</v>
      </c>
      <c r="K81" s="23">
        <v>0.78059235599999999</v>
      </c>
      <c r="L81" s="23">
        <v>1.917839641</v>
      </c>
      <c r="M81" s="23">
        <v>208</v>
      </c>
      <c r="N81" s="23">
        <v>0.14899000000000001</v>
      </c>
      <c r="O81" s="23">
        <v>4.3770000000000003E-2</v>
      </c>
      <c r="P81" s="16">
        <f t="shared" si="4"/>
        <v>-1.4242187018608241</v>
      </c>
      <c r="Q81" s="16">
        <f t="shared" si="5"/>
        <v>-1.3291490547981732</v>
      </c>
      <c r="S81" s="21"/>
      <c r="T81" s="26" t="s">
        <v>265</v>
      </c>
    </row>
    <row r="82" spans="1:20" ht="16" x14ac:dyDescent="0.2">
      <c r="A82" t="s">
        <v>137</v>
      </c>
      <c r="B82" s="23" t="s">
        <v>225</v>
      </c>
      <c r="D82" s="23">
        <v>-1.4080395999999999</v>
      </c>
      <c r="G82" s="23">
        <v>1.04763684</v>
      </c>
      <c r="H82" s="23">
        <v>2.20377818</v>
      </c>
      <c r="I82" s="23">
        <v>1.9618165190000001</v>
      </c>
      <c r="J82" s="23">
        <v>-1.7198548579999999</v>
      </c>
      <c r="K82" s="23">
        <v>0.83029039000000004</v>
      </c>
      <c r="L82" s="23">
        <v>1.907766646</v>
      </c>
      <c r="M82" s="23">
        <v>88</v>
      </c>
      <c r="N82" s="23">
        <v>0.31340000000000001</v>
      </c>
      <c r="O82" s="23">
        <v>0.18753</v>
      </c>
      <c r="P82" s="16">
        <f t="shared" si="4"/>
        <v>-1.3414628068909671</v>
      </c>
      <c r="Q82" s="16">
        <f t="shared" si="5"/>
        <v>-1.1924201756418662</v>
      </c>
      <c r="S82" s="21"/>
      <c r="T82" s="26" t="s">
        <v>265</v>
      </c>
    </row>
    <row r="83" spans="1:20" ht="16" x14ac:dyDescent="0.2">
      <c r="A83" t="s">
        <v>138</v>
      </c>
      <c r="B83" s="23" t="s">
        <v>226</v>
      </c>
      <c r="D83" s="23">
        <v>-1.4388007000000003</v>
      </c>
      <c r="G83" s="23">
        <v>0.73869126299999999</v>
      </c>
      <c r="H83" s="24">
        <v>2.61771303</v>
      </c>
      <c r="I83" s="24">
        <v>2.3103542450000001</v>
      </c>
      <c r="J83" s="23">
        <v>-2.0029954600000002</v>
      </c>
      <c r="K83" s="23">
        <v>0.78982834499999999</v>
      </c>
      <c r="L83" s="23">
        <v>2.2700788169999999</v>
      </c>
      <c r="M83" s="23">
        <v>144</v>
      </c>
      <c r="N83" s="23">
        <v>0.12856999999999999</v>
      </c>
      <c r="O83" s="23">
        <v>0.12567</v>
      </c>
      <c r="P83" s="16">
        <f t="shared" si="4"/>
        <v>-1.581566667622283</v>
      </c>
      <c r="Q83" s="16">
        <f t="shared" si="5"/>
        <v>-1.5244346748553652</v>
      </c>
      <c r="S83" s="21"/>
      <c r="T83" s="26" t="s">
        <v>265</v>
      </c>
    </row>
    <row r="84" spans="1:20" ht="16" x14ac:dyDescent="0.2">
      <c r="A84" t="s">
        <v>139</v>
      </c>
      <c r="B84" s="23" t="s">
        <v>227</v>
      </c>
      <c r="D84" s="23">
        <v>-1.4410334</v>
      </c>
      <c r="G84" s="23">
        <v>1.2955493199999999</v>
      </c>
      <c r="H84" s="23">
        <v>2.0521217900000002</v>
      </c>
      <c r="I84" s="23">
        <v>1.9794877340000001</v>
      </c>
      <c r="J84" s="23">
        <v>-1.9068536780000001</v>
      </c>
      <c r="K84" s="23">
        <v>0.75558098100000004</v>
      </c>
      <c r="L84" s="23">
        <v>1.95868672</v>
      </c>
      <c r="M84" s="23">
        <v>208</v>
      </c>
      <c r="N84" s="23">
        <v>0.13178999999999999</v>
      </c>
      <c r="O84" s="23">
        <v>6.2859999999999999E-2</v>
      </c>
      <c r="P84" s="16">
        <f t="shared" si="4"/>
        <v>-1.4063755888943781</v>
      </c>
      <c r="Q84" s="16">
        <f t="shared" si="5"/>
        <v>-1.3526224743741708</v>
      </c>
      <c r="S84" s="21"/>
      <c r="T84" s="26" t="s">
        <v>265</v>
      </c>
    </row>
    <row r="85" spans="1:20" ht="16" x14ac:dyDescent="0.2">
      <c r="A85" t="s">
        <v>140</v>
      </c>
      <c r="B85" s="23" t="s">
        <v>228</v>
      </c>
      <c r="D85" s="23">
        <v>-1.4892767</v>
      </c>
      <c r="G85" s="23">
        <v>1.4304703329999999</v>
      </c>
      <c r="H85" s="23">
        <v>2.1383292200000001</v>
      </c>
      <c r="I85" s="23">
        <v>1.9904313680000001</v>
      </c>
      <c r="J85" s="23">
        <v>-1.842533516</v>
      </c>
      <c r="K85" s="23">
        <v>0.83684875800000003</v>
      </c>
      <c r="L85" s="23">
        <v>1.8120900639999999</v>
      </c>
      <c r="M85" s="23">
        <v>144</v>
      </c>
      <c r="N85" s="23">
        <v>0.39435999999999999</v>
      </c>
      <c r="O85" s="23">
        <v>0.14121</v>
      </c>
      <c r="P85" s="16">
        <f t="shared" si="4"/>
        <v>-1.651011647499536</v>
      </c>
      <c r="Q85" s="16">
        <f t="shared" si="5"/>
        <v>-1.4827568018483133</v>
      </c>
      <c r="S85" s="21"/>
      <c r="T85" s="26" t="s">
        <v>265</v>
      </c>
    </row>
    <row r="86" spans="1:20" ht="16" x14ac:dyDescent="0.2">
      <c r="A86" t="s">
        <v>141</v>
      </c>
      <c r="B86" s="23" t="s">
        <v>229</v>
      </c>
      <c r="D86" s="23">
        <v>-1.498651</v>
      </c>
      <c r="G86" s="23">
        <v>1.247011061</v>
      </c>
      <c r="H86" s="23">
        <v>2.1614872300000001</v>
      </c>
      <c r="I86" s="23">
        <v>1.9960734979999999</v>
      </c>
      <c r="J86" s="23">
        <v>-1.8306597659999999</v>
      </c>
      <c r="K86" s="23">
        <v>0.91234104299999996</v>
      </c>
      <c r="L86" s="23">
        <v>1.8672142460000001</v>
      </c>
      <c r="M86" s="23">
        <v>120</v>
      </c>
      <c r="N86" s="23">
        <v>0.18107000000000001</v>
      </c>
      <c r="O86" s="23">
        <v>0.52944999999999998</v>
      </c>
      <c r="P86" s="16">
        <f t="shared" si="4"/>
        <v>-1.7194174550336943</v>
      </c>
      <c r="Q86" s="16">
        <f t="shared" si="5"/>
        <v>-1.5616422350364574</v>
      </c>
      <c r="S86" s="21"/>
      <c r="T86" s="26" t="s">
        <v>265</v>
      </c>
    </row>
    <row r="87" spans="1:20" ht="16" x14ac:dyDescent="0.2">
      <c r="A87" t="s">
        <v>142</v>
      </c>
      <c r="B87" s="23" t="s">
        <v>230</v>
      </c>
      <c r="D87" s="23">
        <v>-1.5229961999999999</v>
      </c>
      <c r="G87" s="23">
        <v>-0.50608410500000001</v>
      </c>
      <c r="H87" s="23">
        <v>3.17458046</v>
      </c>
      <c r="I87" s="23">
        <v>2.7972840040000002</v>
      </c>
      <c r="J87" s="23">
        <v>-2.4199875479999999</v>
      </c>
      <c r="K87" s="23">
        <v>0.78416777100000001</v>
      </c>
      <c r="L87" s="23">
        <v>2.792580171</v>
      </c>
      <c r="M87" s="23">
        <v>52</v>
      </c>
      <c r="N87" s="23">
        <v>0.52664999999999995</v>
      </c>
      <c r="O87" s="23">
        <v>0.20621999999999999</v>
      </c>
      <c r="P87" s="16">
        <f t="shared" si="4"/>
        <v>-1.4930191678969347</v>
      </c>
      <c r="Q87" s="16">
        <f t="shared" si="5"/>
        <v>-1.5689859184611157</v>
      </c>
      <c r="S87" s="21"/>
      <c r="T87" s="26" t="s">
        <v>265</v>
      </c>
    </row>
    <row r="88" spans="1:20" ht="16" x14ac:dyDescent="0.2">
      <c r="A88" t="s">
        <v>143</v>
      </c>
      <c r="B88" s="23" t="s">
        <v>231</v>
      </c>
      <c r="D88" s="23">
        <v>-1.5686669</v>
      </c>
      <c r="G88" s="23">
        <v>0.76610264800000005</v>
      </c>
      <c r="H88" s="23">
        <v>2.4826511899999999</v>
      </c>
      <c r="I88" s="23">
        <v>2.1772113530000001</v>
      </c>
      <c r="J88" s="23">
        <v>-1.8717715159999999</v>
      </c>
      <c r="K88" s="23">
        <v>0.76692957500000003</v>
      </c>
      <c r="L88" s="23">
        <v>2.1947693400000001</v>
      </c>
      <c r="M88" s="23">
        <v>320</v>
      </c>
      <c r="N88" s="23">
        <v>3.1480000000000001E-2</v>
      </c>
      <c r="O88" s="23">
        <v>3.7080000000000002E-2</v>
      </c>
      <c r="P88" s="16">
        <f t="shared" si="4"/>
        <v>-1.3489108127227611</v>
      </c>
      <c r="Q88" s="16">
        <f t="shared" si="5"/>
        <v>-1.4817173322530333</v>
      </c>
      <c r="S88" s="21"/>
      <c r="T88" s="26" t="s">
        <v>265</v>
      </c>
    </row>
    <row r="89" spans="1:20" ht="16" x14ac:dyDescent="0.2">
      <c r="A89" t="s">
        <v>144</v>
      </c>
      <c r="B89" s="23" t="s">
        <v>232</v>
      </c>
      <c r="D89" s="23">
        <v>-1.5823533999999999</v>
      </c>
      <c r="G89" s="23">
        <v>0.75452191700000004</v>
      </c>
      <c r="H89" s="23">
        <v>2.7108803699999999</v>
      </c>
      <c r="I89" s="23">
        <v>2.4418301919999998</v>
      </c>
      <c r="J89" s="23">
        <v>-2.1727800140000002</v>
      </c>
      <c r="K89" s="23">
        <v>0.75401644899999998</v>
      </c>
      <c r="L89" s="23">
        <v>2.4017284120000002</v>
      </c>
      <c r="M89" s="23">
        <v>208</v>
      </c>
      <c r="N89" s="23">
        <v>4.2759999999999999E-2</v>
      </c>
      <c r="O89" s="23">
        <v>0.13134999999999999</v>
      </c>
      <c r="P89" s="16">
        <f t="shared" si="4"/>
        <v>-1.7138674931687632</v>
      </c>
      <c r="Q89" s="16">
        <f t="shared" si="5"/>
        <v>-1.7792573754045344</v>
      </c>
      <c r="S89" s="21"/>
      <c r="T89" s="26" t="s">
        <v>265</v>
      </c>
    </row>
    <row r="90" spans="1:20" ht="16" x14ac:dyDescent="0.2">
      <c r="A90" t="s">
        <v>145</v>
      </c>
      <c r="B90" s="23" t="s">
        <v>233</v>
      </c>
      <c r="D90" s="23">
        <v>-1.6225088999999997</v>
      </c>
      <c r="G90" s="23">
        <v>1.015630193</v>
      </c>
      <c r="H90" s="23">
        <v>2.3862634699999998</v>
      </c>
      <c r="I90" s="23">
        <v>2.2270392440000002</v>
      </c>
      <c r="J90" s="23">
        <v>-2.0678150180000001</v>
      </c>
      <c r="K90" s="23">
        <v>0.79609502700000001</v>
      </c>
      <c r="L90" s="23">
        <v>2.1974029769999999</v>
      </c>
      <c r="M90" s="23">
        <v>264</v>
      </c>
      <c r="N90" s="23">
        <v>0.11569</v>
      </c>
      <c r="O90" s="23">
        <v>6.1490000000000003E-2</v>
      </c>
      <c r="P90" s="16">
        <f t="shared" si="4"/>
        <v>-1.686043186948595</v>
      </c>
      <c r="Q90" s="16">
        <f t="shared" si="5"/>
        <v>-1.7401900002141915</v>
      </c>
      <c r="S90" s="21"/>
      <c r="T90" s="26" t="s">
        <v>265</v>
      </c>
    </row>
    <row r="91" spans="1:20" ht="16" x14ac:dyDescent="0.2">
      <c r="A91" t="s">
        <v>146</v>
      </c>
      <c r="B91" s="23" t="s">
        <v>234</v>
      </c>
      <c r="D91" s="23">
        <v>-1.6294747999999999</v>
      </c>
      <c r="G91" s="23">
        <v>1.0554891660000001</v>
      </c>
      <c r="H91" s="23">
        <v>2.3234506000000001</v>
      </c>
      <c r="I91" s="23">
        <v>2.1279624130000001</v>
      </c>
      <c r="J91" s="23">
        <v>-1.9324742260000001</v>
      </c>
      <c r="K91" s="23">
        <v>0.89101168900000005</v>
      </c>
      <c r="L91" s="23">
        <v>2.068120999</v>
      </c>
      <c r="M91" s="23">
        <v>96</v>
      </c>
      <c r="N91" s="23">
        <v>0.19089999999999999</v>
      </c>
      <c r="O91" s="23">
        <v>0.23058000000000001</v>
      </c>
      <c r="P91" s="16">
        <f t="shared" si="4"/>
        <v>-1.7644985428250508</v>
      </c>
      <c r="Q91" s="16">
        <f t="shared" si="5"/>
        <v>-1.5614767941842187</v>
      </c>
      <c r="S91" s="21"/>
      <c r="T91" s="26" t="s">
        <v>265</v>
      </c>
    </row>
    <row r="92" spans="1:20" ht="16" x14ac:dyDescent="0.2">
      <c r="A92" t="s">
        <v>77</v>
      </c>
      <c r="B92" s="23" t="s">
        <v>235</v>
      </c>
      <c r="D92" s="23">
        <v>-1.6698744000000003</v>
      </c>
      <c r="G92" s="23">
        <v>1.058190126</v>
      </c>
      <c r="H92" s="23">
        <v>2.3209472899999999</v>
      </c>
      <c r="I92" s="23">
        <v>2.1260349810000001</v>
      </c>
      <c r="J92" s="23">
        <v>-1.9311226720000001</v>
      </c>
      <c r="K92" s="23">
        <v>0.87809267099999999</v>
      </c>
      <c r="L92" s="23">
        <v>1.9911391469999999</v>
      </c>
      <c r="M92" s="23">
        <v>192</v>
      </c>
      <c r="N92" s="23">
        <v>0.12101000000000001</v>
      </c>
      <c r="O92" s="23">
        <v>0.4456</v>
      </c>
      <c r="P92" s="16">
        <f t="shared" si="4"/>
        <v>-1.7328068688989764</v>
      </c>
      <c r="Q92" s="16">
        <f t="shared" si="5"/>
        <v>-1.7260108086499852</v>
      </c>
      <c r="S92" s="21"/>
      <c r="T92" s="26" t="s">
        <v>265</v>
      </c>
    </row>
    <row r="93" spans="1:20" ht="16" x14ac:dyDescent="0.2">
      <c r="A93" t="s">
        <v>147</v>
      </c>
      <c r="B93" s="23" t="s">
        <v>236</v>
      </c>
      <c r="D93" s="23">
        <v>-1.6712705000000001</v>
      </c>
      <c r="G93" s="23">
        <v>0.54166019600000004</v>
      </c>
      <c r="H93" s="23">
        <v>2.76593519</v>
      </c>
      <c r="I93" s="23">
        <v>2.461214408</v>
      </c>
      <c r="J93" s="23">
        <v>-2.1564936260000001</v>
      </c>
      <c r="K93" s="23">
        <v>0.79167287399999997</v>
      </c>
      <c r="L93" s="23">
        <v>2.3527341110000002</v>
      </c>
      <c r="M93" s="23">
        <v>128</v>
      </c>
      <c r="N93" s="23">
        <v>7.7990000000000004E-2</v>
      </c>
      <c r="O93" s="23">
        <v>9.1679999999999998E-2</v>
      </c>
      <c r="P93" s="16">
        <f t="shared" si="4"/>
        <v>-1.7028663239382524</v>
      </c>
      <c r="Q93" s="16">
        <f t="shared" si="5"/>
        <v>-1.5177266601918475</v>
      </c>
      <c r="S93" s="21"/>
      <c r="T93" s="26" t="s">
        <v>265</v>
      </c>
    </row>
    <row r="94" spans="1:20" ht="16" x14ac:dyDescent="0.2">
      <c r="A94" t="s">
        <v>148</v>
      </c>
      <c r="B94" s="23" t="s">
        <v>237</v>
      </c>
      <c r="D94" s="23">
        <v>-1.7092404000000001</v>
      </c>
      <c r="G94" s="23">
        <v>0.97123824299999995</v>
      </c>
      <c r="H94" s="23">
        <v>2.5973166000000001</v>
      </c>
      <c r="I94" s="23">
        <v>2.4042265509999998</v>
      </c>
      <c r="J94" s="23">
        <v>-2.211136502</v>
      </c>
      <c r="K94" s="23">
        <v>0.75592687300000005</v>
      </c>
      <c r="L94" s="23">
        <v>2.40130914</v>
      </c>
      <c r="M94" s="23">
        <v>84</v>
      </c>
      <c r="N94" s="23">
        <v>0.13722000000000001</v>
      </c>
      <c r="O94" s="23">
        <v>0.33793000000000001</v>
      </c>
      <c r="P94" s="16">
        <f t="shared" si="4"/>
        <v>-1.8172875945640961</v>
      </c>
      <c r="Q94" s="16">
        <f t="shared" si="5"/>
        <v>-1.7860181994616364</v>
      </c>
      <c r="S94" s="21"/>
      <c r="T94" s="26" t="s">
        <v>265</v>
      </c>
    </row>
    <row r="95" spans="1:20" ht="16" x14ac:dyDescent="0.2">
      <c r="A95" t="s">
        <v>149</v>
      </c>
      <c r="B95" s="23" t="s">
        <v>238</v>
      </c>
      <c r="D95" s="23">
        <v>-1.7172099000000001</v>
      </c>
      <c r="G95" s="23">
        <v>1.2442518419999999</v>
      </c>
      <c r="H95" s="23">
        <v>2.2654936299999999</v>
      </c>
      <c r="I95" s="23">
        <v>2.049649643</v>
      </c>
      <c r="J95" s="23">
        <v>-1.833805656</v>
      </c>
      <c r="K95" s="23">
        <v>0.72610235000000001</v>
      </c>
      <c r="L95" s="23">
        <v>2.1222399859999999</v>
      </c>
      <c r="M95" s="23">
        <v>384</v>
      </c>
      <c r="N95" s="23">
        <v>2.1530000000000001E-2</v>
      </c>
      <c r="O95" s="23">
        <v>5.4330000000000003E-2</v>
      </c>
      <c r="P95" s="16">
        <f t="shared" si="4"/>
        <v>-1.3524000531852585</v>
      </c>
      <c r="Q95" s="16">
        <f t="shared" si="5"/>
        <v>-1.6026486906066291</v>
      </c>
      <c r="S95" s="21"/>
      <c r="T95" s="26" t="s">
        <v>265</v>
      </c>
    </row>
    <row r="96" spans="1:20" ht="16" x14ac:dyDescent="0.2">
      <c r="A96" t="s">
        <v>150</v>
      </c>
      <c r="B96" s="23" t="s">
        <v>239</v>
      </c>
      <c r="D96" s="23">
        <v>-1.7379</v>
      </c>
      <c r="G96" s="23">
        <v>0.72474653700000002</v>
      </c>
      <c r="H96" s="23">
        <v>2.64614569</v>
      </c>
      <c r="I96" s="23">
        <v>2.3634201099999999</v>
      </c>
      <c r="J96" s="23">
        <v>-2.0806945300000002</v>
      </c>
      <c r="K96" s="23">
        <v>0.79616625299999999</v>
      </c>
      <c r="L96" s="23">
        <v>2.4046816780000002</v>
      </c>
      <c r="M96" s="23">
        <v>168</v>
      </c>
      <c r="N96" s="23">
        <v>0.11511</v>
      </c>
      <c r="O96" s="23">
        <v>4.3860000000000003E-2</v>
      </c>
      <c r="P96" s="16">
        <f t="shared" si="4"/>
        <v>-1.6802934567868579</v>
      </c>
      <c r="Q96" s="16">
        <f t="shared" si="5"/>
        <v>-1.6497363508496314</v>
      </c>
      <c r="S96" s="21"/>
      <c r="T96" s="26" t="s">
        <v>265</v>
      </c>
    </row>
    <row r="97" spans="1:20" ht="16" x14ac:dyDescent="0.2">
      <c r="A97" t="s">
        <v>151</v>
      </c>
      <c r="B97" s="23" t="s">
        <v>240</v>
      </c>
      <c r="D97" s="23">
        <v>-1.7737143</v>
      </c>
      <c r="G97" s="23">
        <v>0.73566612799999997</v>
      </c>
      <c r="H97" s="23">
        <v>2.6299956199999999</v>
      </c>
      <c r="I97" s="23">
        <v>2.3615377120000001</v>
      </c>
      <c r="J97" s="23">
        <v>-2.0930798039999998</v>
      </c>
      <c r="K97" s="23">
        <v>0.77122268999999999</v>
      </c>
      <c r="L97" s="23">
        <v>2.3349185210000001</v>
      </c>
      <c r="M97" s="23">
        <v>144</v>
      </c>
      <c r="N97" s="23">
        <v>5.8450000000000002E-2</v>
      </c>
      <c r="O97" s="23">
        <v>0.1817</v>
      </c>
      <c r="P97" s="16">
        <f t="shared" si="4"/>
        <v>-1.6258635504528389</v>
      </c>
      <c r="Q97" s="16">
        <f t="shared" si="5"/>
        <v>-1.6084076001164549</v>
      </c>
      <c r="S97" s="21"/>
      <c r="T97" s="26" t="s">
        <v>265</v>
      </c>
    </row>
    <row r="98" spans="1:20" ht="16" x14ac:dyDescent="0.2">
      <c r="A98" t="s">
        <v>152</v>
      </c>
      <c r="B98" s="23" t="s">
        <v>241</v>
      </c>
      <c r="D98" s="23">
        <v>-1.8196460000000001</v>
      </c>
      <c r="G98" s="23">
        <v>0.71453414900000001</v>
      </c>
      <c r="H98" s="23">
        <v>2.68568337</v>
      </c>
      <c r="I98" s="23">
        <v>2.3990265879999999</v>
      </c>
      <c r="J98" s="23">
        <v>-2.1123698059999998</v>
      </c>
      <c r="K98" s="23">
        <v>0.80162551999999998</v>
      </c>
      <c r="L98" s="23">
        <v>2.3670981009999998</v>
      </c>
      <c r="M98" s="23">
        <v>208</v>
      </c>
      <c r="N98" s="23">
        <v>4.6210000000000001E-2</v>
      </c>
      <c r="O98" s="23">
        <v>9.7070000000000004E-2</v>
      </c>
      <c r="P98" s="16">
        <f t="shared" si="4"/>
        <v>-1.74276796134615</v>
      </c>
      <c r="Q98" s="16">
        <f t="shared" si="5"/>
        <v>-1.7720401123977934</v>
      </c>
      <c r="S98" s="21"/>
      <c r="T98" s="26" t="s">
        <v>265</v>
      </c>
    </row>
    <row r="99" spans="1:20" ht="16" x14ac:dyDescent="0.2">
      <c r="A99" t="s">
        <v>153</v>
      </c>
      <c r="B99" s="23" t="s">
        <v>242</v>
      </c>
      <c r="D99" s="23">
        <v>-1.8316155999999999</v>
      </c>
      <c r="G99" s="23">
        <v>1.2388109009999999</v>
      </c>
      <c r="H99" s="23">
        <v>2.3982912500000002</v>
      </c>
      <c r="I99" s="23">
        <v>2.2416622080000002</v>
      </c>
      <c r="J99" s="23">
        <v>-2.0850331660000001</v>
      </c>
      <c r="K99" s="23">
        <v>0.77751331099999998</v>
      </c>
      <c r="L99" s="23">
        <v>2.243411413</v>
      </c>
      <c r="M99" s="23">
        <v>104</v>
      </c>
      <c r="N99" s="23">
        <v>0.13272</v>
      </c>
      <c r="O99" s="23">
        <v>0.34750999999999999</v>
      </c>
      <c r="P99" s="16">
        <f t="shared" si="4"/>
        <v>-1.792652003495061</v>
      </c>
      <c r="Q99" s="16">
        <f t="shared" si="5"/>
        <v>-1.8165873797758136</v>
      </c>
      <c r="S99" s="21"/>
      <c r="T99" s="26" t="s">
        <v>265</v>
      </c>
    </row>
    <row r="100" spans="1:20" ht="16" x14ac:dyDescent="0.2">
      <c r="A100" t="s">
        <v>154</v>
      </c>
      <c r="B100" s="23" t="s">
        <v>243</v>
      </c>
      <c r="D100" s="23">
        <v>-1.8795592000000001</v>
      </c>
      <c r="G100" s="23">
        <v>1.4350268930000001</v>
      </c>
      <c r="H100" s="23">
        <v>2.2738144</v>
      </c>
      <c r="I100" s="23">
        <v>2.141995826</v>
      </c>
      <c r="J100" s="23">
        <v>-2.0101772520000001</v>
      </c>
      <c r="K100" s="23">
        <v>0.78381992199999995</v>
      </c>
      <c r="L100" s="23">
        <v>2.1137569780000001</v>
      </c>
      <c r="M100" s="23">
        <v>124</v>
      </c>
      <c r="N100" s="23">
        <v>0.12784999999999999</v>
      </c>
      <c r="O100" s="23">
        <v>0.35003000000000001</v>
      </c>
      <c r="P100" s="16">
        <f t="shared" si="4"/>
        <v>-1.7737367900746381</v>
      </c>
      <c r="Q100" s="16">
        <f t="shared" si="5"/>
        <v>-1.8273859061971662</v>
      </c>
      <c r="S100" s="21"/>
      <c r="T100" s="26" t="s">
        <v>265</v>
      </c>
    </row>
    <row r="101" spans="1:20" ht="16" x14ac:dyDescent="0.2">
      <c r="A101" t="s">
        <v>155</v>
      </c>
      <c r="B101" s="23" t="s">
        <v>244</v>
      </c>
      <c r="D101" s="23">
        <v>-1.8808453000000001</v>
      </c>
      <c r="G101" s="23">
        <v>1.5846428539999999</v>
      </c>
      <c r="H101" s="23">
        <v>2.1835556700000001</v>
      </c>
      <c r="I101" s="23">
        <v>2.0697910660000001</v>
      </c>
      <c r="J101" s="23">
        <v>-1.9560264620000001</v>
      </c>
      <c r="K101" s="23">
        <v>0.798213536</v>
      </c>
      <c r="L101" s="23">
        <v>2.0343128469999998</v>
      </c>
      <c r="M101" s="23">
        <v>144</v>
      </c>
      <c r="N101" s="23">
        <v>0.12506999999999999</v>
      </c>
      <c r="O101" s="23">
        <v>0.35820999999999997</v>
      </c>
      <c r="P101" s="16">
        <f t="shared" si="4"/>
        <v>-1.7880201618612492</v>
      </c>
      <c r="Q101" s="16">
        <f t="shared" si="5"/>
        <v>-1.8674218572903811</v>
      </c>
      <c r="S101" s="21"/>
      <c r="T101" s="26" t="s">
        <v>265</v>
      </c>
    </row>
    <row r="102" spans="1:20" ht="16" x14ac:dyDescent="0.2">
      <c r="A102" t="s">
        <v>156</v>
      </c>
      <c r="B102" s="23" t="s">
        <v>245</v>
      </c>
      <c r="D102" s="23">
        <v>-1.9023924000000001</v>
      </c>
      <c r="G102" s="23">
        <v>0.449512884</v>
      </c>
      <c r="H102" s="23">
        <v>2.9232764900000001</v>
      </c>
      <c r="I102" s="23">
        <v>2.6333436940000001</v>
      </c>
      <c r="J102" s="23">
        <v>-2.3434108980000001</v>
      </c>
      <c r="K102" s="23">
        <v>0.76058179000000004</v>
      </c>
      <c r="L102" s="23">
        <v>2.5772594849999999</v>
      </c>
      <c r="M102" s="23">
        <v>120</v>
      </c>
      <c r="N102" s="23">
        <v>0.21214</v>
      </c>
      <c r="O102" s="23">
        <v>0.16599</v>
      </c>
      <c r="P102" s="16">
        <f t="shared" si="4"/>
        <v>-1.8341436776090205</v>
      </c>
      <c r="Q102" s="16">
        <f t="shared" si="5"/>
        <v>-1.723489058742119</v>
      </c>
      <c r="S102" s="21"/>
      <c r="T102" s="26" t="s">
        <v>265</v>
      </c>
    </row>
    <row r="103" spans="1:20" ht="18" x14ac:dyDescent="0.2">
      <c r="A103" t="s">
        <v>157</v>
      </c>
      <c r="B103" s="23" t="s">
        <v>246</v>
      </c>
      <c r="D103" s="23">
        <v>-1.9164703999999999</v>
      </c>
      <c r="G103" s="23">
        <v>1.302809788</v>
      </c>
      <c r="H103" s="23">
        <v>2.2960516399999999</v>
      </c>
      <c r="I103" s="23">
        <v>2.1691741040000001</v>
      </c>
      <c r="J103" s="23">
        <v>-2.0422965679999998</v>
      </c>
      <c r="K103" s="23">
        <v>0.88025876000000003</v>
      </c>
      <c r="L103" s="23">
        <v>2.0987781380000001</v>
      </c>
      <c r="M103" s="23">
        <v>144</v>
      </c>
      <c r="N103" s="23">
        <v>8.9560000000000001E-2</v>
      </c>
      <c r="O103" s="23">
        <v>0.11187</v>
      </c>
      <c r="P103" s="16">
        <f t="shared" si="4"/>
        <v>-1.9991464078869283</v>
      </c>
      <c r="Q103" s="16">
        <f t="shared" si="5"/>
        <v>-1.8433156523235352</v>
      </c>
      <c r="S103" s="21"/>
      <c r="T103" s="26" t="s">
        <v>265</v>
      </c>
    </row>
    <row r="104" spans="1:20" ht="16" x14ac:dyDescent="0.2">
      <c r="A104" t="s">
        <v>158</v>
      </c>
      <c r="B104" s="23" t="s">
        <v>247</v>
      </c>
      <c r="D104" s="23">
        <v>-1.9414560999999999</v>
      </c>
      <c r="G104" s="23">
        <v>0.51660513299999999</v>
      </c>
      <c r="H104" s="23">
        <v>2.9501242799999998</v>
      </c>
      <c r="I104" s="23">
        <v>2.7242362579999999</v>
      </c>
      <c r="J104" s="23">
        <v>-2.498348236</v>
      </c>
      <c r="K104" s="23">
        <v>0.78935445599999998</v>
      </c>
      <c r="L104" s="23">
        <v>2.5717903199999999</v>
      </c>
      <c r="M104" s="23">
        <v>72</v>
      </c>
      <c r="N104" s="23">
        <v>0.55071999999999999</v>
      </c>
      <c r="O104" s="23">
        <v>0.28000999999999998</v>
      </c>
      <c r="P104" s="16">
        <f t="shared" si="4"/>
        <v>-2.1312032730187673</v>
      </c>
      <c r="Q104" s="16">
        <f t="shared" si="5"/>
        <v>-1.9564756295781489</v>
      </c>
      <c r="S104" s="21"/>
      <c r="T104" s="26" t="s">
        <v>265</v>
      </c>
    </row>
    <row r="105" spans="1:20" ht="16" x14ac:dyDescent="0.2">
      <c r="A105" t="s">
        <v>159</v>
      </c>
      <c r="B105" s="23" t="s">
        <v>237</v>
      </c>
      <c r="D105" s="23">
        <v>-1.9831293999999999</v>
      </c>
      <c r="G105" s="23">
        <v>0.89508347099999996</v>
      </c>
      <c r="H105" s="23">
        <v>2.7068319000000001</v>
      </c>
      <c r="I105" s="23">
        <v>2.5156700029999999</v>
      </c>
      <c r="J105" s="23">
        <v>-2.3245081060000001</v>
      </c>
      <c r="K105" s="23">
        <v>0.78099569000000002</v>
      </c>
      <c r="L105" s="23">
        <v>2.4986498030000002</v>
      </c>
      <c r="M105" s="23">
        <v>168</v>
      </c>
      <c r="N105" s="23">
        <v>9.672E-2</v>
      </c>
      <c r="O105" s="23">
        <v>0.18048</v>
      </c>
      <c r="P105" s="16">
        <f t="shared" si="4"/>
        <v>-2.0240501330250975</v>
      </c>
      <c r="Q105" s="16">
        <f t="shared" si="5"/>
        <v>-2.0578540642622731</v>
      </c>
      <c r="S105" s="21"/>
      <c r="T105" s="26" t="s">
        <v>265</v>
      </c>
    </row>
    <row r="106" spans="1:20" ht="16" x14ac:dyDescent="0.2">
      <c r="A106" t="s">
        <v>160</v>
      </c>
      <c r="B106" s="23" t="s">
        <v>248</v>
      </c>
      <c r="D106" s="23">
        <v>-2.0097322000000002</v>
      </c>
      <c r="G106" s="23">
        <v>0.40043594900000001</v>
      </c>
      <c r="H106" s="23">
        <v>2.9624977600000002</v>
      </c>
      <c r="I106" s="23">
        <v>2.6814163849999999</v>
      </c>
      <c r="J106" s="23">
        <v>-2.40033501</v>
      </c>
      <c r="K106" s="23">
        <v>0.77671520199999999</v>
      </c>
      <c r="L106" s="23">
        <v>2.628832697</v>
      </c>
      <c r="M106" s="23">
        <v>120</v>
      </c>
      <c r="N106" s="23">
        <v>0.38621</v>
      </c>
      <c r="O106" s="23">
        <v>0.26791999999999999</v>
      </c>
      <c r="P106" s="16">
        <f t="shared" si="4"/>
        <v>-1.9271190807617451</v>
      </c>
      <c r="Q106" s="16">
        <f t="shared" si="5"/>
        <v>-1.9334524707170719</v>
      </c>
      <c r="S106" s="21"/>
      <c r="T106" s="26" t="s">
        <v>265</v>
      </c>
    </row>
    <row r="107" spans="1:20" ht="16" x14ac:dyDescent="0.2">
      <c r="A107" t="s">
        <v>161</v>
      </c>
      <c r="B107" s="23" t="s">
        <v>249</v>
      </c>
      <c r="D107" s="23">
        <v>-2.2124160000000002</v>
      </c>
      <c r="G107" s="23">
        <v>0.53520120599999998</v>
      </c>
      <c r="H107" s="23">
        <v>2.8942670399999999</v>
      </c>
      <c r="I107" s="23">
        <v>2.6850007680000001</v>
      </c>
      <c r="J107" s="23">
        <v>-2.4757344959999998</v>
      </c>
      <c r="K107" s="23">
        <v>0.77409106900000002</v>
      </c>
      <c r="L107" s="23">
        <v>2.5170661110000001</v>
      </c>
      <c r="M107" s="23">
        <v>144</v>
      </c>
      <c r="N107" s="23">
        <v>0.29888999999999999</v>
      </c>
      <c r="O107" s="23">
        <v>0.18310000000000001</v>
      </c>
      <c r="P107" s="16">
        <f t="shared" si="4"/>
        <v>-2.0360581373525402</v>
      </c>
      <c r="Q107" s="16">
        <f t="shared" si="5"/>
        <v>-1.8938082658026656</v>
      </c>
      <c r="S107" s="21"/>
      <c r="T107" s="26" t="s">
        <v>265</v>
      </c>
    </row>
    <row r="108" spans="1:20" ht="16" x14ac:dyDescent="0.2">
      <c r="A108" t="s">
        <v>162</v>
      </c>
      <c r="B108" s="23" t="s">
        <v>250</v>
      </c>
      <c r="D108" s="23">
        <v>-2.2893604999999999</v>
      </c>
      <c r="G108" s="23">
        <v>1.3367644030000001</v>
      </c>
      <c r="H108" s="23">
        <v>2.5246079899999998</v>
      </c>
      <c r="I108" s="23">
        <v>2.4072334770000001</v>
      </c>
      <c r="J108" s="23">
        <v>-2.289858964</v>
      </c>
      <c r="K108" s="23">
        <v>0.91315377900000005</v>
      </c>
      <c r="L108" s="23">
        <v>2.1730437199999999</v>
      </c>
      <c r="M108" s="23">
        <v>268</v>
      </c>
      <c r="N108" s="23">
        <v>0.35875000000000001</v>
      </c>
      <c r="O108" s="23">
        <v>0.48469000000000001</v>
      </c>
      <c r="P108" s="16">
        <f t="shared" si="4"/>
        <v>-2.5766774611622476</v>
      </c>
      <c r="Q108" s="16">
        <f t="shared" si="5"/>
        <v>-2.6360399755171819</v>
      </c>
      <c r="S108" s="21"/>
      <c r="T108" s="26" t="s">
        <v>265</v>
      </c>
    </row>
    <row r="109" spans="1:20" ht="16" x14ac:dyDescent="0.2">
      <c r="A109" t="s">
        <v>163</v>
      </c>
      <c r="B109" s="23" t="s">
        <v>251</v>
      </c>
      <c r="D109" s="23">
        <v>-2.3645258999999998</v>
      </c>
      <c r="G109" s="23">
        <v>-2.3135843999999999E-2</v>
      </c>
      <c r="H109" s="23">
        <v>3.7113756200000001</v>
      </c>
      <c r="I109" s="23">
        <v>3.433671237</v>
      </c>
      <c r="J109" s="23">
        <v>-3.1559668539999999</v>
      </c>
      <c r="K109" s="23">
        <v>0.70167237999999998</v>
      </c>
      <c r="L109" s="23">
        <v>3.4720497680000002</v>
      </c>
      <c r="M109" s="23">
        <v>128</v>
      </c>
      <c r="N109" s="23">
        <v>7.1220000000000006E-2</v>
      </c>
      <c r="O109" s="23">
        <v>0.17254</v>
      </c>
      <c r="P109" s="16">
        <f t="shared" si="4"/>
        <v>-2.6102784641948471</v>
      </c>
      <c r="Q109" s="16">
        <f t="shared" si="5"/>
        <v>-2.3107382355049553</v>
      </c>
      <c r="S109" s="21"/>
      <c r="T109" s="26" t="s">
        <v>265</v>
      </c>
    </row>
    <row r="110" spans="1:20" ht="16" x14ac:dyDescent="0.2">
      <c r="A110" t="s">
        <v>164</v>
      </c>
      <c r="B110" s="23" t="s">
        <v>252</v>
      </c>
      <c r="D110" s="23">
        <v>-2.3953025000000001</v>
      </c>
      <c r="G110" s="23">
        <v>0.29545461299999998</v>
      </c>
      <c r="H110" s="23">
        <v>3.4949481900000001</v>
      </c>
      <c r="I110" s="23">
        <v>3.331410977</v>
      </c>
      <c r="J110" s="23">
        <v>-3.1678737639999999</v>
      </c>
      <c r="K110" s="23">
        <v>0.74484786199999997</v>
      </c>
      <c r="L110" s="23">
        <v>3.1687575209999999</v>
      </c>
      <c r="M110" s="23">
        <v>176</v>
      </c>
      <c r="N110" s="23">
        <v>0.18199000000000001</v>
      </c>
      <c r="O110" s="23">
        <v>0.29375000000000001</v>
      </c>
      <c r="P110" s="16">
        <f t="shared" si="4"/>
        <v>-2.8897585709796947</v>
      </c>
      <c r="Q110" s="16">
        <f t="shared" si="5"/>
        <v>-2.6564032352851852</v>
      </c>
      <c r="S110" s="21"/>
      <c r="T110" s="26" t="s">
        <v>265</v>
      </c>
    </row>
    <row r="111" spans="1:20" ht="16" x14ac:dyDescent="0.2">
      <c r="A111" t="s">
        <v>165</v>
      </c>
      <c r="B111" s="23" t="s">
        <v>253</v>
      </c>
      <c r="D111" s="23">
        <v>-2.4052646000000002</v>
      </c>
      <c r="G111" s="23">
        <v>0.40209283499999998</v>
      </c>
      <c r="H111" s="23">
        <v>3.4281670499999999</v>
      </c>
      <c r="I111" s="23">
        <v>3.204620823</v>
      </c>
      <c r="J111" s="23">
        <v>-2.981074596</v>
      </c>
      <c r="K111" s="23">
        <v>0.72504701500000002</v>
      </c>
      <c r="L111" s="23">
        <v>3.1588642359999999</v>
      </c>
      <c r="M111" s="23">
        <v>52</v>
      </c>
      <c r="N111" s="23">
        <v>0.23719000000000001</v>
      </c>
      <c r="O111" s="23">
        <v>0.19384999999999999</v>
      </c>
      <c r="P111" s="16">
        <f t="shared" si="4"/>
        <v>-2.6503670637776109</v>
      </c>
      <c r="Q111" s="16">
        <f t="shared" si="5"/>
        <v>-2.31725345162728</v>
      </c>
      <c r="S111" s="21"/>
      <c r="T111" s="26" t="s">
        <v>265</v>
      </c>
    </row>
    <row r="112" spans="1:20" ht="16" x14ac:dyDescent="0.2">
      <c r="A112" t="s">
        <v>166</v>
      </c>
      <c r="B112" s="23" t="s">
        <v>254</v>
      </c>
      <c r="D112" s="23">
        <v>-2.4354752999999998</v>
      </c>
      <c r="G112" s="23">
        <v>1.006793799</v>
      </c>
      <c r="H112" s="23">
        <v>2.6533183299999998</v>
      </c>
      <c r="I112" s="23">
        <v>2.458363656</v>
      </c>
      <c r="J112" s="23">
        <v>-2.2634089820000001</v>
      </c>
      <c r="K112" s="23">
        <v>0.77036900100000005</v>
      </c>
      <c r="L112" s="23">
        <v>2.4839579430000001</v>
      </c>
      <c r="M112" s="23">
        <v>272</v>
      </c>
      <c r="N112" s="23">
        <v>3.0130000000000001E-2</v>
      </c>
      <c r="O112" s="23">
        <v>3.5430000000000003E-2</v>
      </c>
      <c r="P112" s="16">
        <f t="shared" si="4"/>
        <v>-1.9675169546117552</v>
      </c>
      <c r="Q112" s="16">
        <f t="shared" si="5"/>
        <v>-2.1022842587894455</v>
      </c>
      <c r="S112" s="21"/>
      <c r="T112" s="26" t="s">
        <v>265</v>
      </c>
    </row>
    <row r="113" spans="1:20" ht="16" x14ac:dyDescent="0.2">
      <c r="A113" t="s">
        <v>167</v>
      </c>
      <c r="B113" s="23" t="s">
        <v>255</v>
      </c>
      <c r="D113" s="23">
        <v>-2.4434437999999998</v>
      </c>
      <c r="G113" s="23">
        <v>0.69326932500000005</v>
      </c>
      <c r="H113" s="23">
        <v>3.0103101300000001</v>
      </c>
      <c r="I113" s="23">
        <v>2.859941708</v>
      </c>
      <c r="J113" s="23">
        <v>-2.7095732859999999</v>
      </c>
      <c r="K113" s="23">
        <v>0.82737709100000001</v>
      </c>
      <c r="L113" s="23">
        <v>2.6722173699999998</v>
      </c>
      <c r="M113" s="23">
        <v>240</v>
      </c>
      <c r="N113" s="23">
        <v>4.6330000000000003E-2</v>
      </c>
      <c r="O113" s="23">
        <v>5.4780000000000002E-2</v>
      </c>
      <c r="P113" s="16">
        <f t="shared" si="4"/>
        <v>-2.6590182078898272</v>
      </c>
      <c r="Q113" s="16">
        <f t="shared" si="5"/>
        <v>-2.5912985589600441</v>
      </c>
      <c r="S113" s="21"/>
      <c r="T113" s="26" t="s">
        <v>265</v>
      </c>
    </row>
    <row r="114" spans="1:20" ht="16" x14ac:dyDescent="0.2">
      <c r="A114" t="s">
        <v>168</v>
      </c>
      <c r="B114" s="23" t="s">
        <v>256</v>
      </c>
      <c r="D114" s="23">
        <v>-2.4500768000000002</v>
      </c>
      <c r="G114" s="23">
        <v>0.950444505</v>
      </c>
      <c r="H114" s="23">
        <v>2.7636144499999999</v>
      </c>
      <c r="I114" s="23">
        <v>2.5998339389999998</v>
      </c>
      <c r="J114" s="23">
        <v>-2.4360534280000001</v>
      </c>
      <c r="K114" s="23">
        <v>0.87869968700000001</v>
      </c>
      <c r="L114" s="23">
        <v>2.3801970730000002</v>
      </c>
      <c r="M114" s="23">
        <v>336</v>
      </c>
      <c r="N114" s="23">
        <v>0.15162999999999999</v>
      </c>
      <c r="O114" s="23">
        <v>0.16003999999999999</v>
      </c>
      <c r="P114" s="16">
        <f t="shared" si="4"/>
        <v>-2.5320589505220554</v>
      </c>
      <c r="Q114" s="16">
        <f t="shared" si="5"/>
        <v>-2.6478049652276563</v>
      </c>
      <c r="S114" s="21"/>
      <c r="T114" s="26" t="s">
        <v>265</v>
      </c>
    </row>
    <row r="115" spans="1:20" ht="16" x14ac:dyDescent="0.2">
      <c r="A115" t="s">
        <v>169</v>
      </c>
      <c r="B115" s="23" t="s">
        <v>257</v>
      </c>
      <c r="D115" s="23">
        <v>-2.5203489000000001</v>
      </c>
      <c r="G115" s="23">
        <v>9.9456406999999997E-2</v>
      </c>
      <c r="H115" s="23">
        <v>3.55900353</v>
      </c>
      <c r="I115" s="23">
        <v>3.2782289370000002</v>
      </c>
      <c r="J115" s="23">
        <v>-2.9974543439999999</v>
      </c>
      <c r="K115" s="23">
        <v>0.79802253199999995</v>
      </c>
      <c r="L115" s="23">
        <v>3.1058378630000001</v>
      </c>
      <c r="M115" s="23">
        <v>120</v>
      </c>
      <c r="N115" s="23">
        <v>0.17368</v>
      </c>
      <c r="O115" s="23">
        <v>0.16037000000000001</v>
      </c>
      <c r="P115" s="16">
        <f t="shared" si="4"/>
        <v>-2.8204205730818837</v>
      </c>
      <c r="Q115" s="16">
        <f t="shared" si="5"/>
        <v>-2.465595316849841</v>
      </c>
      <c r="S115" s="21"/>
      <c r="T115" s="26" t="s">
        <v>265</v>
      </c>
    </row>
    <row r="116" spans="1:20" ht="16" x14ac:dyDescent="0.2">
      <c r="A116" t="s">
        <v>170</v>
      </c>
      <c r="B116" s="23" t="s">
        <v>258</v>
      </c>
      <c r="D116" s="23">
        <v>-2.5597121</v>
      </c>
      <c r="G116" s="23">
        <v>0.31693042599999999</v>
      </c>
      <c r="H116" s="23">
        <v>3.6243699899999999</v>
      </c>
      <c r="I116" s="23">
        <v>3.3188497720000001</v>
      </c>
      <c r="J116" s="23">
        <v>-3.0133295539999998</v>
      </c>
      <c r="K116" s="23">
        <v>0.72379798799999995</v>
      </c>
      <c r="L116" s="23">
        <v>3.1964576390000001</v>
      </c>
      <c r="M116" s="23">
        <v>168</v>
      </c>
      <c r="N116" s="23">
        <v>0.21518999999999999</v>
      </c>
      <c r="O116" s="23">
        <v>0.14527999999999999</v>
      </c>
      <c r="P116" s="16">
        <f t="shared" si="4"/>
        <v>-2.7646108403177543</v>
      </c>
      <c r="Q116" s="16">
        <f t="shared" si="5"/>
        <v>-2.7279357300649623</v>
      </c>
      <c r="S116" s="21"/>
      <c r="T116" s="26" t="s">
        <v>265</v>
      </c>
    </row>
    <row r="117" spans="1:20" ht="16" x14ac:dyDescent="0.2">
      <c r="A117" t="s">
        <v>171</v>
      </c>
      <c r="B117" s="23" t="s">
        <v>259</v>
      </c>
      <c r="D117" s="23">
        <v>-2.6178759</v>
      </c>
      <c r="G117" s="23">
        <v>0.48370777199999998</v>
      </c>
      <c r="H117" s="23">
        <v>3.4403678000000002</v>
      </c>
      <c r="I117" s="23">
        <v>3.226252986</v>
      </c>
      <c r="J117" s="23">
        <v>-3.0121381719999998</v>
      </c>
      <c r="K117" s="23">
        <v>0.721445526</v>
      </c>
      <c r="L117" s="23">
        <v>3.2344258319999999</v>
      </c>
      <c r="M117" s="23">
        <v>124</v>
      </c>
      <c r="N117" s="23">
        <v>5.9560000000000002E-2</v>
      </c>
      <c r="O117" s="23">
        <v>9.9629999999999996E-2</v>
      </c>
      <c r="P117" s="16">
        <f t="shared" si="4"/>
        <v>-2.7398580752509978</v>
      </c>
      <c r="Q117" s="16">
        <f t="shared" si="5"/>
        <v>-2.6361305363519967</v>
      </c>
      <c r="S117" s="21"/>
      <c r="T117" s="26" t="s">
        <v>265</v>
      </c>
    </row>
    <row r="118" spans="1:20" ht="16" x14ac:dyDescent="0.2">
      <c r="A118" t="s">
        <v>172</v>
      </c>
      <c r="B118" s="23" t="s">
        <v>260</v>
      </c>
      <c r="D118" s="23">
        <v>-2.9085662999999999</v>
      </c>
      <c r="G118" s="23">
        <v>-1.26165544</v>
      </c>
      <c r="H118" s="23">
        <v>5.1124532199999999</v>
      </c>
      <c r="I118" s="23">
        <v>4.366762316</v>
      </c>
      <c r="J118" s="23">
        <v>-3.621071412</v>
      </c>
      <c r="K118" s="23">
        <v>0.63548670200000001</v>
      </c>
      <c r="L118" s="23">
        <v>4.50778927</v>
      </c>
      <c r="M118" s="23">
        <v>48</v>
      </c>
      <c r="N118" s="23">
        <v>0.30191000000000001</v>
      </c>
      <c r="O118" s="23">
        <v>0.24725</v>
      </c>
      <c r="P118" s="16">
        <f t="shared" si="4"/>
        <v>-2.8600447128680258</v>
      </c>
      <c r="Q118" s="16">
        <f t="shared" si="5"/>
        <v>-2.947638088554664</v>
      </c>
      <c r="S118" s="21"/>
      <c r="T118" s="26" t="s">
        <v>265</v>
      </c>
    </row>
    <row r="119" spans="1:20" ht="16" x14ac:dyDescent="0.2">
      <c r="A119" t="s">
        <v>173</v>
      </c>
      <c r="B119" s="23" t="s">
        <v>261</v>
      </c>
      <c r="D119" s="23">
        <v>-3.9138009999999999</v>
      </c>
      <c r="G119" s="23">
        <v>0.66870383</v>
      </c>
      <c r="H119" s="23">
        <v>3.4467546599999999</v>
      </c>
      <c r="I119" s="23">
        <v>3.3254668540000001</v>
      </c>
      <c r="J119" s="23">
        <v>-3.2041790479999999</v>
      </c>
      <c r="K119" s="23">
        <v>0.72903224200000005</v>
      </c>
      <c r="L119" s="23">
        <v>3.2769488309999999</v>
      </c>
      <c r="M119" s="23">
        <v>528</v>
      </c>
      <c r="N119" s="23">
        <v>3.4869999999999998E-2</v>
      </c>
      <c r="O119" s="23">
        <v>3.1350000000000003E-2</v>
      </c>
      <c r="P119" s="16">
        <f t="shared" si="4"/>
        <v>-3.1308616492361949</v>
      </c>
      <c r="Q119" s="16">
        <f t="shared" si="5"/>
        <v>-3.7466747374320692</v>
      </c>
      <c r="S119" s="21"/>
      <c r="T119" s="26" t="s">
        <v>265</v>
      </c>
    </row>
    <row r="120" spans="1:20" ht="16" x14ac:dyDescent="0.2">
      <c r="A120" t="s">
        <v>174</v>
      </c>
      <c r="B120" s="23" t="s">
        <v>262</v>
      </c>
      <c r="D120" s="23">
        <v>-3.9462828000000001</v>
      </c>
      <c r="G120" s="23">
        <v>0.26675580599999998</v>
      </c>
      <c r="H120" s="23">
        <v>3.82688205</v>
      </c>
      <c r="I120" s="23">
        <v>3.6886572289999999</v>
      </c>
      <c r="J120" s="23">
        <v>-3.5504324079999998</v>
      </c>
      <c r="K120" s="23">
        <v>0.72768830200000001</v>
      </c>
      <c r="L120" s="23">
        <v>3.584801036</v>
      </c>
      <c r="M120" s="23">
        <v>288</v>
      </c>
      <c r="N120" s="23">
        <v>8.2549999999999998E-2</v>
      </c>
      <c r="O120" s="23">
        <v>9.0590000000000004E-2</v>
      </c>
      <c r="P120" s="16">
        <f t="shared" ref="P120" si="6">0.36 * (H120+G120)*(J120*K120)+0.33</f>
        <v>-3.4774881770793642</v>
      </c>
      <c r="Q120" s="16">
        <f t="shared" si="5"/>
        <v>-3.699923188399374</v>
      </c>
      <c r="S120" s="21"/>
      <c r="T120" s="26" t="s">
        <v>265</v>
      </c>
    </row>
    <row r="121" spans="1:20" ht="16" x14ac:dyDescent="0.2">
      <c r="A121" s="25" t="s">
        <v>35</v>
      </c>
      <c r="B121" s="4" t="s">
        <v>36</v>
      </c>
      <c r="C121" s="5" t="s">
        <v>37</v>
      </c>
      <c r="D121" s="12">
        <v>-0.73229999999999995</v>
      </c>
      <c r="E121" s="9">
        <v>2.2351309000000001</v>
      </c>
      <c r="F121" s="9">
        <v>1.4837111000000001</v>
      </c>
      <c r="G121" s="8">
        <v>1.86861006</v>
      </c>
      <c r="H121" s="8">
        <v>1.7542500000000001</v>
      </c>
      <c r="I121" s="7">
        <v>1.51842378</v>
      </c>
      <c r="J121" s="7">
        <f>H121-2*I121</f>
        <v>-1.2825975599999999</v>
      </c>
      <c r="K121" s="9">
        <v>0.75204088000000002</v>
      </c>
      <c r="L121" s="9">
        <v>1.4141901800000001</v>
      </c>
      <c r="M121" s="9">
        <v>160</v>
      </c>
      <c r="N121" s="9">
        <v>0.39459</v>
      </c>
      <c r="O121" s="9">
        <v>0.27877000000000002</v>
      </c>
      <c r="P121" s="6">
        <f>0.36 * (H121+G121)*(J121*K121)+0.33</f>
        <v>-0.92801528535333655</v>
      </c>
      <c r="Q121" s="6">
        <f>-0.35 * ( ((L121+G121) * (I121*K121)) / (LN(M121)/(M121) ^ (1/3))) + 4.25* ((LN(K121) *(G121-O121))/ (G121/O121 - N121/G121)  ) +0.61</f>
        <v>-1.0900626059625318</v>
      </c>
      <c r="S121" s="12">
        <v>-0.73229999999999995</v>
      </c>
      <c r="T121" s="26" t="s">
        <v>264</v>
      </c>
    </row>
    <row r="122" spans="1:20" ht="16" x14ac:dyDescent="0.2">
      <c r="A122" s="25" t="s">
        <v>60</v>
      </c>
      <c r="B122" s="4" t="s">
        <v>61</v>
      </c>
      <c r="C122" s="5" t="s">
        <v>49</v>
      </c>
      <c r="D122" s="6">
        <v>-0.35121279999999999</v>
      </c>
      <c r="E122" s="7">
        <v>2.3273755999999999</v>
      </c>
      <c r="F122" s="7">
        <v>1.3392942000000001</v>
      </c>
      <c r="G122" s="7">
        <v>1.1715501699999999</v>
      </c>
      <c r="H122" s="8">
        <v>1.62581</v>
      </c>
      <c r="I122" s="7">
        <v>1.3278825999999999</v>
      </c>
      <c r="J122" s="7">
        <f>H122-2*I122</f>
        <v>-1.0299551999999998</v>
      </c>
      <c r="K122" s="9">
        <v>0.80884644000000006</v>
      </c>
      <c r="L122" s="9">
        <v>1.2432045300000001</v>
      </c>
      <c r="M122" s="9">
        <v>60</v>
      </c>
      <c r="N122" s="9">
        <v>0.19464999999999999</v>
      </c>
      <c r="O122" s="9">
        <v>0.28194999999999998</v>
      </c>
      <c r="P122" s="6">
        <f>0.36 * (H122+G122)*(J122*K122)+0.33</f>
        <v>-0.50894849759147598</v>
      </c>
      <c r="Q122" s="6">
        <f>-0.35 * ( ((L122+G122) * (I122*K122)) / (LN(M122)/(M122) ^ (1/3))) + 4.25* ((LN(K122) *(G122-O122))/ (G122/O122 - N122/G122)  ) +0.61</f>
        <v>-0.45903205022088411</v>
      </c>
      <c r="S122" s="6">
        <v>-0.35121279999999999</v>
      </c>
      <c r="T122" s="26" t="s">
        <v>264</v>
      </c>
    </row>
    <row r="123" spans="1:20" ht="16" x14ac:dyDescent="0.2">
      <c r="A123" s="3" t="s">
        <v>62</v>
      </c>
      <c r="B123" s="4" t="s">
        <v>63</v>
      </c>
      <c r="C123" s="5" t="s">
        <v>49</v>
      </c>
      <c r="D123" s="6">
        <v>-0.30397649999999998</v>
      </c>
      <c r="E123" s="7">
        <v>2.3228428999999999</v>
      </c>
      <c r="F123" s="7">
        <v>1.3134097</v>
      </c>
      <c r="G123" s="7">
        <v>1.17215643</v>
      </c>
      <c r="H123" s="8">
        <v>1.62452</v>
      </c>
      <c r="I123" s="7">
        <v>1.3264829300000001</v>
      </c>
      <c r="J123" s="7">
        <f>H123-2*I123</f>
        <v>-1.0284458600000002</v>
      </c>
      <c r="K123" s="9">
        <v>0.80048615999999995</v>
      </c>
      <c r="L123" s="9">
        <v>1.1935671400000001</v>
      </c>
      <c r="M123" s="9">
        <v>60</v>
      </c>
      <c r="N123" s="9">
        <v>0.40355999999999997</v>
      </c>
      <c r="O123" s="9">
        <v>0.35657</v>
      </c>
      <c r="P123" s="6">
        <f>0.36 * (H123+G123)*(J123*K123)+0.33</f>
        <v>-0.49885771622709391</v>
      </c>
      <c r="Q123" s="6">
        <f>-0.35 * ( ((L123+G123) * (I123*K123)) / (LN(M123)/(M123) ^ (1/3))) + 4.25* ((LN(K123) *(G123-O123))/ (G123/O123 - N123/G123)  ) +0.61</f>
        <v>-0.49275891172599684</v>
      </c>
      <c r="S123" s="6">
        <v>-0.30397649999999998</v>
      </c>
      <c r="T123" s="26" t="s">
        <v>264</v>
      </c>
    </row>
    <row r="124" spans="1:20" ht="13" x14ac:dyDescent="0.15">
      <c r="D124" s="21"/>
      <c r="S124" s="21"/>
    </row>
    <row r="125" spans="1:20" ht="13" x14ac:dyDescent="0.15">
      <c r="D125" s="21"/>
      <c r="S125" s="21"/>
    </row>
    <row r="126" spans="1:20" ht="13" x14ac:dyDescent="0.15">
      <c r="D126" s="21"/>
      <c r="S126" s="21"/>
    </row>
    <row r="127" spans="1:20" ht="13" x14ac:dyDescent="0.15">
      <c r="D127" s="21"/>
      <c r="S127" s="21"/>
    </row>
    <row r="128" spans="1:20" ht="13" x14ac:dyDescent="0.15">
      <c r="D128" s="21"/>
      <c r="S128" s="21"/>
    </row>
    <row r="129" spans="4:19" ht="13" x14ac:dyDescent="0.15">
      <c r="D129" s="21"/>
      <c r="S129" s="21"/>
    </row>
    <row r="130" spans="4:19" ht="13" x14ac:dyDescent="0.15">
      <c r="D130" s="21"/>
      <c r="S130" s="21"/>
    </row>
    <row r="131" spans="4:19" ht="13" x14ac:dyDescent="0.15">
      <c r="D131" s="21"/>
      <c r="S131" s="21"/>
    </row>
    <row r="132" spans="4:19" ht="13" x14ac:dyDescent="0.15">
      <c r="D132" s="21"/>
      <c r="S132" s="21"/>
    </row>
    <row r="133" spans="4:19" ht="13" x14ac:dyDescent="0.15">
      <c r="D133" s="21"/>
      <c r="S133" s="21"/>
    </row>
    <row r="134" spans="4:19" ht="13" x14ac:dyDescent="0.15">
      <c r="D134" s="21"/>
      <c r="S134" s="21"/>
    </row>
    <row r="135" spans="4:19" ht="13" x14ac:dyDescent="0.15">
      <c r="D135" s="21"/>
      <c r="S135" s="21"/>
    </row>
    <row r="136" spans="4:19" ht="13" x14ac:dyDescent="0.15">
      <c r="D136" s="21"/>
      <c r="S136" s="21"/>
    </row>
    <row r="137" spans="4:19" ht="13" x14ac:dyDescent="0.15">
      <c r="D137" s="21"/>
      <c r="S137" s="21"/>
    </row>
    <row r="138" spans="4:19" ht="13" x14ac:dyDescent="0.15">
      <c r="D138" s="21"/>
      <c r="S138" s="21"/>
    </row>
    <row r="139" spans="4:19" ht="13" x14ac:dyDescent="0.15">
      <c r="D139" s="21"/>
      <c r="S139" s="21"/>
    </row>
    <row r="140" spans="4:19" ht="13" x14ac:dyDescent="0.15">
      <c r="D140" s="21"/>
      <c r="S140" s="21"/>
    </row>
    <row r="141" spans="4:19" ht="13" x14ac:dyDescent="0.15">
      <c r="D141" s="21"/>
      <c r="S141" s="21"/>
    </row>
    <row r="142" spans="4:19" ht="13" x14ac:dyDescent="0.15">
      <c r="D142" s="21"/>
      <c r="S142" s="21"/>
    </row>
    <row r="143" spans="4:19" ht="13" x14ac:dyDescent="0.15">
      <c r="D143" s="21"/>
      <c r="S143" s="21"/>
    </row>
    <row r="144" spans="4:19" ht="13" x14ac:dyDescent="0.15">
      <c r="D144" s="21"/>
      <c r="S144" s="21"/>
    </row>
    <row r="145" spans="4:19" ht="13" x14ac:dyDescent="0.15">
      <c r="D145" s="21"/>
      <c r="S145" s="21"/>
    </row>
    <row r="146" spans="4:19" ht="13" x14ac:dyDescent="0.15">
      <c r="D146" s="21"/>
      <c r="S146" s="21"/>
    </row>
    <row r="147" spans="4:19" ht="13" x14ac:dyDescent="0.15">
      <c r="D147" s="21"/>
      <c r="S147" s="21"/>
    </row>
    <row r="148" spans="4:19" ht="13" x14ac:dyDescent="0.15">
      <c r="D148" s="21"/>
      <c r="S148" s="21"/>
    </row>
    <row r="149" spans="4:19" ht="13" x14ac:dyDescent="0.15">
      <c r="D149" s="21"/>
      <c r="S149" s="21"/>
    </row>
    <row r="150" spans="4:19" ht="13" x14ac:dyDescent="0.15">
      <c r="D150" s="21"/>
      <c r="S150" s="21"/>
    </row>
    <row r="151" spans="4:19" ht="13" x14ac:dyDescent="0.15">
      <c r="D151" s="21"/>
      <c r="S151" s="21"/>
    </row>
    <row r="152" spans="4:19" ht="13" x14ac:dyDescent="0.15">
      <c r="D152" s="21"/>
      <c r="S152" s="21"/>
    </row>
    <row r="153" spans="4:19" ht="13" x14ac:dyDescent="0.15">
      <c r="D153" s="21"/>
      <c r="S153" s="21"/>
    </row>
    <row r="154" spans="4:19" ht="13" x14ac:dyDescent="0.15">
      <c r="D154" s="21"/>
      <c r="S154" s="21"/>
    </row>
    <row r="155" spans="4:19" ht="13" x14ac:dyDescent="0.15">
      <c r="D155" s="21"/>
      <c r="S155" s="21"/>
    </row>
    <row r="156" spans="4:19" ht="13" x14ac:dyDescent="0.15">
      <c r="D156" s="21"/>
      <c r="S156" s="21"/>
    </row>
    <row r="157" spans="4:19" ht="13" x14ac:dyDescent="0.15">
      <c r="D157" s="21"/>
      <c r="S157" s="21"/>
    </row>
    <row r="158" spans="4:19" ht="13" x14ac:dyDescent="0.15">
      <c r="D158" s="21"/>
      <c r="S158" s="21"/>
    </row>
    <row r="159" spans="4:19" ht="13" x14ac:dyDescent="0.15">
      <c r="D159" s="21"/>
      <c r="S159" s="21"/>
    </row>
    <row r="160" spans="4:19" ht="13" x14ac:dyDescent="0.15">
      <c r="D160" s="21"/>
      <c r="S160" s="21"/>
    </row>
    <row r="161" spans="4:19" ht="13" x14ac:dyDescent="0.15">
      <c r="D161" s="21"/>
      <c r="S161" s="21"/>
    </row>
    <row r="162" spans="4:19" ht="13" x14ac:dyDescent="0.15">
      <c r="D162" s="21"/>
      <c r="S162" s="21"/>
    </row>
    <row r="163" spans="4:19" ht="13" x14ac:dyDescent="0.15">
      <c r="D163" s="21"/>
      <c r="S163" s="21"/>
    </row>
    <row r="164" spans="4:19" ht="13" x14ac:dyDescent="0.15">
      <c r="D164" s="21"/>
      <c r="S164" s="21"/>
    </row>
    <row r="165" spans="4:19" ht="13" x14ac:dyDescent="0.15">
      <c r="D165" s="21"/>
      <c r="S165" s="21"/>
    </row>
    <row r="166" spans="4:19" ht="13" x14ac:dyDescent="0.15">
      <c r="D166" s="21"/>
      <c r="S166" s="21"/>
    </row>
    <row r="167" spans="4:19" ht="13" x14ac:dyDescent="0.15">
      <c r="D167" s="21"/>
      <c r="S167" s="21"/>
    </row>
    <row r="168" spans="4:19" ht="13" x14ac:dyDescent="0.15">
      <c r="D168" s="21"/>
      <c r="S168" s="21"/>
    </row>
    <row r="169" spans="4:19" ht="13" x14ac:dyDescent="0.15">
      <c r="D169" s="21"/>
      <c r="S169" s="21"/>
    </row>
    <row r="170" spans="4:19" ht="13" x14ac:dyDescent="0.15">
      <c r="D170" s="21"/>
      <c r="S170" s="21"/>
    </row>
    <row r="171" spans="4:19" ht="13" x14ac:dyDescent="0.15">
      <c r="D171" s="21"/>
      <c r="S171" s="21"/>
    </row>
    <row r="172" spans="4:19" ht="13" x14ac:dyDescent="0.15">
      <c r="D172" s="21"/>
      <c r="S172" s="21"/>
    </row>
    <row r="173" spans="4:19" ht="13" x14ac:dyDescent="0.15">
      <c r="D173" s="21"/>
      <c r="S173" s="21"/>
    </row>
    <row r="174" spans="4:19" ht="13" x14ac:dyDescent="0.15">
      <c r="D174" s="21"/>
      <c r="S174" s="21"/>
    </row>
    <row r="175" spans="4:19" ht="13" x14ac:dyDescent="0.15">
      <c r="D175" s="21"/>
      <c r="S175" s="21"/>
    </row>
    <row r="176" spans="4:19" ht="13" x14ac:dyDescent="0.15">
      <c r="D176" s="21"/>
      <c r="S176" s="21"/>
    </row>
    <row r="177" spans="4:19" ht="13" x14ac:dyDescent="0.15">
      <c r="D177" s="21"/>
      <c r="S177" s="21"/>
    </row>
    <row r="178" spans="4:19" ht="13" x14ac:dyDescent="0.15">
      <c r="D178" s="21"/>
      <c r="S178" s="21"/>
    </row>
    <row r="179" spans="4:19" ht="13" x14ac:dyDescent="0.15">
      <c r="D179" s="21"/>
      <c r="S179" s="21"/>
    </row>
    <row r="180" spans="4:19" ht="13" x14ac:dyDescent="0.15">
      <c r="D180" s="21"/>
      <c r="S180" s="21"/>
    </row>
    <row r="181" spans="4:19" ht="13" x14ac:dyDescent="0.15">
      <c r="D181" s="21"/>
      <c r="S181" s="21"/>
    </row>
    <row r="182" spans="4:19" ht="13" x14ac:dyDescent="0.15">
      <c r="D182" s="21"/>
      <c r="S182" s="21"/>
    </row>
    <row r="183" spans="4:19" ht="13" x14ac:dyDescent="0.15">
      <c r="D183" s="21"/>
      <c r="S183" s="21"/>
    </row>
    <row r="184" spans="4:19" ht="13" x14ac:dyDescent="0.15">
      <c r="D184" s="21"/>
      <c r="S184" s="21"/>
    </row>
    <row r="185" spans="4:19" ht="13" x14ac:dyDescent="0.15">
      <c r="D185" s="21"/>
      <c r="S185" s="21"/>
    </row>
    <row r="186" spans="4:19" ht="13" x14ac:dyDescent="0.15">
      <c r="D186" s="21"/>
      <c r="S186" s="21"/>
    </row>
    <row r="187" spans="4:19" ht="13" x14ac:dyDescent="0.15">
      <c r="D187" s="21"/>
      <c r="S187" s="21"/>
    </row>
    <row r="188" spans="4:19" ht="13" x14ac:dyDescent="0.15">
      <c r="D188" s="21"/>
      <c r="S188" s="21"/>
    </row>
    <row r="189" spans="4:19" ht="13" x14ac:dyDescent="0.15">
      <c r="D189" s="21"/>
      <c r="S189" s="21"/>
    </row>
    <row r="190" spans="4:19" ht="13" x14ac:dyDescent="0.15">
      <c r="D190" s="21"/>
      <c r="S190" s="21"/>
    </row>
    <row r="191" spans="4:19" ht="13" x14ac:dyDescent="0.15">
      <c r="D191" s="21"/>
      <c r="S191" s="21"/>
    </row>
    <row r="192" spans="4:19" ht="13" x14ac:dyDescent="0.15">
      <c r="D192" s="21"/>
      <c r="S192" s="21"/>
    </row>
    <row r="193" spans="4:19" ht="13" x14ac:dyDescent="0.15">
      <c r="D193" s="21"/>
      <c r="S193" s="21"/>
    </row>
    <row r="194" spans="4:19" ht="13" x14ac:dyDescent="0.15">
      <c r="D194" s="21"/>
      <c r="S194" s="21"/>
    </row>
    <row r="195" spans="4:19" ht="13" x14ac:dyDescent="0.15">
      <c r="D195" s="21"/>
      <c r="S195" s="21"/>
    </row>
    <row r="196" spans="4:19" ht="13" x14ac:dyDescent="0.15">
      <c r="D196" s="21"/>
      <c r="S196" s="21"/>
    </row>
    <row r="197" spans="4:19" ht="13" x14ac:dyDescent="0.15">
      <c r="D197" s="21"/>
      <c r="S197" s="21"/>
    </row>
    <row r="198" spans="4:19" ht="13" x14ac:dyDescent="0.15">
      <c r="D198" s="21"/>
      <c r="S198" s="21"/>
    </row>
    <row r="199" spans="4:19" ht="13" x14ac:dyDescent="0.15">
      <c r="D199" s="21"/>
      <c r="S199" s="21"/>
    </row>
    <row r="200" spans="4:19" ht="13" x14ac:dyDescent="0.15">
      <c r="D200" s="21"/>
      <c r="S200" s="21"/>
    </row>
    <row r="201" spans="4:19" ht="13" x14ac:dyDescent="0.15">
      <c r="D201" s="21"/>
      <c r="S201" s="21"/>
    </row>
    <row r="202" spans="4:19" ht="13" x14ac:dyDescent="0.15">
      <c r="D202" s="21"/>
      <c r="S202" s="21"/>
    </row>
    <row r="203" spans="4:19" ht="13" x14ac:dyDescent="0.15">
      <c r="D203" s="21"/>
      <c r="S203" s="21"/>
    </row>
    <row r="204" spans="4:19" ht="13" x14ac:dyDescent="0.15">
      <c r="D204" s="21"/>
      <c r="S204" s="21"/>
    </row>
    <row r="205" spans="4:19" ht="13" x14ac:dyDescent="0.15">
      <c r="D205" s="21"/>
      <c r="S205" s="21"/>
    </row>
    <row r="206" spans="4:19" ht="13" x14ac:dyDescent="0.15">
      <c r="D206" s="21"/>
      <c r="S206" s="21"/>
    </row>
    <row r="207" spans="4:19" ht="13" x14ac:dyDescent="0.15">
      <c r="D207" s="21"/>
      <c r="S207" s="21"/>
    </row>
    <row r="208" spans="4:19" ht="13" x14ac:dyDescent="0.15">
      <c r="D208" s="21"/>
      <c r="S208" s="21"/>
    </row>
    <row r="209" spans="4:19" ht="13" x14ac:dyDescent="0.15">
      <c r="D209" s="21"/>
      <c r="S209" s="21"/>
    </row>
    <row r="210" spans="4:19" ht="13" x14ac:dyDescent="0.15">
      <c r="D210" s="21"/>
      <c r="S210" s="21"/>
    </row>
    <row r="211" spans="4:19" ht="13" x14ac:dyDescent="0.15">
      <c r="D211" s="21"/>
      <c r="S211" s="21"/>
    </row>
    <row r="212" spans="4:19" ht="13" x14ac:dyDescent="0.15">
      <c r="D212" s="21"/>
      <c r="S212" s="21"/>
    </row>
    <row r="213" spans="4:19" ht="13" x14ac:dyDescent="0.15">
      <c r="D213" s="21"/>
      <c r="S213" s="21"/>
    </row>
    <row r="214" spans="4:19" ht="13" x14ac:dyDescent="0.15">
      <c r="D214" s="21"/>
      <c r="S214" s="21"/>
    </row>
    <row r="215" spans="4:19" ht="13" x14ac:dyDescent="0.15">
      <c r="D215" s="21"/>
      <c r="S215" s="21"/>
    </row>
    <row r="216" spans="4:19" ht="13" x14ac:dyDescent="0.15">
      <c r="D216" s="21"/>
      <c r="S216" s="21"/>
    </row>
    <row r="217" spans="4:19" ht="13" x14ac:dyDescent="0.15">
      <c r="D217" s="21"/>
      <c r="S217" s="21"/>
    </row>
    <row r="218" spans="4:19" ht="13" x14ac:dyDescent="0.15">
      <c r="D218" s="21"/>
      <c r="S218" s="21"/>
    </row>
    <row r="219" spans="4:19" ht="13" x14ac:dyDescent="0.15">
      <c r="D219" s="21"/>
      <c r="S219" s="21"/>
    </row>
    <row r="220" spans="4:19" ht="13" x14ac:dyDescent="0.15">
      <c r="D220" s="21"/>
      <c r="S220" s="21"/>
    </row>
    <row r="221" spans="4:19" ht="13" x14ac:dyDescent="0.15">
      <c r="D221" s="21"/>
      <c r="S221" s="21"/>
    </row>
    <row r="222" spans="4:19" ht="13" x14ac:dyDescent="0.15">
      <c r="D222" s="21"/>
      <c r="S222" s="21"/>
    </row>
    <row r="223" spans="4:19" ht="13" x14ac:dyDescent="0.15">
      <c r="D223" s="21"/>
      <c r="S223" s="21"/>
    </row>
    <row r="224" spans="4:19" ht="13" x14ac:dyDescent="0.15">
      <c r="D224" s="21"/>
      <c r="S224" s="21"/>
    </row>
    <row r="225" spans="4:19" ht="13" x14ac:dyDescent="0.15">
      <c r="D225" s="21"/>
      <c r="S225" s="21"/>
    </row>
    <row r="226" spans="4:19" ht="13" x14ac:dyDescent="0.15">
      <c r="D226" s="21"/>
      <c r="S226" s="21"/>
    </row>
    <row r="227" spans="4:19" ht="13" x14ac:dyDescent="0.15">
      <c r="D227" s="21"/>
      <c r="S227" s="21"/>
    </row>
    <row r="228" spans="4:19" ht="13" x14ac:dyDescent="0.15">
      <c r="D228" s="21"/>
      <c r="S228" s="21"/>
    </row>
    <row r="229" spans="4:19" ht="13" x14ac:dyDescent="0.15">
      <c r="D229" s="21"/>
      <c r="S229" s="21"/>
    </row>
    <row r="230" spans="4:19" ht="13" x14ac:dyDescent="0.15">
      <c r="D230" s="21"/>
      <c r="S230" s="21"/>
    </row>
    <row r="231" spans="4:19" ht="13" x14ac:dyDescent="0.15">
      <c r="D231" s="21"/>
      <c r="S231" s="21"/>
    </row>
    <row r="232" spans="4:19" ht="13" x14ac:dyDescent="0.15">
      <c r="D232" s="21"/>
      <c r="S232" s="21"/>
    </row>
    <row r="233" spans="4:19" ht="13" x14ac:dyDescent="0.15">
      <c r="D233" s="21"/>
      <c r="S233" s="21"/>
    </row>
    <row r="234" spans="4:19" ht="13" x14ac:dyDescent="0.15">
      <c r="D234" s="21"/>
      <c r="S234" s="21"/>
    </row>
    <row r="235" spans="4:19" ht="13" x14ac:dyDescent="0.15">
      <c r="D235" s="21"/>
      <c r="S235" s="21"/>
    </row>
    <row r="236" spans="4:19" ht="13" x14ac:dyDescent="0.15">
      <c r="D236" s="21"/>
      <c r="S236" s="21"/>
    </row>
    <row r="237" spans="4:19" ht="13" x14ac:dyDescent="0.15">
      <c r="D237" s="21"/>
      <c r="S237" s="21"/>
    </row>
    <row r="238" spans="4:19" ht="13" x14ac:dyDescent="0.15">
      <c r="D238" s="21"/>
      <c r="S238" s="21"/>
    </row>
    <row r="239" spans="4:19" ht="13" x14ac:dyDescent="0.15">
      <c r="D239" s="21"/>
      <c r="S239" s="21"/>
    </row>
    <row r="240" spans="4:19" ht="13" x14ac:dyDescent="0.15">
      <c r="D240" s="21"/>
      <c r="S240" s="21"/>
    </row>
    <row r="241" spans="4:19" ht="13" x14ac:dyDescent="0.15">
      <c r="D241" s="21"/>
      <c r="S241" s="21"/>
    </row>
    <row r="242" spans="4:19" ht="13" x14ac:dyDescent="0.15">
      <c r="D242" s="21"/>
      <c r="S242" s="21"/>
    </row>
    <row r="243" spans="4:19" ht="13" x14ac:dyDescent="0.15">
      <c r="D243" s="21"/>
      <c r="S243" s="21"/>
    </row>
    <row r="244" spans="4:19" ht="13" x14ac:dyDescent="0.15">
      <c r="D244" s="21"/>
      <c r="S244" s="21"/>
    </row>
    <row r="245" spans="4:19" ht="13" x14ac:dyDescent="0.15">
      <c r="D245" s="21"/>
      <c r="S245" s="21"/>
    </row>
    <row r="246" spans="4:19" ht="13" x14ac:dyDescent="0.15">
      <c r="D246" s="21"/>
      <c r="S246" s="21"/>
    </row>
    <row r="247" spans="4:19" ht="13" x14ac:dyDescent="0.15">
      <c r="D247" s="21"/>
      <c r="S247" s="21"/>
    </row>
    <row r="248" spans="4:19" ht="13" x14ac:dyDescent="0.15">
      <c r="D248" s="21"/>
      <c r="S248" s="21"/>
    </row>
    <row r="249" spans="4:19" ht="13" x14ac:dyDescent="0.15">
      <c r="D249" s="21"/>
      <c r="S249" s="21"/>
    </row>
    <row r="250" spans="4:19" ht="13" x14ac:dyDescent="0.15">
      <c r="D250" s="21"/>
      <c r="S250" s="21"/>
    </row>
    <row r="251" spans="4:19" ht="13" x14ac:dyDescent="0.15">
      <c r="D251" s="21"/>
      <c r="S251" s="21"/>
    </row>
    <row r="252" spans="4:19" ht="13" x14ac:dyDescent="0.15">
      <c r="D252" s="21"/>
      <c r="S252" s="21"/>
    </row>
    <row r="253" spans="4:19" ht="13" x14ac:dyDescent="0.15">
      <c r="D253" s="21"/>
      <c r="S253" s="21"/>
    </row>
    <row r="254" spans="4:19" ht="13" x14ac:dyDescent="0.15">
      <c r="D254" s="21"/>
      <c r="S254" s="21"/>
    </row>
    <row r="255" spans="4:19" ht="13" x14ac:dyDescent="0.15">
      <c r="D255" s="21"/>
      <c r="S255" s="21"/>
    </row>
    <row r="256" spans="4:19" ht="13" x14ac:dyDescent="0.15">
      <c r="D256" s="21"/>
      <c r="S256" s="21"/>
    </row>
    <row r="257" spans="4:19" ht="13" x14ac:dyDescent="0.15">
      <c r="D257" s="21"/>
      <c r="S257" s="21"/>
    </row>
    <row r="258" spans="4:19" ht="13" x14ac:dyDescent="0.15">
      <c r="D258" s="21"/>
      <c r="S258" s="21"/>
    </row>
    <row r="259" spans="4:19" ht="13" x14ac:dyDescent="0.15">
      <c r="D259" s="21"/>
      <c r="S259" s="21"/>
    </row>
    <row r="260" spans="4:19" ht="13" x14ac:dyDescent="0.15">
      <c r="D260" s="21"/>
      <c r="S260" s="21"/>
    </row>
    <row r="261" spans="4:19" ht="13" x14ac:dyDescent="0.15">
      <c r="D261" s="21"/>
      <c r="S261" s="21"/>
    </row>
    <row r="262" spans="4:19" ht="13" x14ac:dyDescent="0.15">
      <c r="D262" s="21"/>
      <c r="S262" s="21"/>
    </row>
    <row r="263" spans="4:19" ht="13" x14ac:dyDescent="0.15">
      <c r="D263" s="21"/>
      <c r="S263" s="21"/>
    </row>
    <row r="264" spans="4:19" ht="13" x14ac:dyDescent="0.15">
      <c r="D264" s="21"/>
      <c r="S264" s="21"/>
    </row>
    <row r="265" spans="4:19" ht="13" x14ac:dyDescent="0.15">
      <c r="D265" s="21"/>
      <c r="S265" s="21"/>
    </row>
    <row r="266" spans="4:19" ht="13" x14ac:dyDescent="0.15">
      <c r="D266" s="21"/>
      <c r="S266" s="21"/>
    </row>
    <row r="267" spans="4:19" ht="13" x14ac:dyDescent="0.15">
      <c r="D267" s="21"/>
      <c r="S267" s="21"/>
    </row>
    <row r="268" spans="4:19" ht="13" x14ac:dyDescent="0.15">
      <c r="D268" s="21"/>
      <c r="S268" s="21"/>
    </row>
    <row r="269" spans="4:19" ht="13" x14ac:dyDescent="0.15">
      <c r="D269" s="21"/>
      <c r="S269" s="21"/>
    </row>
    <row r="270" spans="4:19" ht="13" x14ac:dyDescent="0.15">
      <c r="D270" s="21"/>
      <c r="S270" s="21"/>
    </row>
    <row r="271" spans="4:19" ht="13" x14ac:dyDescent="0.15">
      <c r="D271" s="21"/>
      <c r="S271" s="21"/>
    </row>
    <row r="272" spans="4:19" ht="13" x14ac:dyDescent="0.15">
      <c r="D272" s="21"/>
      <c r="S272" s="21"/>
    </row>
    <row r="273" spans="4:19" ht="13" x14ac:dyDescent="0.15">
      <c r="D273" s="21"/>
      <c r="S273" s="21"/>
    </row>
    <row r="274" spans="4:19" ht="13" x14ac:dyDescent="0.15">
      <c r="D274" s="21"/>
      <c r="S274" s="21"/>
    </row>
    <row r="275" spans="4:19" ht="13" x14ac:dyDescent="0.15">
      <c r="D275" s="21"/>
      <c r="S275" s="21"/>
    </row>
    <row r="276" spans="4:19" ht="13" x14ac:dyDescent="0.15">
      <c r="D276" s="21"/>
      <c r="S276" s="21"/>
    </row>
    <row r="277" spans="4:19" ht="13" x14ac:dyDescent="0.15">
      <c r="D277" s="21"/>
      <c r="S277" s="21"/>
    </row>
    <row r="278" spans="4:19" ht="13" x14ac:dyDescent="0.15">
      <c r="D278" s="21"/>
      <c r="S278" s="21"/>
    </row>
    <row r="279" spans="4:19" ht="13" x14ac:dyDescent="0.15">
      <c r="D279" s="21"/>
      <c r="S279" s="21"/>
    </row>
    <row r="280" spans="4:19" ht="13" x14ac:dyDescent="0.15">
      <c r="D280" s="21"/>
      <c r="S280" s="21"/>
    </row>
    <row r="281" spans="4:19" ht="13" x14ac:dyDescent="0.15">
      <c r="D281" s="21"/>
      <c r="S281" s="21"/>
    </row>
    <row r="282" spans="4:19" ht="13" x14ac:dyDescent="0.15">
      <c r="D282" s="21"/>
      <c r="S282" s="21"/>
    </row>
    <row r="283" spans="4:19" ht="13" x14ac:dyDescent="0.15">
      <c r="D283" s="21"/>
      <c r="S283" s="21"/>
    </row>
    <row r="284" spans="4:19" ht="13" x14ac:dyDescent="0.15">
      <c r="D284" s="21"/>
      <c r="S284" s="21"/>
    </row>
    <row r="285" spans="4:19" ht="13" x14ac:dyDescent="0.15">
      <c r="D285" s="21"/>
      <c r="S285" s="21"/>
    </row>
    <row r="286" spans="4:19" ht="13" x14ac:dyDescent="0.15">
      <c r="D286" s="21"/>
      <c r="S286" s="21"/>
    </row>
    <row r="287" spans="4:19" ht="13" x14ac:dyDescent="0.15">
      <c r="D287" s="21"/>
      <c r="S287" s="21"/>
    </row>
    <row r="288" spans="4:19" ht="13" x14ac:dyDescent="0.15">
      <c r="D288" s="21"/>
      <c r="S288" s="21"/>
    </row>
    <row r="289" spans="4:19" ht="13" x14ac:dyDescent="0.15">
      <c r="D289" s="21"/>
      <c r="S289" s="21"/>
    </row>
    <row r="290" spans="4:19" ht="13" x14ac:dyDescent="0.15">
      <c r="D290" s="21"/>
      <c r="S290" s="21"/>
    </row>
    <row r="291" spans="4:19" ht="13" x14ac:dyDescent="0.15">
      <c r="D291" s="21"/>
      <c r="S291" s="21"/>
    </row>
    <row r="292" spans="4:19" ht="13" x14ac:dyDescent="0.15">
      <c r="D292" s="21"/>
      <c r="S292" s="21"/>
    </row>
    <row r="293" spans="4:19" ht="13" x14ac:dyDescent="0.15">
      <c r="D293" s="21"/>
      <c r="S293" s="21"/>
    </row>
    <row r="294" spans="4:19" ht="13" x14ac:dyDescent="0.15">
      <c r="D294" s="21"/>
      <c r="S294" s="21"/>
    </row>
    <row r="295" spans="4:19" ht="13" x14ac:dyDescent="0.15">
      <c r="D295" s="21"/>
      <c r="S295" s="21"/>
    </row>
    <row r="296" spans="4:19" ht="13" x14ac:dyDescent="0.15">
      <c r="D296" s="21"/>
      <c r="S296" s="21"/>
    </row>
    <row r="297" spans="4:19" ht="13" x14ac:dyDescent="0.15">
      <c r="D297" s="21"/>
      <c r="S297" s="21"/>
    </row>
    <row r="298" spans="4:19" ht="13" x14ac:dyDescent="0.15">
      <c r="D298" s="21"/>
      <c r="S298" s="21"/>
    </row>
    <row r="299" spans="4:19" ht="13" x14ac:dyDescent="0.15">
      <c r="D299" s="21"/>
      <c r="S299" s="21"/>
    </row>
    <row r="300" spans="4:19" ht="13" x14ac:dyDescent="0.15">
      <c r="D300" s="21"/>
      <c r="S300" s="21"/>
    </row>
    <row r="301" spans="4:19" ht="13" x14ac:dyDescent="0.15">
      <c r="D301" s="21"/>
      <c r="S301" s="21"/>
    </row>
    <row r="302" spans="4:19" ht="13" x14ac:dyDescent="0.15">
      <c r="D302" s="21"/>
      <c r="S302" s="21"/>
    </row>
    <row r="303" spans="4:19" ht="13" x14ac:dyDescent="0.15">
      <c r="D303" s="21"/>
      <c r="S303" s="21"/>
    </row>
    <row r="304" spans="4:19" ht="13" x14ac:dyDescent="0.15">
      <c r="D304" s="21"/>
      <c r="S304" s="21"/>
    </row>
    <row r="305" spans="4:19" ht="13" x14ac:dyDescent="0.15">
      <c r="D305" s="21"/>
      <c r="S305" s="21"/>
    </row>
    <row r="306" spans="4:19" ht="13" x14ac:dyDescent="0.15">
      <c r="D306" s="21"/>
      <c r="S306" s="21"/>
    </row>
    <row r="307" spans="4:19" ht="13" x14ac:dyDescent="0.15">
      <c r="D307" s="21"/>
      <c r="S307" s="21"/>
    </row>
    <row r="308" spans="4:19" ht="13" x14ac:dyDescent="0.15">
      <c r="D308" s="21"/>
      <c r="S308" s="21"/>
    </row>
    <row r="309" spans="4:19" ht="13" x14ac:dyDescent="0.15">
      <c r="D309" s="21"/>
      <c r="S309" s="21"/>
    </row>
    <row r="310" spans="4:19" ht="13" x14ac:dyDescent="0.15">
      <c r="D310" s="21"/>
      <c r="S310" s="21"/>
    </row>
    <row r="311" spans="4:19" ht="13" x14ac:dyDescent="0.15">
      <c r="D311" s="21"/>
      <c r="S311" s="21"/>
    </row>
    <row r="312" spans="4:19" ht="13" x14ac:dyDescent="0.15">
      <c r="D312" s="21"/>
      <c r="S312" s="21"/>
    </row>
    <row r="313" spans="4:19" ht="13" x14ac:dyDescent="0.15">
      <c r="D313" s="21"/>
      <c r="S313" s="21"/>
    </row>
    <row r="314" spans="4:19" ht="13" x14ac:dyDescent="0.15">
      <c r="D314" s="21"/>
      <c r="S314" s="21"/>
    </row>
    <row r="315" spans="4:19" ht="13" x14ac:dyDescent="0.15">
      <c r="D315" s="21"/>
      <c r="S315" s="21"/>
    </row>
    <row r="316" spans="4:19" ht="13" x14ac:dyDescent="0.15">
      <c r="D316" s="21"/>
      <c r="S316" s="21"/>
    </row>
    <row r="317" spans="4:19" ht="13" x14ac:dyDescent="0.15">
      <c r="D317" s="21"/>
      <c r="S317" s="21"/>
    </row>
    <row r="318" spans="4:19" ht="13" x14ac:dyDescent="0.15">
      <c r="D318" s="21"/>
      <c r="S318" s="21"/>
    </row>
    <row r="319" spans="4:19" ht="13" x14ac:dyDescent="0.15">
      <c r="D319" s="21"/>
      <c r="S319" s="21"/>
    </row>
    <row r="320" spans="4:19" ht="13" x14ac:dyDescent="0.15">
      <c r="D320" s="21"/>
      <c r="S320" s="21"/>
    </row>
    <row r="321" spans="4:19" ht="13" x14ac:dyDescent="0.15">
      <c r="D321" s="21"/>
      <c r="S321" s="21"/>
    </row>
    <row r="322" spans="4:19" ht="13" x14ac:dyDescent="0.15">
      <c r="D322" s="21"/>
      <c r="S322" s="21"/>
    </row>
    <row r="323" spans="4:19" ht="13" x14ac:dyDescent="0.15">
      <c r="D323" s="21"/>
      <c r="S323" s="21"/>
    </row>
    <row r="324" spans="4:19" ht="13" x14ac:dyDescent="0.15">
      <c r="D324" s="21"/>
      <c r="S324" s="21"/>
    </row>
    <row r="325" spans="4:19" ht="13" x14ac:dyDescent="0.15">
      <c r="D325" s="21"/>
      <c r="S325" s="21"/>
    </row>
    <row r="326" spans="4:19" ht="13" x14ac:dyDescent="0.15">
      <c r="D326" s="21"/>
      <c r="S326" s="21"/>
    </row>
    <row r="327" spans="4:19" ht="13" x14ac:dyDescent="0.15">
      <c r="D327" s="21"/>
      <c r="S327" s="21"/>
    </row>
    <row r="328" spans="4:19" ht="13" x14ac:dyDescent="0.15">
      <c r="D328" s="21"/>
      <c r="S328" s="21"/>
    </row>
    <row r="329" spans="4:19" ht="13" x14ac:dyDescent="0.15">
      <c r="D329" s="21"/>
      <c r="S329" s="21"/>
    </row>
    <row r="330" spans="4:19" ht="13" x14ac:dyDescent="0.15">
      <c r="D330" s="21"/>
      <c r="S330" s="21"/>
    </row>
    <row r="331" spans="4:19" ht="13" x14ac:dyDescent="0.15">
      <c r="D331" s="21"/>
      <c r="S331" s="21"/>
    </row>
    <row r="332" spans="4:19" ht="13" x14ac:dyDescent="0.15">
      <c r="D332" s="21"/>
      <c r="S332" s="21"/>
    </row>
    <row r="333" spans="4:19" ht="13" x14ac:dyDescent="0.15">
      <c r="D333" s="21"/>
      <c r="S333" s="21"/>
    </row>
    <row r="334" spans="4:19" ht="13" x14ac:dyDescent="0.15">
      <c r="D334" s="21"/>
      <c r="S334" s="21"/>
    </row>
    <row r="335" spans="4:19" ht="13" x14ac:dyDescent="0.15">
      <c r="D335" s="21"/>
      <c r="S335" s="21"/>
    </row>
    <row r="336" spans="4:19" ht="13" x14ac:dyDescent="0.15">
      <c r="D336" s="21"/>
      <c r="S336" s="21"/>
    </row>
    <row r="337" spans="4:19" ht="13" x14ac:dyDescent="0.15">
      <c r="D337" s="21"/>
      <c r="S337" s="21"/>
    </row>
    <row r="338" spans="4:19" ht="13" x14ac:dyDescent="0.15">
      <c r="D338" s="21"/>
      <c r="S338" s="21"/>
    </row>
    <row r="339" spans="4:19" ht="13" x14ac:dyDescent="0.15">
      <c r="D339" s="21"/>
      <c r="S339" s="21"/>
    </row>
    <row r="340" spans="4:19" ht="13" x14ac:dyDescent="0.15">
      <c r="D340" s="21"/>
      <c r="S340" s="21"/>
    </row>
    <row r="341" spans="4:19" ht="13" x14ac:dyDescent="0.15">
      <c r="D341" s="21"/>
      <c r="S341" s="21"/>
    </row>
    <row r="342" spans="4:19" ht="13" x14ac:dyDescent="0.15">
      <c r="D342" s="21"/>
      <c r="S342" s="21"/>
    </row>
    <row r="343" spans="4:19" ht="13" x14ac:dyDescent="0.15">
      <c r="D343" s="21"/>
      <c r="S343" s="21"/>
    </row>
    <row r="344" spans="4:19" ht="13" x14ac:dyDescent="0.15">
      <c r="D344" s="21"/>
      <c r="S344" s="21"/>
    </row>
    <row r="345" spans="4:19" ht="13" x14ac:dyDescent="0.15">
      <c r="D345" s="21"/>
      <c r="S345" s="21"/>
    </row>
    <row r="346" spans="4:19" ht="13" x14ac:dyDescent="0.15">
      <c r="D346" s="21"/>
      <c r="S346" s="21"/>
    </row>
    <row r="347" spans="4:19" ht="13" x14ac:dyDescent="0.15">
      <c r="D347" s="21"/>
      <c r="S347" s="21"/>
    </row>
    <row r="348" spans="4:19" ht="13" x14ac:dyDescent="0.15">
      <c r="D348" s="21"/>
      <c r="S348" s="21"/>
    </row>
    <row r="349" spans="4:19" ht="13" x14ac:dyDescent="0.15">
      <c r="D349" s="21"/>
      <c r="S349" s="21"/>
    </row>
    <row r="350" spans="4:19" ht="13" x14ac:dyDescent="0.15">
      <c r="D350" s="21"/>
      <c r="S350" s="21"/>
    </row>
    <row r="351" spans="4:19" ht="13" x14ac:dyDescent="0.15">
      <c r="D351" s="21"/>
      <c r="S351" s="21"/>
    </row>
    <row r="352" spans="4:19" ht="13" x14ac:dyDescent="0.15">
      <c r="D352" s="21"/>
      <c r="S352" s="21"/>
    </row>
    <row r="353" spans="4:19" ht="13" x14ac:dyDescent="0.15">
      <c r="D353" s="21"/>
      <c r="S353" s="21"/>
    </row>
    <row r="354" spans="4:19" ht="13" x14ac:dyDescent="0.15">
      <c r="D354" s="21"/>
      <c r="S354" s="21"/>
    </row>
    <row r="355" spans="4:19" ht="13" x14ac:dyDescent="0.15">
      <c r="D355" s="21"/>
      <c r="S355" s="21"/>
    </row>
    <row r="356" spans="4:19" ht="13" x14ac:dyDescent="0.15">
      <c r="D356" s="21"/>
      <c r="S356" s="21"/>
    </row>
    <row r="357" spans="4:19" ht="13" x14ac:dyDescent="0.15">
      <c r="D357" s="21"/>
      <c r="S357" s="21"/>
    </row>
    <row r="358" spans="4:19" ht="13" x14ac:dyDescent="0.15">
      <c r="D358" s="21"/>
      <c r="S358" s="21"/>
    </row>
    <row r="359" spans="4:19" ht="13" x14ac:dyDescent="0.15">
      <c r="D359" s="21"/>
      <c r="S359" s="21"/>
    </row>
    <row r="360" spans="4:19" ht="13" x14ac:dyDescent="0.15">
      <c r="D360" s="21"/>
      <c r="S360" s="21"/>
    </row>
    <row r="361" spans="4:19" ht="13" x14ac:dyDescent="0.15">
      <c r="D361" s="21"/>
      <c r="S361" s="21"/>
    </row>
    <row r="362" spans="4:19" ht="13" x14ac:dyDescent="0.15">
      <c r="D362" s="21"/>
      <c r="S362" s="21"/>
    </row>
    <row r="363" spans="4:19" ht="13" x14ac:dyDescent="0.15">
      <c r="D363" s="21"/>
      <c r="S363" s="21"/>
    </row>
    <row r="364" spans="4:19" ht="13" x14ac:dyDescent="0.15">
      <c r="D364" s="21"/>
      <c r="S364" s="21"/>
    </row>
    <row r="365" spans="4:19" ht="13" x14ac:dyDescent="0.15">
      <c r="D365" s="21"/>
      <c r="S365" s="21"/>
    </row>
    <row r="366" spans="4:19" ht="13" x14ac:dyDescent="0.15">
      <c r="D366" s="21"/>
      <c r="S366" s="21"/>
    </row>
    <row r="367" spans="4:19" ht="13" x14ac:dyDescent="0.15">
      <c r="D367" s="21"/>
      <c r="S367" s="21"/>
    </row>
    <row r="368" spans="4:19" ht="13" x14ac:dyDescent="0.15">
      <c r="D368" s="21"/>
      <c r="S368" s="21"/>
    </row>
    <row r="369" spans="4:19" ht="13" x14ac:dyDescent="0.15">
      <c r="D369" s="21"/>
      <c r="S369" s="21"/>
    </row>
    <row r="370" spans="4:19" ht="13" x14ac:dyDescent="0.15">
      <c r="D370" s="21"/>
      <c r="S370" s="21"/>
    </row>
    <row r="371" spans="4:19" ht="13" x14ac:dyDescent="0.15">
      <c r="D371" s="21"/>
      <c r="S371" s="21"/>
    </row>
    <row r="372" spans="4:19" ht="13" x14ac:dyDescent="0.15">
      <c r="D372" s="21"/>
      <c r="S372" s="21"/>
    </row>
    <row r="373" spans="4:19" ht="13" x14ac:dyDescent="0.15">
      <c r="D373" s="21"/>
      <c r="S373" s="21"/>
    </row>
    <row r="374" spans="4:19" ht="13" x14ac:dyDescent="0.15">
      <c r="D374" s="21"/>
      <c r="S374" s="21"/>
    </row>
    <row r="375" spans="4:19" ht="13" x14ac:dyDescent="0.15">
      <c r="D375" s="21"/>
      <c r="S375" s="21"/>
    </row>
    <row r="376" spans="4:19" ht="13" x14ac:dyDescent="0.15">
      <c r="D376" s="21"/>
      <c r="S376" s="21"/>
    </row>
    <row r="377" spans="4:19" ht="13" x14ac:dyDescent="0.15">
      <c r="D377" s="21"/>
      <c r="S377" s="21"/>
    </row>
    <row r="378" spans="4:19" ht="13" x14ac:dyDescent="0.15">
      <c r="D378" s="21"/>
      <c r="S378" s="21"/>
    </row>
    <row r="379" spans="4:19" ht="13" x14ac:dyDescent="0.15">
      <c r="D379" s="21"/>
      <c r="S379" s="21"/>
    </row>
    <row r="380" spans="4:19" ht="13" x14ac:dyDescent="0.15">
      <c r="D380" s="21"/>
      <c r="S380" s="21"/>
    </row>
    <row r="381" spans="4:19" ht="13" x14ac:dyDescent="0.15">
      <c r="D381" s="21"/>
      <c r="S381" s="21"/>
    </row>
    <row r="382" spans="4:19" ht="13" x14ac:dyDescent="0.15">
      <c r="D382" s="21"/>
      <c r="S382" s="21"/>
    </row>
    <row r="383" spans="4:19" ht="13" x14ac:dyDescent="0.15">
      <c r="D383" s="21"/>
      <c r="S383" s="21"/>
    </row>
    <row r="384" spans="4:19" ht="13" x14ac:dyDescent="0.15">
      <c r="D384" s="21"/>
      <c r="S384" s="21"/>
    </row>
    <row r="385" spans="4:19" ht="13" x14ac:dyDescent="0.15">
      <c r="D385" s="21"/>
      <c r="S385" s="21"/>
    </row>
    <row r="386" spans="4:19" ht="13" x14ac:dyDescent="0.15">
      <c r="D386" s="21"/>
      <c r="S386" s="21"/>
    </row>
    <row r="387" spans="4:19" ht="13" x14ac:dyDescent="0.15">
      <c r="D387" s="21"/>
      <c r="S387" s="21"/>
    </row>
    <row r="388" spans="4:19" ht="13" x14ac:dyDescent="0.15">
      <c r="D388" s="21"/>
      <c r="S388" s="21"/>
    </row>
    <row r="389" spans="4:19" ht="13" x14ac:dyDescent="0.15">
      <c r="D389" s="21"/>
      <c r="S389" s="21"/>
    </row>
    <row r="390" spans="4:19" ht="13" x14ac:dyDescent="0.15">
      <c r="D390" s="21"/>
      <c r="S390" s="21"/>
    </row>
    <row r="391" spans="4:19" ht="13" x14ac:dyDescent="0.15">
      <c r="D391" s="21"/>
      <c r="S391" s="21"/>
    </row>
    <row r="392" spans="4:19" ht="13" x14ac:dyDescent="0.15">
      <c r="D392" s="21"/>
      <c r="S392" s="21"/>
    </row>
    <row r="393" spans="4:19" ht="13" x14ac:dyDescent="0.15">
      <c r="D393" s="21"/>
      <c r="S393" s="21"/>
    </row>
    <row r="394" spans="4:19" ht="13" x14ac:dyDescent="0.15">
      <c r="D394" s="21"/>
      <c r="S394" s="21"/>
    </row>
    <row r="395" spans="4:19" ht="13" x14ac:dyDescent="0.15">
      <c r="D395" s="21"/>
      <c r="S395" s="21"/>
    </row>
    <row r="396" spans="4:19" ht="13" x14ac:dyDescent="0.15">
      <c r="D396" s="21"/>
      <c r="S396" s="21"/>
    </row>
    <row r="397" spans="4:19" ht="13" x14ac:dyDescent="0.15">
      <c r="D397" s="21"/>
      <c r="S397" s="21"/>
    </row>
    <row r="398" spans="4:19" ht="13" x14ac:dyDescent="0.15">
      <c r="D398" s="21"/>
      <c r="S398" s="21"/>
    </row>
    <row r="399" spans="4:19" ht="13" x14ac:dyDescent="0.15">
      <c r="D399" s="21"/>
      <c r="S399" s="21"/>
    </row>
    <row r="400" spans="4:19" ht="13" x14ac:dyDescent="0.15">
      <c r="D400" s="21"/>
      <c r="S400" s="21"/>
    </row>
    <row r="401" spans="4:19" ht="13" x14ac:dyDescent="0.15">
      <c r="D401" s="21"/>
      <c r="S401" s="21"/>
    </row>
    <row r="402" spans="4:19" ht="13" x14ac:dyDescent="0.15">
      <c r="D402" s="21"/>
      <c r="S402" s="21"/>
    </row>
    <row r="403" spans="4:19" ht="13" x14ac:dyDescent="0.15">
      <c r="D403" s="21"/>
      <c r="S403" s="21"/>
    </row>
    <row r="404" spans="4:19" ht="13" x14ac:dyDescent="0.15">
      <c r="D404" s="21"/>
      <c r="S404" s="21"/>
    </row>
    <row r="405" spans="4:19" ht="13" x14ac:dyDescent="0.15">
      <c r="D405" s="21"/>
      <c r="S405" s="21"/>
    </row>
    <row r="406" spans="4:19" ht="13" x14ac:dyDescent="0.15">
      <c r="D406" s="21"/>
      <c r="S406" s="21"/>
    </row>
    <row r="407" spans="4:19" ht="13" x14ac:dyDescent="0.15">
      <c r="D407" s="21"/>
      <c r="S407" s="21"/>
    </row>
    <row r="408" spans="4:19" ht="13" x14ac:dyDescent="0.15">
      <c r="D408" s="21"/>
      <c r="S408" s="21"/>
    </row>
    <row r="409" spans="4:19" ht="13" x14ac:dyDescent="0.15">
      <c r="D409" s="21"/>
      <c r="S409" s="21"/>
    </row>
    <row r="410" spans="4:19" ht="13" x14ac:dyDescent="0.15">
      <c r="D410" s="21"/>
      <c r="S410" s="21"/>
    </row>
    <row r="411" spans="4:19" ht="13" x14ac:dyDescent="0.15">
      <c r="D411" s="21"/>
      <c r="S411" s="21"/>
    </row>
    <row r="412" spans="4:19" ht="13" x14ac:dyDescent="0.15">
      <c r="D412" s="21"/>
      <c r="S412" s="21"/>
    </row>
    <row r="413" spans="4:19" ht="13" x14ac:dyDescent="0.15">
      <c r="D413" s="21"/>
      <c r="S413" s="21"/>
    </row>
    <row r="414" spans="4:19" ht="13" x14ac:dyDescent="0.15">
      <c r="D414" s="21"/>
      <c r="S414" s="21"/>
    </row>
    <row r="415" spans="4:19" ht="13" x14ac:dyDescent="0.15">
      <c r="D415" s="21"/>
      <c r="S415" s="21"/>
    </row>
    <row r="416" spans="4:19" ht="13" x14ac:dyDescent="0.15">
      <c r="D416" s="21"/>
      <c r="S416" s="21"/>
    </row>
    <row r="417" spans="4:19" ht="13" x14ac:dyDescent="0.15">
      <c r="D417" s="21"/>
      <c r="S417" s="21"/>
    </row>
    <row r="418" spans="4:19" ht="13" x14ac:dyDescent="0.15">
      <c r="D418" s="21"/>
      <c r="S418" s="21"/>
    </row>
    <row r="419" spans="4:19" ht="13" x14ac:dyDescent="0.15">
      <c r="D419" s="21"/>
      <c r="S419" s="21"/>
    </row>
    <row r="420" spans="4:19" ht="13" x14ac:dyDescent="0.15">
      <c r="D420" s="21"/>
      <c r="S420" s="21"/>
    </row>
    <row r="421" spans="4:19" ht="13" x14ac:dyDescent="0.15">
      <c r="D421" s="21"/>
      <c r="S421" s="21"/>
    </row>
    <row r="422" spans="4:19" ht="13" x14ac:dyDescent="0.15">
      <c r="D422" s="21"/>
      <c r="S422" s="21"/>
    </row>
    <row r="423" spans="4:19" ht="13" x14ac:dyDescent="0.15">
      <c r="D423" s="21"/>
      <c r="S423" s="21"/>
    </row>
    <row r="424" spans="4:19" ht="13" x14ac:dyDescent="0.15">
      <c r="D424" s="21"/>
      <c r="S424" s="21"/>
    </row>
    <row r="425" spans="4:19" ht="13" x14ac:dyDescent="0.15">
      <c r="D425" s="21"/>
      <c r="S425" s="21"/>
    </row>
    <row r="426" spans="4:19" ht="13" x14ac:dyDescent="0.15">
      <c r="D426" s="21"/>
      <c r="S426" s="21"/>
    </row>
    <row r="427" spans="4:19" ht="13" x14ac:dyDescent="0.15">
      <c r="D427" s="21"/>
      <c r="S427" s="21"/>
    </row>
    <row r="428" spans="4:19" ht="13" x14ac:dyDescent="0.15">
      <c r="D428" s="21"/>
      <c r="S428" s="21"/>
    </row>
    <row r="429" spans="4:19" ht="13" x14ac:dyDescent="0.15">
      <c r="D429" s="21"/>
      <c r="S429" s="21"/>
    </row>
    <row r="430" spans="4:19" ht="13" x14ac:dyDescent="0.15">
      <c r="D430" s="21"/>
      <c r="S430" s="21"/>
    </row>
    <row r="431" spans="4:19" ht="13" x14ac:dyDescent="0.15">
      <c r="D431" s="21"/>
      <c r="S431" s="21"/>
    </row>
    <row r="432" spans="4:19" ht="13" x14ac:dyDescent="0.15">
      <c r="D432" s="21"/>
      <c r="S432" s="21"/>
    </row>
    <row r="433" spans="4:19" ht="13" x14ac:dyDescent="0.15">
      <c r="D433" s="21"/>
      <c r="S433" s="21"/>
    </row>
    <row r="434" spans="4:19" ht="13" x14ac:dyDescent="0.15">
      <c r="D434" s="21"/>
      <c r="S434" s="21"/>
    </row>
    <row r="435" spans="4:19" ht="13" x14ac:dyDescent="0.15">
      <c r="D435" s="21"/>
      <c r="S435" s="21"/>
    </row>
    <row r="436" spans="4:19" ht="13" x14ac:dyDescent="0.15">
      <c r="D436" s="21"/>
      <c r="S436" s="21"/>
    </row>
    <row r="437" spans="4:19" ht="13" x14ac:dyDescent="0.15">
      <c r="D437" s="21"/>
      <c r="S437" s="21"/>
    </row>
    <row r="438" spans="4:19" ht="13" x14ac:dyDescent="0.15">
      <c r="D438" s="21"/>
      <c r="S438" s="21"/>
    </row>
    <row r="439" spans="4:19" ht="13" x14ac:dyDescent="0.15">
      <c r="D439" s="21"/>
      <c r="S439" s="21"/>
    </row>
    <row r="440" spans="4:19" ht="13" x14ac:dyDescent="0.15">
      <c r="D440" s="21"/>
      <c r="S440" s="21"/>
    </row>
    <row r="441" spans="4:19" ht="13" x14ac:dyDescent="0.15">
      <c r="D441" s="21"/>
      <c r="S441" s="21"/>
    </row>
    <row r="442" spans="4:19" ht="13" x14ac:dyDescent="0.15">
      <c r="D442" s="21"/>
      <c r="S442" s="21"/>
    </row>
    <row r="443" spans="4:19" ht="13" x14ac:dyDescent="0.15">
      <c r="D443" s="21"/>
      <c r="S443" s="21"/>
    </row>
    <row r="444" spans="4:19" ht="13" x14ac:dyDescent="0.15">
      <c r="D444" s="21"/>
      <c r="S444" s="21"/>
    </row>
    <row r="445" spans="4:19" ht="13" x14ac:dyDescent="0.15">
      <c r="D445" s="21"/>
      <c r="S445" s="21"/>
    </row>
    <row r="446" spans="4:19" ht="13" x14ac:dyDescent="0.15">
      <c r="D446" s="21"/>
      <c r="S446" s="21"/>
    </row>
    <row r="447" spans="4:19" ht="13" x14ac:dyDescent="0.15">
      <c r="D447" s="21"/>
      <c r="S447" s="21"/>
    </row>
    <row r="448" spans="4:19" ht="13" x14ac:dyDescent="0.15">
      <c r="D448" s="21"/>
      <c r="S448" s="21"/>
    </row>
    <row r="449" spans="4:19" ht="13" x14ac:dyDescent="0.15">
      <c r="D449" s="21"/>
      <c r="S449" s="21"/>
    </row>
    <row r="450" spans="4:19" ht="13" x14ac:dyDescent="0.15">
      <c r="D450" s="21"/>
      <c r="S450" s="21"/>
    </row>
    <row r="451" spans="4:19" ht="13" x14ac:dyDescent="0.15">
      <c r="D451" s="21"/>
      <c r="S451" s="21"/>
    </row>
    <row r="452" spans="4:19" ht="13" x14ac:dyDescent="0.15">
      <c r="D452" s="21"/>
      <c r="S452" s="21"/>
    </row>
    <row r="453" spans="4:19" ht="13" x14ac:dyDescent="0.15">
      <c r="D453" s="21"/>
      <c r="S453" s="21"/>
    </row>
    <row r="454" spans="4:19" ht="13" x14ac:dyDescent="0.15">
      <c r="D454" s="21"/>
      <c r="S454" s="21"/>
    </row>
    <row r="455" spans="4:19" ht="13" x14ac:dyDescent="0.15">
      <c r="D455" s="21"/>
      <c r="S455" s="21"/>
    </row>
    <row r="456" spans="4:19" ht="13" x14ac:dyDescent="0.15">
      <c r="D456" s="21"/>
      <c r="S456" s="21"/>
    </row>
    <row r="457" spans="4:19" ht="13" x14ac:dyDescent="0.15">
      <c r="D457" s="21"/>
      <c r="S457" s="21"/>
    </row>
    <row r="458" spans="4:19" ht="13" x14ac:dyDescent="0.15">
      <c r="D458" s="21"/>
      <c r="S458" s="21"/>
    </row>
    <row r="459" spans="4:19" ht="13" x14ac:dyDescent="0.15">
      <c r="D459" s="21"/>
      <c r="S459" s="21"/>
    </row>
    <row r="460" spans="4:19" ht="13" x14ac:dyDescent="0.15">
      <c r="D460" s="21"/>
      <c r="S460" s="21"/>
    </row>
    <row r="461" spans="4:19" ht="13" x14ac:dyDescent="0.15">
      <c r="D461" s="21"/>
      <c r="S461" s="21"/>
    </row>
    <row r="462" spans="4:19" ht="13" x14ac:dyDescent="0.15">
      <c r="D462" s="21"/>
      <c r="S462" s="21"/>
    </row>
    <row r="463" spans="4:19" ht="13" x14ac:dyDescent="0.15">
      <c r="D463" s="21"/>
      <c r="S463" s="21"/>
    </row>
    <row r="464" spans="4:19" ht="13" x14ac:dyDescent="0.15">
      <c r="D464" s="21"/>
      <c r="S464" s="21"/>
    </row>
    <row r="465" spans="4:19" ht="13" x14ac:dyDescent="0.15">
      <c r="D465" s="21"/>
      <c r="S465" s="21"/>
    </row>
    <row r="466" spans="4:19" ht="13" x14ac:dyDescent="0.15">
      <c r="D466" s="21"/>
      <c r="S466" s="21"/>
    </row>
    <row r="467" spans="4:19" ht="13" x14ac:dyDescent="0.15">
      <c r="D467" s="21"/>
      <c r="S467" s="21"/>
    </row>
    <row r="468" spans="4:19" ht="13" x14ac:dyDescent="0.15">
      <c r="D468" s="21"/>
      <c r="S468" s="21"/>
    </row>
    <row r="469" spans="4:19" ht="13" x14ac:dyDescent="0.15">
      <c r="D469" s="21"/>
      <c r="S469" s="21"/>
    </row>
    <row r="470" spans="4:19" ht="13" x14ac:dyDescent="0.15">
      <c r="D470" s="21"/>
      <c r="S470" s="21"/>
    </row>
    <row r="471" spans="4:19" ht="13" x14ac:dyDescent="0.15">
      <c r="D471" s="21"/>
      <c r="S471" s="21"/>
    </row>
    <row r="472" spans="4:19" ht="13" x14ac:dyDescent="0.15">
      <c r="D472" s="21"/>
      <c r="S472" s="21"/>
    </row>
    <row r="473" spans="4:19" ht="13" x14ac:dyDescent="0.15">
      <c r="D473" s="21"/>
      <c r="S473" s="21"/>
    </row>
    <row r="474" spans="4:19" ht="13" x14ac:dyDescent="0.15">
      <c r="D474" s="21"/>
      <c r="S474" s="21"/>
    </row>
    <row r="475" spans="4:19" ht="13" x14ac:dyDescent="0.15">
      <c r="D475" s="21"/>
      <c r="S475" s="21"/>
    </row>
    <row r="476" spans="4:19" ht="13" x14ac:dyDescent="0.15">
      <c r="D476" s="21"/>
      <c r="S476" s="21"/>
    </row>
    <row r="477" spans="4:19" ht="13" x14ac:dyDescent="0.15">
      <c r="D477" s="21"/>
      <c r="S477" s="21"/>
    </row>
    <row r="478" spans="4:19" ht="13" x14ac:dyDescent="0.15">
      <c r="D478" s="21"/>
      <c r="S478" s="21"/>
    </row>
    <row r="479" spans="4:19" ht="13" x14ac:dyDescent="0.15">
      <c r="D479" s="21"/>
      <c r="S479" s="21"/>
    </row>
    <row r="480" spans="4:19" ht="13" x14ac:dyDescent="0.15">
      <c r="D480" s="21"/>
      <c r="S480" s="21"/>
    </row>
    <row r="481" spans="4:19" ht="13" x14ac:dyDescent="0.15">
      <c r="D481" s="21"/>
      <c r="S481" s="21"/>
    </row>
    <row r="482" spans="4:19" ht="13" x14ac:dyDescent="0.15">
      <c r="D482" s="21"/>
      <c r="S482" s="21"/>
    </row>
    <row r="483" spans="4:19" ht="13" x14ac:dyDescent="0.15">
      <c r="D483" s="21"/>
      <c r="S483" s="21"/>
    </row>
    <row r="484" spans="4:19" ht="13" x14ac:dyDescent="0.15">
      <c r="D484" s="21"/>
      <c r="S484" s="21"/>
    </row>
    <row r="485" spans="4:19" ht="13" x14ac:dyDescent="0.15">
      <c r="D485" s="21"/>
      <c r="S485" s="21"/>
    </row>
    <row r="486" spans="4:19" ht="13" x14ac:dyDescent="0.15">
      <c r="D486" s="21"/>
      <c r="S486" s="21"/>
    </row>
    <row r="487" spans="4:19" ht="13" x14ac:dyDescent="0.15">
      <c r="D487" s="21"/>
      <c r="S487" s="21"/>
    </row>
    <row r="488" spans="4:19" ht="13" x14ac:dyDescent="0.15">
      <c r="D488" s="21"/>
      <c r="S488" s="21"/>
    </row>
    <row r="489" spans="4:19" ht="13" x14ac:dyDescent="0.15">
      <c r="D489" s="21"/>
      <c r="S489" s="21"/>
    </row>
    <row r="490" spans="4:19" ht="13" x14ac:dyDescent="0.15">
      <c r="D490" s="21"/>
      <c r="S490" s="21"/>
    </row>
    <row r="491" spans="4:19" ht="13" x14ac:dyDescent="0.15">
      <c r="D491" s="21"/>
      <c r="S491" s="21"/>
    </row>
    <row r="492" spans="4:19" ht="13" x14ac:dyDescent="0.15">
      <c r="D492" s="21"/>
      <c r="S492" s="21"/>
    </row>
    <row r="493" spans="4:19" ht="13" x14ac:dyDescent="0.15">
      <c r="D493" s="21"/>
      <c r="S493" s="21"/>
    </row>
    <row r="494" spans="4:19" ht="13" x14ac:dyDescent="0.15">
      <c r="D494" s="21"/>
      <c r="S494" s="21"/>
    </row>
    <row r="495" spans="4:19" ht="13" x14ac:dyDescent="0.15">
      <c r="D495" s="21"/>
      <c r="S495" s="21"/>
    </row>
    <row r="496" spans="4:19" ht="13" x14ac:dyDescent="0.15">
      <c r="D496" s="21"/>
      <c r="S496" s="21"/>
    </row>
    <row r="497" spans="4:19" ht="13" x14ac:dyDescent="0.15">
      <c r="D497" s="21"/>
      <c r="S497" s="21"/>
    </row>
    <row r="498" spans="4:19" ht="13" x14ac:dyDescent="0.15">
      <c r="D498" s="21"/>
      <c r="S498" s="21"/>
    </row>
    <row r="499" spans="4:19" ht="13" x14ac:dyDescent="0.15">
      <c r="D499" s="21"/>
      <c r="S499" s="21"/>
    </row>
    <row r="500" spans="4:19" ht="13" x14ac:dyDescent="0.15">
      <c r="D500" s="21"/>
      <c r="S500" s="21"/>
    </row>
    <row r="501" spans="4:19" ht="13" x14ac:dyDescent="0.15">
      <c r="D501" s="21"/>
      <c r="S501" s="21"/>
    </row>
    <row r="502" spans="4:19" ht="13" x14ac:dyDescent="0.15">
      <c r="D502" s="21"/>
      <c r="S502" s="21"/>
    </row>
    <row r="503" spans="4:19" ht="13" x14ac:dyDescent="0.15">
      <c r="D503" s="21"/>
      <c r="S503" s="21"/>
    </row>
    <row r="504" spans="4:19" ht="13" x14ac:dyDescent="0.15">
      <c r="D504" s="21"/>
      <c r="S504" s="21"/>
    </row>
    <row r="505" spans="4:19" ht="13" x14ac:dyDescent="0.15">
      <c r="D505" s="21"/>
      <c r="S505" s="21"/>
    </row>
    <row r="506" spans="4:19" ht="13" x14ac:dyDescent="0.15">
      <c r="D506" s="21"/>
      <c r="S506" s="21"/>
    </row>
    <row r="507" spans="4:19" ht="13" x14ac:dyDescent="0.15">
      <c r="D507" s="21"/>
      <c r="S507" s="21"/>
    </row>
    <row r="508" spans="4:19" ht="13" x14ac:dyDescent="0.15">
      <c r="D508" s="21"/>
      <c r="S508" s="21"/>
    </row>
    <row r="509" spans="4:19" ht="13" x14ac:dyDescent="0.15">
      <c r="D509" s="21"/>
      <c r="S509" s="21"/>
    </row>
    <row r="510" spans="4:19" ht="13" x14ac:dyDescent="0.15">
      <c r="D510" s="21"/>
      <c r="S510" s="21"/>
    </row>
    <row r="511" spans="4:19" ht="13" x14ac:dyDescent="0.15">
      <c r="D511" s="21"/>
      <c r="S511" s="21"/>
    </row>
    <row r="512" spans="4:19" ht="13" x14ac:dyDescent="0.15">
      <c r="D512" s="21"/>
      <c r="S512" s="21"/>
    </row>
    <row r="513" spans="4:19" ht="13" x14ac:dyDescent="0.15">
      <c r="D513" s="21"/>
      <c r="S513" s="21"/>
    </row>
    <row r="514" spans="4:19" ht="13" x14ac:dyDescent="0.15">
      <c r="D514" s="21"/>
      <c r="S514" s="21"/>
    </row>
    <row r="515" spans="4:19" ht="13" x14ac:dyDescent="0.15">
      <c r="D515" s="21"/>
      <c r="S515" s="21"/>
    </row>
    <row r="516" spans="4:19" ht="13" x14ac:dyDescent="0.15">
      <c r="D516" s="21"/>
      <c r="S516" s="21"/>
    </row>
    <row r="517" spans="4:19" ht="13" x14ac:dyDescent="0.15">
      <c r="D517" s="21"/>
      <c r="S517" s="21"/>
    </row>
    <row r="518" spans="4:19" ht="13" x14ac:dyDescent="0.15">
      <c r="D518" s="21"/>
      <c r="S518" s="21"/>
    </row>
    <row r="519" spans="4:19" ht="13" x14ac:dyDescent="0.15">
      <c r="D519" s="21"/>
      <c r="S519" s="21"/>
    </row>
    <row r="520" spans="4:19" ht="13" x14ac:dyDescent="0.15">
      <c r="D520" s="21"/>
      <c r="S520" s="21"/>
    </row>
    <row r="521" spans="4:19" ht="13" x14ac:dyDescent="0.15">
      <c r="D521" s="21"/>
      <c r="S521" s="21"/>
    </row>
    <row r="522" spans="4:19" ht="13" x14ac:dyDescent="0.15">
      <c r="D522" s="21"/>
      <c r="S522" s="21"/>
    </row>
    <row r="523" spans="4:19" ht="13" x14ac:dyDescent="0.15">
      <c r="D523" s="21"/>
      <c r="S523" s="21"/>
    </row>
    <row r="524" spans="4:19" ht="13" x14ac:dyDescent="0.15">
      <c r="D524" s="21"/>
      <c r="S524" s="21"/>
    </row>
    <row r="525" spans="4:19" ht="13" x14ac:dyDescent="0.15">
      <c r="D525" s="21"/>
      <c r="S525" s="21"/>
    </row>
    <row r="526" spans="4:19" ht="13" x14ac:dyDescent="0.15">
      <c r="D526" s="21"/>
      <c r="S526" s="21"/>
    </row>
    <row r="527" spans="4:19" ht="13" x14ac:dyDescent="0.15">
      <c r="D527" s="21"/>
      <c r="S527" s="21"/>
    </row>
    <row r="528" spans="4:19" ht="13" x14ac:dyDescent="0.15">
      <c r="D528" s="21"/>
      <c r="S528" s="21"/>
    </row>
    <row r="529" spans="4:19" ht="13" x14ac:dyDescent="0.15">
      <c r="D529" s="21"/>
      <c r="S529" s="21"/>
    </row>
    <row r="530" spans="4:19" ht="13" x14ac:dyDescent="0.15">
      <c r="D530" s="21"/>
      <c r="S530" s="21"/>
    </row>
    <row r="531" spans="4:19" ht="13" x14ac:dyDescent="0.15">
      <c r="D531" s="21"/>
      <c r="S531" s="21"/>
    </row>
    <row r="532" spans="4:19" ht="13" x14ac:dyDescent="0.15">
      <c r="D532" s="21"/>
      <c r="S532" s="21"/>
    </row>
    <row r="533" spans="4:19" ht="13" x14ac:dyDescent="0.15">
      <c r="D533" s="21"/>
      <c r="S533" s="21"/>
    </row>
    <row r="534" spans="4:19" ht="13" x14ac:dyDescent="0.15">
      <c r="D534" s="21"/>
      <c r="S534" s="21"/>
    </row>
    <row r="535" spans="4:19" ht="13" x14ac:dyDescent="0.15">
      <c r="D535" s="21"/>
      <c r="S535" s="21"/>
    </row>
    <row r="536" spans="4:19" ht="13" x14ac:dyDescent="0.15">
      <c r="D536" s="21"/>
      <c r="S536" s="21"/>
    </row>
    <row r="537" spans="4:19" ht="13" x14ac:dyDescent="0.15">
      <c r="D537" s="21"/>
      <c r="S537" s="21"/>
    </row>
    <row r="538" spans="4:19" ht="13" x14ac:dyDescent="0.15">
      <c r="D538" s="21"/>
      <c r="S538" s="21"/>
    </row>
    <row r="539" spans="4:19" ht="13" x14ac:dyDescent="0.15">
      <c r="D539" s="21"/>
      <c r="S539" s="21"/>
    </row>
    <row r="540" spans="4:19" ht="13" x14ac:dyDescent="0.15">
      <c r="D540" s="21"/>
      <c r="S540" s="21"/>
    </row>
    <row r="541" spans="4:19" ht="13" x14ac:dyDescent="0.15">
      <c r="D541" s="21"/>
      <c r="S541" s="21"/>
    </row>
    <row r="542" spans="4:19" ht="13" x14ac:dyDescent="0.15">
      <c r="D542" s="21"/>
      <c r="S542" s="21"/>
    </row>
    <row r="543" spans="4:19" ht="13" x14ac:dyDescent="0.15">
      <c r="D543" s="21"/>
      <c r="S543" s="21"/>
    </row>
    <row r="544" spans="4:19" ht="13" x14ac:dyDescent="0.15">
      <c r="D544" s="21"/>
      <c r="S544" s="21"/>
    </row>
    <row r="545" spans="4:19" ht="13" x14ac:dyDescent="0.15">
      <c r="D545" s="21"/>
      <c r="S545" s="21"/>
    </row>
    <row r="546" spans="4:19" ht="13" x14ac:dyDescent="0.15">
      <c r="D546" s="21"/>
      <c r="S546" s="21"/>
    </row>
    <row r="547" spans="4:19" ht="13" x14ac:dyDescent="0.15">
      <c r="D547" s="21"/>
      <c r="S547" s="21"/>
    </row>
    <row r="548" spans="4:19" ht="13" x14ac:dyDescent="0.15">
      <c r="D548" s="21"/>
      <c r="S548" s="21"/>
    </row>
    <row r="549" spans="4:19" ht="13" x14ac:dyDescent="0.15">
      <c r="D549" s="21"/>
      <c r="S549" s="21"/>
    </row>
    <row r="550" spans="4:19" ht="13" x14ac:dyDescent="0.15">
      <c r="D550" s="21"/>
      <c r="S550" s="21"/>
    </row>
    <row r="551" spans="4:19" ht="13" x14ac:dyDescent="0.15">
      <c r="D551" s="21"/>
      <c r="S551" s="21"/>
    </row>
    <row r="552" spans="4:19" ht="13" x14ac:dyDescent="0.15">
      <c r="D552" s="21"/>
      <c r="S552" s="21"/>
    </row>
    <row r="553" spans="4:19" ht="13" x14ac:dyDescent="0.15">
      <c r="D553" s="21"/>
      <c r="S553" s="21"/>
    </row>
    <row r="554" spans="4:19" ht="13" x14ac:dyDescent="0.15">
      <c r="D554" s="21"/>
      <c r="S554" s="21"/>
    </row>
    <row r="555" spans="4:19" ht="13" x14ac:dyDescent="0.15">
      <c r="D555" s="21"/>
      <c r="S555" s="21"/>
    </row>
    <row r="556" spans="4:19" ht="13" x14ac:dyDescent="0.15">
      <c r="D556" s="21"/>
      <c r="S556" s="21"/>
    </row>
    <row r="557" spans="4:19" ht="13" x14ac:dyDescent="0.15">
      <c r="D557" s="21"/>
      <c r="S557" s="21"/>
    </row>
    <row r="558" spans="4:19" ht="13" x14ac:dyDescent="0.15">
      <c r="D558" s="21"/>
      <c r="S558" s="21"/>
    </row>
    <row r="559" spans="4:19" ht="13" x14ac:dyDescent="0.15">
      <c r="D559" s="21"/>
      <c r="S559" s="21"/>
    </row>
    <row r="560" spans="4:19" ht="13" x14ac:dyDescent="0.15">
      <c r="D560" s="21"/>
      <c r="S560" s="21"/>
    </row>
    <row r="561" spans="4:19" ht="13" x14ac:dyDescent="0.15">
      <c r="D561" s="21"/>
      <c r="S561" s="21"/>
    </row>
    <row r="562" spans="4:19" ht="13" x14ac:dyDescent="0.15">
      <c r="D562" s="21"/>
      <c r="S562" s="21"/>
    </row>
    <row r="563" spans="4:19" ht="13" x14ac:dyDescent="0.15">
      <c r="D563" s="21"/>
      <c r="S563" s="21"/>
    </row>
    <row r="564" spans="4:19" ht="13" x14ac:dyDescent="0.15">
      <c r="D564" s="21"/>
      <c r="S564" s="21"/>
    </row>
    <row r="565" spans="4:19" ht="13" x14ac:dyDescent="0.15">
      <c r="D565" s="21"/>
      <c r="S565" s="21"/>
    </row>
    <row r="566" spans="4:19" ht="13" x14ac:dyDescent="0.15">
      <c r="D566" s="21"/>
      <c r="S566" s="21"/>
    </row>
    <row r="567" spans="4:19" ht="13" x14ac:dyDescent="0.15">
      <c r="D567" s="21"/>
      <c r="S567" s="21"/>
    </row>
    <row r="568" spans="4:19" ht="13" x14ac:dyDescent="0.15">
      <c r="D568" s="21"/>
      <c r="S568" s="21"/>
    </row>
    <row r="569" spans="4:19" ht="13" x14ac:dyDescent="0.15">
      <c r="D569" s="21"/>
      <c r="S569" s="21"/>
    </row>
    <row r="570" spans="4:19" ht="13" x14ac:dyDescent="0.15">
      <c r="D570" s="21"/>
      <c r="S570" s="21"/>
    </row>
    <row r="571" spans="4:19" ht="13" x14ac:dyDescent="0.15">
      <c r="D571" s="21"/>
      <c r="S571" s="21"/>
    </row>
    <row r="572" spans="4:19" ht="13" x14ac:dyDescent="0.15">
      <c r="D572" s="21"/>
      <c r="S572" s="21"/>
    </row>
    <row r="573" spans="4:19" ht="13" x14ac:dyDescent="0.15">
      <c r="D573" s="21"/>
      <c r="S573" s="21"/>
    </row>
    <row r="574" spans="4:19" ht="13" x14ac:dyDescent="0.15">
      <c r="D574" s="21"/>
      <c r="S574" s="21"/>
    </row>
    <row r="575" spans="4:19" ht="13" x14ac:dyDescent="0.15">
      <c r="D575" s="21"/>
      <c r="S575" s="21"/>
    </row>
    <row r="576" spans="4:19" ht="13" x14ac:dyDescent="0.15">
      <c r="D576" s="21"/>
      <c r="S576" s="21"/>
    </row>
    <row r="577" spans="4:19" ht="13" x14ac:dyDescent="0.15">
      <c r="D577" s="21"/>
      <c r="S577" s="21"/>
    </row>
    <row r="578" spans="4:19" ht="13" x14ac:dyDescent="0.15">
      <c r="D578" s="21"/>
      <c r="S578" s="21"/>
    </row>
    <row r="579" spans="4:19" ht="13" x14ac:dyDescent="0.15">
      <c r="D579" s="21"/>
      <c r="S579" s="21"/>
    </row>
    <row r="580" spans="4:19" ht="13" x14ac:dyDescent="0.15">
      <c r="D580" s="21"/>
      <c r="S580" s="21"/>
    </row>
    <row r="581" spans="4:19" ht="13" x14ac:dyDescent="0.15">
      <c r="D581" s="21"/>
      <c r="S581" s="21"/>
    </row>
    <row r="582" spans="4:19" ht="13" x14ac:dyDescent="0.15">
      <c r="D582" s="21"/>
      <c r="S582" s="21"/>
    </row>
    <row r="583" spans="4:19" ht="13" x14ac:dyDescent="0.15">
      <c r="D583" s="21"/>
      <c r="S583" s="21"/>
    </row>
    <row r="584" spans="4:19" ht="13" x14ac:dyDescent="0.15">
      <c r="D584" s="21"/>
      <c r="S584" s="21"/>
    </row>
    <row r="585" spans="4:19" ht="13" x14ac:dyDescent="0.15">
      <c r="D585" s="21"/>
      <c r="S585" s="21"/>
    </row>
    <row r="586" spans="4:19" ht="13" x14ac:dyDescent="0.15">
      <c r="D586" s="21"/>
      <c r="S586" s="21"/>
    </row>
    <row r="587" spans="4:19" ht="13" x14ac:dyDescent="0.15">
      <c r="D587" s="21"/>
      <c r="S587" s="21"/>
    </row>
    <row r="588" spans="4:19" ht="13" x14ac:dyDescent="0.15">
      <c r="D588" s="21"/>
      <c r="S588" s="21"/>
    </row>
    <row r="589" spans="4:19" ht="13" x14ac:dyDescent="0.15">
      <c r="D589" s="21"/>
      <c r="S589" s="21"/>
    </row>
    <row r="590" spans="4:19" ht="13" x14ac:dyDescent="0.15">
      <c r="D590" s="21"/>
      <c r="S590" s="21"/>
    </row>
    <row r="591" spans="4:19" ht="13" x14ac:dyDescent="0.15">
      <c r="D591" s="21"/>
      <c r="S591" s="21"/>
    </row>
    <row r="592" spans="4:19" ht="13" x14ac:dyDescent="0.15">
      <c r="D592" s="21"/>
      <c r="S592" s="21"/>
    </row>
    <row r="593" spans="4:19" ht="13" x14ac:dyDescent="0.15">
      <c r="D593" s="21"/>
      <c r="S593" s="21"/>
    </row>
    <row r="594" spans="4:19" ht="13" x14ac:dyDescent="0.15">
      <c r="D594" s="21"/>
      <c r="S594" s="21"/>
    </row>
    <row r="595" spans="4:19" ht="13" x14ac:dyDescent="0.15">
      <c r="D595" s="21"/>
      <c r="S595" s="21"/>
    </row>
    <row r="596" spans="4:19" ht="13" x14ac:dyDescent="0.15">
      <c r="D596" s="21"/>
      <c r="S596" s="21"/>
    </row>
    <row r="597" spans="4:19" ht="13" x14ac:dyDescent="0.15">
      <c r="D597" s="21"/>
      <c r="S597" s="21"/>
    </row>
    <row r="598" spans="4:19" ht="13" x14ac:dyDescent="0.15">
      <c r="D598" s="21"/>
      <c r="S598" s="21"/>
    </row>
    <row r="599" spans="4:19" ht="13" x14ac:dyDescent="0.15">
      <c r="D599" s="21"/>
      <c r="S599" s="21"/>
    </row>
    <row r="600" spans="4:19" ht="13" x14ac:dyDescent="0.15">
      <c r="D600" s="21"/>
      <c r="S600" s="21"/>
    </row>
    <row r="601" spans="4:19" ht="13" x14ac:dyDescent="0.15">
      <c r="D601" s="21"/>
      <c r="S601" s="21"/>
    </row>
    <row r="602" spans="4:19" ht="13" x14ac:dyDescent="0.15">
      <c r="D602" s="21"/>
      <c r="S602" s="21"/>
    </row>
    <row r="603" spans="4:19" ht="13" x14ac:dyDescent="0.15">
      <c r="D603" s="21"/>
      <c r="S603" s="21"/>
    </row>
    <row r="604" spans="4:19" ht="13" x14ac:dyDescent="0.15">
      <c r="D604" s="21"/>
      <c r="S604" s="21"/>
    </row>
    <row r="605" spans="4:19" ht="13" x14ac:dyDescent="0.15">
      <c r="D605" s="21"/>
      <c r="S605" s="21"/>
    </row>
    <row r="606" spans="4:19" ht="13" x14ac:dyDescent="0.15">
      <c r="D606" s="21"/>
      <c r="S606" s="21"/>
    </row>
    <row r="607" spans="4:19" ht="13" x14ac:dyDescent="0.15">
      <c r="D607" s="21"/>
      <c r="S607" s="21"/>
    </row>
    <row r="608" spans="4:19" ht="13" x14ac:dyDescent="0.15">
      <c r="D608" s="21"/>
      <c r="S608" s="21"/>
    </row>
    <row r="609" spans="4:19" ht="13" x14ac:dyDescent="0.15">
      <c r="D609" s="21"/>
      <c r="S609" s="21"/>
    </row>
    <row r="610" spans="4:19" ht="13" x14ac:dyDescent="0.15">
      <c r="D610" s="21"/>
      <c r="S610" s="21"/>
    </row>
    <row r="611" spans="4:19" ht="13" x14ac:dyDescent="0.15">
      <c r="D611" s="21"/>
      <c r="S611" s="21"/>
    </row>
    <row r="612" spans="4:19" ht="13" x14ac:dyDescent="0.15">
      <c r="D612" s="21"/>
      <c r="S612" s="21"/>
    </row>
    <row r="613" spans="4:19" ht="13" x14ac:dyDescent="0.15">
      <c r="D613" s="21"/>
      <c r="S613" s="21"/>
    </row>
    <row r="614" spans="4:19" ht="13" x14ac:dyDescent="0.15">
      <c r="D614" s="21"/>
      <c r="S614" s="21"/>
    </row>
    <row r="615" spans="4:19" ht="13" x14ac:dyDescent="0.15">
      <c r="D615" s="21"/>
      <c r="S615" s="21"/>
    </row>
    <row r="616" spans="4:19" ht="13" x14ac:dyDescent="0.15">
      <c r="D616" s="21"/>
      <c r="S616" s="21"/>
    </row>
    <row r="617" spans="4:19" ht="13" x14ac:dyDescent="0.15">
      <c r="D617" s="21"/>
      <c r="S617" s="21"/>
    </row>
    <row r="618" spans="4:19" ht="13" x14ac:dyDescent="0.15">
      <c r="D618" s="21"/>
      <c r="S618" s="21"/>
    </row>
    <row r="619" spans="4:19" ht="13" x14ac:dyDescent="0.15">
      <c r="D619" s="21"/>
      <c r="S619" s="21"/>
    </row>
    <row r="620" spans="4:19" ht="13" x14ac:dyDescent="0.15">
      <c r="D620" s="21"/>
      <c r="S620" s="21"/>
    </row>
    <row r="621" spans="4:19" ht="13" x14ac:dyDescent="0.15">
      <c r="D621" s="21"/>
      <c r="S621" s="21"/>
    </row>
    <row r="622" spans="4:19" ht="13" x14ac:dyDescent="0.15">
      <c r="D622" s="21"/>
      <c r="S622" s="21"/>
    </row>
    <row r="623" spans="4:19" ht="13" x14ac:dyDescent="0.15">
      <c r="D623" s="21"/>
      <c r="S623" s="21"/>
    </row>
    <row r="624" spans="4:19" ht="13" x14ac:dyDescent="0.15">
      <c r="D624" s="21"/>
      <c r="S624" s="21"/>
    </row>
    <row r="625" spans="4:19" ht="13" x14ac:dyDescent="0.15">
      <c r="D625" s="21"/>
      <c r="S625" s="21"/>
    </row>
    <row r="626" spans="4:19" ht="13" x14ac:dyDescent="0.15">
      <c r="D626" s="21"/>
      <c r="S626" s="21"/>
    </row>
    <row r="627" spans="4:19" ht="13" x14ac:dyDescent="0.15">
      <c r="D627" s="21"/>
      <c r="S627" s="21"/>
    </row>
    <row r="628" spans="4:19" ht="13" x14ac:dyDescent="0.15">
      <c r="D628" s="21"/>
      <c r="S628" s="21"/>
    </row>
    <row r="629" spans="4:19" ht="13" x14ac:dyDescent="0.15">
      <c r="D629" s="21"/>
      <c r="S629" s="21"/>
    </row>
    <row r="630" spans="4:19" ht="13" x14ac:dyDescent="0.15">
      <c r="D630" s="21"/>
      <c r="S630" s="21"/>
    </row>
    <row r="631" spans="4:19" ht="13" x14ac:dyDescent="0.15">
      <c r="D631" s="21"/>
      <c r="S631" s="21"/>
    </row>
    <row r="632" spans="4:19" ht="13" x14ac:dyDescent="0.15">
      <c r="D632" s="21"/>
      <c r="S632" s="21"/>
    </row>
    <row r="633" spans="4:19" ht="13" x14ac:dyDescent="0.15">
      <c r="D633" s="21"/>
      <c r="S633" s="21"/>
    </row>
    <row r="634" spans="4:19" ht="13" x14ac:dyDescent="0.15">
      <c r="D634" s="21"/>
      <c r="S634" s="21"/>
    </row>
    <row r="635" spans="4:19" ht="13" x14ac:dyDescent="0.15">
      <c r="D635" s="21"/>
      <c r="S635" s="21"/>
    </row>
    <row r="636" spans="4:19" ht="13" x14ac:dyDescent="0.15">
      <c r="D636" s="21"/>
      <c r="S636" s="21"/>
    </row>
    <row r="637" spans="4:19" ht="13" x14ac:dyDescent="0.15">
      <c r="D637" s="21"/>
      <c r="S637" s="21"/>
    </row>
    <row r="638" spans="4:19" ht="13" x14ac:dyDescent="0.15">
      <c r="D638" s="21"/>
      <c r="S638" s="21"/>
    </row>
    <row r="639" spans="4:19" ht="13" x14ac:dyDescent="0.15">
      <c r="D639" s="21"/>
      <c r="S639" s="21"/>
    </row>
    <row r="640" spans="4:19" ht="13" x14ac:dyDescent="0.15">
      <c r="D640" s="21"/>
      <c r="S640" s="21"/>
    </row>
    <row r="641" spans="4:19" ht="13" x14ac:dyDescent="0.15">
      <c r="D641" s="21"/>
      <c r="S641" s="21"/>
    </row>
    <row r="642" spans="4:19" ht="13" x14ac:dyDescent="0.15">
      <c r="D642" s="21"/>
      <c r="S642" s="21"/>
    </row>
    <row r="643" spans="4:19" ht="13" x14ac:dyDescent="0.15">
      <c r="D643" s="21"/>
      <c r="S643" s="21"/>
    </row>
    <row r="644" spans="4:19" ht="13" x14ac:dyDescent="0.15">
      <c r="D644" s="21"/>
      <c r="S644" s="21"/>
    </row>
    <row r="645" spans="4:19" ht="13" x14ac:dyDescent="0.15">
      <c r="D645" s="21"/>
      <c r="S645" s="21"/>
    </row>
    <row r="646" spans="4:19" ht="13" x14ac:dyDescent="0.15">
      <c r="D646" s="21"/>
      <c r="S646" s="21"/>
    </row>
    <row r="647" spans="4:19" ht="13" x14ac:dyDescent="0.15">
      <c r="D647" s="21"/>
      <c r="S647" s="21"/>
    </row>
    <row r="648" spans="4:19" ht="13" x14ac:dyDescent="0.15">
      <c r="D648" s="21"/>
      <c r="S648" s="21"/>
    </row>
    <row r="649" spans="4:19" ht="13" x14ac:dyDescent="0.15">
      <c r="D649" s="21"/>
      <c r="S649" s="21"/>
    </row>
    <row r="650" spans="4:19" ht="13" x14ac:dyDescent="0.15">
      <c r="D650" s="21"/>
      <c r="S650" s="21"/>
    </row>
    <row r="651" spans="4:19" ht="13" x14ac:dyDescent="0.15">
      <c r="D651" s="21"/>
      <c r="S651" s="21"/>
    </row>
    <row r="652" spans="4:19" ht="13" x14ac:dyDescent="0.15">
      <c r="D652" s="21"/>
      <c r="S652" s="21"/>
    </row>
    <row r="653" spans="4:19" ht="13" x14ac:dyDescent="0.15">
      <c r="D653" s="21"/>
      <c r="S653" s="21"/>
    </row>
    <row r="654" spans="4:19" ht="13" x14ac:dyDescent="0.15">
      <c r="D654" s="21"/>
      <c r="S654" s="21"/>
    </row>
    <row r="655" spans="4:19" ht="13" x14ac:dyDescent="0.15">
      <c r="D655" s="21"/>
      <c r="S655" s="21"/>
    </row>
    <row r="656" spans="4:19" ht="13" x14ac:dyDescent="0.15">
      <c r="D656" s="21"/>
      <c r="S656" s="21"/>
    </row>
    <row r="657" spans="4:19" ht="13" x14ac:dyDescent="0.15">
      <c r="D657" s="21"/>
      <c r="S657" s="21"/>
    </row>
    <row r="658" spans="4:19" ht="13" x14ac:dyDescent="0.15">
      <c r="D658" s="21"/>
      <c r="S658" s="21"/>
    </row>
    <row r="659" spans="4:19" ht="13" x14ac:dyDescent="0.15">
      <c r="D659" s="21"/>
      <c r="S659" s="21"/>
    </row>
    <row r="660" spans="4:19" ht="13" x14ac:dyDescent="0.15">
      <c r="D660" s="21"/>
      <c r="S660" s="21"/>
    </row>
    <row r="661" spans="4:19" ht="13" x14ac:dyDescent="0.15">
      <c r="D661" s="21"/>
      <c r="S661" s="21"/>
    </row>
    <row r="662" spans="4:19" ht="13" x14ac:dyDescent="0.15">
      <c r="D662" s="21"/>
      <c r="S662" s="21"/>
    </row>
    <row r="663" spans="4:19" ht="13" x14ac:dyDescent="0.15">
      <c r="D663" s="21"/>
      <c r="S663" s="21"/>
    </row>
    <row r="664" spans="4:19" ht="13" x14ac:dyDescent="0.15">
      <c r="D664" s="21"/>
      <c r="S664" s="21"/>
    </row>
    <row r="665" spans="4:19" ht="13" x14ac:dyDescent="0.15">
      <c r="D665" s="21"/>
      <c r="S665" s="21"/>
    </row>
    <row r="666" spans="4:19" ht="13" x14ac:dyDescent="0.15">
      <c r="D666" s="21"/>
      <c r="S666" s="21"/>
    </row>
    <row r="667" spans="4:19" ht="13" x14ac:dyDescent="0.15">
      <c r="D667" s="21"/>
      <c r="S667" s="21"/>
    </row>
    <row r="668" spans="4:19" ht="13" x14ac:dyDescent="0.15">
      <c r="D668" s="21"/>
      <c r="S668" s="21"/>
    </row>
    <row r="669" spans="4:19" ht="13" x14ac:dyDescent="0.15">
      <c r="D669" s="21"/>
      <c r="S669" s="21"/>
    </row>
    <row r="670" spans="4:19" ht="13" x14ac:dyDescent="0.15">
      <c r="D670" s="21"/>
      <c r="S670" s="21"/>
    </row>
    <row r="671" spans="4:19" ht="13" x14ac:dyDescent="0.15">
      <c r="D671" s="21"/>
      <c r="S671" s="21"/>
    </row>
    <row r="672" spans="4:19" ht="13" x14ac:dyDescent="0.15">
      <c r="D672" s="21"/>
      <c r="S672" s="21"/>
    </row>
    <row r="673" spans="4:19" ht="13" x14ac:dyDescent="0.15">
      <c r="D673" s="21"/>
      <c r="S673" s="21"/>
    </row>
    <row r="674" spans="4:19" ht="13" x14ac:dyDescent="0.15">
      <c r="D674" s="21"/>
      <c r="S674" s="21"/>
    </row>
    <row r="675" spans="4:19" ht="13" x14ac:dyDescent="0.15">
      <c r="D675" s="21"/>
      <c r="S675" s="21"/>
    </row>
    <row r="676" spans="4:19" ht="13" x14ac:dyDescent="0.15">
      <c r="D676" s="21"/>
      <c r="S676" s="21"/>
    </row>
    <row r="677" spans="4:19" ht="13" x14ac:dyDescent="0.15">
      <c r="D677" s="21"/>
      <c r="S677" s="21"/>
    </row>
    <row r="678" spans="4:19" ht="13" x14ac:dyDescent="0.15">
      <c r="D678" s="21"/>
      <c r="S678" s="21"/>
    </row>
    <row r="679" spans="4:19" ht="13" x14ac:dyDescent="0.15">
      <c r="D679" s="21"/>
      <c r="S679" s="21"/>
    </row>
    <row r="680" spans="4:19" ht="13" x14ac:dyDescent="0.15">
      <c r="D680" s="21"/>
      <c r="S680" s="21"/>
    </row>
    <row r="681" spans="4:19" ht="13" x14ac:dyDescent="0.15">
      <c r="D681" s="21"/>
      <c r="S681" s="21"/>
    </row>
    <row r="682" spans="4:19" ht="13" x14ac:dyDescent="0.15">
      <c r="D682" s="21"/>
      <c r="S682" s="21"/>
    </row>
    <row r="683" spans="4:19" ht="13" x14ac:dyDescent="0.15">
      <c r="D683" s="21"/>
      <c r="S683" s="21"/>
    </row>
    <row r="684" spans="4:19" ht="13" x14ac:dyDescent="0.15">
      <c r="D684" s="21"/>
      <c r="S684" s="21"/>
    </row>
    <row r="685" spans="4:19" ht="13" x14ac:dyDescent="0.15">
      <c r="D685" s="21"/>
      <c r="S685" s="21"/>
    </row>
    <row r="686" spans="4:19" ht="13" x14ac:dyDescent="0.15">
      <c r="D686" s="21"/>
      <c r="S686" s="21"/>
    </row>
    <row r="687" spans="4:19" ht="13" x14ac:dyDescent="0.15">
      <c r="D687" s="21"/>
      <c r="S687" s="21"/>
    </row>
    <row r="688" spans="4:19" ht="13" x14ac:dyDescent="0.15">
      <c r="D688" s="21"/>
      <c r="S688" s="21"/>
    </row>
    <row r="689" spans="4:19" ht="13" x14ac:dyDescent="0.15">
      <c r="D689" s="21"/>
      <c r="S689" s="21"/>
    </row>
    <row r="690" spans="4:19" ht="13" x14ac:dyDescent="0.15">
      <c r="D690" s="21"/>
      <c r="S690" s="21"/>
    </row>
    <row r="691" spans="4:19" ht="13" x14ac:dyDescent="0.15">
      <c r="D691" s="21"/>
      <c r="S691" s="21"/>
    </row>
    <row r="692" spans="4:19" ht="13" x14ac:dyDescent="0.15">
      <c r="D692" s="21"/>
      <c r="S692" s="21"/>
    </row>
    <row r="693" spans="4:19" ht="13" x14ac:dyDescent="0.15">
      <c r="D693" s="21"/>
      <c r="S693" s="21"/>
    </row>
    <row r="694" spans="4:19" ht="13" x14ac:dyDescent="0.15">
      <c r="D694" s="21"/>
      <c r="S694" s="21"/>
    </row>
    <row r="695" spans="4:19" ht="13" x14ac:dyDescent="0.15">
      <c r="D695" s="21"/>
      <c r="S695" s="21"/>
    </row>
    <row r="696" spans="4:19" ht="13" x14ac:dyDescent="0.15">
      <c r="D696" s="21"/>
      <c r="S696" s="21"/>
    </row>
    <row r="697" spans="4:19" ht="13" x14ac:dyDescent="0.15">
      <c r="D697" s="21"/>
      <c r="S697" s="21"/>
    </row>
    <row r="698" spans="4:19" ht="13" x14ac:dyDescent="0.15">
      <c r="D698" s="21"/>
      <c r="S698" s="21"/>
    </row>
    <row r="699" spans="4:19" ht="13" x14ac:dyDescent="0.15">
      <c r="D699" s="21"/>
      <c r="S699" s="21"/>
    </row>
    <row r="700" spans="4:19" ht="13" x14ac:dyDescent="0.15">
      <c r="D700" s="21"/>
      <c r="S700" s="21"/>
    </row>
    <row r="701" spans="4:19" ht="13" x14ac:dyDescent="0.15">
      <c r="D701" s="21"/>
      <c r="S701" s="21"/>
    </row>
    <row r="702" spans="4:19" ht="13" x14ac:dyDescent="0.15">
      <c r="D702" s="21"/>
      <c r="S702" s="21"/>
    </row>
    <row r="703" spans="4:19" ht="13" x14ac:dyDescent="0.15">
      <c r="D703" s="21"/>
      <c r="S703" s="21"/>
    </row>
    <row r="704" spans="4:19" ht="13" x14ac:dyDescent="0.15">
      <c r="D704" s="21"/>
      <c r="S704" s="21"/>
    </row>
    <row r="705" spans="4:19" ht="13" x14ac:dyDescent="0.15">
      <c r="D705" s="21"/>
      <c r="S705" s="21"/>
    </row>
    <row r="706" spans="4:19" ht="13" x14ac:dyDescent="0.15">
      <c r="D706" s="21"/>
      <c r="S706" s="21"/>
    </row>
    <row r="707" spans="4:19" ht="13" x14ac:dyDescent="0.15">
      <c r="D707" s="21"/>
      <c r="S707" s="21"/>
    </row>
    <row r="708" spans="4:19" ht="13" x14ac:dyDescent="0.15">
      <c r="D708" s="21"/>
      <c r="S708" s="21"/>
    </row>
    <row r="709" spans="4:19" ht="13" x14ac:dyDescent="0.15">
      <c r="D709" s="21"/>
      <c r="S709" s="21"/>
    </row>
    <row r="710" spans="4:19" ht="13" x14ac:dyDescent="0.15">
      <c r="D710" s="21"/>
      <c r="S710" s="21"/>
    </row>
    <row r="711" spans="4:19" ht="13" x14ac:dyDescent="0.15">
      <c r="D711" s="21"/>
      <c r="S711" s="21"/>
    </row>
    <row r="712" spans="4:19" ht="13" x14ac:dyDescent="0.15">
      <c r="D712" s="21"/>
      <c r="S712" s="21"/>
    </row>
    <row r="713" spans="4:19" ht="13" x14ac:dyDescent="0.15">
      <c r="D713" s="21"/>
      <c r="S713" s="21"/>
    </row>
    <row r="714" spans="4:19" ht="13" x14ac:dyDescent="0.15">
      <c r="D714" s="21"/>
      <c r="S714" s="21"/>
    </row>
    <row r="715" spans="4:19" ht="13" x14ac:dyDescent="0.15">
      <c r="D715" s="21"/>
      <c r="S715" s="21"/>
    </row>
    <row r="716" spans="4:19" ht="13" x14ac:dyDescent="0.15">
      <c r="D716" s="21"/>
      <c r="S716" s="21"/>
    </row>
    <row r="717" spans="4:19" ht="13" x14ac:dyDescent="0.15">
      <c r="D717" s="21"/>
      <c r="S717" s="21"/>
    </row>
    <row r="718" spans="4:19" ht="13" x14ac:dyDescent="0.15">
      <c r="D718" s="21"/>
      <c r="S718" s="21"/>
    </row>
    <row r="719" spans="4:19" ht="13" x14ac:dyDescent="0.15">
      <c r="D719" s="21"/>
      <c r="S719" s="21"/>
    </row>
    <row r="720" spans="4:19" ht="13" x14ac:dyDescent="0.15">
      <c r="D720" s="21"/>
      <c r="S720" s="21"/>
    </row>
    <row r="721" spans="4:19" ht="13" x14ac:dyDescent="0.15">
      <c r="D721" s="21"/>
      <c r="S721" s="21"/>
    </row>
    <row r="722" spans="4:19" ht="13" x14ac:dyDescent="0.15">
      <c r="D722" s="21"/>
      <c r="S722" s="21"/>
    </row>
    <row r="723" spans="4:19" ht="13" x14ac:dyDescent="0.15">
      <c r="D723" s="21"/>
      <c r="S723" s="21"/>
    </row>
    <row r="724" spans="4:19" ht="13" x14ac:dyDescent="0.15">
      <c r="D724" s="21"/>
      <c r="S724" s="21"/>
    </row>
    <row r="725" spans="4:19" ht="13" x14ac:dyDescent="0.15">
      <c r="D725" s="21"/>
      <c r="S725" s="21"/>
    </row>
    <row r="726" spans="4:19" ht="13" x14ac:dyDescent="0.15">
      <c r="D726" s="21"/>
      <c r="S726" s="21"/>
    </row>
    <row r="727" spans="4:19" ht="13" x14ac:dyDescent="0.15">
      <c r="D727" s="21"/>
      <c r="S727" s="21"/>
    </row>
    <row r="728" spans="4:19" ht="13" x14ac:dyDescent="0.15">
      <c r="D728" s="21"/>
      <c r="S728" s="21"/>
    </row>
    <row r="729" spans="4:19" ht="13" x14ac:dyDescent="0.15">
      <c r="D729" s="21"/>
      <c r="S729" s="21"/>
    </row>
    <row r="730" spans="4:19" ht="13" x14ac:dyDescent="0.15">
      <c r="D730" s="21"/>
      <c r="S730" s="21"/>
    </row>
    <row r="731" spans="4:19" ht="13" x14ac:dyDescent="0.15">
      <c r="D731" s="21"/>
      <c r="S731" s="21"/>
    </row>
    <row r="732" spans="4:19" ht="13" x14ac:dyDescent="0.15">
      <c r="D732" s="21"/>
      <c r="S732" s="21"/>
    </row>
    <row r="733" spans="4:19" ht="13" x14ac:dyDescent="0.15">
      <c r="D733" s="21"/>
      <c r="S733" s="21"/>
    </row>
    <row r="734" spans="4:19" ht="13" x14ac:dyDescent="0.15">
      <c r="D734" s="21"/>
      <c r="S734" s="21"/>
    </row>
    <row r="735" spans="4:19" ht="13" x14ac:dyDescent="0.15">
      <c r="D735" s="21"/>
      <c r="S735" s="21"/>
    </row>
    <row r="736" spans="4:19" ht="13" x14ac:dyDescent="0.15">
      <c r="D736" s="21"/>
      <c r="S736" s="21"/>
    </row>
    <row r="737" spans="4:19" ht="13" x14ac:dyDescent="0.15">
      <c r="D737" s="21"/>
      <c r="S737" s="21"/>
    </row>
    <row r="738" spans="4:19" ht="13" x14ac:dyDescent="0.15">
      <c r="D738" s="21"/>
      <c r="S738" s="21"/>
    </row>
    <row r="739" spans="4:19" ht="13" x14ac:dyDescent="0.15">
      <c r="D739" s="21"/>
      <c r="S739" s="21"/>
    </row>
    <row r="740" spans="4:19" ht="13" x14ac:dyDescent="0.15">
      <c r="D740" s="21"/>
      <c r="S740" s="21"/>
    </row>
    <row r="741" spans="4:19" ht="13" x14ac:dyDescent="0.15">
      <c r="D741" s="21"/>
      <c r="S741" s="21"/>
    </row>
    <row r="742" spans="4:19" ht="13" x14ac:dyDescent="0.15">
      <c r="D742" s="21"/>
      <c r="S742" s="21"/>
    </row>
    <row r="743" spans="4:19" ht="13" x14ac:dyDescent="0.15">
      <c r="D743" s="21"/>
      <c r="S743" s="21"/>
    </row>
    <row r="744" spans="4:19" ht="13" x14ac:dyDescent="0.15">
      <c r="D744" s="21"/>
      <c r="S744" s="21"/>
    </row>
    <row r="745" spans="4:19" ht="13" x14ac:dyDescent="0.15">
      <c r="D745" s="21"/>
      <c r="S745" s="21"/>
    </row>
    <row r="746" spans="4:19" ht="13" x14ac:dyDescent="0.15">
      <c r="D746" s="21"/>
      <c r="S746" s="21"/>
    </row>
    <row r="747" spans="4:19" ht="13" x14ac:dyDescent="0.15">
      <c r="D747" s="21"/>
      <c r="S747" s="21"/>
    </row>
    <row r="748" spans="4:19" ht="13" x14ac:dyDescent="0.15">
      <c r="D748" s="21"/>
      <c r="S748" s="21"/>
    </row>
    <row r="749" spans="4:19" ht="13" x14ac:dyDescent="0.15">
      <c r="D749" s="21"/>
      <c r="S749" s="21"/>
    </row>
    <row r="750" spans="4:19" ht="13" x14ac:dyDescent="0.15">
      <c r="D750" s="21"/>
      <c r="S750" s="21"/>
    </row>
    <row r="751" spans="4:19" ht="13" x14ac:dyDescent="0.15">
      <c r="D751" s="21"/>
      <c r="S751" s="21"/>
    </row>
    <row r="752" spans="4:19" ht="13" x14ac:dyDescent="0.15">
      <c r="D752" s="21"/>
      <c r="S752" s="21"/>
    </row>
    <row r="753" spans="4:19" ht="13" x14ac:dyDescent="0.15">
      <c r="D753" s="21"/>
      <c r="S753" s="21"/>
    </row>
    <row r="754" spans="4:19" ht="13" x14ac:dyDescent="0.15">
      <c r="D754" s="21"/>
      <c r="S754" s="21"/>
    </row>
    <row r="755" spans="4:19" ht="13" x14ac:dyDescent="0.15">
      <c r="D755" s="21"/>
      <c r="S755" s="21"/>
    </row>
    <row r="756" spans="4:19" ht="13" x14ac:dyDescent="0.15">
      <c r="D756" s="21"/>
      <c r="S756" s="21"/>
    </row>
    <row r="757" spans="4:19" ht="13" x14ac:dyDescent="0.15">
      <c r="D757" s="21"/>
      <c r="S757" s="21"/>
    </row>
    <row r="758" spans="4:19" ht="13" x14ac:dyDescent="0.15">
      <c r="D758" s="21"/>
      <c r="S758" s="21"/>
    </row>
    <row r="759" spans="4:19" ht="13" x14ac:dyDescent="0.15">
      <c r="D759" s="21"/>
      <c r="S759" s="21"/>
    </row>
    <row r="760" spans="4:19" ht="13" x14ac:dyDescent="0.15">
      <c r="D760" s="21"/>
      <c r="S760" s="21"/>
    </row>
    <row r="761" spans="4:19" ht="13" x14ac:dyDescent="0.15">
      <c r="D761" s="21"/>
      <c r="S761" s="21"/>
    </row>
    <row r="762" spans="4:19" ht="13" x14ac:dyDescent="0.15">
      <c r="D762" s="21"/>
      <c r="S762" s="21"/>
    </row>
    <row r="763" spans="4:19" ht="13" x14ac:dyDescent="0.15">
      <c r="D763" s="21"/>
      <c r="S763" s="21"/>
    </row>
    <row r="764" spans="4:19" ht="13" x14ac:dyDescent="0.15">
      <c r="D764" s="21"/>
      <c r="S764" s="21"/>
    </row>
    <row r="765" spans="4:19" ht="13" x14ac:dyDescent="0.15">
      <c r="D765" s="21"/>
      <c r="S765" s="21"/>
    </row>
    <row r="766" spans="4:19" ht="13" x14ac:dyDescent="0.15">
      <c r="D766" s="21"/>
      <c r="S766" s="21"/>
    </row>
    <row r="767" spans="4:19" ht="13" x14ac:dyDescent="0.15">
      <c r="D767" s="21"/>
      <c r="S767" s="21"/>
    </row>
    <row r="768" spans="4:19" ht="13" x14ac:dyDescent="0.15">
      <c r="D768" s="21"/>
      <c r="S768" s="21"/>
    </row>
    <row r="769" spans="4:19" ht="13" x14ac:dyDescent="0.15">
      <c r="D769" s="21"/>
      <c r="S769" s="21"/>
    </row>
    <row r="770" spans="4:19" ht="13" x14ac:dyDescent="0.15">
      <c r="D770" s="21"/>
      <c r="S770" s="21"/>
    </row>
    <row r="771" spans="4:19" ht="13" x14ac:dyDescent="0.15">
      <c r="D771" s="21"/>
      <c r="S771" s="21"/>
    </row>
    <row r="772" spans="4:19" ht="13" x14ac:dyDescent="0.15">
      <c r="D772" s="21"/>
      <c r="S772" s="21"/>
    </row>
    <row r="773" spans="4:19" ht="13" x14ac:dyDescent="0.15">
      <c r="D773" s="21"/>
      <c r="S773" s="21"/>
    </row>
    <row r="774" spans="4:19" ht="13" x14ac:dyDescent="0.15">
      <c r="D774" s="21"/>
      <c r="S774" s="21"/>
    </row>
    <row r="775" spans="4:19" ht="13" x14ac:dyDescent="0.15">
      <c r="D775" s="21"/>
      <c r="S775" s="21"/>
    </row>
    <row r="776" spans="4:19" ht="13" x14ac:dyDescent="0.15">
      <c r="D776" s="21"/>
      <c r="S776" s="21"/>
    </row>
    <row r="777" spans="4:19" ht="13" x14ac:dyDescent="0.15">
      <c r="D777" s="21"/>
      <c r="S777" s="21"/>
    </row>
    <row r="778" spans="4:19" ht="13" x14ac:dyDescent="0.15">
      <c r="D778" s="21"/>
      <c r="S778" s="21"/>
    </row>
    <row r="779" spans="4:19" ht="13" x14ac:dyDescent="0.15">
      <c r="D779" s="21"/>
      <c r="S779" s="21"/>
    </row>
    <row r="780" spans="4:19" ht="13" x14ac:dyDescent="0.15">
      <c r="D780" s="21"/>
      <c r="S780" s="21"/>
    </row>
    <row r="781" spans="4:19" ht="13" x14ac:dyDescent="0.15">
      <c r="D781" s="21"/>
      <c r="S781" s="21"/>
    </row>
    <row r="782" spans="4:19" ht="13" x14ac:dyDescent="0.15">
      <c r="D782" s="21"/>
      <c r="S782" s="21"/>
    </row>
    <row r="783" spans="4:19" ht="13" x14ac:dyDescent="0.15">
      <c r="D783" s="21"/>
      <c r="S783" s="21"/>
    </row>
    <row r="784" spans="4:19" ht="13" x14ac:dyDescent="0.15">
      <c r="D784" s="21"/>
      <c r="S784" s="21"/>
    </row>
    <row r="785" spans="4:19" ht="13" x14ac:dyDescent="0.15">
      <c r="D785" s="21"/>
      <c r="S785" s="21"/>
    </row>
    <row r="786" spans="4:19" ht="13" x14ac:dyDescent="0.15">
      <c r="D786" s="21"/>
      <c r="S786" s="21"/>
    </row>
    <row r="787" spans="4:19" ht="13" x14ac:dyDescent="0.15">
      <c r="D787" s="21"/>
      <c r="S787" s="21"/>
    </row>
    <row r="788" spans="4:19" ht="13" x14ac:dyDescent="0.15">
      <c r="D788" s="21"/>
      <c r="S788" s="21"/>
    </row>
    <row r="789" spans="4:19" ht="13" x14ac:dyDescent="0.15">
      <c r="D789" s="21"/>
      <c r="S789" s="21"/>
    </row>
    <row r="790" spans="4:19" ht="13" x14ac:dyDescent="0.15">
      <c r="D790" s="21"/>
      <c r="S790" s="21"/>
    </row>
    <row r="791" spans="4:19" ht="13" x14ac:dyDescent="0.15">
      <c r="D791" s="21"/>
      <c r="S791" s="21"/>
    </row>
    <row r="792" spans="4:19" ht="13" x14ac:dyDescent="0.15">
      <c r="D792" s="21"/>
      <c r="S792" s="21"/>
    </row>
    <row r="793" spans="4:19" ht="13" x14ac:dyDescent="0.15">
      <c r="D793" s="21"/>
      <c r="S793" s="21"/>
    </row>
    <row r="794" spans="4:19" ht="13" x14ac:dyDescent="0.15">
      <c r="D794" s="21"/>
      <c r="S794" s="21"/>
    </row>
    <row r="795" spans="4:19" ht="13" x14ac:dyDescent="0.15">
      <c r="D795" s="21"/>
      <c r="S795" s="21"/>
    </row>
    <row r="796" spans="4:19" ht="13" x14ac:dyDescent="0.15">
      <c r="D796" s="21"/>
      <c r="S796" s="21"/>
    </row>
    <row r="797" spans="4:19" ht="13" x14ac:dyDescent="0.15">
      <c r="D797" s="21"/>
      <c r="S797" s="21"/>
    </row>
    <row r="798" spans="4:19" ht="13" x14ac:dyDescent="0.15">
      <c r="D798" s="21"/>
      <c r="S798" s="21"/>
    </row>
    <row r="799" spans="4:19" ht="13" x14ac:dyDescent="0.15">
      <c r="D799" s="21"/>
      <c r="S799" s="21"/>
    </row>
    <row r="800" spans="4:19" ht="13" x14ac:dyDescent="0.15">
      <c r="D800" s="21"/>
      <c r="S800" s="21"/>
    </row>
    <row r="801" spans="4:19" ht="13" x14ac:dyDescent="0.15">
      <c r="D801" s="21"/>
      <c r="S801" s="21"/>
    </row>
    <row r="802" spans="4:19" ht="13" x14ac:dyDescent="0.15">
      <c r="D802" s="21"/>
      <c r="S802" s="21"/>
    </row>
    <row r="803" spans="4:19" ht="13" x14ac:dyDescent="0.15">
      <c r="D803" s="21"/>
      <c r="S803" s="21"/>
    </row>
    <row r="804" spans="4:19" ht="13" x14ac:dyDescent="0.15">
      <c r="D804" s="21"/>
      <c r="S804" s="21"/>
    </row>
    <row r="805" spans="4:19" ht="13" x14ac:dyDescent="0.15">
      <c r="D805" s="21"/>
      <c r="S805" s="21"/>
    </row>
    <row r="806" spans="4:19" ht="13" x14ac:dyDescent="0.15">
      <c r="D806" s="21"/>
      <c r="S806" s="21"/>
    </row>
    <row r="807" spans="4:19" ht="13" x14ac:dyDescent="0.15">
      <c r="D807" s="21"/>
      <c r="S807" s="21"/>
    </row>
    <row r="808" spans="4:19" ht="13" x14ac:dyDescent="0.15">
      <c r="D808" s="21"/>
      <c r="S808" s="21"/>
    </row>
    <row r="809" spans="4:19" ht="13" x14ac:dyDescent="0.15">
      <c r="D809" s="21"/>
      <c r="S809" s="21"/>
    </row>
    <row r="810" spans="4:19" ht="13" x14ac:dyDescent="0.15">
      <c r="D810" s="21"/>
      <c r="S810" s="21"/>
    </row>
    <row r="811" spans="4:19" ht="13" x14ac:dyDescent="0.15">
      <c r="D811" s="21"/>
      <c r="S811" s="21"/>
    </row>
    <row r="812" spans="4:19" ht="13" x14ac:dyDescent="0.15">
      <c r="D812" s="21"/>
      <c r="S812" s="21"/>
    </row>
    <row r="813" spans="4:19" ht="13" x14ac:dyDescent="0.15">
      <c r="D813" s="21"/>
      <c r="S813" s="21"/>
    </row>
    <row r="814" spans="4:19" ht="13" x14ac:dyDescent="0.15">
      <c r="D814" s="21"/>
      <c r="S814" s="21"/>
    </row>
    <row r="815" spans="4:19" ht="13" x14ac:dyDescent="0.15">
      <c r="D815" s="21"/>
      <c r="S815" s="21"/>
    </row>
    <row r="816" spans="4:19" ht="13" x14ac:dyDescent="0.15">
      <c r="D816" s="21"/>
      <c r="S816" s="21"/>
    </row>
    <row r="817" spans="4:19" ht="13" x14ac:dyDescent="0.15">
      <c r="D817" s="21"/>
      <c r="S817" s="21"/>
    </row>
    <row r="818" spans="4:19" ht="13" x14ac:dyDescent="0.15">
      <c r="D818" s="21"/>
      <c r="S818" s="21"/>
    </row>
    <row r="819" spans="4:19" ht="13" x14ac:dyDescent="0.15">
      <c r="D819" s="21"/>
      <c r="S819" s="21"/>
    </row>
    <row r="820" spans="4:19" ht="13" x14ac:dyDescent="0.15">
      <c r="D820" s="21"/>
      <c r="S820" s="21"/>
    </row>
    <row r="821" spans="4:19" ht="13" x14ac:dyDescent="0.15">
      <c r="D821" s="21"/>
      <c r="S821" s="21"/>
    </row>
    <row r="822" spans="4:19" ht="13" x14ac:dyDescent="0.15">
      <c r="D822" s="21"/>
      <c r="S822" s="21"/>
    </row>
    <row r="823" spans="4:19" ht="13" x14ac:dyDescent="0.15">
      <c r="D823" s="21"/>
      <c r="S823" s="21"/>
    </row>
    <row r="824" spans="4:19" ht="13" x14ac:dyDescent="0.15">
      <c r="D824" s="21"/>
      <c r="S824" s="21"/>
    </row>
    <row r="825" spans="4:19" ht="13" x14ac:dyDescent="0.15">
      <c r="D825" s="21"/>
      <c r="S825" s="21"/>
    </row>
    <row r="826" spans="4:19" ht="13" x14ac:dyDescent="0.15">
      <c r="D826" s="21"/>
      <c r="S826" s="21"/>
    </row>
    <row r="827" spans="4:19" ht="13" x14ac:dyDescent="0.15">
      <c r="D827" s="21"/>
      <c r="S827" s="21"/>
    </row>
    <row r="828" spans="4:19" ht="13" x14ac:dyDescent="0.15">
      <c r="D828" s="21"/>
      <c r="S828" s="21"/>
    </row>
    <row r="829" spans="4:19" ht="13" x14ac:dyDescent="0.15">
      <c r="D829" s="21"/>
      <c r="S829" s="21"/>
    </row>
    <row r="830" spans="4:19" ht="13" x14ac:dyDescent="0.15">
      <c r="D830" s="21"/>
      <c r="S830" s="21"/>
    </row>
    <row r="831" spans="4:19" ht="13" x14ac:dyDescent="0.15">
      <c r="D831" s="21"/>
      <c r="S831" s="21"/>
    </row>
    <row r="832" spans="4:19" ht="13" x14ac:dyDescent="0.15">
      <c r="D832" s="21"/>
      <c r="S832" s="21"/>
    </row>
    <row r="833" spans="4:19" ht="13" x14ac:dyDescent="0.15">
      <c r="D833" s="21"/>
      <c r="S833" s="21"/>
    </row>
    <row r="834" spans="4:19" ht="13" x14ac:dyDescent="0.15">
      <c r="D834" s="21"/>
      <c r="S834" s="21"/>
    </row>
    <row r="835" spans="4:19" ht="13" x14ac:dyDescent="0.15">
      <c r="D835" s="21"/>
      <c r="S835" s="21"/>
    </row>
    <row r="836" spans="4:19" ht="13" x14ac:dyDescent="0.15">
      <c r="D836" s="21"/>
      <c r="S836" s="21"/>
    </row>
    <row r="837" spans="4:19" ht="13" x14ac:dyDescent="0.15">
      <c r="D837" s="21"/>
      <c r="S837" s="21"/>
    </row>
    <row r="838" spans="4:19" ht="13" x14ac:dyDescent="0.15">
      <c r="D838" s="21"/>
      <c r="S838" s="21"/>
    </row>
    <row r="839" spans="4:19" ht="13" x14ac:dyDescent="0.15">
      <c r="D839" s="21"/>
      <c r="S839" s="21"/>
    </row>
    <row r="840" spans="4:19" ht="13" x14ac:dyDescent="0.15">
      <c r="D840" s="21"/>
      <c r="S840" s="21"/>
    </row>
    <row r="841" spans="4:19" ht="13" x14ac:dyDescent="0.15">
      <c r="D841" s="21"/>
      <c r="S841" s="21"/>
    </row>
    <row r="842" spans="4:19" ht="13" x14ac:dyDescent="0.15">
      <c r="D842" s="21"/>
      <c r="S842" s="21"/>
    </row>
    <row r="843" spans="4:19" ht="13" x14ac:dyDescent="0.15">
      <c r="D843" s="21"/>
      <c r="S843" s="21"/>
    </row>
    <row r="844" spans="4:19" ht="13" x14ac:dyDescent="0.15">
      <c r="D844" s="21"/>
      <c r="S844" s="21"/>
    </row>
    <row r="845" spans="4:19" ht="13" x14ac:dyDescent="0.15">
      <c r="D845" s="21"/>
      <c r="S845" s="21"/>
    </row>
    <row r="846" spans="4:19" ht="13" x14ac:dyDescent="0.15">
      <c r="D846" s="21"/>
      <c r="S846" s="21"/>
    </row>
    <row r="847" spans="4:19" ht="13" x14ac:dyDescent="0.15">
      <c r="D847" s="21"/>
      <c r="S847" s="21"/>
    </row>
    <row r="848" spans="4:19" ht="13" x14ac:dyDescent="0.15">
      <c r="D848" s="21"/>
      <c r="S848" s="21"/>
    </row>
    <row r="849" spans="4:19" ht="13" x14ac:dyDescent="0.15">
      <c r="D849" s="21"/>
      <c r="S849" s="21"/>
    </row>
    <row r="850" spans="4:19" ht="13" x14ac:dyDescent="0.15">
      <c r="D850" s="21"/>
      <c r="S850" s="21"/>
    </row>
    <row r="851" spans="4:19" ht="13" x14ac:dyDescent="0.15">
      <c r="D851" s="21"/>
      <c r="S851" s="21"/>
    </row>
    <row r="852" spans="4:19" ht="13" x14ac:dyDescent="0.15">
      <c r="D852" s="21"/>
      <c r="S852" s="21"/>
    </row>
    <row r="853" spans="4:19" ht="13" x14ac:dyDescent="0.15">
      <c r="D853" s="21"/>
      <c r="S853" s="21"/>
    </row>
    <row r="854" spans="4:19" ht="13" x14ac:dyDescent="0.15">
      <c r="D854" s="21"/>
      <c r="S854" s="21"/>
    </row>
    <row r="855" spans="4:19" ht="13" x14ac:dyDescent="0.15">
      <c r="D855" s="21"/>
      <c r="S855" s="21"/>
    </row>
    <row r="856" spans="4:19" ht="13" x14ac:dyDescent="0.15">
      <c r="D856" s="21"/>
      <c r="S856" s="21"/>
    </row>
    <row r="857" spans="4:19" ht="13" x14ac:dyDescent="0.15">
      <c r="D857" s="21"/>
      <c r="S857" s="21"/>
    </row>
    <row r="858" spans="4:19" ht="13" x14ac:dyDescent="0.15">
      <c r="D858" s="21"/>
      <c r="S858" s="21"/>
    </row>
    <row r="859" spans="4:19" ht="13" x14ac:dyDescent="0.15">
      <c r="D859" s="21"/>
      <c r="S859" s="21"/>
    </row>
    <row r="860" spans="4:19" ht="13" x14ac:dyDescent="0.15">
      <c r="D860" s="21"/>
      <c r="S860" s="21"/>
    </row>
    <row r="861" spans="4:19" ht="13" x14ac:dyDescent="0.15">
      <c r="D861" s="21"/>
      <c r="S861" s="21"/>
    </row>
    <row r="862" spans="4:19" ht="13" x14ac:dyDescent="0.15">
      <c r="D862" s="21"/>
      <c r="S862" s="21"/>
    </row>
    <row r="863" spans="4:19" ht="13" x14ac:dyDescent="0.15">
      <c r="D863" s="21"/>
      <c r="S863" s="21"/>
    </row>
    <row r="864" spans="4:19" ht="13" x14ac:dyDescent="0.15">
      <c r="D864" s="21"/>
      <c r="S864" s="21"/>
    </row>
    <row r="865" spans="4:19" ht="13" x14ac:dyDescent="0.15">
      <c r="D865" s="21"/>
      <c r="S865" s="21"/>
    </row>
    <row r="866" spans="4:19" ht="13" x14ac:dyDescent="0.15">
      <c r="D866" s="21"/>
      <c r="S866" s="21"/>
    </row>
    <row r="867" spans="4:19" ht="13" x14ac:dyDescent="0.15">
      <c r="D867" s="21"/>
      <c r="S867" s="21"/>
    </row>
    <row r="868" spans="4:19" ht="13" x14ac:dyDescent="0.15">
      <c r="D868" s="21"/>
      <c r="S868" s="21"/>
    </row>
    <row r="869" spans="4:19" ht="13" x14ac:dyDescent="0.15">
      <c r="D869" s="21"/>
      <c r="S869" s="21"/>
    </row>
    <row r="870" spans="4:19" ht="13" x14ac:dyDescent="0.15">
      <c r="D870" s="21"/>
      <c r="S870" s="21"/>
    </row>
    <row r="871" spans="4:19" ht="13" x14ac:dyDescent="0.15">
      <c r="D871" s="21"/>
      <c r="S871" s="21"/>
    </row>
    <row r="872" spans="4:19" ht="13" x14ac:dyDescent="0.15">
      <c r="D872" s="21"/>
      <c r="S872" s="21"/>
    </row>
    <row r="873" spans="4:19" ht="13" x14ac:dyDescent="0.15">
      <c r="D873" s="21"/>
      <c r="S873" s="21"/>
    </row>
    <row r="874" spans="4:19" ht="13" x14ac:dyDescent="0.15">
      <c r="D874" s="21"/>
      <c r="S874" s="21"/>
    </row>
    <row r="875" spans="4:19" ht="13" x14ac:dyDescent="0.15">
      <c r="D875" s="21"/>
      <c r="S875" s="21"/>
    </row>
    <row r="876" spans="4:19" ht="13" x14ac:dyDescent="0.15">
      <c r="D876" s="21"/>
      <c r="S876" s="21"/>
    </row>
    <row r="877" spans="4:19" ht="13" x14ac:dyDescent="0.15">
      <c r="D877" s="21"/>
      <c r="S877" s="21"/>
    </row>
    <row r="878" spans="4:19" ht="13" x14ac:dyDescent="0.15">
      <c r="D878" s="21"/>
      <c r="S878" s="21"/>
    </row>
    <row r="879" spans="4:19" ht="13" x14ac:dyDescent="0.15">
      <c r="D879" s="21"/>
      <c r="S879" s="21"/>
    </row>
    <row r="880" spans="4:19" ht="13" x14ac:dyDescent="0.15">
      <c r="D880" s="21"/>
      <c r="S880" s="21"/>
    </row>
    <row r="881" spans="4:19" ht="13" x14ac:dyDescent="0.15">
      <c r="D881" s="21"/>
      <c r="S881" s="21"/>
    </row>
    <row r="882" spans="4:19" ht="13" x14ac:dyDescent="0.15">
      <c r="D882" s="21"/>
      <c r="S882" s="21"/>
    </row>
    <row r="883" spans="4:19" ht="13" x14ac:dyDescent="0.15">
      <c r="D883" s="21"/>
      <c r="S883" s="21"/>
    </row>
    <row r="884" spans="4:19" ht="13" x14ac:dyDescent="0.15">
      <c r="D884" s="21"/>
      <c r="S884" s="21"/>
    </row>
    <row r="885" spans="4:19" ht="13" x14ac:dyDescent="0.15">
      <c r="D885" s="21"/>
      <c r="S885" s="21"/>
    </row>
    <row r="886" spans="4:19" ht="13" x14ac:dyDescent="0.15">
      <c r="D886" s="21"/>
      <c r="S886" s="21"/>
    </row>
    <row r="887" spans="4:19" ht="13" x14ac:dyDescent="0.15">
      <c r="D887" s="21"/>
      <c r="S887" s="21"/>
    </row>
    <row r="888" spans="4:19" ht="13" x14ac:dyDescent="0.15">
      <c r="D888" s="21"/>
      <c r="S888" s="21"/>
    </row>
    <row r="889" spans="4:19" ht="13" x14ac:dyDescent="0.15">
      <c r="D889" s="21"/>
      <c r="S889" s="21"/>
    </row>
    <row r="890" spans="4:19" ht="13" x14ac:dyDescent="0.15">
      <c r="D890" s="21"/>
      <c r="S890" s="21"/>
    </row>
    <row r="891" spans="4:19" ht="13" x14ac:dyDescent="0.15">
      <c r="D891" s="21"/>
      <c r="S891" s="21"/>
    </row>
    <row r="892" spans="4:19" ht="13" x14ac:dyDescent="0.15">
      <c r="D892" s="21"/>
      <c r="S892" s="21"/>
    </row>
    <row r="893" spans="4:19" ht="13" x14ac:dyDescent="0.15">
      <c r="D893" s="21"/>
      <c r="S893" s="21"/>
    </row>
    <row r="894" spans="4:19" ht="13" x14ac:dyDescent="0.15">
      <c r="D894" s="21"/>
      <c r="S894" s="21"/>
    </row>
    <row r="895" spans="4:19" ht="13" x14ac:dyDescent="0.15">
      <c r="D895" s="21"/>
      <c r="S895" s="21"/>
    </row>
    <row r="896" spans="4:19" ht="13" x14ac:dyDescent="0.15">
      <c r="D896" s="21"/>
      <c r="S896" s="21"/>
    </row>
    <row r="897" spans="4:19" ht="13" x14ac:dyDescent="0.15">
      <c r="D897" s="21"/>
      <c r="S897" s="21"/>
    </row>
    <row r="898" spans="4:19" ht="13" x14ac:dyDescent="0.15">
      <c r="D898" s="21"/>
      <c r="S898" s="21"/>
    </row>
    <row r="899" spans="4:19" ht="13" x14ac:dyDescent="0.15">
      <c r="D899" s="21"/>
      <c r="S899" s="21"/>
    </row>
    <row r="900" spans="4:19" ht="13" x14ac:dyDescent="0.15">
      <c r="D900" s="21"/>
      <c r="S900" s="21"/>
    </row>
    <row r="901" spans="4:19" ht="13" x14ac:dyDescent="0.15">
      <c r="D901" s="21"/>
      <c r="S901" s="21"/>
    </row>
    <row r="902" spans="4:19" ht="13" x14ac:dyDescent="0.15">
      <c r="D902" s="21"/>
      <c r="S902" s="21"/>
    </row>
    <row r="903" spans="4:19" ht="13" x14ac:dyDescent="0.15">
      <c r="D903" s="21"/>
      <c r="S903" s="21"/>
    </row>
    <row r="904" spans="4:19" ht="13" x14ac:dyDescent="0.15">
      <c r="D904" s="21"/>
      <c r="S904" s="21"/>
    </row>
    <row r="905" spans="4:19" ht="13" x14ac:dyDescent="0.15">
      <c r="D905" s="21"/>
      <c r="S905" s="21"/>
    </row>
    <row r="906" spans="4:19" ht="13" x14ac:dyDescent="0.15">
      <c r="D906" s="21"/>
      <c r="S906" s="21"/>
    </row>
    <row r="907" spans="4:19" ht="13" x14ac:dyDescent="0.15">
      <c r="D907" s="21"/>
      <c r="S907" s="21"/>
    </row>
    <row r="908" spans="4:19" ht="13" x14ac:dyDescent="0.15">
      <c r="D908" s="21"/>
      <c r="S908" s="21"/>
    </row>
    <row r="909" spans="4:19" ht="13" x14ac:dyDescent="0.15">
      <c r="D909" s="21"/>
      <c r="S909" s="21"/>
    </row>
    <row r="910" spans="4:19" ht="13" x14ac:dyDescent="0.15">
      <c r="D910" s="21"/>
      <c r="S910" s="21"/>
    </row>
    <row r="911" spans="4:19" ht="13" x14ac:dyDescent="0.15">
      <c r="D911" s="21"/>
      <c r="S911" s="21"/>
    </row>
    <row r="912" spans="4:19" ht="13" x14ac:dyDescent="0.15">
      <c r="D912" s="21"/>
      <c r="S912" s="21"/>
    </row>
    <row r="913" spans="4:19" ht="13" x14ac:dyDescent="0.15">
      <c r="D913" s="21"/>
      <c r="S913" s="21"/>
    </row>
    <row r="914" spans="4:19" ht="13" x14ac:dyDescent="0.15">
      <c r="D914" s="21"/>
      <c r="S914" s="21"/>
    </row>
    <row r="915" spans="4:19" ht="13" x14ac:dyDescent="0.15">
      <c r="D915" s="21"/>
      <c r="S915" s="21"/>
    </row>
    <row r="916" spans="4:19" ht="13" x14ac:dyDescent="0.15">
      <c r="D916" s="21"/>
      <c r="S916" s="21"/>
    </row>
    <row r="917" spans="4:19" ht="13" x14ac:dyDescent="0.15">
      <c r="D917" s="21"/>
      <c r="S917" s="21"/>
    </row>
    <row r="918" spans="4:19" ht="13" x14ac:dyDescent="0.15">
      <c r="D918" s="21"/>
      <c r="S918" s="21"/>
    </row>
    <row r="919" spans="4:19" ht="13" x14ac:dyDescent="0.15">
      <c r="D919" s="21"/>
      <c r="S919" s="21"/>
    </row>
    <row r="920" spans="4:19" ht="13" x14ac:dyDescent="0.15">
      <c r="D920" s="21"/>
      <c r="S920" s="21"/>
    </row>
    <row r="921" spans="4:19" ht="13" x14ac:dyDescent="0.15">
      <c r="D921" s="21"/>
      <c r="S921" s="21"/>
    </row>
    <row r="922" spans="4:19" ht="13" x14ac:dyDescent="0.15">
      <c r="D922" s="21"/>
      <c r="S922" s="21"/>
    </row>
    <row r="923" spans="4:19" ht="13" x14ac:dyDescent="0.15">
      <c r="D923" s="21"/>
      <c r="S923" s="21"/>
    </row>
    <row r="924" spans="4:19" ht="13" x14ac:dyDescent="0.15">
      <c r="D924" s="21"/>
      <c r="S924" s="21"/>
    </row>
    <row r="925" spans="4:19" ht="13" x14ac:dyDescent="0.15">
      <c r="D925" s="21"/>
      <c r="S925" s="21"/>
    </row>
    <row r="926" spans="4:19" ht="13" x14ac:dyDescent="0.15">
      <c r="D926" s="21"/>
      <c r="S926" s="21"/>
    </row>
    <row r="927" spans="4:19" ht="13" x14ac:dyDescent="0.15">
      <c r="D927" s="21"/>
      <c r="S927" s="21"/>
    </row>
    <row r="928" spans="4:19" ht="13" x14ac:dyDescent="0.15">
      <c r="D928" s="21"/>
      <c r="S928" s="21"/>
    </row>
    <row r="929" spans="4:19" ht="13" x14ac:dyDescent="0.15">
      <c r="D929" s="21"/>
      <c r="S929" s="21"/>
    </row>
    <row r="930" spans="4:19" ht="13" x14ac:dyDescent="0.15">
      <c r="D930" s="21"/>
      <c r="S930" s="21"/>
    </row>
    <row r="931" spans="4:19" ht="13" x14ac:dyDescent="0.15">
      <c r="D931" s="21"/>
      <c r="S931" s="21"/>
    </row>
    <row r="932" spans="4:19" ht="13" x14ac:dyDescent="0.15">
      <c r="D932" s="21"/>
      <c r="S932" s="21"/>
    </row>
    <row r="933" spans="4:19" ht="13" x14ac:dyDescent="0.15">
      <c r="D933" s="21"/>
      <c r="S933" s="21"/>
    </row>
    <row r="934" spans="4:19" ht="13" x14ac:dyDescent="0.15">
      <c r="D934" s="21"/>
      <c r="S934" s="21"/>
    </row>
    <row r="935" spans="4:19" ht="13" x14ac:dyDescent="0.15">
      <c r="D935" s="21"/>
      <c r="S935" s="21"/>
    </row>
    <row r="936" spans="4:19" ht="13" x14ac:dyDescent="0.15">
      <c r="D936" s="21"/>
      <c r="S936" s="21"/>
    </row>
    <row r="937" spans="4:19" ht="13" x14ac:dyDescent="0.15">
      <c r="D937" s="21"/>
      <c r="S937" s="21"/>
    </row>
    <row r="938" spans="4:19" ht="13" x14ac:dyDescent="0.15">
      <c r="D938" s="21"/>
      <c r="S938" s="21"/>
    </row>
    <row r="939" spans="4:19" ht="13" x14ac:dyDescent="0.15">
      <c r="D939" s="21"/>
      <c r="S939" s="21"/>
    </row>
    <row r="940" spans="4:19" ht="13" x14ac:dyDescent="0.15">
      <c r="D940" s="21"/>
      <c r="S940" s="21"/>
    </row>
    <row r="941" spans="4:19" ht="13" x14ac:dyDescent="0.15">
      <c r="D941" s="21"/>
      <c r="S941" s="21"/>
    </row>
    <row r="942" spans="4:19" ht="13" x14ac:dyDescent="0.15">
      <c r="D942" s="21"/>
      <c r="S942" s="21"/>
    </row>
    <row r="943" spans="4:19" ht="13" x14ac:dyDescent="0.15">
      <c r="D943" s="21"/>
      <c r="S943" s="21"/>
    </row>
    <row r="944" spans="4:19" ht="13" x14ac:dyDescent="0.15">
      <c r="D944" s="21"/>
      <c r="S944" s="21"/>
    </row>
    <row r="945" spans="4:19" ht="13" x14ac:dyDescent="0.15">
      <c r="D945" s="21"/>
      <c r="S945" s="21"/>
    </row>
    <row r="946" spans="4:19" ht="13" x14ac:dyDescent="0.15">
      <c r="D946" s="21"/>
      <c r="S946" s="21"/>
    </row>
    <row r="947" spans="4:19" ht="13" x14ac:dyDescent="0.15">
      <c r="D947" s="21"/>
      <c r="S947" s="21"/>
    </row>
    <row r="948" spans="4:19" ht="13" x14ac:dyDescent="0.15">
      <c r="D948" s="21"/>
      <c r="S948" s="21"/>
    </row>
    <row r="949" spans="4:19" ht="13" x14ac:dyDescent="0.15">
      <c r="D949" s="21"/>
      <c r="S949" s="21"/>
    </row>
    <row r="950" spans="4:19" ht="13" x14ac:dyDescent="0.15">
      <c r="D950" s="21"/>
      <c r="S950" s="21"/>
    </row>
    <row r="951" spans="4:19" ht="13" x14ac:dyDescent="0.15">
      <c r="D951" s="21"/>
      <c r="S951" s="21"/>
    </row>
    <row r="952" spans="4:19" ht="13" x14ac:dyDescent="0.15">
      <c r="D952" s="21"/>
      <c r="S952" s="21"/>
    </row>
    <row r="953" spans="4:19" ht="13" x14ac:dyDescent="0.15">
      <c r="D953" s="21"/>
      <c r="S953" s="21"/>
    </row>
    <row r="954" spans="4:19" ht="13" x14ac:dyDescent="0.15">
      <c r="D954" s="21"/>
      <c r="S954" s="21"/>
    </row>
    <row r="955" spans="4:19" ht="13" x14ac:dyDescent="0.15">
      <c r="D955" s="21"/>
      <c r="S955" s="21"/>
    </row>
    <row r="956" spans="4:19" ht="13" x14ac:dyDescent="0.15">
      <c r="D956" s="21"/>
      <c r="S956" s="21"/>
    </row>
    <row r="957" spans="4:19" ht="13" x14ac:dyDescent="0.15">
      <c r="D957" s="21"/>
      <c r="S957" s="21"/>
    </row>
    <row r="958" spans="4:19" ht="13" x14ac:dyDescent="0.15">
      <c r="D958" s="21"/>
      <c r="S958" s="21"/>
    </row>
    <row r="959" spans="4:19" ht="13" x14ac:dyDescent="0.15">
      <c r="D959" s="21"/>
      <c r="S959" s="21"/>
    </row>
    <row r="960" spans="4:19" ht="13" x14ac:dyDescent="0.15">
      <c r="D960" s="21"/>
      <c r="S960" s="21"/>
    </row>
    <row r="961" spans="4:19" ht="13" x14ac:dyDescent="0.15">
      <c r="D961" s="21"/>
      <c r="S961" s="21"/>
    </row>
    <row r="962" spans="4:19" ht="13" x14ac:dyDescent="0.15">
      <c r="D962" s="21"/>
      <c r="S962" s="21"/>
    </row>
    <row r="963" spans="4:19" ht="13" x14ac:dyDescent="0.15">
      <c r="D963" s="21"/>
      <c r="S963" s="21"/>
    </row>
    <row r="964" spans="4:19" ht="13" x14ac:dyDescent="0.15">
      <c r="D964" s="21"/>
      <c r="S964" s="21"/>
    </row>
    <row r="965" spans="4:19" ht="13" x14ac:dyDescent="0.15">
      <c r="D965" s="21"/>
      <c r="S965" s="21"/>
    </row>
    <row r="966" spans="4:19" ht="13" x14ac:dyDescent="0.15">
      <c r="D966" s="21"/>
      <c r="S966" s="21"/>
    </row>
    <row r="967" spans="4:19" ht="13" x14ac:dyDescent="0.15">
      <c r="D967" s="21"/>
      <c r="S967" s="21"/>
    </row>
    <row r="968" spans="4:19" ht="13" x14ac:dyDescent="0.15">
      <c r="D968" s="21"/>
      <c r="S968" s="21"/>
    </row>
    <row r="969" spans="4:19" ht="13" x14ac:dyDescent="0.15">
      <c r="D969" s="21"/>
      <c r="S969" s="21"/>
    </row>
    <row r="970" spans="4:19" ht="13" x14ac:dyDescent="0.15">
      <c r="D970" s="21"/>
      <c r="S970" s="21"/>
    </row>
    <row r="971" spans="4:19" ht="13" x14ac:dyDescent="0.15">
      <c r="D971" s="21"/>
      <c r="S971" s="21"/>
    </row>
    <row r="972" spans="4:19" ht="13" x14ac:dyDescent="0.15">
      <c r="D972" s="21"/>
      <c r="S972" s="21"/>
    </row>
    <row r="973" spans="4:19" ht="13" x14ac:dyDescent="0.15">
      <c r="D973" s="21"/>
      <c r="S973" s="21"/>
    </row>
    <row r="974" spans="4:19" ht="13" x14ac:dyDescent="0.15">
      <c r="D974" s="21"/>
      <c r="S974" s="21"/>
    </row>
    <row r="975" spans="4:19" ht="13" x14ac:dyDescent="0.15">
      <c r="D975" s="21"/>
      <c r="S975" s="21"/>
    </row>
    <row r="976" spans="4:19" ht="13" x14ac:dyDescent="0.15">
      <c r="D976" s="21"/>
      <c r="S976" s="21"/>
    </row>
    <row r="977" spans="4:19" ht="13" x14ac:dyDescent="0.15">
      <c r="D977" s="21"/>
      <c r="S977" s="21"/>
    </row>
    <row r="978" spans="4:19" ht="13" x14ac:dyDescent="0.15">
      <c r="D978" s="21"/>
      <c r="S978" s="21"/>
    </row>
    <row r="979" spans="4:19" ht="13" x14ac:dyDescent="0.15">
      <c r="D979" s="21"/>
      <c r="S979" s="21"/>
    </row>
    <row r="980" spans="4:19" ht="13" x14ac:dyDescent="0.15">
      <c r="D980" s="21"/>
      <c r="S980" s="21"/>
    </row>
    <row r="981" spans="4:19" ht="13" x14ac:dyDescent="0.15">
      <c r="D981" s="21"/>
      <c r="S981" s="21"/>
    </row>
    <row r="982" spans="4:19" ht="13" x14ac:dyDescent="0.15">
      <c r="D982" s="21"/>
      <c r="S982" s="21"/>
    </row>
    <row r="983" spans="4:19" ht="13" x14ac:dyDescent="0.15">
      <c r="D983" s="21"/>
      <c r="S983" s="21"/>
    </row>
    <row r="984" spans="4:19" ht="13" x14ac:dyDescent="0.15">
      <c r="D984" s="21"/>
      <c r="S984" s="21"/>
    </row>
    <row r="985" spans="4:19" ht="13" x14ac:dyDescent="0.15">
      <c r="D985" s="21"/>
      <c r="S985" s="21"/>
    </row>
    <row r="986" spans="4:19" ht="13" x14ac:dyDescent="0.15">
      <c r="D986" s="21"/>
      <c r="S986" s="21"/>
    </row>
    <row r="987" spans="4:19" ht="13" x14ac:dyDescent="0.15">
      <c r="D987" s="21"/>
      <c r="S987" s="21"/>
    </row>
    <row r="988" spans="4:19" ht="13" x14ac:dyDescent="0.15">
      <c r="D988" s="21"/>
      <c r="S988" s="21"/>
    </row>
    <row r="989" spans="4:19" ht="13" x14ac:dyDescent="0.15">
      <c r="D989" s="21"/>
      <c r="S989" s="21"/>
    </row>
    <row r="990" spans="4:19" ht="13" x14ac:dyDescent="0.15">
      <c r="D990" s="21"/>
      <c r="S990" s="21"/>
    </row>
  </sheetData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121" r:id="rId7" xr:uid="{00000000-0004-0000-0000-000006000000}"/>
    <hyperlink ref="C8" r:id="rId8" xr:uid="{00000000-0004-0000-0000-000007000000}"/>
    <hyperlink ref="C9" r:id="rId9" xr:uid="{00000000-0004-0000-0000-000008000000}"/>
    <hyperlink ref="C10" r:id="rId10" xr:uid="{00000000-0004-0000-0000-000009000000}"/>
    <hyperlink ref="C11" r:id="rId11" xr:uid="{00000000-0004-0000-0000-00000A000000}"/>
    <hyperlink ref="C12" r:id="rId12" xr:uid="{00000000-0004-0000-0000-00000B000000}"/>
    <hyperlink ref="C13" r:id="rId13" xr:uid="{00000000-0004-0000-0000-00000C000000}"/>
    <hyperlink ref="C14" r:id="rId14" xr:uid="{00000000-0004-0000-0000-00000D000000}"/>
    <hyperlink ref="C15" r:id="rId15" xr:uid="{00000000-0004-0000-0000-00000E000000}"/>
    <hyperlink ref="C16" r:id="rId16" xr:uid="{00000000-0004-0000-0000-00000F000000}"/>
    <hyperlink ref="C122" r:id="rId17" xr:uid="{00000000-0004-0000-0000-000010000000}"/>
    <hyperlink ref="C123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17" r:id="rId29" xr:uid="{6FCA7676-CA5A-F040-9A78-6EF37B9368EF}"/>
    <hyperlink ref="C18" r:id="rId30" xr:uid="{29FBB186-865B-264B-81D2-0C8A4FF5C5CB}"/>
    <hyperlink ref="C19" r:id="rId31" xr:uid="{836F9E15-DD9C-FE42-862C-39EA31734698}"/>
  </hyperlinks>
  <pageMargins left="0.7" right="0.7" top="0.75" bottom="0.75" header="0.3" footer="0.3"/>
  <pageSetup orientation="portrait" horizontalDpi="0" verticalDpi="0"/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EF709-B494-A046-A351-F4C2ADFB7208}">
  <dimension ref="A1:AA121"/>
  <sheetViews>
    <sheetView tabSelected="1" topLeftCell="I1" zoomScale="117" workbookViewId="0">
      <selection activeCell="U25" sqref="U25"/>
    </sheetView>
  </sheetViews>
  <sheetFormatPr baseColWidth="10" defaultRowHeight="13" x14ac:dyDescent="0.15"/>
  <cols>
    <col min="1" max="1" width="25.83203125" customWidth="1"/>
    <col min="2" max="2" width="65.83203125" customWidth="1"/>
    <col min="3" max="3" width="18.6640625" customWidth="1"/>
    <col min="4" max="4" width="17.6640625" customWidth="1"/>
    <col min="5" max="6" width="22" customWidth="1"/>
    <col min="7" max="7" width="21.5" customWidth="1"/>
    <col min="8" max="8" width="13.6640625" customWidth="1"/>
    <col min="9" max="9" width="11.6640625" customWidth="1"/>
    <col min="10" max="10" width="13" customWidth="1"/>
    <col min="14" max="14" width="12.33203125" customWidth="1"/>
    <col min="15" max="15" width="12" customWidth="1"/>
    <col min="16" max="16" width="10.1640625" customWidth="1"/>
    <col min="19" max="19" width="15.83203125" customWidth="1"/>
    <col min="23" max="23" width="15.5" customWidth="1"/>
    <col min="24" max="24" width="21.83203125" customWidth="1"/>
    <col min="25" max="25" width="36" customWidth="1"/>
    <col min="26" max="26" width="23.83203125" customWidth="1"/>
    <col min="27" max="27" width="23" customWidth="1"/>
  </cols>
  <sheetData>
    <row r="1" spans="1:27" s="30" customFormat="1" ht="19" x14ac:dyDescent="0.2">
      <c r="A1" s="30" t="s">
        <v>271</v>
      </c>
      <c r="B1" s="30" t="s">
        <v>272</v>
      </c>
      <c r="C1" s="1" t="s">
        <v>296</v>
      </c>
      <c r="D1" s="1" t="s">
        <v>297</v>
      </c>
      <c r="E1" s="1" t="s">
        <v>295</v>
      </c>
      <c r="F1" s="1" t="s">
        <v>298</v>
      </c>
      <c r="G1" s="30" t="s">
        <v>273</v>
      </c>
      <c r="H1" s="30" t="s">
        <v>274</v>
      </c>
      <c r="I1" s="30" t="s">
        <v>275</v>
      </c>
      <c r="J1" s="30" t="s">
        <v>276</v>
      </c>
      <c r="K1" s="30" t="s">
        <v>277</v>
      </c>
      <c r="L1" s="30" t="s">
        <v>278</v>
      </c>
      <c r="M1" s="30" t="s">
        <v>279</v>
      </c>
      <c r="N1" s="30" t="s">
        <v>280</v>
      </c>
      <c r="O1" s="30" t="s">
        <v>281</v>
      </c>
      <c r="P1" s="30" t="s">
        <v>282</v>
      </c>
      <c r="Q1" s="30" t="s">
        <v>283</v>
      </c>
      <c r="R1" s="30" t="s">
        <v>284</v>
      </c>
      <c r="S1" s="30" t="s">
        <v>285</v>
      </c>
      <c r="T1" s="30" t="s">
        <v>286</v>
      </c>
      <c r="U1" s="30" t="s">
        <v>287</v>
      </c>
      <c r="V1" s="30" t="s">
        <v>288</v>
      </c>
      <c r="W1" s="30" t="s">
        <v>289</v>
      </c>
      <c r="X1" s="30" t="s">
        <v>290</v>
      </c>
      <c r="Y1" s="30" t="s">
        <v>291</v>
      </c>
      <c r="Z1" s="30" t="s">
        <v>292</v>
      </c>
      <c r="AA1" s="30" t="s">
        <v>293</v>
      </c>
    </row>
    <row r="2" spans="1:27" ht="16" x14ac:dyDescent="0.2">
      <c r="A2" s="25" t="s">
        <v>17</v>
      </c>
      <c r="B2" s="4" t="s">
        <v>18</v>
      </c>
      <c r="C2" s="7">
        <v>1.8099845999999999</v>
      </c>
      <c r="D2" s="7">
        <v>1.1603497</v>
      </c>
      <c r="E2" s="32">
        <v>2.02</v>
      </c>
      <c r="F2" s="7">
        <f>C2-D2</f>
        <v>0.6496348999999999</v>
      </c>
      <c r="G2" s="6">
        <v>-0.51070000000000004</v>
      </c>
      <c r="H2" s="9">
        <v>1.1468</v>
      </c>
      <c r="I2" s="34">
        <v>0.97941</v>
      </c>
      <c r="J2" s="9">
        <f>2*I2-H2</f>
        <v>0.81201999999999996</v>
      </c>
      <c r="K2" s="34">
        <v>7.8549999999999995E-2</v>
      </c>
      <c r="L2" s="34">
        <v>0.14334</v>
      </c>
      <c r="M2" s="33">
        <v>2.2147E-2</v>
      </c>
      <c r="N2" s="8">
        <v>1.2600899999999999</v>
      </c>
      <c r="O2" s="7">
        <v>1.0675972600000001</v>
      </c>
      <c r="P2">
        <v>-0.87510452000000027</v>
      </c>
      <c r="Q2">
        <v>6.0314287719993445</v>
      </c>
      <c r="R2" s="7">
        <v>1.6413610599999999</v>
      </c>
      <c r="S2" s="33">
        <v>943.97900000000004</v>
      </c>
      <c r="T2" s="9">
        <v>184</v>
      </c>
      <c r="U2" s="9">
        <v>0.87154692436083003</v>
      </c>
      <c r="V2" s="33">
        <v>3.656342</v>
      </c>
      <c r="W2" s="33">
        <v>376.45800000000003</v>
      </c>
      <c r="X2" s="31" t="s">
        <v>294</v>
      </c>
    </row>
    <row r="3" spans="1:27" ht="16" x14ac:dyDescent="0.2">
      <c r="A3" s="3" t="s">
        <v>20</v>
      </c>
      <c r="B3" s="4" t="s">
        <v>21</v>
      </c>
      <c r="C3" s="11">
        <v>1.7088843</v>
      </c>
      <c r="D3" s="11">
        <v>1.0733927000000001</v>
      </c>
      <c r="E3" s="32">
        <v>2.44</v>
      </c>
      <c r="F3" s="7">
        <f t="shared" ref="F3:F17" si="0">C3-D3</f>
        <v>0.63549159999999993</v>
      </c>
      <c r="G3" s="6">
        <v>-0.43000000000000016</v>
      </c>
      <c r="H3" s="9">
        <v>0.73101000000000005</v>
      </c>
      <c r="I3" s="9">
        <v>0.77267280999999999</v>
      </c>
      <c r="J3" s="9">
        <f t="shared" ref="J3:J19" si="1">2*I3-H3</f>
        <v>0.81433561999999993</v>
      </c>
      <c r="K3" s="9">
        <v>5.2920000000000002E-2</v>
      </c>
      <c r="L3" s="9">
        <v>0.10833</v>
      </c>
      <c r="M3" s="33">
        <v>9.7099999999999999E-3</v>
      </c>
      <c r="N3" s="8">
        <v>0.94420000000000004</v>
      </c>
      <c r="O3" s="7">
        <v>0.82195565000000004</v>
      </c>
      <c r="P3">
        <v>-0.69971130000000004</v>
      </c>
      <c r="Q3">
        <v>6.0213645860058023</v>
      </c>
      <c r="R3" s="7">
        <v>1.82853493</v>
      </c>
      <c r="S3" s="33">
        <v>1181.28</v>
      </c>
      <c r="T3" s="9">
        <v>248</v>
      </c>
      <c r="U3" s="9">
        <v>0.77056787999999998</v>
      </c>
      <c r="V3" s="33">
        <v>3.1892492180850001</v>
      </c>
      <c r="W3" s="33">
        <v>458.60399999999998</v>
      </c>
      <c r="X3" s="31" t="s">
        <v>294</v>
      </c>
    </row>
    <row r="4" spans="1:27" ht="16" x14ac:dyDescent="0.2">
      <c r="A4" s="3" t="s">
        <v>23</v>
      </c>
      <c r="B4" s="4" t="s">
        <v>24</v>
      </c>
      <c r="C4" s="11">
        <v>2.2998826000000001</v>
      </c>
      <c r="D4" s="11">
        <v>1.2177359000000001</v>
      </c>
      <c r="E4" s="32">
        <v>2.56</v>
      </c>
      <c r="F4" s="7">
        <f t="shared" si="0"/>
        <v>1.0821467</v>
      </c>
      <c r="G4" s="6">
        <v>-0.13558920000000008</v>
      </c>
      <c r="H4" s="9">
        <v>1.20563</v>
      </c>
      <c r="I4" s="9">
        <v>1.0600285199999999</v>
      </c>
      <c r="J4" s="9">
        <f t="shared" si="1"/>
        <v>0.91442703999999986</v>
      </c>
      <c r="K4" s="9">
        <v>0.15958</v>
      </c>
      <c r="L4" s="9">
        <v>0.13038</v>
      </c>
      <c r="M4" s="33">
        <v>1.319E-2</v>
      </c>
      <c r="N4" s="8">
        <v>1.3665</v>
      </c>
      <c r="O4" s="7">
        <v>1.05969522</v>
      </c>
      <c r="P4">
        <v>-0.75289044000000005</v>
      </c>
      <c r="Q4">
        <v>5.9295420119960909</v>
      </c>
      <c r="R4" s="7">
        <v>1.4703647200000001</v>
      </c>
      <c r="S4" s="33">
        <v>1050.4380000000001</v>
      </c>
      <c r="T4" s="9">
        <v>56</v>
      </c>
      <c r="U4" s="9">
        <v>0.7708237</v>
      </c>
      <c r="V4" s="33">
        <v>3.1687165196618499</v>
      </c>
      <c r="W4" s="33">
        <v>408.54399999999998</v>
      </c>
      <c r="X4" s="31" t="s">
        <v>294</v>
      </c>
    </row>
    <row r="5" spans="1:27" ht="16" x14ac:dyDescent="0.2">
      <c r="A5" s="3" t="s">
        <v>26</v>
      </c>
      <c r="B5" s="4" t="s">
        <v>27</v>
      </c>
      <c r="C5" s="11">
        <v>3.0973095000000002</v>
      </c>
      <c r="D5" s="11">
        <v>1.7177045</v>
      </c>
      <c r="E5" s="32">
        <v>3.65</v>
      </c>
      <c r="F5" s="7">
        <f t="shared" si="0"/>
        <v>1.3796050000000002</v>
      </c>
      <c r="G5" s="6">
        <v>-0.33999999999999986</v>
      </c>
      <c r="H5" s="9">
        <v>1.6525699999999901</v>
      </c>
      <c r="I5" s="9">
        <v>1.5193067</v>
      </c>
      <c r="J5" s="9">
        <f t="shared" si="1"/>
        <v>1.3860434000000099</v>
      </c>
      <c r="K5" s="9">
        <v>5.6000000000000001E-2</v>
      </c>
      <c r="L5" s="9">
        <v>0.30578</v>
      </c>
      <c r="M5" s="33">
        <v>3.63E-3</v>
      </c>
      <c r="N5" s="8">
        <v>1.8708400000000001</v>
      </c>
      <c r="O5" s="7">
        <v>1.5227863100000001</v>
      </c>
      <c r="P5">
        <v>-1.1747326200000001</v>
      </c>
      <c r="Q5">
        <v>6.1436192969995318</v>
      </c>
      <c r="R5" s="7">
        <v>0.91589798</v>
      </c>
      <c r="S5" s="33">
        <v>1031.7</v>
      </c>
      <c r="T5" s="9">
        <v>70</v>
      </c>
      <c r="U5" s="9">
        <v>0.61733369999999999</v>
      </c>
      <c r="V5" s="33">
        <v>2.8452592540647599</v>
      </c>
      <c r="W5" s="33">
        <v>356.63799999999901</v>
      </c>
      <c r="X5" s="31" t="s">
        <v>294</v>
      </c>
    </row>
    <row r="6" spans="1:27" ht="16" x14ac:dyDescent="0.2">
      <c r="A6" s="3" t="s">
        <v>29</v>
      </c>
      <c r="B6" s="4" t="s">
        <v>30</v>
      </c>
      <c r="C6" s="11">
        <v>3.0700585999999999</v>
      </c>
      <c r="D6" s="11">
        <v>2.0987854000000001</v>
      </c>
      <c r="E6" s="32">
        <v>3.92</v>
      </c>
      <c r="F6" s="7">
        <f t="shared" si="0"/>
        <v>0.97127319999999973</v>
      </c>
      <c r="G6" s="6">
        <v>-1.1300000000000003</v>
      </c>
      <c r="H6" s="9">
        <v>1.7497799999999999</v>
      </c>
      <c r="I6" s="9">
        <v>1.8542397900000001</v>
      </c>
      <c r="J6" s="9">
        <f t="shared" si="1"/>
        <v>1.9586995800000002</v>
      </c>
      <c r="K6" s="9">
        <v>0.21052999999999999</v>
      </c>
      <c r="L6" s="9">
        <v>0.16833999999999999</v>
      </c>
      <c r="M6" s="33">
        <v>5.6073333333333301E-2</v>
      </c>
      <c r="N6" s="8">
        <v>2.1593300000000002</v>
      </c>
      <c r="O6" s="7">
        <v>1.8850471799999999</v>
      </c>
      <c r="P6">
        <v>-1.6107643599999997</v>
      </c>
      <c r="Q6">
        <v>6.8652135589982208</v>
      </c>
      <c r="R6" s="7">
        <v>0.83495542</v>
      </c>
      <c r="S6" s="33">
        <v>557.577</v>
      </c>
      <c r="T6" s="9">
        <v>60</v>
      </c>
      <c r="U6" s="9">
        <v>0.73609610000000003</v>
      </c>
      <c r="V6" s="33">
        <v>3.1706742202592801</v>
      </c>
      <c r="W6" s="33">
        <v>206.28800000000001</v>
      </c>
      <c r="X6" s="31" t="s">
        <v>294</v>
      </c>
    </row>
    <row r="7" spans="1:27" ht="16" x14ac:dyDescent="0.2">
      <c r="A7" s="3" t="s">
        <v>32</v>
      </c>
      <c r="B7" s="4" t="s">
        <v>33</v>
      </c>
      <c r="C7" s="11">
        <v>1.8932106</v>
      </c>
      <c r="D7" s="11">
        <v>1.4243104</v>
      </c>
      <c r="E7" s="32">
        <v>2.91</v>
      </c>
      <c r="F7" s="7">
        <f t="shared" si="0"/>
        <v>0.46890019999999999</v>
      </c>
      <c r="G7" s="6">
        <v>-0.95541019999999999</v>
      </c>
      <c r="H7" s="9">
        <v>1.00804</v>
      </c>
      <c r="I7" s="9">
        <v>1.2150700299999999</v>
      </c>
      <c r="J7" s="9">
        <f t="shared" si="1"/>
        <v>1.4221000599999998</v>
      </c>
      <c r="K7" s="9">
        <v>0.35416999999999998</v>
      </c>
      <c r="L7" s="9">
        <v>0.20116000000000001</v>
      </c>
      <c r="M7" s="33">
        <v>3.8626666666666698E-2</v>
      </c>
      <c r="N7" s="8">
        <v>1.50017</v>
      </c>
      <c r="O7" s="7">
        <v>1.3617701099999999</v>
      </c>
      <c r="P7">
        <v>-1.2233702199999998</v>
      </c>
      <c r="Q7">
        <v>6.1925773139992089</v>
      </c>
      <c r="R7" s="7">
        <v>0.65992362999999998</v>
      </c>
      <c r="S7" s="33">
        <v>484.67700000000002</v>
      </c>
      <c r="T7" s="9">
        <v>52</v>
      </c>
      <c r="U7" s="9">
        <v>0.74472559000000005</v>
      </c>
      <c r="V7" s="33">
        <v>3.1956022461004001</v>
      </c>
      <c r="W7" s="33">
        <v>180.25</v>
      </c>
      <c r="X7" s="31" t="s">
        <v>294</v>
      </c>
    </row>
    <row r="8" spans="1:27" ht="16" x14ac:dyDescent="0.2">
      <c r="A8" s="25" t="s">
        <v>35</v>
      </c>
      <c r="B8" s="4" t="s">
        <v>36</v>
      </c>
      <c r="C8" s="9">
        <v>2.2351309000000001</v>
      </c>
      <c r="D8" s="9">
        <v>1.4837111000000001</v>
      </c>
      <c r="E8" s="32">
        <v>2.75</v>
      </c>
      <c r="F8" s="7">
        <f>C8-D8</f>
        <v>0.75141980000000008</v>
      </c>
      <c r="G8" s="12">
        <v>-0.73229999999999995</v>
      </c>
      <c r="H8" s="9">
        <v>1.2292700000000001</v>
      </c>
      <c r="I8" s="9">
        <v>1.4141901800000001</v>
      </c>
      <c r="J8" s="9">
        <f>2*I8-H8</f>
        <v>1.5991103600000001</v>
      </c>
      <c r="K8" s="9">
        <v>0.39459</v>
      </c>
      <c r="L8" s="9">
        <v>0.27877000000000002</v>
      </c>
      <c r="M8" s="33"/>
      <c r="N8" s="8">
        <v>1.7542500000000001</v>
      </c>
      <c r="O8" s="7">
        <v>1.51842378</v>
      </c>
      <c r="P8">
        <v>-1.2825975599999999</v>
      </c>
      <c r="Q8">
        <v>6.1972909233330329</v>
      </c>
      <c r="R8" s="8">
        <v>1.86861006</v>
      </c>
      <c r="S8" s="33">
        <v>714.73699999999997</v>
      </c>
      <c r="T8" s="9">
        <v>160</v>
      </c>
      <c r="U8" s="9">
        <v>0.75204088000000002</v>
      </c>
      <c r="V8" s="33">
        <v>2.92820236833089</v>
      </c>
      <c r="W8" s="33">
        <v>290.36599999999999</v>
      </c>
      <c r="X8" s="31" t="s">
        <v>294</v>
      </c>
    </row>
    <row r="9" spans="1:27" ht="16" x14ac:dyDescent="0.2">
      <c r="A9" s="3" t="s">
        <v>38</v>
      </c>
      <c r="B9" s="4" t="s">
        <v>39</v>
      </c>
      <c r="C9" s="7">
        <v>2.2788995000000001</v>
      </c>
      <c r="D9" s="7">
        <v>1.5289196</v>
      </c>
      <c r="E9" s="32">
        <v>2.72</v>
      </c>
      <c r="F9" s="7">
        <f t="shared" si="0"/>
        <v>0.74997990000000003</v>
      </c>
      <c r="G9" s="6">
        <v>-0.77893970000000001</v>
      </c>
      <c r="H9" s="9">
        <v>1.1895800000000001</v>
      </c>
      <c r="I9" s="9">
        <v>1.2317566099999999</v>
      </c>
      <c r="J9" s="9">
        <f t="shared" si="1"/>
        <v>1.2739332199999998</v>
      </c>
      <c r="K9" s="9">
        <v>6.9930000000000006E-2</v>
      </c>
      <c r="L9" s="9">
        <v>0.31119000000000002</v>
      </c>
      <c r="M9" s="33">
        <v>2.5430000000000001E-2</v>
      </c>
      <c r="N9" s="8">
        <v>1.5427599999999999</v>
      </c>
      <c r="O9" s="7">
        <v>1.34572487</v>
      </c>
      <c r="P9">
        <v>-1.14868974</v>
      </c>
      <c r="Q9">
        <v>6.3823214889998781</v>
      </c>
      <c r="R9" s="7">
        <v>1.7159111300000001</v>
      </c>
      <c r="S9" s="33">
        <v>1067.952</v>
      </c>
      <c r="T9" s="9">
        <v>208</v>
      </c>
      <c r="U9" s="9">
        <v>0.86916585000000002</v>
      </c>
      <c r="V9" s="33">
        <v>3.4667277795753799</v>
      </c>
      <c r="W9" s="33">
        <v>426.51799999999997</v>
      </c>
      <c r="X9" s="31" t="s">
        <v>294</v>
      </c>
    </row>
    <row r="10" spans="1:27" ht="16" x14ac:dyDescent="0.2">
      <c r="A10" s="3" t="s">
        <v>41</v>
      </c>
      <c r="B10" s="4" t="s">
        <v>42</v>
      </c>
      <c r="C10" s="7">
        <v>1.7476638</v>
      </c>
      <c r="D10" s="7">
        <v>1.0815832000000001</v>
      </c>
      <c r="E10" s="32">
        <v>2.04</v>
      </c>
      <c r="F10" s="7">
        <f t="shared" si="0"/>
        <v>0.66608059999999991</v>
      </c>
      <c r="G10" s="6">
        <v>-0.4155026</v>
      </c>
      <c r="H10" s="9">
        <v>0.69081000000000004</v>
      </c>
      <c r="I10" s="9">
        <v>0.64515247900271788</v>
      </c>
      <c r="J10" s="9">
        <f t="shared" si="1"/>
        <v>0.59949495800543573</v>
      </c>
      <c r="K10" s="9">
        <v>0.120769999999999</v>
      </c>
      <c r="L10" s="9">
        <v>5.3299999999999903E-2</v>
      </c>
      <c r="M10" s="33">
        <v>2.0866666666666698E-3</v>
      </c>
      <c r="N10" s="8">
        <v>1.1702900000000001</v>
      </c>
      <c r="O10" s="7">
        <v>0.96332227000000004</v>
      </c>
      <c r="P10">
        <v>-0.75635454000000002</v>
      </c>
      <c r="Q10">
        <v>5.813058589999855</v>
      </c>
      <c r="R10" s="7">
        <v>1.76315365</v>
      </c>
      <c r="S10" s="33">
        <v>1437.991</v>
      </c>
      <c r="T10" s="9">
        <v>560</v>
      </c>
      <c r="U10" s="9">
        <v>0.86210626999999995</v>
      </c>
      <c r="V10" s="33">
        <v>3.4316075098066299</v>
      </c>
      <c r="W10" s="33">
        <v>576.698000000001</v>
      </c>
      <c r="X10" s="31" t="s">
        <v>294</v>
      </c>
    </row>
    <row r="11" spans="1:27" ht="16" x14ac:dyDescent="0.2">
      <c r="A11" s="3" t="s">
        <v>44</v>
      </c>
      <c r="B11" s="4" t="s">
        <v>45</v>
      </c>
      <c r="C11" s="7">
        <v>2.8996544000000002</v>
      </c>
      <c r="D11" s="7">
        <v>1.9945032</v>
      </c>
      <c r="E11" s="32">
        <v>3.41</v>
      </c>
      <c r="F11" s="7">
        <f t="shared" si="0"/>
        <v>0.90515120000000016</v>
      </c>
      <c r="G11" s="6">
        <v>-1.0893520000000001</v>
      </c>
      <c r="H11" s="9">
        <v>0.97197</v>
      </c>
      <c r="I11" s="9">
        <v>0.86932662000000005</v>
      </c>
      <c r="J11" s="9">
        <f t="shared" si="1"/>
        <v>0.7666832400000001</v>
      </c>
      <c r="K11" s="9">
        <v>0.10745</v>
      </c>
      <c r="L11" s="9">
        <v>8.5569999999999993E-2</v>
      </c>
      <c r="M11" s="33">
        <v>4.9079999999999999E-2</v>
      </c>
      <c r="N11" s="8">
        <v>2.0724</v>
      </c>
      <c r="O11" s="7">
        <v>1.8243936999999999</v>
      </c>
      <c r="P11">
        <v>-1.5763873999999998</v>
      </c>
      <c r="Q11">
        <v>6.3297799680003664</v>
      </c>
      <c r="R11" s="7">
        <v>1.16174555</v>
      </c>
      <c r="S11" s="33">
        <v>1459.009</v>
      </c>
      <c r="T11" s="9">
        <v>148</v>
      </c>
      <c r="U11" s="9">
        <v>0.79322612999999997</v>
      </c>
      <c r="V11" s="33">
        <v>3.1317149999999998</v>
      </c>
      <c r="W11" s="33">
        <v>580.73</v>
      </c>
      <c r="X11" s="31" t="s">
        <v>294</v>
      </c>
    </row>
    <row r="12" spans="1:27" ht="16" x14ac:dyDescent="0.2">
      <c r="A12" s="3" t="s">
        <v>47</v>
      </c>
      <c r="B12" s="4" t="s">
        <v>48</v>
      </c>
      <c r="C12" s="7">
        <v>2.2922454999999999</v>
      </c>
      <c r="D12" s="7">
        <v>1.3298570000000001</v>
      </c>
      <c r="E12" s="32">
        <v>2.98</v>
      </c>
      <c r="F12" s="7">
        <f t="shared" si="0"/>
        <v>0.96238849999999987</v>
      </c>
      <c r="G12" s="6">
        <v>-0.36746849999999998</v>
      </c>
      <c r="H12" s="9">
        <v>1.1183099999999999</v>
      </c>
      <c r="I12" s="9">
        <v>1.2131013100000001</v>
      </c>
      <c r="J12" s="9">
        <f t="shared" si="1"/>
        <v>1.3078926200000003</v>
      </c>
      <c r="K12" s="9">
        <v>0.33055000000000001</v>
      </c>
      <c r="L12" s="9">
        <v>0.34118999999999999</v>
      </c>
      <c r="M12" s="33">
        <v>7.3693333333333305E-2</v>
      </c>
      <c r="N12" s="8">
        <v>1.6248400000000001</v>
      </c>
      <c r="O12" s="7">
        <v>1.3277804600000001</v>
      </c>
      <c r="P12">
        <v>-1.03072092</v>
      </c>
      <c r="Q12">
        <v>6.5461132590025954</v>
      </c>
      <c r="R12" s="7">
        <v>1.1711854399999999</v>
      </c>
      <c r="S12" s="33">
        <v>577.54300000000001</v>
      </c>
      <c r="T12" s="9">
        <v>60</v>
      </c>
      <c r="U12" s="9">
        <v>0.80964375</v>
      </c>
      <c r="V12" s="33">
        <v>3.27525846538934</v>
      </c>
      <c r="W12" s="33">
        <v>228.29400000000001</v>
      </c>
      <c r="X12" s="31" t="s">
        <v>294</v>
      </c>
    </row>
    <row r="13" spans="1:27" ht="16" x14ac:dyDescent="0.2">
      <c r="A13" s="3" t="s">
        <v>50</v>
      </c>
      <c r="B13" s="4" t="s">
        <v>51</v>
      </c>
      <c r="C13" s="7">
        <v>2.2880563999999999</v>
      </c>
      <c r="D13" s="7">
        <v>1.3545849999999999</v>
      </c>
      <c r="E13" s="32">
        <v>2.84</v>
      </c>
      <c r="F13" s="7">
        <f t="shared" si="0"/>
        <v>0.93347139999999995</v>
      </c>
      <c r="G13" s="6">
        <v>-0.42111359999999998</v>
      </c>
      <c r="H13" s="9">
        <v>1.1046899999999999</v>
      </c>
      <c r="I13" s="9">
        <v>1.22038727</v>
      </c>
      <c r="J13" s="9">
        <f t="shared" si="1"/>
        <v>1.3360845400000001</v>
      </c>
      <c r="K13" s="9">
        <v>0.23133000000000001</v>
      </c>
      <c r="L13" s="9">
        <v>0.35194999999999999</v>
      </c>
      <c r="M13" s="33">
        <v>6.8143333333333306E-2</v>
      </c>
      <c r="N13" s="8">
        <v>1.6246400000000001</v>
      </c>
      <c r="O13" s="7">
        <v>1.32661158</v>
      </c>
      <c r="P13">
        <v>-1.0285831599999999</v>
      </c>
      <c r="Q13">
        <v>6.5461406309987069</v>
      </c>
      <c r="R13" s="7">
        <v>1.1724031100000001</v>
      </c>
      <c r="S13" s="33">
        <v>577.50599999999997</v>
      </c>
      <c r="T13" s="9">
        <v>60</v>
      </c>
      <c r="U13" s="9">
        <v>0.80740747999999996</v>
      </c>
      <c r="V13" s="33">
        <v>3.2609681799789501</v>
      </c>
      <c r="W13" s="33">
        <v>228.29400000000001</v>
      </c>
      <c r="X13" s="31" t="s">
        <v>294</v>
      </c>
    </row>
    <row r="14" spans="1:27" ht="16" x14ac:dyDescent="0.2">
      <c r="A14" s="3" t="s">
        <v>52</v>
      </c>
      <c r="B14" s="4" t="s">
        <v>53</v>
      </c>
      <c r="C14" s="7">
        <v>2.3792985999999998</v>
      </c>
      <c r="D14" s="7">
        <v>1.3311691000000001</v>
      </c>
      <c r="E14" s="32">
        <v>2.88</v>
      </c>
      <c r="F14" s="7">
        <f t="shared" si="0"/>
        <v>1.0481294999999997</v>
      </c>
      <c r="G14" s="6">
        <v>-0.2830396</v>
      </c>
      <c r="H14" s="9">
        <v>1.1869099999999999</v>
      </c>
      <c r="I14" s="9">
        <v>1.2353807299999999</v>
      </c>
      <c r="J14" s="9">
        <f t="shared" si="1"/>
        <v>1.2838514599999999</v>
      </c>
      <c r="K14" s="9">
        <v>0.30558000000000002</v>
      </c>
      <c r="L14" s="9">
        <v>0.33078999999999997</v>
      </c>
      <c r="M14" s="33">
        <v>5.7526666666666698E-2</v>
      </c>
      <c r="N14" s="8">
        <v>1.6256900000000001</v>
      </c>
      <c r="O14" s="7">
        <v>1.3277586400000001</v>
      </c>
      <c r="P14">
        <v>-1.0298272800000001</v>
      </c>
      <c r="Q14">
        <v>6.546241028001532</v>
      </c>
      <c r="R14" s="7">
        <v>1.1714143299999999</v>
      </c>
      <c r="S14" s="33">
        <v>577.53300000000002</v>
      </c>
      <c r="T14" s="9">
        <v>60</v>
      </c>
      <c r="U14" s="9">
        <v>0.80476614999999996</v>
      </c>
      <c r="V14" s="33">
        <v>3.2444426204614598</v>
      </c>
      <c r="W14" s="33">
        <v>228.29400000000001</v>
      </c>
      <c r="X14" s="31" t="s">
        <v>294</v>
      </c>
    </row>
    <row r="15" spans="1:27" ht="16" x14ac:dyDescent="0.2">
      <c r="A15" s="3" t="s">
        <v>54</v>
      </c>
      <c r="B15" s="4" t="s">
        <v>55</v>
      </c>
      <c r="C15" s="7">
        <v>2.3672531000000001</v>
      </c>
      <c r="D15" s="7">
        <v>1.3578105</v>
      </c>
      <c r="E15" s="32">
        <v>2.84</v>
      </c>
      <c r="F15" s="7">
        <f t="shared" si="0"/>
        <v>1.0094426000000001</v>
      </c>
      <c r="G15" s="6">
        <v>-0.34836790000000001</v>
      </c>
      <c r="H15" s="9">
        <v>1.1837200000000001</v>
      </c>
      <c r="I15" s="9">
        <v>1.2151371200000001</v>
      </c>
      <c r="J15" s="9">
        <f t="shared" si="1"/>
        <v>1.24655424</v>
      </c>
      <c r="K15" s="9">
        <v>0.20014999999999999</v>
      </c>
      <c r="L15" s="9">
        <v>0.31607000000000002</v>
      </c>
      <c r="M15" s="33">
        <v>6.1886666666666701E-2</v>
      </c>
      <c r="N15" s="8">
        <v>1.6257299999999999</v>
      </c>
      <c r="O15" s="7">
        <v>1.3277738299999999</v>
      </c>
      <c r="P15">
        <v>-1.02981766</v>
      </c>
      <c r="Q15">
        <v>6.5463223379992996</v>
      </c>
      <c r="R15" s="7">
        <v>1.1714484199999999</v>
      </c>
      <c r="S15" s="33">
        <v>577.53200000000004</v>
      </c>
      <c r="T15" s="9">
        <v>60</v>
      </c>
      <c r="U15" s="9">
        <v>0.80479414000000005</v>
      </c>
      <c r="V15" s="33">
        <v>3.2491037044479301</v>
      </c>
      <c r="W15" s="33">
        <v>228.29400000000001</v>
      </c>
      <c r="X15" s="31" t="s">
        <v>294</v>
      </c>
    </row>
    <row r="16" spans="1:27" ht="16" x14ac:dyDescent="0.2">
      <c r="A16" s="3" t="s">
        <v>56</v>
      </c>
      <c r="B16" s="4" t="s">
        <v>57</v>
      </c>
      <c r="C16" s="7">
        <v>2.440356</v>
      </c>
      <c r="D16" s="7">
        <v>1.3672825</v>
      </c>
      <c r="E16" s="32">
        <v>2.79</v>
      </c>
      <c r="F16" s="7">
        <f t="shared" si="0"/>
        <v>1.0730735</v>
      </c>
      <c r="G16" s="6">
        <v>-0.294209</v>
      </c>
      <c r="H16" s="9">
        <v>1.14303</v>
      </c>
      <c r="I16" s="9">
        <v>1.2692687600000001</v>
      </c>
      <c r="J16" s="9">
        <f t="shared" si="1"/>
        <v>1.3955075200000002</v>
      </c>
      <c r="K16" s="9">
        <v>0.28255000000000002</v>
      </c>
      <c r="L16" s="9">
        <v>0.25076999999999999</v>
      </c>
      <c r="M16" s="33">
        <v>5.3756666666666703E-2</v>
      </c>
      <c r="N16" s="8">
        <v>1.62591</v>
      </c>
      <c r="O16" s="7">
        <v>1.32805383</v>
      </c>
      <c r="P16">
        <v>-1.03019766</v>
      </c>
      <c r="Q16">
        <v>6.5468624280001677</v>
      </c>
      <c r="R16" s="7">
        <v>1.1719598200000001</v>
      </c>
      <c r="S16" s="33">
        <v>577.59100000000001</v>
      </c>
      <c r="T16" s="9">
        <v>60</v>
      </c>
      <c r="U16" s="9">
        <v>0.80194368999999999</v>
      </c>
      <c r="V16" s="33">
        <v>3.2316492640173098</v>
      </c>
      <c r="W16" s="33">
        <v>228.29400000000001</v>
      </c>
      <c r="X16" s="31" t="s">
        <v>294</v>
      </c>
    </row>
    <row r="17" spans="1:24" ht="16" x14ac:dyDescent="0.2">
      <c r="A17" s="3" t="s">
        <v>58</v>
      </c>
      <c r="B17" s="4" t="s">
        <v>59</v>
      </c>
      <c r="C17" s="7">
        <v>2.3149185999999999</v>
      </c>
      <c r="D17" s="7">
        <v>1.3326823999999999</v>
      </c>
      <c r="E17" s="32">
        <v>2.98</v>
      </c>
      <c r="F17" s="7">
        <f t="shared" si="0"/>
        <v>0.9822362</v>
      </c>
      <c r="G17" s="6">
        <v>-0.35044619999999999</v>
      </c>
      <c r="H17" s="9">
        <v>1.08413</v>
      </c>
      <c r="I17" s="9">
        <v>1.21006697</v>
      </c>
      <c r="J17" s="9">
        <f t="shared" si="1"/>
        <v>1.3360039399999999</v>
      </c>
      <c r="K17" s="9">
        <v>0.35702</v>
      </c>
      <c r="L17" s="9">
        <v>0.33048</v>
      </c>
      <c r="M17" s="33">
        <v>7.5416666666666701E-2</v>
      </c>
      <c r="N17" s="8">
        <v>1.62582</v>
      </c>
      <c r="O17" s="7">
        <v>1.32787039</v>
      </c>
      <c r="P17">
        <v>-1.0299207799999999</v>
      </c>
      <c r="Q17">
        <v>6.5461856080000871</v>
      </c>
      <c r="R17" s="7">
        <v>1.1711687200000001</v>
      </c>
      <c r="S17" s="33">
        <v>577.52499999999998</v>
      </c>
      <c r="T17" s="9">
        <v>60</v>
      </c>
      <c r="U17" s="9">
        <v>0.79829198999999995</v>
      </c>
      <c r="V17" s="33">
        <v>3.2188801090149499</v>
      </c>
      <c r="W17" s="33">
        <v>228.29400000000001</v>
      </c>
      <c r="X17" s="31" t="s">
        <v>294</v>
      </c>
    </row>
    <row r="18" spans="1:24" ht="16" x14ac:dyDescent="0.2">
      <c r="A18" s="25" t="s">
        <v>60</v>
      </c>
      <c r="B18" s="4" t="s">
        <v>61</v>
      </c>
      <c r="C18" s="7">
        <v>2.3273755999999999</v>
      </c>
      <c r="D18" s="7">
        <v>1.3392942000000001</v>
      </c>
      <c r="E18" s="32">
        <v>2.91</v>
      </c>
      <c r="F18" s="7">
        <f>C18-D18</f>
        <v>0.98808139999999978</v>
      </c>
      <c r="G18" s="6">
        <v>-0.35121279999999999</v>
      </c>
      <c r="H18" s="9">
        <v>1.1318600000000001</v>
      </c>
      <c r="I18" s="9">
        <v>1.2432045300000001</v>
      </c>
      <c r="J18" s="9">
        <f>2*I18-H18</f>
        <v>1.3545490600000001</v>
      </c>
      <c r="K18" s="9">
        <v>0.19464999999999999</v>
      </c>
      <c r="L18" s="9">
        <v>0.28194999999999998</v>
      </c>
      <c r="M18" s="33">
        <v>5.339E-2</v>
      </c>
      <c r="N18" s="8">
        <v>1.62581</v>
      </c>
      <c r="O18" s="7">
        <v>1.3278825999999999</v>
      </c>
      <c r="P18">
        <v>-1.0299551999999998</v>
      </c>
      <c r="Q18">
        <v>6.5464062139981252</v>
      </c>
      <c r="R18" s="7">
        <v>1.1715501699999999</v>
      </c>
      <c r="S18" s="33">
        <v>577.54</v>
      </c>
      <c r="T18" s="9">
        <v>60</v>
      </c>
      <c r="U18" s="9">
        <v>0.80884644000000006</v>
      </c>
      <c r="V18" s="33">
        <v>3.2700690506099401</v>
      </c>
      <c r="W18" s="33">
        <v>228.29400000000001</v>
      </c>
      <c r="X18" s="31" t="s">
        <v>294</v>
      </c>
    </row>
    <row r="19" spans="1:24" ht="16" x14ac:dyDescent="0.2">
      <c r="A19" s="3" t="s">
        <v>62</v>
      </c>
      <c r="B19" s="4" t="s">
        <v>63</v>
      </c>
      <c r="C19" s="7">
        <v>2.3228428999999999</v>
      </c>
      <c r="D19" s="7">
        <v>1.3134097</v>
      </c>
      <c r="E19" s="32">
        <v>3</v>
      </c>
      <c r="F19" s="7">
        <f>C19-D19</f>
        <v>1.0094331999999999</v>
      </c>
      <c r="G19" s="6">
        <v>-0.30397649999999998</v>
      </c>
      <c r="H19" s="9">
        <v>1.1143400000000001</v>
      </c>
      <c r="I19" s="9">
        <v>1.1935671400000001</v>
      </c>
      <c r="J19" s="9">
        <f t="shared" si="1"/>
        <v>1.2727942800000001</v>
      </c>
      <c r="K19" s="9">
        <v>0.40355999999999997</v>
      </c>
      <c r="L19" s="9">
        <v>0.35657</v>
      </c>
      <c r="M19" s="33">
        <v>7.6649999999999996E-2</v>
      </c>
      <c r="N19" s="8">
        <v>1.62452</v>
      </c>
      <c r="O19" s="7">
        <v>1.3264829300000001</v>
      </c>
      <c r="P19">
        <v>-1.0284458600000002</v>
      </c>
      <c r="Q19">
        <v>6.5458134769978642</v>
      </c>
      <c r="R19" s="7">
        <v>1.17215643</v>
      </c>
      <c r="S19" s="33">
        <v>577.53200000000004</v>
      </c>
      <c r="T19" s="9">
        <v>60</v>
      </c>
      <c r="U19" s="9">
        <v>0.80048615999999995</v>
      </c>
      <c r="V19" s="33">
        <v>3.2323334993009998</v>
      </c>
      <c r="W19" s="33">
        <v>228.29400000000001</v>
      </c>
      <c r="X19" s="31" t="s">
        <v>294</v>
      </c>
    </row>
    <row r="20" spans="1:24" ht="16" x14ac:dyDescent="0.2">
      <c r="A20" s="14" t="s">
        <v>64</v>
      </c>
      <c r="B20" s="14" t="s">
        <v>65</v>
      </c>
      <c r="C20" s="23"/>
      <c r="D20" s="23"/>
      <c r="E20" s="23"/>
      <c r="F20" s="23"/>
      <c r="G20" s="23"/>
    </row>
    <row r="21" spans="1:24" ht="16" x14ac:dyDescent="0.2">
      <c r="A21" s="14" t="s">
        <v>67</v>
      </c>
      <c r="B21" s="14" t="s">
        <v>68</v>
      </c>
      <c r="C21" s="23"/>
      <c r="D21" s="23"/>
      <c r="E21" s="23"/>
      <c r="F21" s="23"/>
      <c r="G21" s="23"/>
    </row>
    <row r="22" spans="1:24" ht="16" x14ac:dyDescent="0.2">
      <c r="A22" s="14" t="s">
        <v>69</v>
      </c>
      <c r="B22" s="14" t="s">
        <v>70</v>
      </c>
      <c r="C22" s="23"/>
      <c r="D22" s="23"/>
      <c r="E22" s="23"/>
      <c r="F22" s="23"/>
      <c r="G22" s="23"/>
    </row>
    <row r="23" spans="1:24" ht="16" x14ac:dyDescent="0.2">
      <c r="A23" s="14" t="s">
        <v>71</v>
      </c>
      <c r="B23" s="14" t="s">
        <v>72</v>
      </c>
      <c r="C23" s="23"/>
      <c r="D23" s="23"/>
      <c r="E23" s="23"/>
      <c r="F23" s="23"/>
      <c r="G23" s="23"/>
    </row>
    <row r="24" spans="1:24" ht="16" x14ac:dyDescent="0.2">
      <c r="A24" s="14" t="s">
        <v>73</v>
      </c>
      <c r="B24" s="14" t="s">
        <v>74</v>
      </c>
      <c r="C24" s="23"/>
      <c r="D24" s="23"/>
      <c r="E24" s="23"/>
      <c r="F24" s="23"/>
      <c r="G24" s="23"/>
    </row>
    <row r="25" spans="1:24" ht="16" x14ac:dyDescent="0.2">
      <c r="A25" s="14" t="s">
        <v>75</v>
      </c>
      <c r="B25" s="14" t="s">
        <v>76</v>
      </c>
      <c r="C25" s="23"/>
      <c r="D25" s="23"/>
      <c r="E25" s="23"/>
      <c r="F25" s="23"/>
      <c r="G25" s="23"/>
    </row>
    <row r="26" spans="1:24" ht="16" x14ac:dyDescent="0.2">
      <c r="A26" s="14" t="s">
        <v>77</v>
      </c>
      <c r="B26" s="14" t="s">
        <v>78</v>
      </c>
      <c r="C26" s="23"/>
      <c r="D26" s="23"/>
      <c r="E26" s="23"/>
      <c r="F26" s="23"/>
      <c r="G26" s="23"/>
    </row>
    <row r="27" spans="1:24" ht="16" x14ac:dyDescent="0.2">
      <c r="A27" s="14" t="s">
        <v>79</v>
      </c>
      <c r="B27" s="14" t="s">
        <v>80</v>
      </c>
      <c r="C27" s="23"/>
      <c r="D27" s="23"/>
      <c r="E27" s="23"/>
      <c r="F27" s="23"/>
      <c r="G27" s="23"/>
    </row>
    <row r="28" spans="1:24" ht="16" x14ac:dyDescent="0.2">
      <c r="A28" s="14" t="s">
        <v>81</v>
      </c>
      <c r="B28" s="14" t="s">
        <v>82</v>
      </c>
      <c r="C28" s="23"/>
      <c r="D28" s="23"/>
      <c r="E28" s="23"/>
      <c r="F28" s="23"/>
      <c r="G28" s="23"/>
    </row>
    <row r="29" spans="1:24" ht="16" x14ac:dyDescent="0.2">
      <c r="A29" s="14" t="s">
        <v>83</v>
      </c>
      <c r="B29" s="14" t="s">
        <v>84</v>
      </c>
      <c r="C29" s="23"/>
      <c r="D29" s="23"/>
      <c r="E29" s="23"/>
      <c r="F29" s="23"/>
      <c r="G29" s="23"/>
    </row>
    <row r="30" spans="1:24" x14ac:dyDescent="0.15">
      <c r="B30" s="23"/>
      <c r="C30" s="23"/>
      <c r="D30" s="23"/>
      <c r="E30" s="23"/>
      <c r="F30" s="23"/>
      <c r="G30" s="23"/>
    </row>
    <row r="31" spans="1:24" x14ac:dyDescent="0.15">
      <c r="B31" s="23"/>
      <c r="C31" s="23"/>
      <c r="D31" s="23"/>
      <c r="E31" s="23"/>
      <c r="F31" s="23"/>
      <c r="G31" s="23"/>
    </row>
    <row r="32" spans="1:24" x14ac:dyDescent="0.15">
      <c r="B32" s="23"/>
      <c r="C32" s="23"/>
      <c r="D32" s="23"/>
      <c r="E32" s="23"/>
      <c r="F32" s="23"/>
      <c r="G32" s="23"/>
    </row>
    <row r="33" spans="2:7" x14ac:dyDescent="0.15">
      <c r="B33" s="23"/>
      <c r="C33" s="23"/>
      <c r="D33" s="23"/>
      <c r="E33" s="23"/>
      <c r="F33" s="23"/>
      <c r="G33" s="23"/>
    </row>
    <row r="34" spans="2:7" x14ac:dyDescent="0.15">
      <c r="B34" s="23"/>
      <c r="C34" s="23"/>
      <c r="D34" s="23"/>
      <c r="E34" s="23"/>
      <c r="F34" s="23"/>
      <c r="G34" s="23"/>
    </row>
    <row r="35" spans="2:7" x14ac:dyDescent="0.15">
      <c r="B35" s="23"/>
      <c r="C35" s="23"/>
      <c r="D35" s="23"/>
      <c r="E35" s="23"/>
      <c r="F35" s="23"/>
      <c r="G35" s="23"/>
    </row>
    <row r="36" spans="2:7" x14ac:dyDescent="0.15">
      <c r="B36" s="23"/>
      <c r="C36" s="23"/>
      <c r="D36" s="23"/>
      <c r="E36" s="23"/>
      <c r="F36" s="23"/>
      <c r="G36" s="23"/>
    </row>
    <row r="37" spans="2:7" x14ac:dyDescent="0.15">
      <c r="B37" s="23"/>
      <c r="C37" s="23"/>
      <c r="D37" s="23"/>
      <c r="E37" s="23"/>
      <c r="F37" s="23"/>
      <c r="G37" s="23"/>
    </row>
    <row r="38" spans="2:7" x14ac:dyDescent="0.15">
      <c r="B38" s="23"/>
      <c r="C38" s="23"/>
      <c r="D38" s="23"/>
      <c r="E38" s="23"/>
      <c r="F38" s="23"/>
      <c r="G38" s="23"/>
    </row>
    <row r="39" spans="2:7" x14ac:dyDescent="0.15">
      <c r="B39" s="23"/>
      <c r="C39" s="23"/>
      <c r="D39" s="23"/>
      <c r="E39" s="23"/>
      <c r="F39" s="23"/>
      <c r="G39" s="23"/>
    </row>
    <row r="40" spans="2:7" x14ac:dyDescent="0.15">
      <c r="B40" s="23"/>
      <c r="C40" s="23"/>
      <c r="D40" s="23"/>
      <c r="E40" s="23"/>
      <c r="F40" s="23"/>
      <c r="G40" s="23"/>
    </row>
    <row r="41" spans="2:7" x14ac:dyDescent="0.15">
      <c r="B41" s="23"/>
      <c r="C41" s="23"/>
      <c r="D41" s="23"/>
      <c r="E41" s="23"/>
      <c r="F41" s="23"/>
      <c r="G41" s="23"/>
    </row>
    <row r="42" spans="2:7" x14ac:dyDescent="0.15">
      <c r="B42" s="23"/>
      <c r="C42" s="23"/>
      <c r="D42" s="23"/>
      <c r="E42" s="23"/>
      <c r="F42" s="23"/>
      <c r="G42" s="23"/>
    </row>
    <row r="43" spans="2:7" x14ac:dyDescent="0.15">
      <c r="B43" s="23"/>
      <c r="C43" s="23"/>
      <c r="D43" s="23"/>
      <c r="E43" s="23"/>
      <c r="F43" s="23"/>
      <c r="G43" s="23"/>
    </row>
    <row r="44" spans="2:7" x14ac:dyDescent="0.15">
      <c r="B44" s="23"/>
      <c r="C44" s="23"/>
      <c r="D44" s="23"/>
      <c r="E44" s="23"/>
      <c r="F44" s="23"/>
      <c r="G44" s="23"/>
    </row>
    <row r="45" spans="2:7" x14ac:dyDescent="0.15">
      <c r="B45" s="23"/>
      <c r="C45" s="23"/>
      <c r="D45" s="23"/>
      <c r="E45" s="23"/>
      <c r="F45" s="23"/>
      <c r="G45" s="23"/>
    </row>
    <row r="46" spans="2:7" x14ac:dyDescent="0.15">
      <c r="B46" s="23"/>
      <c r="C46" s="23"/>
      <c r="D46" s="23"/>
      <c r="E46" s="23"/>
      <c r="F46" s="23"/>
      <c r="G46" s="23"/>
    </row>
    <row r="47" spans="2:7" x14ac:dyDescent="0.15">
      <c r="B47" s="23"/>
      <c r="C47" s="23"/>
      <c r="D47" s="23"/>
      <c r="E47" s="23"/>
      <c r="F47" s="23"/>
      <c r="G47" s="23"/>
    </row>
    <row r="48" spans="2:7" x14ac:dyDescent="0.15">
      <c r="B48" s="23"/>
      <c r="C48" s="23"/>
      <c r="D48" s="23"/>
      <c r="E48" s="23"/>
      <c r="F48" s="23"/>
      <c r="G48" s="23"/>
    </row>
    <row r="49" spans="2:7" x14ac:dyDescent="0.15">
      <c r="B49" s="23"/>
      <c r="C49" s="23"/>
      <c r="D49" s="23"/>
      <c r="E49" s="23"/>
      <c r="F49" s="23"/>
      <c r="G49" s="23"/>
    </row>
    <row r="50" spans="2:7" x14ac:dyDescent="0.15">
      <c r="B50" s="23"/>
      <c r="C50" s="23"/>
      <c r="D50" s="23"/>
      <c r="E50" s="23"/>
      <c r="F50" s="23"/>
      <c r="G50" s="23"/>
    </row>
    <row r="51" spans="2:7" x14ac:dyDescent="0.15">
      <c r="B51" s="23"/>
      <c r="C51" s="23"/>
      <c r="D51" s="23"/>
      <c r="E51" s="23"/>
      <c r="F51" s="23"/>
      <c r="G51" s="23"/>
    </row>
    <row r="52" spans="2:7" x14ac:dyDescent="0.15">
      <c r="B52" s="23"/>
      <c r="C52" s="23"/>
      <c r="D52" s="23"/>
      <c r="E52" s="23"/>
      <c r="F52" s="23"/>
      <c r="G52" s="23"/>
    </row>
    <row r="53" spans="2:7" x14ac:dyDescent="0.15">
      <c r="B53" s="23"/>
      <c r="C53" s="23"/>
      <c r="D53" s="23"/>
      <c r="E53" s="23"/>
      <c r="F53" s="23"/>
      <c r="G53" s="23"/>
    </row>
    <row r="54" spans="2:7" x14ac:dyDescent="0.15">
      <c r="B54" s="23"/>
      <c r="C54" s="23"/>
      <c r="D54" s="23"/>
      <c r="E54" s="23"/>
      <c r="F54" s="23"/>
      <c r="G54" s="23"/>
    </row>
    <row r="55" spans="2:7" x14ac:dyDescent="0.15">
      <c r="B55" s="23"/>
      <c r="C55" s="23"/>
      <c r="D55" s="23"/>
      <c r="E55" s="23"/>
      <c r="F55" s="23"/>
      <c r="G55" s="23"/>
    </row>
    <row r="56" spans="2:7" x14ac:dyDescent="0.15">
      <c r="B56" s="23"/>
      <c r="C56" s="23"/>
      <c r="D56" s="23"/>
      <c r="E56" s="23"/>
      <c r="F56" s="23"/>
      <c r="G56" s="23"/>
    </row>
    <row r="57" spans="2:7" x14ac:dyDescent="0.15">
      <c r="B57" s="23"/>
      <c r="C57" s="23"/>
      <c r="D57" s="23"/>
      <c r="E57" s="23"/>
      <c r="F57" s="23"/>
      <c r="G57" s="23"/>
    </row>
    <row r="58" spans="2:7" x14ac:dyDescent="0.15">
      <c r="B58" s="23"/>
      <c r="C58" s="23"/>
      <c r="D58" s="23"/>
      <c r="E58" s="23"/>
      <c r="F58" s="23"/>
      <c r="G58" s="23"/>
    </row>
    <row r="59" spans="2:7" x14ac:dyDescent="0.15">
      <c r="B59" s="23"/>
      <c r="C59" s="23"/>
      <c r="D59" s="23"/>
      <c r="E59" s="23"/>
      <c r="F59" s="23"/>
      <c r="G59" s="23"/>
    </row>
    <row r="60" spans="2:7" x14ac:dyDescent="0.15">
      <c r="B60" s="23"/>
      <c r="C60" s="23"/>
      <c r="D60" s="23"/>
      <c r="E60" s="23"/>
      <c r="F60" s="23"/>
      <c r="G60" s="23"/>
    </row>
    <row r="61" spans="2:7" x14ac:dyDescent="0.15">
      <c r="B61" s="23"/>
      <c r="C61" s="23"/>
      <c r="D61" s="23"/>
      <c r="E61" s="23"/>
      <c r="F61" s="23"/>
      <c r="G61" s="23"/>
    </row>
    <row r="62" spans="2:7" x14ac:dyDescent="0.15">
      <c r="B62" s="23"/>
      <c r="C62" s="23"/>
      <c r="D62" s="23"/>
      <c r="E62" s="23"/>
      <c r="F62" s="23"/>
      <c r="G62" s="23"/>
    </row>
    <row r="63" spans="2:7" x14ac:dyDescent="0.15">
      <c r="B63" s="23"/>
      <c r="C63" s="23"/>
      <c r="D63" s="23"/>
      <c r="E63" s="23"/>
      <c r="F63" s="23"/>
      <c r="G63" s="23"/>
    </row>
    <row r="64" spans="2:7" x14ac:dyDescent="0.15">
      <c r="B64" s="23"/>
      <c r="C64" s="23"/>
      <c r="D64" s="23"/>
      <c r="E64" s="23"/>
      <c r="F64" s="23"/>
      <c r="G64" s="23"/>
    </row>
    <row r="65" spans="2:7" x14ac:dyDescent="0.15">
      <c r="B65" s="23"/>
      <c r="C65" s="23"/>
      <c r="D65" s="23"/>
      <c r="E65" s="23"/>
      <c r="F65" s="23"/>
      <c r="G65" s="23"/>
    </row>
    <row r="66" spans="2:7" x14ac:dyDescent="0.15">
      <c r="B66" s="23"/>
      <c r="C66" s="23"/>
      <c r="D66" s="23"/>
      <c r="E66" s="23"/>
      <c r="F66" s="23"/>
      <c r="G66" s="23"/>
    </row>
    <row r="67" spans="2:7" x14ac:dyDescent="0.15">
      <c r="B67" s="23"/>
      <c r="C67" s="23"/>
      <c r="D67" s="23"/>
      <c r="E67" s="23"/>
      <c r="F67" s="23"/>
      <c r="G67" s="23"/>
    </row>
    <row r="68" spans="2:7" x14ac:dyDescent="0.15">
      <c r="B68" s="23"/>
      <c r="C68" s="23"/>
      <c r="D68" s="23"/>
      <c r="E68" s="23"/>
      <c r="F68" s="23"/>
      <c r="G68" s="23"/>
    </row>
    <row r="69" spans="2:7" x14ac:dyDescent="0.15">
      <c r="B69" s="23"/>
      <c r="C69" s="23"/>
      <c r="D69" s="23"/>
      <c r="E69" s="23"/>
      <c r="F69" s="23"/>
      <c r="G69" s="23"/>
    </row>
    <row r="70" spans="2:7" x14ac:dyDescent="0.15">
      <c r="B70" s="23"/>
      <c r="C70" s="23"/>
      <c r="D70" s="23"/>
      <c r="E70" s="23"/>
      <c r="F70" s="23"/>
      <c r="G70" s="23"/>
    </row>
    <row r="71" spans="2:7" x14ac:dyDescent="0.15">
      <c r="B71" s="23"/>
      <c r="C71" s="23"/>
      <c r="D71" s="23"/>
      <c r="E71" s="23"/>
      <c r="F71" s="23"/>
      <c r="G71" s="23"/>
    </row>
    <row r="72" spans="2:7" x14ac:dyDescent="0.15">
      <c r="B72" s="23"/>
      <c r="C72" s="23"/>
      <c r="D72" s="23"/>
      <c r="E72" s="23"/>
      <c r="F72" s="23"/>
      <c r="G72" s="23"/>
    </row>
    <row r="73" spans="2:7" x14ac:dyDescent="0.15">
      <c r="B73" s="23"/>
      <c r="C73" s="23"/>
      <c r="D73" s="23"/>
      <c r="E73" s="23"/>
      <c r="F73" s="23"/>
      <c r="G73" s="23"/>
    </row>
    <row r="74" spans="2:7" x14ac:dyDescent="0.15">
      <c r="B74" s="23"/>
      <c r="C74" s="23"/>
      <c r="D74" s="23"/>
      <c r="E74" s="23"/>
      <c r="F74" s="23"/>
      <c r="G74" s="23"/>
    </row>
    <row r="75" spans="2:7" x14ac:dyDescent="0.15">
      <c r="B75" s="23"/>
      <c r="C75" s="23"/>
      <c r="D75" s="23"/>
      <c r="E75" s="23"/>
      <c r="F75" s="23"/>
      <c r="G75" s="23"/>
    </row>
    <row r="76" spans="2:7" x14ac:dyDescent="0.15">
      <c r="B76" s="23"/>
      <c r="C76" s="23"/>
      <c r="D76" s="23"/>
      <c r="E76" s="23"/>
      <c r="F76" s="23"/>
      <c r="G76" s="23"/>
    </row>
    <row r="77" spans="2:7" x14ac:dyDescent="0.15">
      <c r="B77" s="23"/>
      <c r="C77" s="23"/>
      <c r="D77" s="23"/>
      <c r="E77" s="23"/>
      <c r="F77" s="23"/>
      <c r="G77" s="23"/>
    </row>
    <row r="78" spans="2:7" x14ac:dyDescent="0.15">
      <c r="B78" s="23"/>
      <c r="C78" s="23"/>
      <c r="D78" s="23"/>
      <c r="E78" s="23"/>
      <c r="F78" s="23"/>
      <c r="G78" s="23"/>
    </row>
    <row r="79" spans="2:7" x14ac:dyDescent="0.15">
      <c r="B79" s="23"/>
      <c r="C79" s="23"/>
      <c r="D79" s="23"/>
      <c r="E79" s="23"/>
      <c r="F79" s="23"/>
      <c r="G79" s="23"/>
    </row>
    <row r="80" spans="2:7" x14ac:dyDescent="0.15">
      <c r="B80" s="23"/>
      <c r="C80" s="23"/>
      <c r="D80" s="23"/>
      <c r="E80" s="23"/>
      <c r="F80" s="23"/>
      <c r="G80" s="23"/>
    </row>
    <row r="81" spans="2:22" x14ac:dyDescent="0.15">
      <c r="B81" s="29" t="s">
        <v>268</v>
      </c>
      <c r="C81" s="29"/>
      <c r="D81" s="29"/>
      <c r="E81" s="29"/>
      <c r="F81" s="29"/>
      <c r="G81" s="23"/>
    </row>
    <row r="82" spans="2:22" x14ac:dyDescent="0.15">
      <c r="B82" s="23"/>
      <c r="C82" s="23"/>
      <c r="D82" s="23"/>
      <c r="E82" s="23"/>
      <c r="F82" s="23"/>
      <c r="G82" s="23">
        <v>5.2919999999999898E-2</v>
      </c>
      <c r="H82">
        <v>0.108329999999999</v>
      </c>
      <c r="I82">
        <v>0.73101000000000005</v>
      </c>
    </row>
    <row r="83" spans="2:22" x14ac:dyDescent="0.15">
      <c r="B83" s="23"/>
      <c r="C83" s="23"/>
      <c r="D83" s="23"/>
      <c r="E83" s="23"/>
      <c r="F83" s="23"/>
      <c r="G83" s="23">
        <v>0.15958</v>
      </c>
      <c r="H83">
        <v>0.13038</v>
      </c>
      <c r="I83">
        <v>1.20563</v>
      </c>
    </row>
    <row r="84" spans="2:22" x14ac:dyDescent="0.15">
      <c r="B84" s="23"/>
      <c r="C84" s="23"/>
      <c r="D84" s="23"/>
      <c r="E84" s="23"/>
      <c r="F84" s="23"/>
      <c r="G84" s="23">
        <v>5.6000000000000001E-2</v>
      </c>
      <c r="H84">
        <v>0.305779999999999</v>
      </c>
      <c r="I84">
        <v>1.6525699999999901</v>
      </c>
    </row>
    <row r="85" spans="2:22" x14ac:dyDescent="0.15">
      <c r="B85" s="23"/>
      <c r="C85" s="23"/>
      <c r="D85" s="23"/>
      <c r="E85" s="23"/>
      <c r="F85" s="23"/>
      <c r="G85" s="23">
        <v>0.21052999999999999</v>
      </c>
      <c r="H85">
        <v>0.16833999999999999</v>
      </c>
      <c r="I85">
        <v>1.7497799999999999</v>
      </c>
    </row>
    <row r="86" spans="2:22" x14ac:dyDescent="0.15">
      <c r="B86" s="23"/>
      <c r="C86" s="23"/>
      <c r="D86" s="23"/>
      <c r="E86" s="23"/>
      <c r="F86" s="23"/>
      <c r="G86" s="23">
        <v>0.35416999999999998</v>
      </c>
      <c r="H86">
        <v>0.20116000000000001</v>
      </c>
      <c r="I86">
        <v>1.00804</v>
      </c>
    </row>
    <row r="87" spans="2:22" x14ac:dyDescent="0.15">
      <c r="B87" s="23"/>
      <c r="C87" s="23"/>
      <c r="D87" s="23"/>
      <c r="E87" s="23"/>
      <c r="F87" s="23"/>
      <c r="G87" s="23">
        <v>0.39459</v>
      </c>
      <c r="H87">
        <v>0.27876999999999902</v>
      </c>
      <c r="I87">
        <v>1.2292700000000001</v>
      </c>
    </row>
    <row r="88" spans="2:22" x14ac:dyDescent="0.15">
      <c r="B88" s="23"/>
      <c r="C88" s="23"/>
      <c r="D88" s="23"/>
      <c r="E88" s="23"/>
      <c r="F88" s="23"/>
      <c r="G88" s="23">
        <v>6.9930000000000006E-2</v>
      </c>
      <c r="H88">
        <v>0.31119000000000002</v>
      </c>
      <c r="I88">
        <v>1.1895800000000001</v>
      </c>
      <c r="M88" s="26" t="s">
        <v>267</v>
      </c>
      <c r="N88" s="26" t="s">
        <v>266</v>
      </c>
    </row>
    <row r="89" spans="2:22" x14ac:dyDescent="0.15">
      <c r="B89" s="29" t="s">
        <v>269</v>
      </c>
      <c r="C89" s="29"/>
      <c r="D89" s="29"/>
      <c r="E89" s="29"/>
      <c r="F89" s="29"/>
      <c r="M89" s="27">
        <v>-125267.765266677</v>
      </c>
      <c r="N89">
        <v>-125268.78508602999</v>
      </c>
      <c r="O89" s="28">
        <f>M89-N89</f>
        <v>1.0198193529940909</v>
      </c>
    </row>
    <row r="90" spans="2:22" x14ac:dyDescent="0.15">
      <c r="B90" s="23"/>
      <c r="C90" s="23"/>
      <c r="D90" s="23"/>
      <c r="E90" s="23"/>
      <c r="F90" s="23"/>
      <c r="G90" s="23">
        <v>0.107449999999999</v>
      </c>
      <c r="H90">
        <v>8.5569999999999993E-2</v>
      </c>
      <c r="I90">
        <v>0.97197</v>
      </c>
      <c r="M90">
        <v>-384688.00867939898</v>
      </c>
      <c r="N90">
        <v>-384687.36352691997</v>
      </c>
      <c r="O90">
        <f>N90-M90</f>
        <v>0.64515247900271788</v>
      </c>
    </row>
    <row r="91" spans="2:22" x14ac:dyDescent="0.15">
      <c r="B91" s="23"/>
      <c r="C91" s="23"/>
      <c r="D91" s="23"/>
      <c r="E91" s="23"/>
      <c r="F91" s="23"/>
      <c r="G91" s="23">
        <v>0.33055000000000001</v>
      </c>
      <c r="H91">
        <v>0.34118999999999999</v>
      </c>
      <c r="I91">
        <v>1.1183099999999999</v>
      </c>
    </row>
    <row r="92" spans="2:22" x14ac:dyDescent="0.15">
      <c r="B92" s="23"/>
      <c r="C92" s="23"/>
      <c r="D92" s="23"/>
      <c r="E92" s="23"/>
      <c r="F92" s="23"/>
      <c r="G92" s="23">
        <v>0.23133000000000001</v>
      </c>
      <c r="H92">
        <v>0.35194999999999999</v>
      </c>
      <c r="I92">
        <v>1.1046899999999999</v>
      </c>
    </row>
    <row r="93" spans="2:22" x14ac:dyDescent="0.15">
      <c r="G93" s="23">
        <v>0.30558000000000002</v>
      </c>
      <c r="H93">
        <v>0.33078999999999997</v>
      </c>
      <c r="I93">
        <v>1.1869099999999999</v>
      </c>
      <c r="U93">
        <v>-33565.651988010002</v>
      </c>
      <c r="V93">
        <v>-33565.651988021003</v>
      </c>
    </row>
    <row r="94" spans="2:22" x14ac:dyDescent="0.15">
      <c r="G94">
        <v>0.200149999999999</v>
      </c>
      <c r="H94">
        <v>0.31607000000000002</v>
      </c>
      <c r="I94">
        <v>1.1837200000000001</v>
      </c>
      <c r="U94">
        <v>-27667.900230740001</v>
      </c>
      <c r="V94">
        <v>-27667.900230744999</v>
      </c>
    </row>
    <row r="95" spans="2:22" x14ac:dyDescent="0.15">
      <c r="G95">
        <v>0.28255000000000002</v>
      </c>
      <c r="H95">
        <v>0.25076999999999899</v>
      </c>
      <c r="I95">
        <v>1.14303</v>
      </c>
    </row>
    <row r="96" spans="2:22" x14ac:dyDescent="0.15">
      <c r="G96">
        <v>0.357019999999999</v>
      </c>
      <c r="H96">
        <v>0.33048</v>
      </c>
      <c r="I96">
        <v>1.08413</v>
      </c>
      <c r="P96">
        <f>M89-1.29</f>
        <v>-125269.05526667699</v>
      </c>
    </row>
    <row r="97" spans="2:15" x14ac:dyDescent="0.15">
      <c r="G97">
        <v>0.19464999999999999</v>
      </c>
      <c r="H97">
        <v>0.28194999999999898</v>
      </c>
      <c r="I97">
        <v>1.1318600000000001</v>
      </c>
    </row>
    <row r="98" spans="2:15" x14ac:dyDescent="0.15">
      <c r="G98">
        <v>0.40355999999999898</v>
      </c>
      <c r="H98">
        <v>0.35657</v>
      </c>
      <c r="I98">
        <v>1.1143400000000001</v>
      </c>
      <c r="N98">
        <v>-125268.85542073</v>
      </c>
    </row>
    <row r="99" spans="2:15" x14ac:dyDescent="0.15">
      <c r="N99">
        <v>-125269.22578243</v>
      </c>
    </row>
    <row r="100" spans="2:15" x14ac:dyDescent="0.15">
      <c r="N100">
        <v>-125269.5624981</v>
      </c>
      <c r="O100" s="27">
        <f>N100-M89</f>
        <v>-1.7972314229991753</v>
      </c>
    </row>
    <row r="101" spans="2:15" x14ac:dyDescent="0.15">
      <c r="N101">
        <v>-125269.72543780001</v>
      </c>
      <c r="O101" s="27">
        <f>N101-M89</f>
        <v>-1.9601711230061483</v>
      </c>
    </row>
    <row r="104" spans="2:15" x14ac:dyDescent="0.15">
      <c r="B104" t="s">
        <v>17</v>
      </c>
      <c r="G104">
        <v>31366.355700336</v>
      </c>
      <c r="H104" t="s">
        <v>17</v>
      </c>
      <c r="I104">
        <v>31360.324271564001</v>
      </c>
      <c r="J104">
        <f>-I104+G104</f>
        <v>6.0314287719993445</v>
      </c>
    </row>
    <row r="105" spans="2:15" x14ac:dyDescent="0.15">
      <c r="B105" t="s">
        <v>20</v>
      </c>
      <c r="G105">
        <v>37747.089809037003</v>
      </c>
      <c r="H105" t="s">
        <v>20</v>
      </c>
      <c r="I105">
        <v>37741.068444450997</v>
      </c>
      <c r="J105">
        <f t="shared" ref="J105:J120" si="2">-I105+G105</f>
        <v>6.0213645860058023</v>
      </c>
    </row>
    <row r="106" spans="2:15" x14ac:dyDescent="0.15">
      <c r="B106" t="s">
        <v>23</v>
      </c>
      <c r="G106">
        <v>33566.983650809998</v>
      </c>
      <c r="H106" t="s">
        <v>23</v>
      </c>
      <c r="I106">
        <v>33561.054108798002</v>
      </c>
      <c r="J106">
        <f t="shared" si="2"/>
        <v>5.9295420119960909</v>
      </c>
    </row>
    <row r="107" spans="2:15" x14ac:dyDescent="0.15">
      <c r="B107" t="s">
        <v>26</v>
      </c>
      <c r="G107">
        <v>27669.763430562001</v>
      </c>
      <c r="H107" t="s">
        <v>26</v>
      </c>
      <c r="I107">
        <v>27663.619811265002</v>
      </c>
      <c r="J107">
        <f t="shared" si="2"/>
        <v>6.1436192969995318</v>
      </c>
    </row>
    <row r="108" spans="2:15" x14ac:dyDescent="0.15">
      <c r="B108" t="s">
        <v>29</v>
      </c>
      <c r="G108">
        <v>16814.002620112999</v>
      </c>
      <c r="H108" t="s">
        <v>29</v>
      </c>
      <c r="I108">
        <v>16807.137406554</v>
      </c>
      <c r="J108">
        <f t="shared" si="2"/>
        <v>6.8652135589982208</v>
      </c>
    </row>
    <row r="109" spans="2:15" x14ac:dyDescent="0.15">
      <c r="B109" t="s">
        <v>32</v>
      </c>
      <c r="G109">
        <v>14707.550032044999</v>
      </c>
      <c r="H109" t="s">
        <v>32</v>
      </c>
      <c r="I109">
        <v>14701.357454731</v>
      </c>
      <c r="J109">
        <f t="shared" si="2"/>
        <v>6.1925773139992089</v>
      </c>
    </row>
    <row r="110" spans="2:15" x14ac:dyDescent="0.15">
      <c r="B110" t="s">
        <v>270</v>
      </c>
      <c r="G110">
        <v>25019.549981652999</v>
      </c>
      <c r="H110" t="s">
        <v>270</v>
      </c>
      <c r="I110">
        <v>25012.390594438999</v>
      </c>
      <c r="J110">
        <f t="shared" si="2"/>
        <v>7.1593872140001622</v>
      </c>
    </row>
    <row r="111" spans="2:15" x14ac:dyDescent="0.15">
      <c r="B111" t="s">
        <v>38</v>
      </c>
      <c r="G111">
        <v>35545.470041107001</v>
      </c>
      <c r="H111" t="s">
        <v>38</v>
      </c>
      <c r="I111">
        <v>35539.087719618001</v>
      </c>
      <c r="J111">
        <f t="shared" si="2"/>
        <v>6.3823214889998781</v>
      </c>
    </row>
    <row r="112" spans="2:15" x14ac:dyDescent="0.15">
      <c r="B112" t="s">
        <v>41</v>
      </c>
      <c r="G112">
        <v>48086.488310000001</v>
      </c>
      <c r="H112" t="s">
        <v>41</v>
      </c>
      <c r="I112">
        <v>48080.675251410001</v>
      </c>
      <c r="J112">
        <f t="shared" si="2"/>
        <v>5.813058589999855</v>
      </c>
    </row>
    <row r="113" spans="2:10" x14ac:dyDescent="0.15">
      <c r="B113" t="s">
        <v>44</v>
      </c>
      <c r="G113">
        <v>48149.947931256</v>
      </c>
      <c r="H113" t="s">
        <v>44</v>
      </c>
      <c r="I113">
        <v>48143.618151287999</v>
      </c>
      <c r="J113">
        <f t="shared" si="2"/>
        <v>6.3297799680003664</v>
      </c>
    </row>
    <row r="114" spans="2:10" x14ac:dyDescent="0.15">
      <c r="B114" t="s">
        <v>47</v>
      </c>
      <c r="G114">
        <v>18857.970376516001</v>
      </c>
      <c r="H114" t="s">
        <v>47</v>
      </c>
      <c r="I114">
        <v>18851.424263256999</v>
      </c>
      <c r="J114">
        <f t="shared" si="2"/>
        <v>6.5461132590025954</v>
      </c>
    </row>
    <row r="115" spans="2:10" x14ac:dyDescent="0.15">
      <c r="B115" t="s">
        <v>50</v>
      </c>
      <c r="G115">
        <v>18857.970156660998</v>
      </c>
      <c r="H115" t="s">
        <v>50</v>
      </c>
      <c r="I115">
        <v>18851.42401603</v>
      </c>
      <c r="J115">
        <f t="shared" si="2"/>
        <v>6.5461406309987069</v>
      </c>
    </row>
    <row r="116" spans="2:10" x14ac:dyDescent="0.15">
      <c r="B116" t="s">
        <v>52</v>
      </c>
      <c r="G116">
        <v>18857.970396756002</v>
      </c>
      <c r="H116" t="s">
        <v>52</v>
      </c>
      <c r="I116">
        <v>18851.424155728</v>
      </c>
      <c r="J116">
        <f t="shared" si="2"/>
        <v>6.546241028001532</v>
      </c>
    </row>
    <row r="117" spans="2:10" x14ac:dyDescent="0.15">
      <c r="B117" t="s">
        <v>54</v>
      </c>
      <c r="G117">
        <v>18857.970439872999</v>
      </c>
      <c r="H117" t="s">
        <v>54</v>
      </c>
      <c r="I117">
        <v>18851.424117535</v>
      </c>
      <c r="J117">
        <f t="shared" si="2"/>
        <v>6.5463223379992996</v>
      </c>
    </row>
    <row r="118" spans="2:10" x14ac:dyDescent="0.15">
      <c r="B118" t="s">
        <v>56</v>
      </c>
      <c r="G118">
        <v>18857.970138468001</v>
      </c>
      <c r="H118" t="s">
        <v>56</v>
      </c>
      <c r="I118">
        <v>18851.423276040001</v>
      </c>
      <c r="J118">
        <f t="shared" si="2"/>
        <v>6.5468624280001677</v>
      </c>
    </row>
    <row r="119" spans="2:10" x14ac:dyDescent="0.15">
      <c r="B119" t="s">
        <v>58</v>
      </c>
      <c r="G119">
        <v>18857.97044017</v>
      </c>
      <c r="H119" t="s">
        <v>58</v>
      </c>
      <c r="I119">
        <v>18851.424254562</v>
      </c>
      <c r="J119">
        <f t="shared" si="2"/>
        <v>6.5461856080000871</v>
      </c>
    </row>
    <row r="120" spans="2:10" x14ac:dyDescent="0.15">
      <c r="B120" t="s">
        <v>60</v>
      </c>
      <c r="G120">
        <v>18857.970207662998</v>
      </c>
      <c r="H120" t="s">
        <v>60</v>
      </c>
      <c r="I120">
        <v>18851.423801449</v>
      </c>
      <c r="J120">
        <f t="shared" si="2"/>
        <v>6.5464062139981252</v>
      </c>
    </row>
    <row r="121" spans="2:10" x14ac:dyDescent="0.15">
      <c r="B121" t="s">
        <v>62</v>
      </c>
      <c r="G121">
        <v>18857.970460897999</v>
      </c>
      <c r="H121" t="s">
        <v>62</v>
      </c>
      <c r="I121">
        <v>18851.424647421001</v>
      </c>
      <c r="J121">
        <f>-I121+G121</f>
        <v>6.5458134769978642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Yellow new; Grey old</vt:lpstr>
      <vt:lpstr>All_features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Siyu Gao</cp:lastModifiedBy>
  <dcterms:created xsi:type="dcterms:W3CDTF">2025-02-10T21:45:32Z</dcterms:created>
  <dcterms:modified xsi:type="dcterms:W3CDTF">2025-02-20T19:10:39Z</dcterms:modified>
</cp:coreProperties>
</file>