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76" windowHeight="8976" firstSheet="1" activeTab="1"/>
  </bookViews>
  <sheets>
    <sheet name="商务信息" sheetId="3" r:id="rId1"/>
    <sheet name=" 循环复制" sheetId="7" r:id="rId2"/>
    <sheet name="图片路径查询" sheetId="5" r:id="rId3"/>
    <sheet name="date" sheetId="2" state="hidden" r:id="rId4"/>
  </sheets>
  <externalReferences>
    <externalReference r:id="rId6"/>
    <externalReference r:id="rId7"/>
  </externalReferences>
  <definedNames>
    <definedName name="Customer_GateA">#REF!</definedName>
    <definedName name="Peak">MAX([1]Sales!$C$14:$N$14)</definedName>
    <definedName name="COLONNE_STATU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4" name="ID_FA2D0636A5C84E4C8573701B471D3E3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84800" y="7325360"/>
          <a:ext cx="11176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</etc:cellImage>
  <etc:cellImage>
    <xdr:pic>
      <xdr:nvPicPr>
        <xdr:cNvPr id="15" name="ID_7E79716917CA47E1AB52B1F7829713CE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31335" y="7140575"/>
          <a:ext cx="55626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</etc:cellImage>
  <etc:cellImage>
    <xdr:pic>
      <xdr:nvPicPr>
        <xdr:cNvPr id="13" name="ID_029600038AD645D6B0E80E0ECFCBD8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28380" y="7371715"/>
          <a:ext cx="1107440" cy="9607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<sst xmlns="http://schemas.openxmlformats.org/spreadsheetml/2006/main" count="271" uniqueCount="196">
  <si>
    <t>上海金榕汽车零部件股份有限公司</t>
  </si>
  <si>
    <t>商务新项目信息汇总表</t>
  </si>
  <si>
    <t>一、项 目 基 础 信 息</t>
  </si>
  <si>
    <t>项目名称</t>
  </si>
  <si>
    <t>L463 DEFENDER</t>
  </si>
  <si>
    <t>年均产量(万)</t>
  </si>
  <si>
    <t>零件名称</t>
  </si>
  <si>
    <t>6 SEAT ACCESS PANEL</t>
  </si>
  <si>
    <t>产品生命期(年)</t>
  </si>
  <si>
    <t>零 件 号</t>
  </si>
  <si>
    <t>2个</t>
  </si>
  <si>
    <t>捆绑降价（万）</t>
  </si>
  <si>
    <t>生命期</t>
  </si>
  <si>
    <t>年产量（万）</t>
  </si>
  <si>
    <t>年降比例</t>
  </si>
  <si>
    <t>NO.</t>
  </si>
  <si>
    <t>PART NUMBER</t>
  </si>
  <si>
    <t>名称</t>
  </si>
  <si>
    <t>金属卡扣</t>
  </si>
  <si>
    <t>ITW卡扣数量
236.03.8856 
236.03.8740</t>
  </si>
  <si>
    <t>年量</t>
  </si>
  <si>
    <t>注塑版报价</t>
  </si>
  <si>
    <t>Z7B2-13A994-A-INS-01</t>
  </si>
  <si>
    <t>TPO包覆版报价</t>
  </si>
  <si>
    <r>
      <rPr>
        <b/>
        <sz val="20"/>
        <color theme="1"/>
        <rFont val="冬青黑体简体中文 W3"/>
        <charset val="134"/>
      </rPr>
      <t>提示：表格编辑时</t>
    </r>
    <r>
      <rPr>
        <b/>
        <sz val="20"/>
        <color rgb="FFFF0000"/>
        <rFont val="冬青黑体简体中文 W3"/>
        <charset val="134"/>
      </rPr>
      <t>禁止</t>
    </r>
    <r>
      <rPr>
        <b/>
        <sz val="20"/>
        <color theme="1"/>
        <rFont val="冬青黑体简体中文 W3"/>
        <charset val="134"/>
      </rPr>
      <t>插入行或者列，</t>
    </r>
    <r>
      <rPr>
        <b/>
        <sz val="20"/>
        <color rgb="FFFF0000"/>
        <rFont val="冬青黑体简体中文 W3"/>
        <charset val="134"/>
      </rPr>
      <t>禁止</t>
    </r>
    <r>
      <rPr>
        <b/>
        <sz val="20"/>
        <color theme="1"/>
        <rFont val="冬青黑体简体中文 W3"/>
        <charset val="134"/>
      </rPr>
      <t>合并单元格</t>
    </r>
  </si>
  <si>
    <t xml:space="preserve">主要材料 外协、外购、辅助材料   </t>
  </si>
  <si>
    <t>主要材料</t>
  </si>
  <si>
    <t>外协、外购辅助材料</t>
  </si>
  <si>
    <t>产品基础数据</t>
  </si>
  <si>
    <t>产品尺寸</t>
  </si>
  <si>
    <t>产品用料料片  规格尺寸</t>
  </si>
  <si>
    <t>序号</t>
  </si>
  <si>
    <t>材料名称</t>
  </si>
  <si>
    <t>品 牌 号</t>
  </si>
  <si>
    <t>供应商名称</t>
  </si>
  <si>
    <t>单位</t>
  </si>
  <si>
    <t>净用量</t>
  </si>
  <si>
    <t>损耗率(%)</t>
  </si>
  <si>
    <t>单价(元)</t>
  </si>
  <si>
    <t>单 位</t>
  </si>
  <si>
    <t>部品名称</t>
  </si>
  <si>
    <t>零件号</t>
  </si>
  <si>
    <t>长度</t>
  </si>
  <si>
    <t>宽度</t>
  </si>
  <si>
    <t>高度</t>
  </si>
  <si>
    <t>规格/门幅</t>
  </si>
  <si>
    <r>
      <rPr>
        <b/>
        <sz val="10"/>
        <color theme="1"/>
        <rFont val="冬青黑体简体中文 W3"/>
        <charset val="134"/>
      </rPr>
      <t>面积M</t>
    </r>
    <r>
      <rPr>
        <b/>
        <vertAlign val="superscript"/>
        <sz val="10"/>
        <color theme="1"/>
        <rFont val="冬青黑体简体中文 W3"/>
        <charset val="134"/>
      </rPr>
      <t>2</t>
    </r>
    <r>
      <rPr>
        <b/>
        <sz val="10"/>
        <color theme="1"/>
        <rFont val="冬青黑体简体中文 W3"/>
        <charset val="134"/>
      </rPr>
      <t>/重量kg</t>
    </r>
  </si>
  <si>
    <t>损耗率%</t>
  </si>
  <si>
    <t>ABS</t>
  </si>
  <si>
    <t>KG</t>
  </si>
  <si>
    <t>ITW MAT CLIP夹子</t>
  </si>
  <si>
    <t>指定</t>
  </si>
  <si>
    <t>PCS</t>
  </si>
  <si>
    <t>W780230-S CLIP STANDARD卡扣</t>
  </si>
  <si>
    <t>保护膜</t>
  </si>
  <si>
    <t>产品3D、2D图纸、图片、排版图、效果图</t>
  </si>
  <si>
    <t>图片编辑使用说明
双击下图</t>
  </si>
  <si>
    <t>工装、模具、检具、挂具费用</t>
  </si>
  <si>
    <t>实验费、开发费、样品、软膜、打样费</t>
  </si>
  <si>
    <t>工装、模具、检具、挂具   实验费、开发费、样品、软膜费用</t>
  </si>
  <si>
    <t>工装名称</t>
  </si>
  <si>
    <t>模穴数量</t>
  </si>
  <si>
    <t>模具寿命
(万模)</t>
  </si>
  <si>
    <t>分摊数量</t>
  </si>
  <si>
    <t>生命期
模具数量</t>
  </si>
  <si>
    <t>工装单价(万)</t>
  </si>
  <si>
    <t>实验名称</t>
  </si>
  <si>
    <t>是否支付</t>
  </si>
  <si>
    <t>实验费（万）</t>
  </si>
  <si>
    <t>检验工装</t>
  </si>
  <si>
    <t>10万</t>
  </si>
  <si>
    <t>否</t>
  </si>
  <si>
    <t>注塑模具</t>
  </si>
  <si>
    <t>装配夹具</t>
  </si>
  <si>
    <t>包覆工装</t>
  </si>
  <si>
    <t>包装耗材</t>
  </si>
  <si>
    <t>特殊要求</t>
  </si>
  <si>
    <t>长（MM)</t>
  </si>
  <si>
    <t>宽（MM)</t>
  </si>
  <si>
    <t>高（MM)</t>
  </si>
  <si>
    <t>厚（MM)</t>
  </si>
  <si>
    <t>面积(平方米）</t>
  </si>
  <si>
    <t>使用次数</t>
  </si>
  <si>
    <t>ERP编码</t>
  </si>
  <si>
    <t>单位面积克重</t>
  </si>
  <si>
    <t>PE袋1</t>
  </si>
  <si>
    <t>黄色</t>
  </si>
  <si>
    <t>PE袋2</t>
  </si>
  <si>
    <t>白色</t>
  </si>
  <si>
    <t>PE袋3</t>
  </si>
  <si>
    <t>蓝色</t>
  </si>
  <si>
    <t>纸箱1</t>
  </si>
  <si>
    <t>双面印刷</t>
  </si>
  <si>
    <t>3层瓦</t>
  </si>
  <si>
    <t>纸箱2</t>
  </si>
  <si>
    <t>彩色印刷</t>
  </si>
  <si>
    <t>5层瓦</t>
  </si>
  <si>
    <t>纸箱3</t>
  </si>
  <si>
    <t>纸箱4</t>
  </si>
  <si>
    <t>木隔板1</t>
  </si>
  <si>
    <t>瓦楞纸隔板1</t>
  </si>
  <si>
    <t>单套工装费(万）</t>
  </si>
  <si>
    <t>实验费用汇总(万）</t>
  </si>
  <si>
    <t>瓦楞纸隔板2</t>
  </si>
  <si>
    <t>设备耗能与折旧</t>
  </si>
  <si>
    <t>工序号</t>
  </si>
  <si>
    <t>工序名称</t>
  </si>
  <si>
    <t>设备详情</t>
  </si>
  <si>
    <t>设备及周边
占用面积㎡</t>
  </si>
  <si>
    <t>换线时间
（小时H）</t>
  </si>
  <si>
    <t>加工工时
(秒S)</t>
  </si>
  <si>
    <t>操作人数</t>
  </si>
  <si>
    <t>工序
稼动率%</t>
  </si>
  <si>
    <t>工序
报废率%</t>
  </si>
  <si>
    <t>实际能耗
利用率%</t>
  </si>
  <si>
    <t>设备费用
(万元)</t>
  </si>
  <si>
    <t>设备额定
功率（kw.h)</t>
  </si>
  <si>
    <t>护角1</t>
  </si>
  <si>
    <t>注塑</t>
  </si>
  <si>
    <t>去产品修飞边</t>
  </si>
  <si>
    <t>2</t>
  </si>
  <si>
    <t>65s</t>
  </si>
  <si>
    <t>珍珠棉</t>
  </si>
  <si>
    <t>装夹子/卡扣</t>
  </si>
  <si>
    <t>缠绕膜</t>
  </si>
  <si>
    <t>产品贴膜</t>
  </si>
  <si>
    <t>55s</t>
  </si>
  <si>
    <t>标签纸1</t>
  </si>
  <si>
    <t>检验产品包装</t>
  </si>
  <si>
    <t>托盘</t>
  </si>
  <si>
    <t>塑钢带</t>
  </si>
  <si>
    <t>运输费用</t>
  </si>
  <si>
    <t>货柜类型</t>
  </si>
  <si>
    <t>装载产品</t>
  </si>
  <si>
    <t>托盘尺寸(mm)</t>
  </si>
  <si>
    <t>装载托盘数</t>
  </si>
  <si>
    <t>每托产品数量</t>
  </si>
  <si>
    <t>整柜运费</t>
  </si>
  <si>
    <t>装载率</t>
  </si>
  <si>
    <t>高度(A)</t>
  </si>
  <si>
    <t>20GP(5.9*2.35*2.39)</t>
  </si>
  <si>
    <t>产品1</t>
  </si>
  <si>
    <t>40GP(12.03*2.35*2.39)</t>
  </si>
  <si>
    <t>产品2</t>
  </si>
  <si>
    <t>40HQ/HC(12.03*2.35*2.69)</t>
  </si>
  <si>
    <t>产品3</t>
  </si>
  <si>
    <t>45HC(13.58*2.34*2.71)</t>
  </si>
  <si>
    <t>产品4</t>
  </si>
  <si>
    <t/>
  </si>
  <si>
    <t>使用说明</t>
  </si>
  <si>
    <t>签名</t>
  </si>
  <si>
    <t>日期</t>
  </si>
  <si>
    <t>产品工程开发人员填写，填写不了的部分可咨询后在填写，或空着</t>
  </si>
  <si>
    <t>采购工程师填写，为保密原材料和外协价格单独给到成本核算人员</t>
  </si>
  <si>
    <t>包装工程师填写，如果不填，成本输出表包装成本为0.</t>
  </si>
  <si>
    <t>物流工程师填写，如果不填，成本输出表包装成本为0.</t>
  </si>
  <si>
    <t>1.点击插入嵌入式图片</t>
  </si>
  <si>
    <t>2.复制嵌入式图片公式</t>
  </si>
  <si>
    <t>3.粘贴到产品成本分析输入表 图片单元格</t>
  </si>
  <si>
    <t>冲切</t>
  </si>
  <si>
    <t>L</t>
  </si>
  <si>
    <t>发泡</t>
  </si>
  <si>
    <t>M</t>
  </si>
  <si>
    <t>H</t>
  </si>
  <si>
    <t>吸塑</t>
  </si>
  <si>
    <t>烘烤</t>
  </si>
  <si>
    <t>热压</t>
  </si>
  <si>
    <t>切割</t>
  </si>
  <si>
    <t>焊接</t>
  </si>
  <si>
    <t>缝边</t>
  </si>
  <si>
    <t>电晕</t>
  </si>
  <si>
    <t>喷胶/喷涂</t>
  </si>
  <si>
    <t>清洁</t>
  </si>
  <si>
    <t>水切</t>
  </si>
  <si>
    <t>激光切割</t>
  </si>
  <si>
    <t>装配</t>
  </si>
  <si>
    <t>检验</t>
  </si>
  <si>
    <t xml:space="preserve"> </t>
  </si>
  <si>
    <t>包装</t>
  </si>
  <si>
    <t>运输</t>
  </si>
  <si>
    <t>手工切割1</t>
  </si>
  <si>
    <t>簇绒</t>
  </si>
  <si>
    <t>针刺</t>
  </si>
  <si>
    <t>浸胶</t>
  </si>
  <si>
    <t>定型</t>
  </si>
  <si>
    <t>烧毛</t>
  </si>
  <si>
    <t>淋膜</t>
  </si>
  <si>
    <t>裁片</t>
  </si>
  <si>
    <t>烘烤热压剪边</t>
  </si>
  <si>
    <t>绣标1</t>
  </si>
  <si>
    <t>机加</t>
  </si>
  <si>
    <t>压铸</t>
  </si>
  <si>
    <t>保压</t>
  </si>
  <si>
    <t>包覆</t>
  </si>
  <si>
    <t>冷却</t>
  </si>
  <si>
    <t>其它工艺6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</si>
</sst>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[$¥-804]#,##0.000;[$¥-804]\-#,##0.000"/>
    <numFmt numFmtId="178" formatCode="0.00_ &quot;m&quot;"/>
    <numFmt numFmtId="179" formatCode="[$¥-411]#,##0.00;\-[$¥-411]#,##0.00"/>
    <numFmt numFmtId="180" formatCode="0_ "/>
    <numFmt numFmtId="181" formatCode="0.00_ "/>
    <numFmt numFmtId="182" formatCode="0.0%"/>
    <numFmt numFmtId="183" formatCode="0.0\ &quot;元&quot;"/>
    <numFmt numFmtId="184" formatCode="[$-F800]dddd\,\ mmmm\ dd\,\ yyyy"/>
  </numFmts>
  <fonts count="57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6"/>
      <color theme="1"/>
      <name val="宋体"/>
      <charset val="134"/>
      <scheme val="major"/>
    </font>
    <font>
      <sz val="10"/>
      <name val="冬青黑体简体中文 W3"/>
      <charset val="134"/>
    </font>
    <font>
      <sz val="9"/>
      <color theme="1"/>
      <name val="宋体"/>
      <charset val="134"/>
      <scheme val="minor"/>
    </font>
    <font>
      <sz val="10"/>
      <color theme="1"/>
      <name val="冬青黑体简体中文 W3"/>
      <charset val="134"/>
    </font>
    <font>
      <sz val="9"/>
      <name val="宋体"/>
      <charset val="134"/>
    </font>
    <font>
      <b/>
      <sz val="22"/>
      <name val="宋体"/>
      <charset val="134"/>
      <scheme val="minor"/>
    </font>
    <font>
      <b/>
      <sz val="9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20"/>
      <color theme="1"/>
      <name val="冬青黑体简体中文 W3"/>
      <charset val="134"/>
    </font>
    <font>
      <b/>
      <sz val="10"/>
      <name val="宋体"/>
      <charset val="134"/>
    </font>
    <font>
      <b/>
      <sz val="1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冬青黑体简体中文 W3"/>
      <charset val="134"/>
    </font>
    <font>
      <sz val="9"/>
      <name val="Times New Roman"/>
      <charset val="134"/>
    </font>
    <font>
      <sz val="9"/>
      <color theme="1"/>
      <name val="宋体"/>
      <charset val="134"/>
    </font>
    <font>
      <b/>
      <sz val="12"/>
      <color theme="1"/>
      <name val="冬青黑体简体中文 W3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name val="楷体_GB2312"/>
      <charset val="134"/>
    </font>
    <font>
      <b/>
      <sz val="10"/>
      <color theme="1"/>
      <name val="仿宋_GB2312"/>
      <charset val="134"/>
    </font>
    <font>
      <sz val="8"/>
      <color theme="1"/>
      <name val="仿宋_GB2312"/>
      <charset val="134"/>
    </font>
    <font>
      <sz val="8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b/>
      <sz val="14"/>
      <color indexed="56"/>
      <name val="黑体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name val="黑体"/>
      <charset val="134"/>
    </font>
    <font>
      <b/>
      <sz val="16"/>
      <color indexed="8"/>
      <name val="黑体"/>
      <charset val="134"/>
    </font>
    <font>
      <b/>
      <sz val="10"/>
      <name val="宋体"/>
      <charset val="134"/>
      <scheme val="minor"/>
    </font>
    <font>
      <b/>
      <sz val="2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FF0000"/>
      <name val="冬青黑体简体中文 W3"/>
      <charset val="134"/>
    </font>
    <font>
      <b/>
      <vertAlign val="superscript"/>
      <sz val="10"/>
      <color theme="1"/>
      <name val="冬青黑体简体中文 W3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8" borderId="6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64" applyNumberFormat="0" applyFill="0" applyAlignment="0" applyProtection="0">
      <alignment vertical="center"/>
    </xf>
    <xf numFmtId="0" fontId="42" fillId="0" borderId="64" applyNumberFormat="0" applyFill="0" applyAlignment="0" applyProtection="0">
      <alignment vertical="center"/>
    </xf>
    <xf numFmtId="0" fontId="43" fillId="0" borderId="6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9" borderId="66" applyNumberFormat="0" applyAlignment="0" applyProtection="0">
      <alignment vertical="center"/>
    </xf>
    <xf numFmtId="0" fontId="45" fillId="20" borderId="67" applyNumberFormat="0" applyAlignment="0" applyProtection="0">
      <alignment vertical="center"/>
    </xf>
    <xf numFmtId="0" fontId="46" fillId="20" borderId="66" applyNumberFormat="0" applyAlignment="0" applyProtection="0">
      <alignment vertical="center"/>
    </xf>
    <xf numFmtId="0" fontId="47" fillId="21" borderId="68" applyNumberFormat="0" applyAlignment="0" applyProtection="0">
      <alignment vertical="center"/>
    </xf>
    <xf numFmtId="0" fontId="48" fillId="0" borderId="69" applyNumberFormat="0" applyFill="0" applyAlignment="0" applyProtection="0">
      <alignment vertical="center"/>
    </xf>
    <xf numFmtId="0" fontId="49" fillId="0" borderId="70" applyNumberFormat="0" applyFill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</cellStyleXfs>
  <cellXfs count="336">
    <xf numFmtId="0" fontId="0" fillId="0" borderId="0" xfId="0">
      <alignment vertical="center"/>
    </xf>
    <xf numFmtId="176" fontId="1" fillId="0" borderId="0" xfId="0" applyNumberFormat="1" applyFont="1" applyFill="1" applyAlignment="1" applyProtection="1">
      <alignment horizontal="left" vertical="center"/>
      <protection locked="0"/>
    </xf>
    <xf numFmtId="177" fontId="2" fillId="0" borderId="0" xfId="0" applyNumberFormat="1" applyFont="1" applyFill="1" applyAlignment="1" applyProtection="1">
      <alignment vertical="center"/>
      <protection locked="0"/>
    </xf>
    <xf numFmtId="177" fontId="1" fillId="0" borderId="0" xfId="0" applyNumberFormat="1" applyFont="1" applyFill="1" applyAlignment="1" applyProtection="1">
      <alignment vertical="center"/>
      <protection locked="0"/>
    </xf>
    <xf numFmtId="176" fontId="2" fillId="0" borderId="0" xfId="0" applyNumberFormat="1" applyFont="1" applyFill="1" applyAlignment="1" applyProtection="1">
      <alignment horizontal="left" vertical="center"/>
      <protection locked="0"/>
    </xf>
    <xf numFmtId="177" fontId="2" fillId="0" borderId="1" xfId="0" applyNumberFormat="1" applyFont="1" applyFill="1" applyBorder="1" applyAlignment="1" applyProtection="1">
      <alignment vertical="center"/>
      <protection locked="0"/>
    </xf>
    <xf numFmtId="177" fontId="2" fillId="2" borderId="1" xfId="0" applyNumberFormat="1" applyFont="1" applyFill="1" applyBorder="1" applyAlignment="1" applyProtection="1">
      <alignment vertical="center"/>
      <protection locked="0"/>
    </xf>
    <xf numFmtId="178" fontId="3" fillId="3" borderId="2" xfId="0" applyNumberFormat="1" applyFont="1" applyFill="1" applyBorder="1" applyAlignment="1" applyProtection="1">
      <alignment horizontal="left" vertical="center" indent="2"/>
      <protection locked="0" hidden="1"/>
    </xf>
    <xf numFmtId="177" fontId="0" fillId="0" borderId="0" xfId="0" applyNumberFormat="1" applyFill="1" applyAlignment="1" applyProtection="1">
      <alignment vertical="center"/>
      <protection locked="0" hidden="1"/>
    </xf>
    <xf numFmtId="177" fontId="4" fillId="0" borderId="0" xfId="0" applyNumberFormat="1" applyFont="1" applyFill="1" applyAlignment="1" applyProtection="1">
      <alignment vertical="center"/>
      <protection locked="0" hidden="1"/>
    </xf>
    <xf numFmtId="178" fontId="3" fillId="3" borderId="3" xfId="0" applyNumberFormat="1" applyFont="1" applyFill="1" applyBorder="1" applyAlignment="1" applyProtection="1">
      <alignment horizontal="left" vertical="center" indent="2"/>
      <protection locked="0" hidden="1"/>
    </xf>
    <xf numFmtId="176" fontId="2" fillId="2" borderId="0" xfId="0" applyNumberFormat="1" applyFont="1" applyFill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5" fillId="5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1" xfId="0" applyNumberFormat="1" applyFont="1" applyFill="1" applyBorder="1" applyAlignment="1" applyProtection="1">
      <alignment horizontal="center" vertical="center"/>
      <protection locked="0"/>
    </xf>
    <xf numFmtId="177" fontId="6" fillId="0" borderId="0" xfId="0" applyNumberFormat="1" applyFont="1" applyFill="1" applyAlignment="1" applyProtection="1">
      <alignment horizontal="center" vertical="center"/>
      <protection hidden="1"/>
    </xf>
    <xf numFmtId="177" fontId="4" fillId="4" borderId="0" xfId="0" applyNumberFormat="1" applyFont="1" applyFill="1" applyAlignment="1" applyProtection="1">
      <alignment vertical="center"/>
      <protection hidden="1"/>
    </xf>
    <xf numFmtId="0" fontId="4" fillId="0" borderId="0" xfId="0" applyNumberFormat="1" applyFont="1" applyFill="1" applyAlignment="1" applyProtection="1">
      <alignment vertical="center"/>
      <protection hidden="1"/>
    </xf>
    <xf numFmtId="177" fontId="4" fillId="0" borderId="0" xfId="0" applyNumberFormat="1" applyFont="1" applyFill="1" applyAlignment="1" applyProtection="1">
      <alignment vertical="center"/>
      <protection hidden="1"/>
    </xf>
    <xf numFmtId="0" fontId="7" fillId="4" borderId="0" xfId="0" applyNumberFormat="1" applyFont="1" applyFill="1" applyBorder="1" applyAlignment="1" applyProtection="1">
      <alignment horizontal="center" vertical="center" wrapText="1"/>
      <protection hidden="1"/>
    </xf>
    <xf numFmtId="0" fontId="7" fillId="4" borderId="0" xfId="0" applyNumberFormat="1" applyFont="1" applyFill="1" applyBorder="1" applyAlignment="1" applyProtection="1">
      <alignment vertical="center" wrapText="1"/>
      <protection hidden="1"/>
    </xf>
    <xf numFmtId="0" fontId="7" fillId="4" borderId="0" xfId="0" applyNumberFormat="1" applyFont="1" applyFill="1" applyAlignment="1" applyProtection="1">
      <alignment horizontal="center" vertical="center" wrapText="1"/>
      <protection hidden="1"/>
    </xf>
    <xf numFmtId="0" fontId="8" fillId="4" borderId="0" xfId="0" applyNumberFormat="1" applyFont="1" applyFill="1" applyBorder="1" applyAlignment="1" applyProtection="1">
      <alignment vertical="center" textRotation="255" wrapText="1"/>
      <protection hidden="1"/>
    </xf>
    <xf numFmtId="0" fontId="9" fillId="4" borderId="0" xfId="0" applyNumberFormat="1" applyFont="1" applyFill="1" applyBorder="1" applyAlignment="1" applyProtection="1">
      <alignment horizontal="right" vertical="center" wrapText="1"/>
      <protection hidden="1"/>
    </xf>
    <xf numFmtId="0" fontId="9" fillId="6" borderId="5" xfId="0" applyNumberFormat="1" applyFont="1" applyFill="1" applyBorder="1" applyAlignment="1" applyProtection="1">
      <alignment horizontal="left" vertical="center" wrapText="1" indent="1"/>
      <protection locked="0"/>
    </xf>
    <xf numFmtId="0" fontId="9" fillId="4" borderId="0" xfId="0" applyNumberFormat="1" applyFont="1" applyFill="1" applyBorder="1" applyAlignment="1" applyProtection="1">
      <alignment vertical="center" wrapText="1"/>
      <protection hidden="1"/>
    </xf>
    <xf numFmtId="0" fontId="9" fillId="4" borderId="0" xfId="0" applyNumberFormat="1" applyFont="1" applyFill="1" applyBorder="1" applyAlignment="1" applyProtection="1">
      <alignment horizontal="right" vertical="center" wrapText="1" shrinkToFit="1"/>
      <protection hidden="1"/>
    </xf>
    <xf numFmtId="0" fontId="9" fillId="4" borderId="0" xfId="0" applyNumberFormat="1" applyFont="1" applyFill="1" applyAlignment="1" applyProtection="1">
      <alignment horizontal="right" vertical="center" wrapText="1" shrinkToFit="1"/>
      <protection hidden="1"/>
    </xf>
    <xf numFmtId="0" fontId="0" fillId="5" borderId="5" xfId="0" applyNumberFormat="1" applyFont="1" applyFill="1" applyBorder="1" applyAlignment="1" applyProtection="1">
      <alignment horizontal="left" vertical="center" indent="1"/>
      <protection locked="0"/>
    </xf>
    <xf numFmtId="0" fontId="10" fillId="4" borderId="0" xfId="0" applyNumberFormat="1" applyFont="1" applyFill="1" applyBorder="1" applyAlignment="1" applyProtection="1">
      <alignment vertical="center" wrapText="1"/>
      <protection hidden="1"/>
    </xf>
    <xf numFmtId="0" fontId="10" fillId="4" borderId="0" xfId="0" applyNumberFormat="1" applyFont="1" applyFill="1" applyAlignment="1" applyProtection="1">
      <alignment vertical="center" wrapText="1"/>
      <protection hidden="1"/>
    </xf>
    <xf numFmtId="179" fontId="11" fillId="4" borderId="0" xfId="0" applyNumberFormat="1" applyFont="1" applyFill="1" applyAlignment="1" applyProtection="1">
      <alignment horizontal="left" vertical="center"/>
      <protection hidden="1"/>
    </xf>
    <xf numFmtId="0" fontId="0" fillId="4" borderId="0" xfId="0" applyNumberFormat="1" applyFont="1" applyFill="1" applyBorder="1" applyAlignment="1" applyProtection="1">
      <alignment vertical="center"/>
      <protection hidden="1"/>
    </xf>
    <xf numFmtId="0" fontId="0" fillId="4" borderId="0" xfId="0" applyNumberFormat="1" applyFont="1" applyFill="1" applyAlignment="1" applyProtection="1">
      <alignment vertical="center"/>
      <protection hidden="1"/>
    </xf>
    <xf numFmtId="0" fontId="8" fillId="4" borderId="6" xfId="0" applyNumberFormat="1" applyFont="1" applyFill="1" applyBorder="1" applyAlignment="1" applyProtection="1">
      <alignment horizontal="center" vertical="center" textRotation="255" wrapText="1"/>
      <protection hidden="1"/>
    </xf>
    <xf numFmtId="0" fontId="12" fillId="4" borderId="7" xfId="0" applyNumberFormat="1" applyFont="1" applyFill="1" applyBorder="1" applyAlignment="1" applyProtection="1">
      <alignment horizontal="center" vertical="center" wrapText="1"/>
      <protection hidden="1"/>
    </xf>
    <xf numFmtId="0" fontId="12" fillId="4" borderId="8" xfId="0" applyNumberFormat="1" applyFont="1" applyFill="1" applyBorder="1" applyAlignment="1" applyProtection="1">
      <alignment horizontal="center" vertical="center" wrapText="1"/>
      <protection hidden="1"/>
    </xf>
    <xf numFmtId="0" fontId="12" fillId="4" borderId="7" xfId="0" applyNumberFormat="1" applyFont="1" applyFill="1" applyBorder="1" applyAlignment="1" applyProtection="1">
      <alignment horizontal="center" vertical="center"/>
      <protection hidden="1"/>
    </xf>
    <xf numFmtId="0" fontId="12" fillId="4" borderId="8" xfId="0" applyNumberFormat="1" applyFont="1" applyFill="1" applyBorder="1" applyAlignment="1" applyProtection="1">
      <alignment horizontal="center" vertical="center"/>
      <protection hidden="1"/>
    </xf>
    <xf numFmtId="0" fontId="12" fillId="4" borderId="9" xfId="0" applyNumberFormat="1" applyFont="1" applyFill="1" applyBorder="1" applyAlignment="1" applyProtection="1">
      <alignment horizontal="center" vertical="center"/>
      <protection hidden="1"/>
    </xf>
    <xf numFmtId="177" fontId="13" fillId="4" borderId="0" xfId="0" applyNumberFormat="1" applyFont="1" applyFill="1" applyAlignment="1" applyProtection="1">
      <alignment horizontal="center" vertical="center" wrapText="1"/>
      <protection hidden="1"/>
    </xf>
    <xf numFmtId="177" fontId="14" fillId="0" borderId="10" xfId="0" applyNumberFormat="1" applyFont="1" applyFill="1" applyBorder="1" applyAlignment="1" applyProtection="1">
      <alignment horizontal="center" vertical="center"/>
      <protection hidden="1"/>
    </xf>
    <xf numFmtId="177" fontId="14" fillId="0" borderId="11" xfId="0" applyNumberFormat="1" applyFont="1" applyFill="1" applyBorder="1" applyAlignment="1" applyProtection="1">
      <alignment horizontal="center" vertical="center"/>
      <protection hidden="1"/>
    </xf>
    <xf numFmtId="177" fontId="14" fillId="0" borderId="12" xfId="0" applyNumberFormat="1" applyFont="1" applyFill="1" applyBorder="1" applyAlignment="1" applyProtection="1">
      <alignment horizontal="center" vertical="center"/>
      <protection hidden="1"/>
    </xf>
    <xf numFmtId="177" fontId="15" fillId="4" borderId="13" xfId="0" applyNumberFormat="1" applyFont="1" applyFill="1" applyBorder="1" applyAlignment="1" applyProtection="1">
      <alignment horizontal="center" vertical="center"/>
      <protection hidden="1"/>
    </xf>
    <xf numFmtId="177" fontId="15" fillId="4" borderId="11" xfId="0" applyNumberFormat="1" applyFont="1" applyFill="1" applyBorder="1" applyAlignment="1" applyProtection="1">
      <alignment horizontal="center" vertical="center"/>
      <protection hidden="1"/>
    </xf>
    <xf numFmtId="177" fontId="15" fillId="4" borderId="14" xfId="0" applyNumberFormat="1" applyFont="1" applyFill="1" applyBorder="1" applyAlignment="1" applyProtection="1">
      <alignment horizontal="center" vertical="center"/>
      <protection hidden="1"/>
    </xf>
    <xf numFmtId="177" fontId="15" fillId="4" borderId="7" xfId="0" applyNumberFormat="1" applyFont="1" applyFill="1" applyBorder="1" applyAlignment="1" applyProtection="1">
      <alignment horizontal="center" vertical="center"/>
      <protection hidden="1"/>
    </xf>
    <xf numFmtId="177" fontId="15" fillId="4" borderId="8" xfId="0" applyNumberFormat="1" applyFont="1" applyFill="1" applyBorder="1" applyAlignment="1" applyProtection="1">
      <alignment horizontal="center" vertical="center"/>
      <protection hidden="1"/>
    </xf>
    <xf numFmtId="177" fontId="15" fillId="4" borderId="9" xfId="0" applyNumberFormat="1" applyFont="1" applyFill="1" applyBorder="1" applyAlignment="1" applyProtection="1">
      <alignment horizontal="center" vertical="center"/>
      <protection hidden="1"/>
    </xf>
    <xf numFmtId="0" fontId="8" fillId="4" borderId="15" xfId="0" applyNumberFormat="1" applyFont="1" applyFill="1" applyBorder="1" applyAlignment="1" applyProtection="1">
      <alignment horizontal="center" vertical="center" textRotation="255" wrapText="1"/>
      <protection hidden="1"/>
    </xf>
    <xf numFmtId="0" fontId="8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17" xfId="0" applyNumberFormat="1" applyFont="1" applyFill="1" applyBorder="1" applyAlignment="1" applyProtection="1">
      <alignment horizontal="center" vertical="center" wrapText="1"/>
      <protection hidden="1"/>
    </xf>
    <xf numFmtId="177" fontId="15" fillId="0" borderId="18" xfId="0" applyNumberFormat="1" applyFont="1" applyFill="1" applyBorder="1" applyAlignment="1" applyProtection="1">
      <alignment horizontal="center" vertical="center"/>
      <protection hidden="1"/>
    </xf>
    <xf numFmtId="0" fontId="8" fillId="4" borderId="19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19" xfId="0" applyNumberFormat="1" applyFont="1" applyFill="1" applyBorder="1" applyAlignment="1" applyProtection="1">
      <alignment vertical="center" wrapText="1"/>
      <protection hidden="1"/>
    </xf>
    <xf numFmtId="0" fontId="8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8" fillId="4" borderId="10" xfId="0" applyNumberFormat="1" applyFont="1" applyFill="1" applyBorder="1" applyAlignment="1" applyProtection="1">
      <alignment horizontal="center" vertical="center" wrapText="1"/>
      <protection hidden="1"/>
    </xf>
    <xf numFmtId="177" fontId="15" fillId="0" borderId="11" xfId="0" applyNumberFormat="1" applyFont="1" applyFill="1" applyBorder="1" applyAlignment="1" applyProtection="1">
      <alignment horizontal="center" vertical="center"/>
      <protection hidden="1"/>
    </xf>
    <xf numFmtId="0" fontId="8" fillId="4" borderId="11" xfId="0" applyNumberFormat="1" applyFont="1" applyFill="1" applyBorder="1" applyAlignment="1" applyProtection="1">
      <alignment horizontal="center" vertical="center" wrapText="1"/>
      <protection hidden="1"/>
    </xf>
    <xf numFmtId="177" fontId="16" fillId="0" borderId="20" xfId="0" applyNumberFormat="1" applyFont="1" applyFill="1" applyBorder="1" applyAlignment="1" applyProtection="1">
      <alignment horizontal="center" vertical="center"/>
      <protection hidden="1"/>
    </xf>
    <xf numFmtId="179" fontId="17" fillId="4" borderId="21" xfId="0" applyNumberFormat="1" applyFont="1" applyFill="1" applyBorder="1" applyAlignment="1" applyProtection="1">
      <alignment horizontal="center" vertical="center"/>
      <protection hidden="1"/>
    </xf>
    <xf numFmtId="179" fontId="17" fillId="4" borderId="22" xfId="0" applyNumberFormat="1" applyFont="1" applyFill="1" applyBorder="1" applyAlignment="1" applyProtection="1">
      <alignment horizontal="center" vertical="center"/>
      <protection hidden="1"/>
    </xf>
    <xf numFmtId="179" fontId="17" fillId="4" borderId="23" xfId="0" applyNumberFormat="1" applyFont="1" applyFill="1" applyBorder="1" applyAlignment="1" applyProtection="1">
      <alignment horizontal="center" vertical="center"/>
      <protection hidden="1"/>
    </xf>
    <xf numFmtId="179" fontId="17" fillId="4" borderId="24" xfId="0" applyNumberFormat="1" applyFont="1" applyFill="1" applyBorder="1" applyAlignment="1" applyProtection="1">
      <alignment horizontal="center" vertical="center"/>
      <protection hidden="1"/>
    </xf>
    <xf numFmtId="179" fontId="17" fillId="4" borderId="20" xfId="0" applyNumberFormat="1" applyFont="1" applyFill="1" applyBorder="1" applyAlignment="1" applyProtection="1">
      <alignment horizontal="center" vertical="center"/>
      <protection hidden="1"/>
    </xf>
    <xf numFmtId="179" fontId="17" fillId="4" borderId="22" xfId="0" applyNumberFormat="1" applyFont="1" applyFill="1" applyBorder="1" applyAlignment="1" applyProtection="1">
      <alignment vertical="center"/>
      <protection hidden="1"/>
    </xf>
    <xf numFmtId="0" fontId="18" fillId="4" borderId="25" xfId="0" applyNumberFormat="1" applyFont="1" applyFill="1" applyBorder="1" applyAlignment="1" applyProtection="1">
      <alignment horizontal="center" vertical="center"/>
      <protection hidden="1"/>
    </xf>
    <xf numFmtId="0" fontId="19" fillId="5" borderId="3" xfId="0" applyNumberFormat="1" applyFont="1" applyFill="1" applyBorder="1" applyAlignment="1" applyProtection="1">
      <alignment horizontal="center" vertical="center" wrapText="1"/>
      <protection locked="0"/>
    </xf>
    <xf numFmtId="177" fontId="4" fillId="7" borderId="26" xfId="0" applyNumberFormat="1" applyFont="1" applyFill="1" applyBorder="1" applyAlignment="1" applyProtection="1">
      <alignment vertical="center"/>
      <protection hidden="1"/>
    </xf>
    <xf numFmtId="0" fontId="19" fillId="5" borderId="1" xfId="0" applyNumberFormat="1" applyFont="1" applyFill="1" applyBorder="1" applyAlignment="1" applyProtection="1">
      <alignment horizontal="center" vertical="center"/>
      <protection locked="0"/>
    </xf>
    <xf numFmtId="0" fontId="17" fillId="4" borderId="25" xfId="0" applyNumberFormat="1" applyFont="1" applyFill="1" applyBorder="1" applyAlignment="1" applyProtection="1">
      <alignment horizontal="center" vertical="center"/>
      <protection hidden="1"/>
    </xf>
    <xf numFmtId="179" fontId="5" fillId="5" borderId="27" xfId="0" applyNumberFormat="1" applyFont="1" applyFill="1" applyBorder="1" applyAlignment="1" applyProtection="1">
      <alignment vertical="center"/>
      <protection locked="0"/>
    </xf>
    <xf numFmtId="179" fontId="5" fillId="5" borderId="4" xfId="0" applyNumberFormat="1" applyFont="1" applyFill="1" applyBorder="1" applyAlignment="1" applyProtection="1">
      <alignment vertical="center"/>
      <protection locked="0"/>
    </xf>
    <xf numFmtId="179" fontId="5" fillId="5" borderId="28" xfId="0" applyNumberFormat="1" applyFont="1" applyFill="1" applyBorder="1" applyAlignment="1" applyProtection="1">
      <alignment vertical="center"/>
      <protection locked="0"/>
    </xf>
    <xf numFmtId="179" fontId="5" fillId="5" borderId="29" xfId="0" applyNumberFormat="1" applyFont="1" applyFill="1" applyBorder="1" applyAlignment="1" applyProtection="1">
      <alignment vertical="center"/>
      <protection locked="0"/>
    </xf>
    <xf numFmtId="0" fontId="18" fillId="4" borderId="30" xfId="0" applyNumberFormat="1" applyFont="1" applyFill="1" applyBorder="1" applyAlignment="1" applyProtection="1">
      <alignment horizontal="center" vertical="center"/>
      <protection hidden="1"/>
    </xf>
    <xf numFmtId="177" fontId="4" fillId="7" borderId="31" xfId="0" applyNumberFormat="1" applyFont="1" applyFill="1" applyBorder="1" applyAlignment="1" applyProtection="1">
      <alignment vertical="center"/>
      <protection hidden="1"/>
    </xf>
    <xf numFmtId="0" fontId="17" fillId="4" borderId="32" xfId="0" applyNumberFormat="1" applyFont="1" applyFill="1" applyBorder="1" applyAlignment="1" applyProtection="1">
      <alignment horizontal="center" vertical="center"/>
      <protection hidden="1"/>
    </xf>
    <xf numFmtId="179" fontId="5" fillId="5" borderId="2" xfId="0" applyNumberFormat="1" applyFont="1" applyFill="1" applyBorder="1" applyAlignment="1" applyProtection="1">
      <alignment vertical="center"/>
      <protection locked="0"/>
    </xf>
    <xf numFmtId="179" fontId="5" fillId="5" borderId="33" xfId="0" applyNumberFormat="1" applyFont="1" applyFill="1" applyBorder="1" applyAlignment="1" applyProtection="1">
      <alignment vertical="center"/>
      <protection locked="0"/>
    </xf>
    <xf numFmtId="179" fontId="5" fillId="5" borderId="1" xfId="0" applyNumberFormat="1" applyFont="1" applyFill="1" applyBorder="1" applyAlignment="1" applyProtection="1">
      <alignment vertical="center"/>
      <protection locked="0"/>
    </xf>
    <xf numFmtId="179" fontId="5" fillId="5" borderId="34" xfId="0" applyNumberFormat="1" applyFont="1" applyFill="1" applyBorder="1" applyAlignment="1" applyProtection="1">
      <alignment vertical="center"/>
      <protection locked="0"/>
    </xf>
    <xf numFmtId="179" fontId="5" fillId="5" borderId="35" xfId="0" applyNumberFormat="1" applyFont="1" applyFill="1" applyBorder="1" applyAlignment="1" applyProtection="1">
      <alignment vertical="center"/>
      <protection locked="0"/>
    </xf>
    <xf numFmtId="0" fontId="19" fillId="5" borderId="3" xfId="0" applyNumberFormat="1" applyFont="1" applyFill="1" applyBorder="1" applyAlignment="1" applyProtection="1">
      <alignment horizontal="center" vertical="center"/>
      <protection locked="0"/>
    </xf>
    <xf numFmtId="0" fontId="19" fillId="5" borderId="34" xfId="0" applyNumberFormat="1" applyFont="1" applyFill="1" applyBorder="1" applyAlignment="1" applyProtection="1">
      <alignment horizontal="center" vertical="center"/>
      <protection locked="0"/>
    </xf>
    <xf numFmtId="0" fontId="19" fillId="7" borderId="31" xfId="0" applyNumberFormat="1" applyFont="1" applyFill="1" applyBorder="1" applyAlignment="1" applyProtection="1">
      <alignment horizontal="center" vertical="center"/>
      <protection locked="0"/>
    </xf>
    <xf numFmtId="0" fontId="19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4" borderId="36" xfId="0" applyNumberFormat="1" applyFont="1" applyFill="1" applyBorder="1" applyAlignment="1" applyProtection="1">
      <alignment horizontal="center" vertical="center"/>
      <protection hidden="1"/>
    </xf>
    <xf numFmtId="179" fontId="5" fillId="5" borderId="20" xfId="0" applyNumberFormat="1" applyFont="1" applyFill="1" applyBorder="1" applyAlignment="1" applyProtection="1">
      <alignment vertical="center"/>
      <protection locked="0"/>
    </xf>
    <xf numFmtId="179" fontId="5" fillId="5" borderId="21" xfId="0" applyNumberFormat="1" applyFont="1" applyFill="1" applyBorder="1" applyAlignment="1" applyProtection="1">
      <alignment vertical="center"/>
      <protection locked="0"/>
    </xf>
    <xf numFmtId="179" fontId="5" fillId="5" borderId="37" xfId="0" applyNumberFormat="1" applyFont="1" applyFill="1" applyBorder="1" applyAlignment="1" applyProtection="1">
      <alignment vertical="center"/>
      <protection locked="0"/>
    </xf>
    <xf numFmtId="179" fontId="5" fillId="5" borderId="38" xfId="0" applyNumberFormat="1" applyFont="1" applyFill="1" applyBorder="1" applyAlignment="1" applyProtection="1">
      <alignment vertical="center"/>
      <protection locked="0"/>
    </xf>
    <xf numFmtId="179" fontId="5" fillId="5" borderId="39" xfId="0" applyNumberFormat="1" applyFont="1" applyFill="1" applyBorder="1" applyAlignment="1" applyProtection="1">
      <alignment vertical="center"/>
      <protection locked="0"/>
    </xf>
    <xf numFmtId="179" fontId="20" fillId="4" borderId="16" xfId="0" applyNumberFormat="1" applyFont="1" applyFill="1" applyBorder="1" applyAlignment="1" applyProtection="1">
      <alignment horizontal="left" vertical="center"/>
      <protection hidden="1"/>
    </xf>
    <xf numFmtId="179" fontId="20" fillId="4" borderId="18" xfId="0" applyNumberFormat="1" applyFont="1" applyFill="1" applyBorder="1" applyAlignment="1" applyProtection="1">
      <alignment horizontal="left" vertical="center"/>
      <protection hidden="1"/>
    </xf>
    <xf numFmtId="179" fontId="20" fillId="4" borderId="40" xfId="0" applyNumberFormat="1" applyFont="1" applyFill="1" applyBorder="1" applyAlignment="1" applyProtection="1">
      <alignment horizontal="left" vertical="center"/>
      <protection hidden="1"/>
    </xf>
    <xf numFmtId="177" fontId="21" fillId="5" borderId="16" xfId="0" applyNumberFormat="1" applyFont="1" applyFill="1" applyBorder="1" applyAlignment="1" applyProtection="1">
      <alignment horizontal="center" vertical="center" wrapText="1"/>
      <protection hidden="1"/>
    </xf>
    <xf numFmtId="177" fontId="21" fillId="5" borderId="18" xfId="0" applyNumberFormat="1" applyFont="1" applyFill="1" applyBorder="1" applyAlignment="1" applyProtection="1">
      <alignment horizontal="center" vertical="center"/>
      <protection hidden="1"/>
    </xf>
    <xf numFmtId="177" fontId="21" fillId="5" borderId="40" xfId="0" applyNumberFormat="1" applyFont="1" applyFill="1" applyBorder="1" applyAlignment="1" applyProtection="1">
      <alignment horizontal="center" vertical="center"/>
      <protection hidden="1"/>
    </xf>
    <xf numFmtId="0" fontId="5" fillId="5" borderId="29" xfId="0" applyNumberFormat="1" applyFont="1" applyFill="1" applyBorder="1" applyAlignment="1" applyProtection="1">
      <alignment horizontal="center" vertical="center"/>
      <protection locked="0"/>
    </xf>
    <xf numFmtId="0" fontId="5" fillId="5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hidden="1"/>
    </xf>
    <xf numFmtId="177" fontId="21" fillId="5" borderId="36" xfId="0" applyNumberFormat="1" applyFont="1" applyFill="1" applyBorder="1" applyAlignment="1" applyProtection="1">
      <alignment horizontal="center" vertical="center"/>
      <protection hidden="1"/>
    </xf>
    <xf numFmtId="177" fontId="21" fillId="5" borderId="41" xfId="0" applyNumberFormat="1" applyFont="1" applyFill="1" applyBorder="1" applyAlignment="1" applyProtection="1">
      <alignment horizontal="center" vertical="center"/>
      <protection hidden="1"/>
    </xf>
    <xf numFmtId="177" fontId="21" fillId="5" borderId="42" xfId="0" applyNumberFormat="1" applyFont="1" applyFill="1" applyBorder="1" applyAlignment="1" applyProtection="1">
      <alignment horizontal="center" vertical="center"/>
      <protection hidden="1"/>
    </xf>
    <xf numFmtId="0" fontId="5" fillId="5" borderId="35" xfId="0" applyNumberFormat="1" applyFont="1" applyFill="1" applyBorder="1" applyAlignment="1" applyProtection="1">
      <alignment horizontal="center" vertical="center"/>
      <protection locked="0"/>
    </xf>
    <xf numFmtId="0" fontId="5" fillId="5" borderId="34" xfId="0" applyNumberFormat="1" applyFont="1" applyFill="1" applyBorder="1" applyAlignment="1" applyProtection="1">
      <alignment horizontal="center" vertical="center"/>
      <protection locked="0"/>
    </xf>
    <xf numFmtId="0" fontId="18" fillId="4" borderId="43" xfId="0" applyNumberFormat="1" applyFont="1" applyFill="1" applyBorder="1" applyAlignment="1" applyProtection="1">
      <alignment horizontal="center" vertical="center"/>
      <protection hidden="1"/>
    </xf>
    <xf numFmtId="0" fontId="19" fillId="5" borderId="44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45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45" xfId="0" applyNumberFormat="1" applyFont="1" applyFill="1" applyBorder="1" applyAlignment="1" applyProtection="1">
      <alignment horizontal="center" vertical="center"/>
      <protection locked="0"/>
    </xf>
    <xf numFmtId="0" fontId="19" fillId="5" borderId="44" xfId="0" applyNumberFormat="1" applyFont="1" applyFill="1" applyBorder="1" applyAlignment="1" applyProtection="1">
      <alignment horizontal="center" vertical="center"/>
      <protection locked="0"/>
    </xf>
    <xf numFmtId="0" fontId="19" fillId="5" borderId="46" xfId="0" applyNumberFormat="1" applyFont="1" applyFill="1" applyBorder="1" applyAlignment="1" applyProtection="1">
      <alignment horizontal="center" vertical="center"/>
      <protection locked="0"/>
    </xf>
    <xf numFmtId="0" fontId="5" fillId="5" borderId="47" xfId="0" applyNumberFormat="1" applyFont="1" applyFill="1" applyBorder="1" applyAlignment="1" applyProtection="1">
      <alignment horizontal="center" vertical="center"/>
      <protection hidden="1"/>
    </xf>
    <xf numFmtId="0" fontId="5" fillId="5" borderId="0" xfId="0" applyNumberFormat="1" applyFont="1" applyFill="1" applyAlignment="1" applyProtection="1">
      <alignment horizontal="center" vertical="center"/>
      <protection hidden="1"/>
    </xf>
    <xf numFmtId="0" fontId="5" fillId="5" borderId="48" xfId="0" applyNumberFormat="1" applyFont="1" applyFill="1" applyBorder="1" applyAlignment="1" applyProtection="1">
      <alignment horizontal="center" vertical="center"/>
      <protection hidden="1"/>
    </xf>
    <xf numFmtId="0" fontId="8" fillId="4" borderId="36" xfId="0" applyNumberFormat="1" applyFont="1" applyFill="1" applyBorder="1" applyAlignment="1" applyProtection="1">
      <alignment horizontal="center" vertical="center" textRotation="255" wrapText="1"/>
      <protection hidden="1"/>
    </xf>
    <xf numFmtId="0" fontId="18" fillId="4" borderId="49" xfId="0" applyNumberFormat="1" applyFont="1" applyFill="1" applyBorder="1" applyAlignment="1" applyProtection="1">
      <alignment horizontal="center" vertical="center"/>
      <protection hidden="1"/>
    </xf>
    <xf numFmtId="0" fontId="19" fillId="5" borderId="50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19" fillId="5" borderId="37" xfId="0" applyNumberFormat="1" applyFont="1" applyFill="1" applyBorder="1" applyAlignment="1" applyProtection="1">
      <alignment horizontal="center" vertical="center"/>
      <protection locked="0"/>
    </xf>
    <xf numFmtId="177" fontId="4" fillId="7" borderId="51" xfId="0" applyNumberFormat="1" applyFont="1" applyFill="1" applyBorder="1" applyAlignment="1" applyProtection="1">
      <alignment vertical="center"/>
      <protection hidden="1"/>
    </xf>
    <xf numFmtId="0" fontId="19" fillId="5" borderId="50" xfId="0" applyNumberFormat="1" applyFont="1" applyFill="1" applyBorder="1" applyAlignment="1" applyProtection="1">
      <alignment horizontal="center" vertical="center"/>
      <protection locked="0"/>
    </xf>
    <xf numFmtId="0" fontId="19" fillId="5" borderId="38" xfId="0" applyNumberFormat="1" applyFont="1" applyFill="1" applyBorder="1" applyAlignment="1" applyProtection="1">
      <alignment horizontal="center" vertical="center"/>
      <protection locked="0"/>
    </xf>
    <xf numFmtId="0" fontId="19" fillId="7" borderId="51" xfId="0" applyNumberFormat="1" applyFont="1" applyFill="1" applyBorder="1" applyAlignment="1" applyProtection="1">
      <alignment horizontal="center" vertical="center"/>
      <protection locked="0"/>
    </xf>
    <xf numFmtId="0" fontId="8" fillId="4" borderId="47" xfId="0" applyNumberFormat="1" applyFont="1" applyFill="1" applyBorder="1" applyAlignment="1" applyProtection="1">
      <alignment horizontal="center" vertical="center" textRotation="255" wrapText="1"/>
      <protection hidden="1"/>
    </xf>
    <xf numFmtId="0" fontId="8" fillId="0" borderId="20" xfId="0" applyNumberFormat="1" applyFont="1" applyFill="1" applyBorder="1" applyAlignment="1" applyProtection="1">
      <alignment horizontal="center" vertical="center"/>
      <protection hidden="1"/>
    </xf>
    <xf numFmtId="0" fontId="8" fillId="0" borderId="21" xfId="0" applyNumberFormat="1" applyFont="1" applyFill="1" applyBorder="1" applyAlignment="1" applyProtection="1">
      <alignment horizontal="center" vertical="center"/>
      <protection hidden="1"/>
    </xf>
    <xf numFmtId="0" fontId="8" fillId="0" borderId="23" xfId="0" applyNumberFormat="1" applyFont="1" applyFill="1" applyBorder="1" applyAlignment="1" applyProtection="1">
      <alignment horizontal="center" vertical="center"/>
      <protection hidden="1"/>
    </xf>
    <xf numFmtId="0" fontId="8" fillId="0" borderId="22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NumberFormat="1" applyFont="1" applyFill="1" applyAlignment="1" applyProtection="1">
      <alignment horizontal="center" vertical="center"/>
      <protection hidden="1"/>
    </xf>
    <xf numFmtId="177" fontId="4" fillId="0" borderId="10" xfId="0" applyNumberFormat="1" applyFont="1" applyFill="1" applyBorder="1" applyAlignment="1" applyProtection="1">
      <alignment horizontal="center" vertical="center"/>
      <protection hidden="1"/>
    </xf>
    <xf numFmtId="177" fontId="15" fillId="0" borderId="11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0" applyNumberFormat="1" applyFont="1" applyFill="1" applyAlignment="1" applyProtection="1">
      <alignment horizontal="center" vertical="center" wrapText="1"/>
      <protection hidden="1"/>
    </xf>
    <xf numFmtId="177" fontId="13" fillId="0" borderId="0" xfId="0" applyNumberFormat="1" applyFont="1" applyFill="1" applyAlignment="1" applyProtection="1">
      <alignment horizontal="center" vertical="center" wrapText="1"/>
      <protection hidden="1"/>
    </xf>
    <xf numFmtId="0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2" xfId="0" applyNumberFormat="1" applyFont="1" applyFill="1" applyBorder="1" applyAlignment="1" applyProtection="1">
      <alignment horizontal="center" vertical="center"/>
      <protection hidden="1"/>
    </xf>
    <xf numFmtId="0" fontId="19" fillId="8" borderId="27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4" xfId="0" applyNumberFormat="1" applyFont="1" applyFill="1" applyBorder="1" applyAlignment="1" applyProtection="1">
      <alignment horizontal="center" vertical="center"/>
      <protection locked="0"/>
    </xf>
    <xf numFmtId="0" fontId="19" fillId="7" borderId="2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2" xfId="0" applyNumberFormat="1" applyFont="1" applyFill="1" applyBorder="1" applyAlignment="1" applyProtection="1">
      <alignment horizontal="center" vertical="center"/>
      <protection hidden="1"/>
    </xf>
    <xf numFmtId="0" fontId="19" fillId="5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NumberFormat="1" applyFont="1" applyFill="1" applyBorder="1" applyAlignment="1" applyProtection="1">
      <alignment horizontal="center" vertical="center"/>
      <protection hidden="1"/>
    </xf>
    <xf numFmtId="177" fontId="4" fillId="0" borderId="33" xfId="0" applyNumberFormat="1" applyFont="1" applyFill="1" applyBorder="1" applyAlignment="1" applyProtection="1">
      <alignment horizontal="center" vertical="center"/>
      <protection hidden="1"/>
    </xf>
    <xf numFmtId="0" fontId="19" fillId="7" borderId="53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NumberFormat="1" applyFont="1" applyFill="1" applyAlignment="1" applyProtection="1">
      <alignment horizontal="center" vertical="center"/>
      <protection locked="0"/>
    </xf>
    <xf numFmtId="0" fontId="4" fillId="0" borderId="30" xfId="0" applyNumberFormat="1" applyFont="1" applyFill="1" applyBorder="1" applyAlignment="1" applyProtection="1">
      <alignment horizontal="center" vertical="center"/>
      <protection hidden="1"/>
    </xf>
    <xf numFmtId="0" fontId="19" fillId="8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7" borderId="3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5" xfId="0" applyNumberFormat="1" applyFont="1" applyFill="1" applyBorder="1" applyAlignment="1" applyProtection="1">
      <alignment horizontal="center" vertical="center"/>
      <protection hidden="1"/>
    </xf>
    <xf numFmtId="0" fontId="19" fillId="4" borderId="1" xfId="0" applyNumberFormat="1" applyFont="1" applyFill="1" applyBorder="1" applyAlignment="1" applyProtection="1">
      <alignment horizontal="center" vertical="center"/>
      <protection hidden="1"/>
    </xf>
    <xf numFmtId="177" fontId="4" fillId="0" borderId="1" xfId="0" applyNumberFormat="1" applyFont="1" applyFill="1" applyBorder="1" applyAlignment="1" applyProtection="1">
      <alignment horizontal="center" vertical="center"/>
      <protection hidden="1"/>
    </xf>
    <xf numFmtId="0" fontId="19" fillId="7" borderId="34" xfId="0" applyNumberFormat="1" applyFont="1" applyFill="1" applyBorder="1" applyAlignment="1" applyProtection="1">
      <alignment horizontal="center" vertical="center"/>
      <protection locked="0"/>
    </xf>
    <xf numFmtId="0" fontId="5" fillId="5" borderId="36" xfId="0" applyNumberFormat="1" applyFont="1" applyFill="1" applyBorder="1" applyAlignment="1" applyProtection="1">
      <alignment horizontal="center" vertical="center"/>
      <protection hidden="1"/>
    </xf>
    <xf numFmtId="0" fontId="5" fillId="5" borderId="41" xfId="0" applyNumberFormat="1" applyFont="1" applyFill="1" applyBorder="1" applyAlignment="1" applyProtection="1">
      <alignment horizontal="center" vertical="center"/>
      <protection hidden="1"/>
    </xf>
    <xf numFmtId="0" fontId="5" fillId="5" borderId="42" xfId="0" applyNumberFormat="1" applyFont="1" applyFill="1" applyBorder="1" applyAlignment="1" applyProtection="1">
      <alignment horizontal="center" vertical="center"/>
      <protection hidden="1"/>
    </xf>
    <xf numFmtId="0" fontId="5" fillId="5" borderId="39" xfId="0" applyNumberFormat="1" applyFont="1" applyFill="1" applyBorder="1" applyAlignment="1" applyProtection="1">
      <alignment horizontal="center" vertical="center"/>
      <protection locked="0"/>
    </xf>
    <xf numFmtId="0" fontId="5" fillId="5" borderId="37" xfId="0" applyNumberFormat="1" applyFont="1" applyFill="1" applyBorder="1" applyAlignment="1" applyProtection="1">
      <alignment horizontal="center" vertical="center"/>
      <protection locked="0"/>
    </xf>
    <xf numFmtId="0" fontId="5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38" xfId="0" applyNumberFormat="1" applyFont="1" applyFill="1" applyBorder="1" applyAlignment="1" applyProtection="1">
      <alignment horizontal="center" vertical="center"/>
      <protection locked="0"/>
    </xf>
    <xf numFmtId="180" fontId="15" fillId="4" borderId="54" xfId="0" applyNumberFormat="1" applyFont="1" applyFill="1" applyBorder="1" applyAlignment="1" applyProtection="1">
      <alignment horizontal="center" vertical="center"/>
      <protection hidden="1"/>
    </xf>
    <xf numFmtId="177" fontId="8" fillId="4" borderId="17" xfId="0" applyNumberFormat="1" applyFont="1" applyFill="1" applyBorder="1" applyAlignment="1" applyProtection="1">
      <alignment vertical="center" wrapText="1"/>
      <protection hidden="1"/>
    </xf>
    <xf numFmtId="177" fontId="8" fillId="4" borderId="17" xfId="0" applyNumberFormat="1" applyFont="1" applyFill="1" applyBorder="1" applyAlignment="1" applyProtection="1">
      <alignment horizontal="center" vertical="center" wrapText="1"/>
      <protection hidden="1"/>
    </xf>
    <xf numFmtId="177" fontId="15" fillId="4" borderId="17" xfId="0" applyNumberFormat="1" applyFont="1" applyFill="1" applyBorder="1" applyAlignment="1" applyProtection="1">
      <alignment horizontal="center" vertical="center"/>
      <protection hidden="1"/>
    </xf>
    <xf numFmtId="177" fontId="15" fillId="4" borderId="17" xfId="0" applyNumberFormat="1" applyFont="1" applyFill="1" applyBorder="1" applyAlignment="1" applyProtection="1">
      <alignment vertical="center"/>
      <protection hidden="1"/>
    </xf>
    <xf numFmtId="177" fontId="15" fillId="4" borderId="55" xfId="0" applyNumberFormat="1" applyFont="1" applyFill="1" applyBorder="1" applyAlignment="1" applyProtection="1">
      <alignment horizontal="center" vertical="center"/>
      <protection hidden="1"/>
    </xf>
    <xf numFmtId="180" fontId="15" fillId="0" borderId="25" xfId="0" applyNumberFormat="1" applyFont="1" applyFill="1" applyBorder="1" applyAlignment="1" applyProtection="1">
      <alignment horizontal="center" vertical="center"/>
      <protection hidden="1"/>
    </xf>
    <xf numFmtId="177" fontId="22" fillId="0" borderId="27" xfId="0" applyNumberFormat="1" applyFont="1" applyFill="1" applyBorder="1" applyAlignment="1" applyProtection="1">
      <alignment vertical="center"/>
      <protection hidden="1"/>
    </xf>
    <xf numFmtId="177" fontId="4" fillId="9" borderId="4" xfId="0" applyNumberFormat="1" applyFont="1" applyFill="1" applyBorder="1" applyAlignment="1" applyProtection="1">
      <alignment vertical="center"/>
      <protection locked="0"/>
    </xf>
    <xf numFmtId="180" fontId="4" fillId="10" borderId="4" xfId="0" applyNumberFormat="1" applyFont="1" applyFill="1" applyBorder="1" applyAlignment="1" applyProtection="1">
      <alignment horizontal="center" vertical="center"/>
      <protection locked="0"/>
    </xf>
    <xf numFmtId="180" fontId="4" fillId="4" borderId="4" xfId="0" applyNumberFormat="1" applyFont="1" applyFill="1" applyBorder="1" applyAlignment="1" applyProtection="1">
      <alignment horizontal="center" vertical="center"/>
      <protection hidden="1"/>
    </xf>
    <xf numFmtId="181" fontId="4" fillId="10" borderId="4" xfId="0" applyNumberFormat="1" applyFont="1" applyFill="1" applyBorder="1" applyAlignment="1" applyProtection="1">
      <alignment horizontal="center" vertical="center"/>
      <protection locked="0"/>
    </xf>
    <xf numFmtId="181" fontId="4" fillId="10" borderId="4" xfId="0" applyNumberFormat="1" applyFont="1" applyFill="1" applyBorder="1" applyAlignment="1" applyProtection="1">
      <alignment vertical="center"/>
      <protection locked="0"/>
    </xf>
    <xf numFmtId="181" fontId="4" fillId="4" borderId="28" xfId="0" applyNumberFormat="1" applyFont="1" applyFill="1" applyBorder="1" applyAlignment="1" applyProtection="1">
      <alignment horizontal="center" vertical="center"/>
      <protection hidden="1"/>
    </xf>
    <xf numFmtId="180" fontId="15" fillId="0" borderId="30" xfId="0" applyNumberFormat="1" applyFont="1" applyFill="1" applyBorder="1" applyAlignment="1" applyProtection="1">
      <alignment horizontal="center" vertical="center"/>
      <protection hidden="1"/>
    </xf>
    <xf numFmtId="177" fontId="22" fillId="0" borderId="3" xfId="0" applyNumberFormat="1" applyFont="1" applyFill="1" applyBorder="1" applyAlignment="1" applyProtection="1">
      <alignment vertical="center"/>
      <protection hidden="1"/>
    </xf>
    <xf numFmtId="177" fontId="4" fillId="9" borderId="1" xfId="0" applyNumberFormat="1" applyFont="1" applyFill="1" applyBorder="1" applyAlignment="1" applyProtection="1">
      <alignment vertical="center"/>
      <protection locked="0"/>
    </xf>
    <xf numFmtId="180" fontId="4" fillId="10" borderId="1" xfId="0" applyNumberFormat="1" applyFont="1" applyFill="1" applyBorder="1" applyAlignment="1" applyProtection="1">
      <alignment horizontal="center" vertical="center"/>
      <protection locked="0"/>
    </xf>
    <xf numFmtId="180" fontId="4" fillId="4" borderId="1" xfId="0" applyNumberFormat="1" applyFont="1" applyFill="1" applyBorder="1" applyAlignment="1" applyProtection="1">
      <alignment horizontal="center" vertical="center"/>
      <protection hidden="1"/>
    </xf>
    <xf numFmtId="181" fontId="4" fillId="10" borderId="1" xfId="0" applyNumberFormat="1" applyFont="1" applyFill="1" applyBorder="1" applyAlignment="1" applyProtection="1">
      <alignment horizontal="center" vertical="center"/>
      <protection locked="0"/>
    </xf>
    <xf numFmtId="181" fontId="4" fillId="10" borderId="1" xfId="0" applyNumberFormat="1" applyFont="1" applyFill="1" applyBorder="1" applyAlignment="1" applyProtection="1">
      <alignment vertical="center"/>
      <protection locked="0"/>
    </xf>
    <xf numFmtId="181" fontId="4" fillId="4" borderId="34" xfId="0" applyNumberFormat="1" applyFont="1" applyFill="1" applyBorder="1" applyAlignment="1" applyProtection="1">
      <alignment horizontal="center" vertical="center"/>
      <protection hidden="1"/>
    </xf>
    <xf numFmtId="181" fontId="4" fillId="10" borderId="34" xfId="0" applyNumberFormat="1" applyFont="1" applyFill="1" applyBorder="1" applyAlignment="1" applyProtection="1">
      <alignment horizontal="center" vertical="center"/>
      <protection locked="0"/>
    </xf>
    <xf numFmtId="180" fontId="4" fillId="10" borderId="34" xfId="0" applyNumberFormat="1" applyFont="1" applyFill="1" applyBorder="1" applyAlignment="1" applyProtection="1">
      <alignment horizontal="center" vertical="center"/>
      <protection locked="0"/>
    </xf>
    <xf numFmtId="180" fontId="4" fillId="4" borderId="34" xfId="0" applyNumberFormat="1" applyFont="1" applyFill="1" applyBorder="1" applyAlignment="1" applyProtection="1">
      <alignment horizontal="center" vertical="center"/>
      <protection hidden="1"/>
    </xf>
    <xf numFmtId="0" fontId="4" fillId="0" borderId="49" xfId="0" applyNumberFormat="1" applyFont="1" applyFill="1" applyBorder="1" applyAlignment="1" applyProtection="1">
      <alignment horizontal="center" vertical="center"/>
      <protection hidden="1"/>
    </xf>
    <xf numFmtId="0" fontId="19" fillId="7" borderId="3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9" xfId="0" applyNumberFormat="1" applyFont="1" applyFill="1" applyBorder="1" applyAlignment="1" applyProtection="1">
      <alignment horizontal="center" vertical="center"/>
      <protection hidden="1"/>
    </xf>
    <xf numFmtId="0" fontId="19" fillId="4" borderId="37" xfId="0" applyNumberFormat="1" applyFont="1" applyFill="1" applyBorder="1" applyAlignment="1" applyProtection="1">
      <alignment horizontal="center" vertical="center"/>
      <protection hidden="1"/>
    </xf>
    <xf numFmtId="177" fontId="4" fillId="0" borderId="37" xfId="0" applyNumberFormat="1" applyFont="1" applyFill="1" applyBorder="1" applyAlignment="1" applyProtection="1">
      <alignment horizontal="center" vertical="center"/>
      <protection hidden="1"/>
    </xf>
    <xf numFmtId="0" fontId="19" fillId="7" borderId="38" xfId="0" applyNumberFormat="1" applyFont="1" applyFill="1" applyBorder="1" applyAlignment="1" applyProtection="1">
      <alignment horizontal="center" vertical="center"/>
      <protection locked="0"/>
    </xf>
    <xf numFmtId="0" fontId="8" fillId="4" borderId="36" xfId="0" applyNumberFormat="1" applyFont="1" applyFill="1" applyBorder="1" applyAlignment="1" applyProtection="1">
      <alignment vertical="center" wrapText="1"/>
      <protection hidden="1"/>
    </xf>
    <xf numFmtId="0" fontId="23" fillId="4" borderId="56" xfId="0" applyNumberFormat="1" applyFont="1" applyFill="1" applyBorder="1" applyAlignment="1" applyProtection="1">
      <alignment horizontal="right" vertical="center"/>
      <protection hidden="1"/>
    </xf>
    <xf numFmtId="0" fontId="23" fillId="4" borderId="57" xfId="0" applyNumberFormat="1" applyFont="1" applyFill="1" applyBorder="1" applyAlignment="1" applyProtection="1">
      <alignment horizontal="right" vertical="center"/>
      <protection hidden="1"/>
    </xf>
    <xf numFmtId="0" fontId="19" fillId="4" borderId="58" xfId="0" applyNumberFormat="1" applyFont="1" applyFill="1" applyBorder="1" applyAlignment="1" applyProtection="1">
      <alignment horizontal="left" vertical="center" wrapText="1" indent="1"/>
      <protection hidden="1"/>
    </xf>
    <xf numFmtId="0" fontId="19" fillId="4" borderId="0" xfId="0" applyNumberFormat="1" applyFont="1" applyFill="1" applyAlignment="1" applyProtection="1">
      <alignment horizontal="left" vertical="center" wrapText="1" indent="1"/>
      <protection hidden="1"/>
    </xf>
    <xf numFmtId="0" fontId="23" fillId="4" borderId="58" xfId="0" applyNumberFormat="1" applyFont="1" applyFill="1" applyBorder="1" applyAlignment="1" applyProtection="1">
      <alignment horizontal="right" vertical="center"/>
      <protection hidden="1"/>
    </xf>
    <xf numFmtId="0" fontId="23" fillId="4" borderId="0" xfId="0" applyNumberFormat="1" applyFont="1" applyFill="1" applyBorder="1" applyAlignment="1" applyProtection="1">
      <alignment horizontal="right" vertical="center"/>
      <protection hidden="1"/>
    </xf>
    <xf numFmtId="0" fontId="23" fillId="4" borderId="59" xfId="0" applyNumberFormat="1" applyFont="1" applyFill="1" applyBorder="1" applyAlignment="1" applyProtection="1">
      <alignment horizontal="right" vertical="center"/>
      <protection hidden="1"/>
    </xf>
    <xf numFmtId="0" fontId="19" fillId="4" borderId="58" xfId="0" applyNumberFormat="1" applyFont="1" applyFill="1" applyBorder="1" applyAlignment="1" applyProtection="1">
      <alignment horizontal="center" vertical="center"/>
      <protection hidden="1"/>
    </xf>
    <xf numFmtId="0" fontId="19" fillId="4" borderId="48" xfId="0" applyNumberFormat="1" applyFont="1" applyFill="1" applyBorder="1" applyAlignment="1" applyProtection="1">
      <alignment horizontal="center" vertical="center"/>
      <protection hidden="1"/>
    </xf>
    <xf numFmtId="0" fontId="19" fillId="0" borderId="0" xfId="0" applyNumberFormat="1" applyFont="1" applyFill="1" applyAlignment="1" applyProtection="1">
      <alignment horizontal="center" vertical="center"/>
      <protection hidden="1"/>
    </xf>
    <xf numFmtId="0" fontId="8" fillId="4" borderId="16" xfId="0" applyNumberFormat="1" applyFont="1" applyFill="1" applyBorder="1" applyAlignment="1" applyProtection="1">
      <alignment horizontal="center" vertical="center" textRotation="255" wrapText="1"/>
      <protection hidden="1"/>
    </xf>
    <xf numFmtId="0" fontId="15" fillId="0" borderId="10" xfId="0" applyNumberFormat="1" applyFont="1" applyFill="1" applyBorder="1" applyAlignment="1" applyProtection="1">
      <alignment horizontal="center" vertical="center"/>
      <protection hidden="1"/>
    </xf>
    <xf numFmtId="0" fontId="24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4" fillId="4" borderId="25" xfId="0" applyNumberFormat="1" applyFont="1" applyFill="1" applyBorder="1" applyAlignment="1" applyProtection="1">
      <alignment horizontal="center" vertical="center"/>
      <protection hidden="1"/>
    </xf>
    <xf numFmtId="49" fontId="25" fillId="11" borderId="4" xfId="0" applyNumberFormat="1" applyFont="1" applyFill="1" applyBorder="1" applyAlignment="1" applyProtection="1">
      <alignment horizontal="center" vertical="center" wrapText="1"/>
      <protection locked="0"/>
    </xf>
    <xf numFmtId="49" fontId="25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4" xfId="0" applyNumberFormat="1" applyFont="1" applyFill="1" applyBorder="1" applyAlignment="1" applyProtection="1">
      <alignment horizontal="center" vertical="center" wrapText="1"/>
      <protection locked="0"/>
    </xf>
    <xf numFmtId="9" fontId="19" fillId="5" borderId="4" xfId="3" applyFont="1" applyFill="1" applyBorder="1" applyAlignment="1" applyProtection="1">
      <alignment horizontal="center" vertical="center" wrapText="1"/>
      <protection locked="0"/>
    </xf>
    <xf numFmtId="182" fontId="19" fillId="5" borderId="4" xfId="3" applyNumberFormat="1" applyFont="1" applyFill="1" applyBorder="1" applyAlignment="1" applyProtection="1">
      <alignment horizontal="center" vertical="center" wrapText="1"/>
      <protection locked="0"/>
    </xf>
    <xf numFmtId="0" fontId="19" fillId="5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Alignment="1" applyProtection="1">
      <alignment horizontal="center" vertical="center" wrapText="1"/>
      <protection locked="0"/>
    </xf>
    <xf numFmtId="0" fontId="19" fillId="8" borderId="1" xfId="0" applyNumberFormat="1" applyFont="1" applyFill="1" applyBorder="1" applyAlignment="1" applyProtection="1">
      <alignment horizontal="center" vertical="center"/>
      <protection locked="0"/>
    </xf>
    <xf numFmtId="9" fontId="19" fillId="5" borderId="1" xfId="3" applyFont="1" applyFill="1" applyBorder="1" applyAlignment="1" applyProtection="1">
      <alignment horizontal="center" vertical="center" wrapText="1"/>
      <protection locked="0"/>
    </xf>
    <xf numFmtId="182" fontId="19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8" fillId="5" borderId="34" xfId="0" applyNumberFormat="1" applyFont="1" applyFill="1" applyBorder="1" applyAlignment="1" applyProtection="1">
      <alignment horizontal="center" vertical="center" wrapText="1"/>
      <protection locked="0"/>
    </xf>
    <xf numFmtId="177" fontId="26" fillId="11" borderId="3" xfId="0" applyNumberFormat="1" applyFont="1" applyFill="1" applyBorder="1" applyAlignment="1" applyProtection="1">
      <alignment horizontal="center" vertical="center"/>
      <protection locked="0"/>
    </xf>
    <xf numFmtId="180" fontId="15" fillId="0" borderId="49" xfId="0" applyNumberFormat="1" applyFont="1" applyFill="1" applyBorder="1" applyAlignment="1" applyProtection="1">
      <alignment horizontal="center" vertical="center"/>
      <protection hidden="1"/>
    </xf>
    <xf numFmtId="177" fontId="22" fillId="0" borderId="50" xfId="0" applyNumberFormat="1" applyFont="1" applyFill="1" applyBorder="1" applyAlignment="1" applyProtection="1">
      <alignment vertical="center"/>
      <protection hidden="1"/>
    </xf>
    <xf numFmtId="177" fontId="4" fillId="9" borderId="37" xfId="0" applyNumberFormat="1" applyFont="1" applyFill="1" applyBorder="1" applyAlignment="1" applyProtection="1">
      <alignment vertical="center"/>
      <protection locked="0"/>
    </xf>
    <xf numFmtId="180" fontId="4" fillId="10" borderId="37" xfId="0" applyNumberFormat="1" applyFont="1" applyFill="1" applyBorder="1" applyAlignment="1" applyProtection="1">
      <alignment horizontal="center" vertical="center"/>
      <protection locked="0"/>
    </xf>
    <xf numFmtId="180" fontId="4" fillId="4" borderId="37" xfId="0" applyNumberFormat="1" applyFont="1" applyFill="1" applyBorder="1" applyAlignment="1" applyProtection="1">
      <alignment horizontal="center" vertical="center"/>
      <protection hidden="1"/>
    </xf>
    <xf numFmtId="181" fontId="4" fillId="10" borderId="37" xfId="0" applyNumberFormat="1" applyFont="1" applyFill="1" applyBorder="1" applyAlignment="1" applyProtection="1">
      <alignment horizontal="center" vertical="center"/>
      <protection locked="0"/>
    </xf>
    <xf numFmtId="181" fontId="4" fillId="10" borderId="37" xfId="0" applyNumberFormat="1" applyFont="1" applyFill="1" applyBorder="1" applyAlignment="1" applyProtection="1">
      <alignment vertical="center"/>
      <protection locked="0"/>
    </xf>
    <xf numFmtId="180" fontId="4" fillId="4" borderId="38" xfId="0" applyNumberFormat="1" applyFont="1" applyFill="1" applyBorder="1" applyAlignment="1" applyProtection="1">
      <alignment horizontal="center" vertical="center"/>
      <protection hidden="1"/>
    </xf>
    <xf numFmtId="179" fontId="20" fillId="4" borderId="8" xfId="0" applyNumberFormat="1" applyFont="1" applyFill="1" applyBorder="1" applyAlignment="1" applyProtection="1">
      <alignment horizontal="left" vertical="center"/>
      <protection hidden="1"/>
    </xf>
    <xf numFmtId="179" fontId="20" fillId="4" borderId="9" xfId="0" applyNumberFormat="1" applyFont="1" applyFill="1" applyBorder="1" applyAlignment="1" applyProtection="1">
      <alignment horizontal="left" vertical="center"/>
      <protection hidden="1"/>
    </xf>
    <xf numFmtId="180" fontId="15" fillId="4" borderId="60" xfId="0" applyNumberFormat="1" applyFont="1" applyFill="1" applyBorder="1" applyAlignment="1" applyProtection="1">
      <alignment horizontal="center" vertical="center"/>
      <protection hidden="1"/>
    </xf>
    <xf numFmtId="179" fontId="17" fillId="4" borderId="18" xfId="0" applyNumberFormat="1" applyFont="1" applyFill="1" applyBorder="1" applyAlignment="1" applyProtection="1">
      <alignment horizontal="center" vertical="center"/>
      <protection hidden="1"/>
    </xf>
    <xf numFmtId="177" fontId="15" fillId="4" borderId="4" xfId="0" applyNumberFormat="1" applyFont="1" applyFill="1" applyBorder="1" applyAlignment="1" applyProtection="1">
      <alignment horizontal="center" vertical="center"/>
      <protection hidden="1"/>
    </xf>
    <xf numFmtId="177" fontId="15" fillId="4" borderId="19" xfId="0" applyNumberFormat="1" applyFont="1" applyFill="1" applyBorder="1" applyAlignment="1" applyProtection="1">
      <alignment horizontal="center" vertical="center"/>
      <protection hidden="1"/>
    </xf>
    <xf numFmtId="177" fontId="15" fillId="4" borderId="61" xfId="0" applyNumberFormat="1" applyFont="1" applyFill="1" applyBorder="1" applyAlignment="1" applyProtection="1">
      <alignment horizontal="center" vertical="center"/>
      <protection hidden="1"/>
    </xf>
    <xf numFmtId="177" fontId="15" fillId="4" borderId="28" xfId="0" applyNumberFormat="1" applyFont="1" applyFill="1" applyBorder="1" applyAlignment="1" applyProtection="1">
      <alignment horizontal="center" vertical="center"/>
      <protection hidden="1"/>
    </xf>
    <xf numFmtId="180" fontId="15" fillId="4" borderId="62" xfId="0" applyNumberFormat="1" applyFont="1" applyFill="1" applyBorder="1" applyAlignment="1" applyProtection="1">
      <alignment horizontal="center" vertical="center"/>
      <protection hidden="1"/>
    </xf>
    <xf numFmtId="179" fontId="17" fillId="4" borderId="0" xfId="0" applyNumberFormat="1" applyFont="1" applyFill="1" applyAlignment="1" applyProtection="1">
      <alignment horizontal="center" vertical="center"/>
      <protection hidden="1"/>
    </xf>
    <xf numFmtId="177" fontId="15" fillId="4" borderId="45" xfId="0" applyNumberFormat="1" applyFont="1" applyFill="1" applyBorder="1" applyAlignment="1" applyProtection="1">
      <alignment horizontal="center" vertical="center"/>
      <protection hidden="1"/>
    </xf>
    <xf numFmtId="179" fontId="17" fillId="4" borderId="45" xfId="0" applyNumberFormat="1" applyFont="1" applyFill="1" applyBorder="1" applyAlignment="1" applyProtection="1">
      <alignment horizontal="center" vertical="center"/>
      <protection hidden="1"/>
    </xf>
    <xf numFmtId="177" fontId="15" fillId="4" borderId="58" xfId="0" applyNumberFormat="1" applyFont="1" applyFill="1" applyBorder="1" applyAlignment="1" applyProtection="1">
      <alignment horizontal="center" vertical="center"/>
      <protection hidden="1"/>
    </xf>
    <xf numFmtId="177" fontId="15" fillId="4" borderId="59" xfId="0" applyNumberFormat="1" applyFont="1" applyFill="1" applyBorder="1" applyAlignment="1" applyProtection="1">
      <alignment horizontal="center" vertical="center"/>
      <protection hidden="1"/>
    </xf>
    <xf numFmtId="177" fontId="15" fillId="4" borderId="46" xfId="0" applyNumberFormat="1" applyFont="1" applyFill="1" applyBorder="1" applyAlignment="1" applyProtection="1">
      <alignment horizontal="center" vertical="center"/>
      <protection hidden="1"/>
    </xf>
    <xf numFmtId="178" fontId="3" fillId="13" borderId="25" xfId="0" applyNumberFormat="1" applyFont="1" applyFill="1" applyBorder="1" applyAlignment="1" applyProtection="1">
      <alignment horizontal="center" vertical="center"/>
      <protection locked="0"/>
    </xf>
    <xf numFmtId="178" fontId="3" fillId="13" borderId="29" xfId="0" applyNumberFormat="1" applyFont="1" applyFill="1" applyBorder="1" applyAlignment="1" applyProtection="1">
      <alignment horizontal="center" vertical="center"/>
      <protection locked="0"/>
    </xf>
    <xf numFmtId="178" fontId="3" fillId="13" borderId="4" xfId="0" applyNumberFormat="1" applyFont="1" applyFill="1" applyBorder="1" applyAlignment="1" applyProtection="1">
      <alignment horizontal="center" vertical="center"/>
      <protection locked="0"/>
    </xf>
    <xf numFmtId="178" fontId="3" fillId="13" borderId="4" xfId="0" applyNumberFormat="1" applyFont="1" applyFill="1" applyBorder="1" applyAlignment="1" applyProtection="1">
      <alignment vertical="center"/>
      <protection locked="0"/>
    </xf>
    <xf numFmtId="0" fontId="3" fillId="13" borderId="4" xfId="0" applyNumberFormat="1" applyFont="1" applyFill="1" applyBorder="1" applyAlignment="1" applyProtection="1">
      <alignment horizontal="center" vertical="center"/>
      <protection locked="0"/>
    </xf>
    <xf numFmtId="181" fontId="4" fillId="13" borderId="4" xfId="0" applyNumberFormat="1" applyFont="1" applyFill="1" applyBorder="1" applyAlignment="1" applyProtection="1">
      <alignment horizontal="center" vertical="center"/>
      <protection locked="0"/>
    </xf>
    <xf numFmtId="181" fontId="4" fillId="13" borderId="4" xfId="0" applyNumberFormat="1" applyFont="1" applyFill="1" applyBorder="1" applyAlignment="1" applyProtection="1">
      <alignment vertical="center"/>
      <protection locked="0"/>
    </xf>
    <xf numFmtId="183" fontId="4" fillId="13" borderId="4" xfId="0" applyNumberFormat="1" applyFont="1" applyFill="1" applyBorder="1" applyAlignment="1" applyProtection="1">
      <alignment horizontal="center" vertical="center"/>
      <protection locked="0"/>
    </xf>
    <xf numFmtId="9" fontId="4" fillId="13" borderId="28" xfId="0" applyNumberFormat="1" applyFont="1" applyFill="1" applyBorder="1" applyAlignment="1" applyProtection="1">
      <alignment horizontal="center" vertical="center"/>
      <protection locked="0"/>
    </xf>
    <xf numFmtId="178" fontId="3" fillId="13" borderId="30" xfId="0" applyNumberFormat="1" applyFont="1" applyFill="1" applyBorder="1" applyAlignment="1" applyProtection="1">
      <alignment horizontal="center" vertical="center"/>
      <protection locked="0"/>
    </xf>
    <xf numFmtId="178" fontId="3" fillId="13" borderId="35" xfId="0" applyNumberFormat="1" applyFont="1" applyFill="1" applyBorder="1" applyAlignment="1" applyProtection="1">
      <alignment horizontal="center" vertical="center"/>
      <protection locked="0"/>
    </xf>
    <xf numFmtId="178" fontId="3" fillId="13" borderId="1" xfId="0" applyNumberFormat="1" applyFont="1" applyFill="1" applyBorder="1" applyAlignment="1" applyProtection="1">
      <alignment horizontal="center" vertical="center"/>
      <protection locked="0"/>
    </xf>
    <xf numFmtId="178" fontId="3" fillId="13" borderId="1" xfId="0" applyNumberFormat="1" applyFont="1" applyFill="1" applyBorder="1" applyAlignment="1" applyProtection="1">
      <alignment vertical="center"/>
      <protection locked="0"/>
    </xf>
    <xf numFmtId="0" fontId="3" fillId="13" borderId="1" xfId="0" applyNumberFormat="1" applyFont="1" applyFill="1" applyBorder="1" applyAlignment="1" applyProtection="1">
      <alignment horizontal="center" vertical="center"/>
      <protection locked="0"/>
    </xf>
    <xf numFmtId="181" fontId="4" fillId="13" borderId="1" xfId="0" applyNumberFormat="1" applyFont="1" applyFill="1" applyBorder="1" applyAlignment="1" applyProtection="1">
      <alignment horizontal="center" vertical="center"/>
      <protection locked="0"/>
    </xf>
    <xf numFmtId="181" fontId="4" fillId="13" borderId="1" xfId="0" applyNumberFormat="1" applyFont="1" applyFill="1" applyBorder="1" applyAlignment="1" applyProtection="1">
      <alignment vertical="center"/>
      <protection locked="0"/>
    </xf>
    <xf numFmtId="183" fontId="3" fillId="13" borderId="1" xfId="0" applyNumberFormat="1" applyFont="1" applyFill="1" applyBorder="1" applyAlignment="1" applyProtection="1">
      <alignment horizontal="center" vertical="center"/>
      <protection locked="0"/>
    </xf>
    <xf numFmtId="9" fontId="4" fillId="13" borderId="34" xfId="0" applyNumberFormat="1" applyFont="1" applyFill="1" applyBorder="1" applyAlignment="1" applyProtection="1">
      <alignment horizontal="center" vertical="center"/>
      <protection locked="0"/>
    </xf>
    <xf numFmtId="178" fontId="3" fillId="13" borderId="49" xfId="0" applyNumberFormat="1" applyFont="1" applyFill="1" applyBorder="1" applyAlignment="1" applyProtection="1">
      <alignment horizontal="center" vertical="center"/>
      <protection locked="0"/>
    </xf>
    <xf numFmtId="178" fontId="3" fillId="13" borderId="39" xfId="0" applyNumberFormat="1" applyFont="1" applyFill="1" applyBorder="1" applyAlignment="1" applyProtection="1">
      <alignment horizontal="center" vertical="center"/>
      <protection locked="0"/>
    </xf>
    <xf numFmtId="178" fontId="3" fillId="13" borderId="37" xfId="0" applyNumberFormat="1" applyFont="1" applyFill="1" applyBorder="1" applyAlignment="1" applyProtection="1">
      <alignment horizontal="center" vertical="center"/>
      <protection locked="0"/>
    </xf>
    <xf numFmtId="178" fontId="3" fillId="13" borderId="37" xfId="0" applyNumberFormat="1" applyFont="1" applyFill="1" applyBorder="1" applyAlignment="1" applyProtection="1">
      <alignment vertical="center"/>
      <protection locked="0"/>
    </xf>
    <xf numFmtId="0" fontId="3" fillId="13" borderId="37" xfId="0" applyNumberFormat="1" applyFont="1" applyFill="1" applyBorder="1" applyAlignment="1" applyProtection="1">
      <alignment horizontal="center" vertical="center"/>
      <protection locked="0"/>
    </xf>
    <xf numFmtId="181" fontId="4" fillId="13" borderId="37" xfId="0" applyNumberFormat="1" applyFont="1" applyFill="1" applyBorder="1" applyAlignment="1" applyProtection="1">
      <alignment horizontal="center" vertical="center"/>
      <protection locked="0"/>
    </xf>
    <xf numFmtId="181" fontId="4" fillId="13" borderId="37" xfId="0" applyNumberFormat="1" applyFont="1" applyFill="1" applyBorder="1" applyAlignment="1" applyProtection="1">
      <alignment vertical="center"/>
      <protection locked="0"/>
    </xf>
    <xf numFmtId="183" fontId="3" fillId="13" borderId="37" xfId="0" applyNumberFormat="1" applyFont="1" applyFill="1" applyBorder="1" applyAlignment="1" applyProtection="1">
      <alignment horizontal="center" vertical="center"/>
      <protection locked="0"/>
    </xf>
    <xf numFmtId="9" fontId="4" fillId="13" borderId="38" xfId="0" applyNumberFormat="1" applyFont="1" applyFill="1" applyBorder="1" applyAlignment="1" applyProtection="1">
      <alignment horizontal="center" vertical="center"/>
      <protection locked="0"/>
    </xf>
    <xf numFmtId="177" fontId="4" fillId="0" borderId="16" xfId="0" applyNumberFormat="1" applyFont="1" applyFill="1" applyBorder="1" applyAlignment="1" applyProtection="1">
      <alignment vertical="center"/>
      <protection hidden="1"/>
    </xf>
    <xf numFmtId="177" fontId="4" fillId="0" borderId="18" xfId="0" applyNumberFormat="1" applyFont="1" applyFill="1" applyBorder="1" applyAlignment="1" applyProtection="1">
      <alignment vertical="center"/>
      <protection hidden="1"/>
    </xf>
    <xf numFmtId="177" fontId="4" fillId="0" borderId="40" xfId="0" applyNumberFormat="1" applyFont="1" applyFill="1" applyBorder="1" applyAlignment="1" applyProtection="1">
      <alignment vertical="center"/>
      <protection hidden="1"/>
    </xf>
    <xf numFmtId="0" fontId="4" fillId="0" borderId="47" xfId="0" applyNumberFormat="1" applyFont="1" applyFill="1" applyBorder="1" applyAlignment="1" applyProtection="1">
      <alignment vertical="center"/>
      <protection hidden="1"/>
    </xf>
    <xf numFmtId="0" fontId="14" fillId="0" borderId="0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NumberFormat="1" applyFont="1" applyFill="1" applyBorder="1" applyAlignment="1" applyProtection="1">
      <alignment vertical="center"/>
      <protection hidden="1"/>
    </xf>
    <xf numFmtId="0" fontId="15" fillId="0" borderId="0" xfId="0" applyNumberFormat="1" applyFont="1" applyFill="1" applyBorder="1" applyAlignment="1" applyProtection="1">
      <alignment horizontal="center" vertical="center"/>
      <protection hidden="1"/>
    </xf>
    <xf numFmtId="177" fontId="4" fillId="0" borderId="48" xfId="0" applyNumberFormat="1" applyFont="1" applyFill="1" applyBorder="1" applyAlignment="1" applyProtection="1">
      <alignment vertical="center"/>
      <protection hidden="1"/>
    </xf>
    <xf numFmtId="177" fontId="4" fillId="0" borderId="47" xfId="0" applyNumberFormat="1" applyFont="1" applyFill="1" applyBorder="1" applyAlignment="1" applyProtection="1">
      <alignment vertical="center"/>
      <protection hidden="1"/>
    </xf>
    <xf numFmtId="0" fontId="4" fillId="6" borderId="1" xfId="0" applyNumberFormat="1" applyFont="1" applyFill="1" applyBorder="1" applyAlignment="1" applyProtection="1">
      <alignment vertical="center"/>
      <protection hidden="1"/>
    </xf>
    <xf numFmtId="0" fontId="15" fillId="4" borderId="0" xfId="0" applyNumberFormat="1" applyFont="1" applyFill="1" applyBorder="1" applyAlignment="1" applyProtection="1">
      <alignment horizontal="left" vertical="center" indent="1"/>
      <protection hidden="1"/>
    </xf>
    <xf numFmtId="0" fontId="4" fillId="4" borderId="0" xfId="0" applyNumberFormat="1" applyFont="1" applyFill="1" applyAlignment="1" applyProtection="1">
      <alignment horizontal="left" vertical="center" indent="1"/>
      <protection hidden="1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0" fontId="4" fillId="7" borderId="1" xfId="0" applyNumberFormat="1" applyFont="1" applyFill="1" applyBorder="1" applyAlignment="1" applyProtection="1">
      <alignment vertical="center"/>
      <protection hidden="1"/>
    </xf>
    <xf numFmtId="0" fontId="4" fillId="0" borderId="0" xfId="0" applyNumberFormat="1" applyFont="1" applyFill="1" applyBorder="1" applyAlignment="1" applyProtection="1">
      <alignment horizontal="left" vertical="center" indent="1"/>
      <protection hidden="1"/>
    </xf>
    <xf numFmtId="0" fontId="4" fillId="10" borderId="1" xfId="0" applyNumberFormat="1" applyFont="1" applyFill="1" applyBorder="1" applyAlignment="1" applyProtection="1">
      <alignment vertical="center"/>
      <protection hidden="1"/>
    </xf>
    <xf numFmtId="0" fontId="4" fillId="13" borderId="1" xfId="0" applyNumberFormat="1" applyFont="1" applyFill="1" applyBorder="1" applyAlignment="1" applyProtection="1">
      <alignment vertical="center"/>
      <protection hidden="1"/>
    </xf>
    <xf numFmtId="177" fontId="26" fillId="11" borderId="50" xfId="0" applyNumberFormat="1" applyFont="1" applyFill="1" applyBorder="1" applyAlignment="1" applyProtection="1">
      <alignment horizontal="center" vertical="center"/>
      <protection locked="0"/>
    </xf>
    <xf numFmtId="49" fontId="25" fillId="12" borderId="37" xfId="0" applyNumberFormat="1" applyFont="1" applyFill="1" applyBorder="1" applyAlignment="1" applyProtection="1">
      <alignment horizontal="center" vertical="center" wrapText="1"/>
      <protection locked="0"/>
    </xf>
    <xf numFmtId="9" fontId="19" fillId="5" borderId="37" xfId="3" applyFont="1" applyFill="1" applyBorder="1" applyAlignment="1" applyProtection="1">
      <alignment horizontal="center" vertical="center" wrapText="1"/>
      <protection locked="0"/>
    </xf>
    <xf numFmtId="182" fontId="19" fillId="5" borderId="37" xfId="3" applyNumberFormat="1" applyFont="1" applyFill="1" applyBorder="1" applyAlignment="1" applyProtection="1">
      <alignment horizontal="center" vertical="center" wrapText="1"/>
      <protection locked="0"/>
    </xf>
    <xf numFmtId="0" fontId="8" fillId="5" borderId="38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36" xfId="0" applyNumberFormat="1" applyFont="1" applyFill="1" applyBorder="1" applyAlignment="1" applyProtection="1">
      <alignment vertical="center"/>
      <protection hidden="1"/>
    </xf>
    <xf numFmtId="177" fontId="4" fillId="0" borderId="41" xfId="0" applyNumberFormat="1" applyFont="1" applyFill="1" applyBorder="1" applyAlignment="1" applyProtection="1">
      <alignment vertical="center"/>
      <protection hidden="1"/>
    </xf>
    <xf numFmtId="177" fontId="4" fillId="0" borderId="42" xfId="0" applyNumberFormat="1" applyFont="1" applyFill="1" applyBorder="1" applyAlignment="1" applyProtection="1">
      <alignment vertical="center"/>
      <protection hidden="1"/>
    </xf>
    <xf numFmtId="0" fontId="27" fillId="14" borderId="0" xfId="0" applyNumberFormat="1" applyFont="1" applyFill="1" applyBorder="1" applyAlignment="1" applyProtection="1">
      <alignment horizontal="center" vertical="center"/>
      <protection hidden="1"/>
    </xf>
    <xf numFmtId="0" fontId="28" fillId="14" borderId="0" xfId="0" applyNumberFormat="1" applyFont="1" applyFill="1" applyBorder="1" applyAlignment="1" applyProtection="1">
      <alignment horizontal="center" vertical="center"/>
      <protection hidden="1"/>
    </xf>
    <xf numFmtId="0" fontId="29" fillId="0" borderId="0" xfId="0" applyNumberFormat="1" applyFont="1" applyFill="1" applyBorder="1" applyAlignment="1" applyProtection="1">
      <alignment horizontal="center" vertical="center"/>
      <protection hidden="1"/>
    </xf>
    <xf numFmtId="0" fontId="30" fillId="0" borderId="0" xfId="0" applyNumberFormat="1" applyFont="1" applyFill="1" applyAlignment="1" applyProtection="1">
      <alignment horizontal="center" vertical="center"/>
      <protection hidden="1"/>
    </xf>
    <xf numFmtId="0" fontId="31" fillId="14" borderId="0" xfId="0" applyNumberFormat="1" applyFont="1" applyFill="1" applyAlignment="1" applyProtection="1">
      <alignment horizontal="center" vertical="center"/>
      <protection hidden="1"/>
    </xf>
    <xf numFmtId="10" fontId="30" fillId="14" borderId="0" xfId="0" applyNumberFormat="1" applyFont="1" applyFill="1" applyAlignment="1" applyProtection="1">
      <alignment horizontal="center" vertical="center"/>
      <protection hidden="1"/>
    </xf>
    <xf numFmtId="184" fontId="32" fillId="0" borderId="0" xfId="0" applyNumberFormat="1" applyFont="1" applyFill="1" applyAlignment="1" applyProtection="1">
      <alignment horizontal="center" vertical="center"/>
      <protection hidden="1"/>
    </xf>
    <xf numFmtId="0" fontId="30" fillId="0" borderId="0" xfId="0" applyNumberFormat="1" applyFont="1" applyFill="1" applyAlignment="1" applyProtection="1">
      <alignment vertical="center"/>
      <protection hidden="1"/>
    </xf>
    <xf numFmtId="0" fontId="28" fillId="14" borderId="0" xfId="0" applyNumberFormat="1" applyFont="1" applyFill="1" applyBorder="1" applyAlignment="1" applyProtection="1">
      <alignment vertical="center"/>
      <protection hidden="1"/>
    </xf>
    <xf numFmtId="0" fontId="33" fillId="15" borderId="16" xfId="0" applyNumberFormat="1" applyFont="1" applyFill="1" applyBorder="1" applyAlignment="1" applyProtection="1">
      <alignment horizontal="left" vertical="center"/>
      <protection hidden="1"/>
    </xf>
    <xf numFmtId="0" fontId="33" fillId="15" borderId="18" xfId="0" applyNumberFormat="1" applyFont="1" applyFill="1" applyBorder="1" applyAlignment="1" applyProtection="1">
      <alignment horizontal="left" vertical="center"/>
      <protection hidden="1"/>
    </xf>
    <xf numFmtId="0" fontId="32" fillId="14" borderId="25" xfId="0" applyNumberFormat="1" applyFont="1" applyFill="1" applyBorder="1" applyAlignment="1" applyProtection="1">
      <alignment horizontal="center" vertical="center" wrapText="1"/>
      <protection hidden="1"/>
    </xf>
    <xf numFmtId="0" fontId="32" fillId="16" borderId="27" xfId="0" applyNumberFormat="1" applyFont="1" applyFill="1" applyBorder="1" applyAlignment="1" applyProtection="1">
      <alignment horizontal="center" vertical="center" wrapText="1"/>
      <protection locked="0"/>
    </xf>
    <xf numFmtId="0" fontId="32" fillId="14" borderId="4" xfId="0" applyNumberFormat="1" applyFont="1" applyFill="1" applyBorder="1" applyAlignment="1" applyProtection="1">
      <alignment horizontal="center" vertical="center" wrapText="1"/>
      <protection hidden="1"/>
    </xf>
    <xf numFmtId="0" fontId="32" fillId="16" borderId="4" xfId="0" applyNumberFormat="1" applyFont="1" applyFill="1" applyBorder="1" applyAlignment="1" applyProtection="1">
      <alignment horizontal="center" vertical="center" wrapText="1"/>
      <protection locked="0"/>
    </xf>
    <xf numFmtId="14" fontId="32" fillId="16" borderId="4" xfId="0" applyNumberFormat="1" applyFont="1" applyFill="1" applyBorder="1" applyAlignment="1" applyProtection="1">
      <alignment horizontal="center" vertical="center" wrapText="1"/>
      <protection locked="0"/>
    </xf>
    <xf numFmtId="14" fontId="32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2" fillId="14" borderId="30" xfId="0" applyNumberFormat="1" applyFont="1" applyFill="1" applyBorder="1" applyAlignment="1" applyProtection="1">
      <alignment horizontal="center" vertical="center" wrapText="1"/>
      <protection hidden="1"/>
    </xf>
    <xf numFmtId="0" fontId="32" fillId="16" borderId="3" xfId="0" applyNumberFormat="1" applyFont="1" applyFill="1" applyBorder="1" applyAlignment="1" applyProtection="1">
      <alignment horizontal="center" vertical="center" wrapText="1"/>
      <protection locked="0"/>
    </xf>
    <xf numFmtId="0" fontId="32" fillId="14" borderId="1" xfId="0" applyNumberFormat="1" applyFont="1" applyFill="1" applyBorder="1" applyAlignment="1" applyProtection="1">
      <alignment horizontal="center" vertical="center" wrapText="1"/>
      <protection hidden="1"/>
    </xf>
    <xf numFmtId="0" fontId="32" fillId="16" borderId="1" xfId="0" applyNumberFormat="1" applyFont="1" applyFill="1" applyBorder="1" applyAlignment="1" applyProtection="1">
      <alignment horizontal="center" vertical="center" wrapText="1"/>
      <protection locked="0"/>
    </xf>
    <xf numFmtId="14" fontId="32" fillId="16" borderId="34" xfId="0" applyNumberFormat="1" applyFont="1" applyFill="1" applyBorder="1" applyAlignment="1" applyProtection="1">
      <alignment horizontal="center" vertical="center" wrapText="1"/>
      <protection locked="0"/>
    </xf>
    <xf numFmtId="10" fontId="32" fillId="16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14" borderId="3" xfId="0" applyNumberFormat="1" applyFont="1" applyFill="1" applyBorder="1" applyAlignment="1" applyProtection="1">
      <alignment horizontal="center" vertical="center"/>
      <protection hidden="1"/>
    </xf>
    <xf numFmtId="0" fontId="31" fillId="14" borderId="1" xfId="0" applyNumberFormat="1" applyFont="1" applyFill="1" applyBorder="1" applyAlignment="1" applyProtection="1">
      <alignment horizontal="center" vertical="center"/>
      <protection hidden="1"/>
    </xf>
    <xf numFmtId="0" fontId="31" fillId="14" borderId="34" xfId="0" applyNumberFormat="1" applyFont="1" applyFill="1" applyBorder="1" applyAlignment="1" applyProtection="1">
      <alignment horizontal="center" vertical="center"/>
      <protection hidden="1"/>
    </xf>
    <xf numFmtId="0" fontId="31" fillId="16" borderId="3" xfId="0" applyNumberFormat="1" applyFont="1" applyFill="1" applyBorder="1" applyAlignment="1" applyProtection="1">
      <alignment horizontal="center" vertical="center"/>
      <protection locked="0"/>
    </xf>
    <xf numFmtId="0" fontId="31" fillId="16" borderId="1" xfId="0" applyNumberFormat="1" applyFont="1" applyFill="1" applyBorder="1" applyAlignment="1" applyProtection="1">
      <alignment horizontal="center" vertical="center"/>
      <protection locked="0"/>
    </xf>
    <xf numFmtId="0" fontId="31" fillId="16" borderId="34" xfId="0" applyNumberFormat="1" applyFont="1" applyFill="1" applyBorder="1" applyAlignment="1" applyProtection="1">
      <alignment horizontal="center" vertical="center"/>
      <protection locked="0"/>
    </xf>
    <xf numFmtId="10" fontId="32" fillId="14" borderId="49" xfId="0" applyNumberFormat="1" applyFont="1" applyFill="1" applyBorder="1" applyAlignment="1" applyProtection="1">
      <alignment horizontal="center" vertical="center" wrapText="1"/>
      <protection hidden="1"/>
    </xf>
    <xf numFmtId="10" fontId="32" fillId="16" borderId="50" xfId="0" applyNumberFormat="1" applyFont="1" applyFill="1" applyBorder="1" applyAlignment="1" applyProtection="1">
      <alignment horizontal="center" vertical="center" wrapText="1"/>
      <protection locked="0"/>
    </xf>
    <xf numFmtId="10" fontId="32" fillId="16" borderId="37" xfId="0" applyNumberFormat="1" applyFont="1" applyFill="1" applyBorder="1" applyAlignment="1" applyProtection="1">
      <alignment horizontal="center" vertical="center" wrapText="1"/>
      <protection locked="0"/>
    </xf>
    <xf numFmtId="10" fontId="32" fillId="16" borderId="3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5" fillId="0" borderId="0" xfId="0" applyNumberFormat="1" applyFont="1" applyFill="1" applyAlignment="1" applyProtection="1">
      <alignment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numFmt numFmtId="0" formatCode="General"/>
    </dxf>
    <dxf>
      <font>
        <color auto="1"/>
      </font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0.png"/><Relationship Id="rId2" Type="http://schemas.openxmlformats.org/officeDocument/2006/relationships/image" Target="media/image9.emf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17</xdr:row>
      <xdr:rowOff>58420</xdr:rowOff>
    </xdr:from>
    <xdr:to>
      <xdr:col>2</xdr:col>
      <xdr:colOff>1840230</xdr:colOff>
      <xdr:row>32</xdr:row>
      <xdr:rowOff>77470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6585585"/>
          <a:ext cx="4776470" cy="290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2325370</xdr:colOff>
      <xdr:row>16</xdr:row>
      <xdr:rowOff>162560</xdr:rowOff>
    </xdr:from>
    <xdr:to>
      <xdr:col>6</xdr:col>
      <xdr:colOff>239395</xdr:colOff>
      <xdr:row>32</xdr:row>
      <xdr:rowOff>30480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41290" y="6506845"/>
          <a:ext cx="4890135" cy="293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276860</xdr:colOff>
      <xdr:row>16</xdr:row>
      <xdr:rowOff>27305</xdr:rowOff>
    </xdr:from>
    <xdr:to>
      <xdr:col>9</xdr:col>
      <xdr:colOff>1298575</xdr:colOff>
      <xdr:row>32</xdr:row>
      <xdr:rowOff>118745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68890" y="6371590"/>
          <a:ext cx="5435600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</xdr:colOff>
      <xdr:row>34</xdr:row>
      <xdr:rowOff>0</xdr:rowOff>
    </xdr:from>
    <xdr:to>
      <xdr:col>2</xdr:col>
      <xdr:colOff>1717675</xdr:colOff>
      <xdr:row>50</xdr:row>
      <xdr:rowOff>49530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0" y="9780905"/>
          <a:ext cx="4653915" cy="3135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85090</xdr:colOff>
      <xdr:row>27</xdr:row>
      <xdr:rowOff>79375</xdr:rowOff>
    </xdr:from>
    <xdr:to>
      <xdr:col>18</xdr:col>
      <xdr:colOff>506730</xdr:colOff>
      <xdr:row>30</xdr:row>
      <xdr:rowOff>248920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94835" y="8439150"/>
          <a:ext cx="2036445" cy="1325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864235</xdr:colOff>
      <xdr:row>13</xdr:row>
      <xdr:rowOff>220345</xdr:rowOff>
    </xdr:from>
    <xdr:to>
      <xdr:col>10</xdr:col>
      <xdr:colOff>1090930</xdr:colOff>
      <xdr:row>18</xdr:row>
      <xdr:rowOff>193675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69730" y="4846320"/>
          <a:ext cx="1242695" cy="130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564515</xdr:colOff>
      <xdr:row>13</xdr:row>
      <xdr:rowOff>196850</xdr:rowOff>
    </xdr:from>
    <xdr:to>
      <xdr:col>12</xdr:col>
      <xdr:colOff>292100</xdr:colOff>
      <xdr:row>18</xdr:row>
      <xdr:rowOff>107315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27105" y="4822825"/>
          <a:ext cx="1267460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413385</xdr:colOff>
      <xdr:row>14</xdr:row>
      <xdr:rowOff>59055</xdr:rowOff>
    </xdr:from>
    <xdr:to>
      <xdr:col>6</xdr:col>
      <xdr:colOff>664845</xdr:colOff>
      <xdr:row>22</xdr:row>
      <xdr:rowOff>49530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5295" y="4951730"/>
          <a:ext cx="3262630" cy="212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20</xdr:col>
      <xdr:colOff>309245</xdr:colOff>
      <xdr:row>27</xdr:row>
      <xdr:rowOff>240030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472275" y="7292975"/>
          <a:ext cx="1244600" cy="130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22</xdr:col>
      <xdr:colOff>343535</xdr:colOff>
      <xdr:row>27</xdr:row>
      <xdr:rowOff>177165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42985" y="7292975"/>
          <a:ext cx="1278890" cy="1243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UR\&#37319;&#36141;_Purchasing\06_Project%20Quotation_&#39033;&#30446;&#25253;&#20215;\Rubber%20Metal_&#27233;&#33014;&#37329;&#23646;&#39033;&#30446;\CHJ\SHA_8.01_5300061728_CHJ_X01%20Pt%204%20Hydr%20Bushing_19.08.28%20-%20if%20share%20the%20100%25%20stiffness%20check%20with%20Subframe%20hydo%20bush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6700;&#38754;\&#20249;&#20276;&#20113;\&#25104;&#26412;&#20998;&#26512;&#27169;&#26495;JR 2025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ort_Kalk Inhalte"/>
      <sheetName val="Nav"/>
      <sheetName val="Calc2017"/>
      <sheetName val="Calc_Spot"/>
      <sheetName val="OH"/>
      <sheetName val="Comp_calc"/>
      <sheetName val="Sales"/>
      <sheetName val="RD"/>
      <sheetName val="Purchasing"/>
      <sheetName val="Manufacturing"/>
      <sheetName val="Invest"/>
      <sheetName val="Logistic"/>
      <sheetName val="Fert.I Hebron"/>
      <sheetName val="Fert.I Shanghai"/>
      <sheetName val="Fert.1Trnava"/>
      <sheetName val="InpCalc2016"/>
      <sheetName val="Maschinenkosten"/>
      <sheetName val="KST_Masch"/>
      <sheetName val="P_Satz_zu_MA"/>
      <sheetName val="Pkosa"/>
      <sheetName val="Plastic"/>
      <sheetName val="FertI_Sorocaba"/>
      <sheetName val="FertI_Fontenay"/>
      <sheetName val="Fert.I_Simmern"/>
      <sheetName val="Mexico"/>
      <sheetName val="Fert.I_Damme"/>
      <sheetName val="Zhuzhou"/>
      <sheetName val="M_KosaP1"/>
      <sheetName val="M_KosaP2"/>
      <sheetName val="M_KosaP3"/>
      <sheetName val="Trans"/>
      <sheetName val="OnePager"/>
      <sheetName val="Prot"/>
      <sheetName val="Changes"/>
      <sheetName val="WC"/>
      <sheetName val="Input"/>
      <sheetName val="Calculation"/>
      <sheetName val="Evaluation"/>
      <sheetName val="ZF_offer"/>
      <sheetName val="Neuanlaufstartblatt"/>
      <sheetName val="Maßnahmen"/>
      <sheetName val="1"/>
      <sheetName val="Hilfe_Export_Kalk Inhalte"/>
      <sheetName val="D_calc_spot"/>
      <sheetName val="LKA"/>
      <sheetName val="Prod_hierarchie"/>
      <sheetName val="Input_INV"/>
      <sheetName val="Calculation_INV"/>
      <sheetName val="Evaluation_INV"/>
      <sheetName val="Plant_para"/>
      <sheetName val="Incoterms"/>
      <sheetName val="exrate_Steuer"/>
      <sheetName val="Afa_Dauern"/>
      <sheetName val="Zeitpunkte Invest"/>
      <sheetName val="Primer_Cover"/>
      <sheetName val="OH_Zuschläge"/>
      <sheetName val="Infl.Frachtkosten"/>
      <sheetName val="Verpackung"/>
      <sheetName val="Eingang_Verpackung"/>
      <sheetName val="Iso"/>
      <sheetName val="Project_Roce"/>
      <sheetName val="HilfeCalcSp2"/>
      <sheetName val="TransferFertigung"/>
      <sheetName val="SAP_Upload"/>
      <sheetName val="Export_Kalk_Grunddaten"/>
      <sheetName val="SHA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投资收益分析表"/>
      <sheetName val="产品报价  模板"/>
      <sheetName val="Sheet5"/>
      <sheetName val="投资与资金流分析"/>
      <sheetName val=" 成本  明细"/>
      <sheetName val="data"/>
      <sheetName val="Sheet3"/>
      <sheetName val="Sheet4"/>
      <sheetName val="Sheet1"/>
      <sheetName val="产品报价"/>
      <sheetName val="模具报价  模板"/>
      <sheetName val="新项目信息汇总表"/>
      <sheetName val="Purchasing"/>
      <sheetName val="材料"/>
      <sheetName val="材料2"/>
      <sheetName val="DFSS"/>
      <sheetName val="设备加工费用"/>
      <sheetName val="模具成本  汇总表"/>
      <sheetName val="产品成本  汇总表"/>
      <sheetName val="设备价格"/>
      <sheetName val="一胜百模具材料"/>
      <sheetName val="设备功率"/>
      <sheetName val="常用材料采购价格"/>
      <sheetName val="铝锭跟踪"/>
      <sheetName val="铝价跟踪"/>
      <sheetName val="铁价跟踪"/>
      <sheetName val="塑料原材料"/>
      <sheetName val="运输费率"/>
      <sheetName val="备注说明"/>
      <sheetName val="成本信息输入表"/>
      <sheetName val="Sheet6"/>
      <sheetName val="橡胶辅料跟踪"/>
      <sheetName val="Sheet2"/>
    </sheetNames>
    <sheetDataSet>
      <sheetData sheetId="0"/>
      <sheetData sheetId="1">
        <row r="51">
          <cell r="T51">
            <v>2.5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59"/>
  <sheetViews>
    <sheetView showGridLines="0" zoomScale="80" zoomScaleNormal="80" topLeftCell="A23" workbookViewId="0">
      <selection activeCell="D46" sqref="D46"/>
    </sheetView>
  </sheetViews>
  <sheetFormatPr defaultColWidth="21" defaultRowHeight="14.4"/>
  <cols>
    <col min="1" max="2" width="21.4537037037037" style="303"/>
    <col min="3" max="3" width="33.5185185185185" style="303" customWidth="1"/>
    <col min="4" max="4" width="21.4537037037037" style="303"/>
    <col min="5" max="5" width="24.9074074074074" style="303" customWidth="1"/>
    <col min="6" max="16381" width="21.4537037037037" style="303"/>
    <col min="16382" max="16384" width="21" style="303"/>
  </cols>
  <sheetData>
    <row r="1" s="296" customFormat="1" ht="26.25" customHeight="1" spans="1:20">
      <c r="A1" s="297" t="s">
        <v>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304"/>
      <c r="P1" s="304"/>
      <c r="Q1" s="304"/>
      <c r="R1" s="304"/>
      <c r="S1" s="304"/>
      <c r="T1" s="304"/>
    </row>
    <row r="2" s="297" customFormat="1" ht="26.25" customHeight="1" spans="1:20">
      <c r="A2" s="297" t="s">
        <v>1</v>
      </c>
      <c r="O2" s="304"/>
      <c r="P2" s="304"/>
      <c r="Q2" s="304"/>
      <c r="R2" s="304"/>
      <c r="S2" s="304"/>
      <c r="T2" s="304"/>
    </row>
    <row r="3" ht="15.15"/>
    <row r="4" s="298" customFormat="1" ht="44.25" customHeight="1" spans="1:20">
      <c r="A4" s="305" t="s">
        <v>2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</row>
    <row r="5" s="299" customFormat="1" ht="53" customHeight="1" spans="1:20">
      <c r="A5" s="307" t="s">
        <v>3</v>
      </c>
      <c r="B5" s="308" t="s">
        <v>4</v>
      </c>
      <c r="C5" s="309" t="s">
        <v>5</v>
      </c>
      <c r="D5" s="310">
        <v>87588</v>
      </c>
      <c r="E5" s="309"/>
      <c r="F5" s="310"/>
      <c r="G5" s="309"/>
      <c r="H5" s="310"/>
      <c r="I5" s="309"/>
      <c r="J5" s="310"/>
      <c r="K5" s="309"/>
      <c r="L5" s="311"/>
      <c r="M5" s="309"/>
      <c r="N5" s="312"/>
    </row>
    <row r="6" s="299" customFormat="1" ht="53" customHeight="1" spans="1:20">
      <c r="A6" s="313" t="s">
        <v>6</v>
      </c>
      <c r="B6" s="314" t="s">
        <v>7</v>
      </c>
      <c r="C6" s="315" t="s">
        <v>8</v>
      </c>
      <c r="D6" s="316">
        <v>8</v>
      </c>
      <c r="E6" s="315"/>
      <c r="F6" s="316"/>
      <c r="G6" s="315"/>
      <c r="H6" s="316"/>
      <c r="I6" s="315"/>
      <c r="J6" s="316"/>
      <c r="K6" s="315"/>
      <c r="L6" s="316"/>
      <c r="M6" s="315"/>
      <c r="N6" s="317"/>
    </row>
    <row r="7" s="299" customFormat="1" ht="53" customHeight="1" spans="1:20">
      <c r="A7" s="313" t="s">
        <v>9</v>
      </c>
      <c r="B7" s="314" t="s">
        <v>10</v>
      </c>
      <c r="C7" s="315" t="s">
        <v>11</v>
      </c>
      <c r="D7" s="316"/>
      <c r="E7" s="315"/>
      <c r="F7" s="316"/>
      <c r="G7" s="315"/>
      <c r="H7" s="316"/>
      <c r="I7" s="315"/>
      <c r="J7" s="316"/>
      <c r="K7" s="315"/>
      <c r="L7" s="318"/>
      <c r="M7" s="315"/>
      <c r="N7" s="317"/>
    </row>
    <row r="8" s="300" customFormat="1" ht="36.75" customHeight="1" spans="1:20">
      <c r="A8" s="313" t="s">
        <v>12</v>
      </c>
      <c r="B8" s="319" t="str">
        <f>YEAR($N$6)&amp;"年SOP"</f>
        <v>1900年SOP</v>
      </c>
      <c r="C8" s="320" t="str">
        <f>YEAR($N$6)+1&amp;"年"</f>
        <v>1901年</v>
      </c>
      <c r="D8" s="320" t="str">
        <f>YEAR($N$6)+2&amp;"年"</f>
        <v>1902年</v>
      </c>
      <c r="E8" s="320" t="str">
        <f>YEAR($N$6)+3&amp;"年"</f>
        <v>1903年</v>
      </c>
      <c r="F8" s="320" t="str">
        <f>YEAR($N$6)+4&amp;"年"</f>
        <v>1904年</v>
      </c>
      <c r="G8" s="320" t="str">
        <f>YEAR($N$6)+5&amp;"年"</f>
        <v>1905年</v>
      </c>
      <c r="H8" s="320" t="str">
        <f>YEAR($N$6)+6&amp;"年"</f>
        <v>1906年</v>
      </c>
      <c r="I8" s="320" t="str">
        <f>YEAR($N$6)+7&amp;"年"</f>
        <v>1907年</v>
      </c>
      <c r="J8" s="320" t="str">
        <f>YEAR($N$6)+8&amp;"年"</f>
        <v>1908年</v>
      </c>
      <c r="K8" s="320" t="str">
        <f>YEAR($N$6)+9&amp;"年"</f>
        <v>1909年</v>
      </c>
      <c r="L8" s="320" t="str">
        <f>YEAR($N$6)+10&amp;"年"</f>
        <v>1910年</v>
      </c>
      <c r="M8" s="320" t="str">
        <f>YEAR($N$6)+11&amp;"年"</f>
        <v>1911年</v>
      </c>
      <c r="N8" s="321" t="str">
        <f>YEAR($N$6)+12&amp;"年"</f>
        <v>1912年</v>
      </c>
    </row>
    <row r="9" s="300" customFormat="1" ht="36.75" customHeight="1" spans="1:20">
      <c r="A9" s="313" t="s">
        <v>13</v>
      </c>
      <c r="B9" s="322">
        <v>0.08</v>
      </c>
      <c r="C9" s="322">
        <v>1.0945</v>
      </c>
      <c r="D9" s="322">
        <v>1.0945</v>
      </c>
      <c r="E9" s="322">
        <v>1.0945</v>
      </c>
      <c r="F9" s="322">
        <v>1.0945</v>
      </c>
      <c r="G9" s="322">
        <v>1.0945</v>
      </c>
      <c r="H9" s="322">
        <v>1.0945</v>
      </c>
      <c r="I9" s="322">
        <v>1.0945</v>
      </c>
      <c r="J9" s="322"/>
      <c r="K9" s="323"/>
      <c r="L9" s="323"/>
      <c r="M9" s="323"/>
      <c r="N9" s="324"/>
    </row>
    <row r="10" s="301" customFormat="1" ht="36.75" customHeight="1" spans="1:20">
      <c r="A10" s="325" t="s">
        <v>14</v>
      </c>
      <c r="B10" s="326"/>
      <c r="C10" s="327"/>
      <c r="D10" s="327">
        <v>0.02</v>
      </c>
      <c r="E10" s="327">
        <v>0.02</v>
      </c>
      <c r="F10" s="327">
        <v>0.02</v>
      </c>
      <c r="G10" s="327"/>
      <c r="H10" s="327"/>
      <c r="I10" s="327"/>
      <c r="J10" s="327"/>
      <c r="K10" s="327"/>
      <c r="L10" s="327"/>
      <c r="M10" s="327"/>
      <c r="N10" s="328"/>
    </row>
    <row r="11" s="302" customFormat="1" ht="32" customHeight="1" spans="1:20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</row>
    <row r="12" ht="18" customHeight="1" spans="1:20">
      <c r="E12" s="303" t="str">
        <f>IF(D12="","",#REF!+C12-1)</f>
        <v/>
      </c>
    </row>
    <row r="13" ht="18" customHeight="1" spans="1:20">
      <c r="A13" s="329" t="s">
        <v>15</v>
      </c>
      <c r="B13" s="330" t="s">
        <v>16</v>
      </c>
      <c r="C13" s="329" t="s">
        <v>17</v>
      </c>
      <c r="D13" s="329" t="s">
        <v>18</v>
      </c>
      <c r="E13" s="331" t="s">
        <v>19</v>
      </c>
      <c r="F13" s="331" t="s">
        <v>20</v>
      </c>
      <c r="G13" s="331"/>
      <c r="H13" s="329"/>
      <c r="I13" s="329"/>
    </row>
    <row r="14" ht="18" customHeight="1" spans="1:20">
      <c r="A14" s="329" t="s">
        <v>21</v>
      </c>
      <c r="B14" s="332" t="s">
        <v>22</v>
      </c>
      <c r="C14" s="329" t="s">
        <v>7</v>
      </c>
      <c r="D14" s="332">
        <v>8</v>
      </c>
      <c r="E14" s="332">
        <v>1</v>
      </c>
      <c r="F14" s="333">
        <v>10945</v>
      </c>
      <c r="G14" s="334"/>
      <c r="H14" s="329"/>
      <c r="I14" s="329"/>
    </row>
    <row r="15" ht="18" customHeight="1" spans="1:20">
      <c r="A15" s="329" t="s">
        <v>23</v>
      </c>
      <c r="B15" s="332" t="s">
        <v>22</v>
      </c>
      <c r="C15" s="329" t="s">
        <v>7</v>
      </c>
      <c r="D15" s="332">
        <v>8</v>
      </c>
      <c r="E15" s="332">
        <v>1</v>
      </c>
      <c r="F15" s="333">
        <v>10945</v>
      </c>
      <c r="G15" s="334"/>
      <c r="H15" s="329"/>
      <c r="I15" s="329"/>
    </row>
    <row r="28" ht="25.8" spans="9:9">
      <c r="I28" s="335"/>
    </row>
    <row r="40" ht="27" customHeight="1"/>
    <row r="55" spans="1:5">
      <c r="A55"/>
    </row>
    <row r="59" spans="1:5">
      <c r="E59"/>
    </row>
  </sheetData>
  <sheetProtection selectLockedCells="1"/>
  <mergeCells count="3">
    <mergeCell ref="A1:N1"/>
    <mergeCell ref="A2:N2"/>
    <mergeCell ref="A4:N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E92"/>
  <sheetViews>
    <sheetView showGridLines="0" tabSelected="1" workbookViewId="0">
      <selection activeCell="G13" sqref="G13"/>
    </sheetView>
  </sheetViews>
  <sheetFormatPr defaultColWidth="10.4537037037037" defaultRowHeight="20.25" customHeight="1"/>
  <cols>
    <col min="1" max="1" width="8.18518518518519" style="18" customWidth="1"/>
    <col min="2" max="2" width="10.7314814814815" style="18" customWidth="1"/>
    <col min="3" max="3" width="18.7314814814815" style="18" customWidth="1"/>
    <col min="4" max="4" width="19.4537037037037" style="18" customWidth="1"/>
    <col min="5" max="5" width="13.1851851851852" style="18" customWidth="1"/>
    <col min="6" max="6" width="11.2685185185185" style="18" customWidth="1"/>
    <col min="7" max="7" width="12.7314814814815" style="18" customWidth="1"/>
    <col min="8" max="8" width="13.0925925925926" style="18" customWidth="1"/>
    <col min="9" max="9" width="15.1851851851852" style="18" customWidth="1"/>
    <col min="10" max="10" width="14.8148148148148" style="18" customWidth="1"/>
    <col min="11" max="11" width="16.6388888888889" style="18" customWidth="1"/>
    <col min="12" max="12" width="22.4537037037037" style="18" customWidth="1"/>
    <col min="13" max="15" width="17.6388888888889" style="18" customWidth="1"/>
    <col min="16" max="16" width="18.6388888888889" style="19" customWidth="1"/>
    <col min="17" max="17" width="7.09259259259259" style="19" customWidth="1"/>
    <col min="18" max="18" width="16.4537037037037" style="19" customWidth="1"/>
    <col min="19" max="19" width="12.3611111111111" style="19" customWidth="1"/>
    <col min="20" max="28" width="13.6388888888889" style="19" customWidth="1"/>
    <col min="29" max="16384" width="10.4537037037037" style="19"/>
  </cols>
  <sheetData>
    <row r="1" s="16" customFormat="1" ht="114" customHeight="1" spans="1:29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22" t="s">
        <v>0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t="25" customHeight="1" spans="1:29">
      <c r="A2" s="23"/>
      <c r="B2" s="24" t="str">
        <f>商务信息!A5</f>
        <v>项目名称</v>
      </c>
      <c r="C2" s="25" t="s">
        <v>4</v>
      </c>
      <c r="D2" s="26"/>
      <c r="E2" s="19"/>
      <c r="F2" s="19"/>
      <c r="G2" s="27" t="str">
        <f>商务信息!A6</f>
        <v>零件名称</v>
      </c>
      <c r="H2" s="25" t="s">
        <v>7</v>
      </c>
      <c r="I2" s="19"/>
      <c r="J2" s="28" t="str">
        <f>商务信息!A7</f>
        <v>零 件 号</v>
      </c>
      <c r="K2" s="28"/>
      <c r="L2" s="29"/>
      <c r="M2" s="30"/>
      <c r="N2" s="31"/>
      <c r="O2" s="31"/>
      <c r="Q2" s="32" t="s">
        <v>24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ht="25" hidden="1" customHeight="1" spans="1:29">
      <c r="A3" s="23"/>
      <c r="B3" s="19"/>
      <c r="C3" s="19"/>
      <c r="D3" s="26"/>
      <c r="E3" s="26"/>
      <c r="F3" s="19"/>
      <c r="G3" s="19"/>
      <c r="H3" s="19"/>
      <c r="I3" s="19"/>
      <c r="J3" s="19"/>
      <c r="K3" s="19"/>
      <c r="L3" s="19"/>
      <c r="M3" s="33"/>
      <c r="N3" s="34"/>
      <c r="O3" s="34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ht="22" customHeight="1" spans="1:29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30" customHeight="1" spans="1:29">
      <c r="A5" s="35" t="s">
        <v>25</v>
      </c>
      <c r="B5" s="36" t="s">
        <v>26</v>
      </c>
      <c r="C5" s="37"/>
      <c r="D5" s="37"/>
      <c r="E5" s="37"/>
      <c r="F5" s="37"/>
      <c r="G5" s="37"/>
      <c r="H5" s="37"/>
      <c r="I5" s="37"/>
      <c r="J5" s="38" t="s">
        <v>27</v>
      </c>
      <c r="K5" s="39"/>
      <c r="L5" s="39"/>
      <c r="M5" s="39"/>
      <c r="N5" s="39"/>
      <c r="O5" s="40"/>
      <c r="P5" s="41"/>
      <c r="Q5" s="42" t="s">
        <v>28</v>
      </c>
      <c r="R5" s="43"/>
      <c r="S5" s="44"/>
      <c r="T5" s="45" t="s">
        <v>29</v>
      </c>
      <c r="U5" s="46"/>
      <c r="V5" s="47"/>
      <c r="W5" s="48" t="s">
        <v>30</v>
      </c>
      <c r="X5" s="49"/>
      <c r="Y5" s="49"/>
      <c r="Z5" s="49"/>
      <c r="AA5" s="49"/>
      <c r="AB5" s="50"/>
    </row>
    <row r="6" ht="26.25" customHeight="1" spans="1:29">
      <c r="A6" s="51"/>
      <c r="B6" s="52" t="s">
        <v>31</v>
      </c>
      <c r="C6" s="53" t="s">
        <v>32</v>
      </c>
      <c r="D6" s="53" t="s">
        <v>33</v>
      </c>
      <c r="E6" s="54" t="s">
        <v>34</v>
      </c>
      <c r="F6" s="55" t="s">
        <v>35</v>
      </c>
      <c r="G6" s="55" t="s">
        <v>36</v>
      </c>
      <c r="H6" s="56" t="s">
        <v>37</v>
      </c>
      <c r="I6" s="57" t="s">
        <v>38</v>
      </c>
      <c r="J6" s="58" t="s">
        <v>6</v>
      </c>
      <c r="K6" s="59" t="s">
        <v>34</v>
      </c>
      <c r="L6" s="60" t="s">
        <v>39</v>
      </c>
      <c r="M6" s="60" t="s">
        <v>36</v>
      </c>
      <c r="N6" s="57" t="s">
        <v>37</v>
      </c>
      <c r="O6" s="57" t="s">
        <v>38</v>
      </c>
      <c r="P6" s="41"/>
      <c r="Q6" s="61" t="s">
        <v>31</v>
      </c>
      <c r="R6" s="62" t="s">
        <v>40</v>
      </c>
      <c r="S6" s="63" t="s">
        <v>41</v>
      </c>
      <c r="T6" s="64" t="s">
        <v>42</v>
      </c>
      <c r="U6" s="62" t="s">
        <v>43</v>
      </c>
      <c r="V6" s="65" t="s">
        <v>44</v>
      </c>
      <c r="W6" s="66" t="s">
        <v>42</v>
      </c>
      <c r="X6" s="62" t="s">
        <v>43</v>
      </c>
      <c r="Y6" s="62" t="s">
        <v>44</v>
      </c>
      <c r="Z6" s="62" t="s">
        <v>45</v>
      </c>
      <c r="AA6" s="62" t="s">
        <v>46</v>
      </c>
      <c r="AB6" s="67" t="s">
        <v>47</v>
      </c>
    </row>
    <row r="7" ht="21" customHeight="1" spans="1:29">
      <c r="A7" s="51"/>
      <c r="B7" s="68">
        <v>1</v>
      </c>
      <c r="C7" s="69" t="s">
        <v>48</v>
      </c>
      <c r="D7" s="69">
        <v>3325</v>
      </c>
      <c r="E7" s="69"/>
      <c r="F7" s="69" t="s">
        <v>49</v>
      </c>
      <c r="G7" s="69">
        <v>0.5</v>
      </c>
      <c r="H7" s="69">
        <v>2</v>
      </c>
      <c r="I7" s="70"/>
      <c r="J7" s="69" t="s">
        <v>50</v>
      </c>
      <c r="K7" s="71" t="s">
        <v>51</v>
      </c>
      <c r="L7" s="69" t="s">
        <v>52</v>
      </c>
      <c r="M7" s="69">
        <v>8</v>
      </c>
      <c r="N7" s="69">
        <v>1</v>
      </c>
      <c r="O7" s="69"/>
      <c r="P7" s="41"/>
      <c r="Q7" s="72">
        <v>1</v>
      </c>
      <c r="R7" s="73"/>
      <c r="S7" s="74"/>
      <c r="T7" s="74"/>
      <c r="U7" s="74"/>
      <c r="V7" s="75"/>
      <c r="W7" s="76"/>
      <c r="X7" s="74"/>
      <c r="Y7" s="74"/>
      <c r="Z7" s="74"/>
      <c r="AA7" s="74"/>
      <c r="AB7" s="75"/>
    </row>
    <row r="8" ht="21" customHeight="1" spans="1:29">
      <c r="A8" s="51"/>
      <c r="B8" s="77">
        <v>2</v>
      </c>
      <c r="C8" s="69"/>
      <c r="D8" s="69"/>
      <c r="E8" s="69"/>
      <c r="F8" s="69"/>
      <c r="G8" s="69"/>
      <c r="H8" s="69"/>
      <c r="I8" s="78"/>
      <c r="J8" s="69" t="s">
        <v>53</v>
      </c>
      <c r="K8" s="71" t="s">
        <v>51</v>
      </c>
      <c r="L8" s="69" t="s">
        <v>52</v>
      </c>
      <c r="M8" s="69">
        <v>1</v>
      </c>
      <c r="N8" s="69">
        <v>1</v>
      </c>
      <c r="O8" s="69"/>
      <c r="P8" s="41"/>
      <c r="Q8" s="79">
        <v>2</v>
      </c>
      <c r="R8" s="80"/>
      <c r="S8" s="81"/>
      <c r="T8" s="82"/>
      <c r="U8" s="82"/>
      <c r="V8" s="83"/>
      <c r="W8" s="84"/>
      <c r="X8" s="82"/>
      <c r="Y8" s="82"/>
      <c r="Z8" s="82"/>
      <c r="AA8" s="82"/>
      <c r="AB8" s="83"/>
    </row>
    <row r="9" ht="21" customHeight="1" spans="1:29">
      <c r="A9" s="51"/>
      <c r="B9" s="77">
        <v>3</v>
      </c>
      <c r="C9" s="69"/>
      <c r="D9" s="69"/>
      <c r="E9" s="69"/>
      <c r="F9" s="69"/>
      <c r="G9" s="69"/>
      <c r="H9" s="69"/>
      <c r="I9" s="78"/>
      <c r="J9" s="85" t="s">
        <v>54</v>
      </c>
      <c r="K9" s="71"/>
      <c r="L9" s="69" t="s">
        <v>52</v>
      </c>
      <c r="M9" s="71">
        <v>1</v>
      </c>
      <c r="N9" s="86">
        <v>1</v>
      </c>
      <c r="O9" s="87"/>
      <c r="P9" s="41"/>
      <c r="Q9" s="79">
        <v>3</v>
      </c>
      <c r="R9" s="80"/>
      <c r="S9" s="81"/>
      <c r="T9" s="82"/>
      <c r="U9" s="82"/>
      <c r="V9" s="83"/>
      <c r="W9" s="84"/>
      <c r="X9" s="82"/>
      <c r="Y9" s="82"/>
      <c r="Z9" s="82"/>
      <c r="AA9" s="82"/>
      <c r="AB9" s="83"/>
    </row>
    <row r="10" ht="21" customHeight="1" outlineLevel="1" spans="1:29">
      <c r="A10" s="51"/>
      <c r="B10" s="77">
        <v>4</v>
      </c>
      <c r="C10" s="69"/>
      <c r="D10" s="88"/>
      <c r="E10" s="88"/>
      <c r="F10" s="71"/>
      <c r="G10" s="71"/>
      <c r="H10" s="71"/>
      <c r="I10" s="78"/>
      <c r="J10" s="85"/>
      <c r="K10" s="71"/>
      <c r="L10" s="71"/>
      <c r="M10" s="71"/>
      <c r="N10" s="86"/>
      <c r="O10" s="87"/>
      <c r="P10" s="41"/>
      <c r="Q10" s="79">
        <v>4</v>
      </c>
      <c r="R10" s="80"/>
      <c r="S10" s="81"/>
      <c r="T10" s="82"/>
      <c r="U10" s="82"/>
      <c r="V10" s="83"/>
      <c r="W10" s="84"/>
      <c r="X10" s="82"/>
      <c r="Y10" s="82"/>
      <c r="Z10" s="82"/>
      <c r="AA10" s="82"/>
      <c r="AB10" s="83"/>
    </row>
    <row r="11" ht="21" customHeight="1" outlineLevel="1" spans="1:29">
      <c r="A11" s="51"/>
      <c r="B11" s="77">
        <v>5</v>
      </c>
      <c r="C11" s="69"/>
      <c r="D11" s="88"/>
      <c r="E11" s="88"/>
      <c r="F11" s="71"/>
      <c r="G11" s="71"/>
      <c r="H11" s="71"/>
      <c r="I11" s="78"/>
      <c r="J11" s="85"/>
      <c r="K11" s="71"/>
      <c r="L11" s="71"/>
      <c r="M11" s="71"/>
      <c r="N11" s="86"/>
      <c r="O11" s="87"/>
      <c r="P11" s="41"/>
      <c r="Q11" s="79">
        <v>5</v>
      </c>
      <c r="R11" s="80"/>
      <c r="S11" s="81"/>
      <c r="T11" s="82"/>
      <c r="U11" s="82"/>
      <c r="V11" s="83"/>
      <c r="W11" s="84"/>
      <c r="X11" s="82"/>
      <c r="Y11" s="82"/>
      <c r="Z11" s="82"/>
      <c r="AA11" s="82"/>
      <c r="AB11" s="83"/>
    </row>
    <row r="12" ht="21" customHeight="1" outlineLevel="1" spans="1:29">
      <c r="A12" s="51"/>
      <c r="B12" s="77">
        <v>6</v>
      </c>
      <c r="C12" s="69"/>
      <c r="D12" s="88"/>
      <c r="E12" s="88"/>
      <c r="F12" s="71"/>
      <c r="G12" s="71"/>
      <c r="H12" s="71"/>
      <c r="I12" s="78"/>
      <c r="J12" s="85"/>
      <c r="K12" s="71"/>
      <c r="L12" s="71"/>
      <c r="M12" s="71"/>
      <c r="N12" s="86"/>
      <c r="O12" s="87"/>
      <c r="P12" s="41"/>
      <c r="Q12" s="79">
        <v>6</v>
      </c>
      <c r="R12" s="80"/>
      <c r="S12" s="81"/>
      <c r="T12" s="82"/>
      <c r="U12" s="82"/>
      <c r="V12" s="83"/>
      <c r="W12" s="84"/>
      <c r="X12" s="82"/>
      <c r="Y12" s="82"/>
      <c r="Z12" s="82"/>
      <c r="AA12" s="82"/>
      <c r="AB12" s="83"/>
    </row>
    <row r="13" ht="21" customHeight="1" outlineLevel="1" spans="1:29">
      <c r="A13" s="51"/>
      <c r="B13" s="77">
        <v>7</v>
      </c>
      <c r="C13" s="69"/>
      <c r="D13" s="88"/>
      <c r="E13" s="88"/>
      <c r="F13" s="71"/>
      <c r="G13" s="71"/>
      <c r="H13" s="71"/>
      <c r="I13" s="78"/>
      <c r="J13" s="85"/>
      <c r="K13" s="71"/>
      <c r="L13" s="71"/>
      <c r="M13" s="71"/>
      <c r="N13" s="86"/>
      <c r="O13" s="87"/>
      <c r="P13" s="41"/>
      <c r="Q13" s="79">
        <v>7</v>
      </c>
      <c r="R13" s="80"/>
      <c r="S13" s="81"/>
      <c r="T13" s="82"/>
      <c r="U13" s="82"/>
      <c r="V13" s="83"/>
      <c r="W13" s="84"/>
      <c r="X13" s="82"/>
      <c r="Y13" s="82"/>
      <c r="Z13" s="82"/>
      <c r="AA13" s="82"/>
      <c r="AB13" s="83"/>
    </row>
    <row r="14" ht="21" customHeight="1" outlineLevel="1" spans="1:29">
      <c r="A14" s="51"/>
      <c r="B14" s="77">
        <v>8</v>
      </c>
      <c r="C14" s="69"/>
      <c r="D14" s="88"/>
      <c r="E14" s="88"/>
      <c r="F14" s="71"/>
      <c r="G14" s="71"/>
      <c r="H14" s="71"/>
      <c r="I14" s="78"/>
      <c r="J14" s="85"/>
      <c r="K14" s="71"/>
      <c r="L14" s="71"/>
      <c r="M14" s="71"/>
      <c r="N14" s="86"/>
      <c r="O14" s="87"/>
      <c r="P14" s="41"/>
      <c r="Q14" s="79">
        <v>8</v>
      </c>
      <c r="R14" s="80"/>
      <c r="S14" s="81"/>
      <c r="T14" s="82"/>
      <c r="U14" s="82"/>
      <c r="V14" s="83"/>
      <c r="W14" s="84"/>
      <c r="X14" s="82"/>
      <c r="Y14" s="82"/>
      <c r="Z14" s="82"/>
      <c r="AA14" s="82"/>
      <c r="AB14" s="83"/>
    </row>
    <row r="15" ht="21" customHeight="1" spans="1:29">
      <c r="A15" s="51"/>
      <c r="B15" s="77">
        <v>9</v>
      </c>
      <c r="C15" s="69"/>
      <c r="D15" s="88"/>
      <c r="E15" s="88"/>
      <c r="F15" s="71"/>
      <c r="G15" s="71"/>
      <c r="H15" s="71"/>
      <c r="I15" s="78"/>
      <c r="J15" s="85"/>
      <c r="K15" s="71"/>
      <c r="L15" s="71"/>
      <c r="M15" s="71"/>
      <c r="N15" s="86"/>
      <c r="O15" s="87"/>
      <c r="P15" s="41"/>
      <c r="Q15" s="79">
        <v>9</v>
      </c>
      <c r="R15" s="80"/>
      <c r="S15" s="81"/>
      <c r="T15" s="82"/>
      <c r="U15" s="82"/>
      <c r="V15" s="83"/>
      <c r="W15" s="84"/>
      <c r="X15" s="82"/>
      <c r="Y15" s="82"/>
      <c r="Z15" s="82"/>
      <c r="AA15" s="82"/>
      <c r="AB15" s="83"/>
    </row>
    <row r="16" ht="21" customHeight="1" outlineLevel="1" spans="1:29">
      <c r="A16" s="51"/>
      <c r="B16" s="77">
        <v>10</v>
      </c>
      <c r="C16" s="69"/>
      <c r="D16" s="88"/>
      <c r="E16" s="88"/>
      <c r="F16" s="71"/>
      <c r="G16" s="71"/>
      <c r="H16" s="71"/>
      <c r="I16" s="78"/>
      <c r="J16" s="85"/>
      <c r="K16" s="71"/>
      <c r="L16" s="71"/>
      <c r="M16" s="71"/>
      <c r="N16" s="86"/>
      <c r="O16" s="87"/>
      <c r="P16" s="41"/>
      <c r="Q16" s="79">
        <v>10</v>
      </c>
      <c r="R16" s="80"/>
      <c r="S16" s="81"/>
      <c r="T16" s="82"/>
      <c r="U16" s="82"/>
      <c r="V16" s="83"/>
      <c r="W16" s="84"/>
      <c r="X16" s="82"/>
      <c r="Y16" s="82"/>
      <c r="Z16" s="82"/>
      <c r="AA16" s="82"/>
      <c r="AB16" s="83"/>
    </row>
    <row r="17" ht="21" customHeight="1" outlineLevel="1" spans="1:31">
      <c r="A17" s="51"/>
      <c r="B17" s="77">
        <v>11</v>
      </c>
      <c r="C17" s="69"/>
      <c r="D17" s="88"/>
      <c r="E17" s="88"/>
      <c r="F17" s="71"/>
      <c r="G17" s="71"/>
      <c r="H17" s="71"/>
      <c r="I17" s="78"/>
      <c r="J17" s="85"/>
      <c r="K17" s="71"/>
      <c r="L17" s="71"/>
      <c r="M17" s="71"/>
      <c r="N17" s="86"/>
      <c r="O17" s="87"/>
      <c r="P17" s="41"/>
      <c r="Q17" s="79">
        <v>11</v>
      </c>
      <c r="R17" s="80"/>
      <c r="S17" s="81"/>
      <c r="T17" s="82"/>
      <c r="U17" s="82"/>
      <c r="V17" s="83"/>
      <c r="W17" s="84"/>
      <c r="X17" s="82"/>
      <c r="Y17" s="82"/>
      <c r="Z17" s="82"/>
      <c r="AA17" s="82"/>
      <c r="AB17" s="83"/>
    </row>
    <row r="18" ht="21" customHeight="1" outlineLevel="1" spans="1:31">
      <c r="A18" s="51"/>
      <c r="B18" s="77">
        <v>12</v>
      </c>
      <c r="C18" s="69"/>
      <c r="D18" s="88"/>
      <c r="E18" s="88"/>
      <c r="F18" s="71"/>
      <c r="G18" s="71"/>
      <c r="H18" s="71"/>
      <c r="I18" s="78"/>
      <c r="J18" s="85"/>
      <c r="K18" s="71"/>
      <c r="L18" s="71"/>
      <c r="M18" s="71"/>
      <c r="N18" s="86"/>
      <c r="O18" s="87"/>
      <c r="P18" s="41"/>
      <c r="Q18" s="79">
        <v>12</v>
      </c>
      <c r="R18" s="80"/>
      <c r="S18" s="81"/>
      <c r="T18" s="82"/>
      <c r="U18" s="82"/>
      <c r="V18" s="83"/>
      <c r="W18" s="84"/>
      <c r="X18" s="82"/>
      <c r="Y18" s="82"/>
      <c r="Z18" s="82"/>
      <c r="AA18" s="82"/>
      <c r="AB18" s="83"/>
    </row>
    <row r="19" ht="21" customHeight="1" outlineLevel="1" spans="1:31">
      <c r="A19" s="51"/>
      <c r="B19" s="77">
        <v>13</v>
      </c>
      <c r="C19" s="69"/>
      <c r="D19" s="88"/>
      <c r="E19" s="88"/>
      <c r="F19" s="71"/>
      <c r="G19" s="71"/>
      <c r="H19" s="71"/>
      <c r="I19" s="78"/>
      <c r="J19" s="85"/>
      <c r="K19" s="71"/>
      <c r="L19" s="71"/>
      <c r="M19" s="71"/>
      <c r="N19" s="86"/>
      <c r="O19" s="87"/>
      <c r="P19" s="41"/>
      <c r="Q19" s="79">
        <v>13</v>
      </c>
      <c r="R19" s="80"/>
      <c r="S19" s="81"/>
      <c r="T19" s="82"/>
      <c r="U19" s="82"/>
      <c r="V19" s="83"/>
      <c r="W19" s="84"/>
      <c r="X19" s="82"/>
      <c r="Y19" s="82"/>
      <c r="Z19" s="82"/>
      <c r="AA19" s="82"/>
      <c r="AB19" s="83"/>
    </row>
    <row r="20" ht="21" customHeight="1" outlineLevel="1" spans="1:31">
      <c r="A20" s="51"/>
      <c r="B20" s="77">
        <v>14</v>
      </c>
      <c r="C20" s="69"/>
      <c r="D20" s="88"/>
      <c r="E20" s="88"/>
      <c r="F20" s="71"/>
      <c r="G20" s="71"/>
      <c r="H20" s="71"/>
      <c r="I20" s="78"/>
      <c r="J20" s="85"/>
      <c r="K20" s="71"/>
      <c r="L20" s="71"/>
      <c r="M20" s="71"/>
      <c r="N20" s="86"/>
      <c r="O20" s="87"/>
      <c r="P20" s="41"/>
      <c r="Q20" s="79">
        <v>14</v>
      </c>
      <c r="R20" s="80"/>
      <c r="S20" s="81"/>
      <c r="T20" s="82"/>
      <c r="U20" s="82"/>
      <c r="V20" s="83"/>
      <c r="W20" s="84"/>
      <c r="X20" s="82"/>
      <c r="Y20" s="82"/>
      <c r="Z20" s="82"/>
      <c r="AA20" s="82"/>
      <c r="AB20" s="83"/>
    </row>
    <row r="21" ht="21" customHeight="1" outlineLevel="1" spans="1:31">
      <c r="A21" s="51"/>
      <c r="B21" s="77">
        <v>15</v>
      </c>
      <c r="C21" s="69"/>
      <c r="D21" s="88"/>
      <c r="E21" s="88"/>
      <c r="F21" s="71"/>
      <c r="G21" s="71"/>
      <c r="H21" s="71"/>
      <c r="I21" s="78"/>
      <c r="J21" s="85"/>
      <c r="K21" s="71"/>
      <c r="L21" s="71"/>
      <c r="M21" s="71"/>
      <c r="N21" s="86"/>
      <c r="O21" s="87"/>
      <c r="P21" s="41"/>
      <c r="Q21" s="89">
        <v>15</v>
      </c>
      <c r="R21" s="90"/>
      <c r="S21" s="91"/>
      <c r="T21" s="92"/>
      <c r="U21" s="92"/>
      <c r="V21" s="93"/>
      <c r="W21" s="94"/>
      <c r="X21" s="92"/>
      <c r="Y21" s="92"/>
      <c r="Z21" s="92"/>
      <c r="AA21" s="92"/>
      <c r="AB21" s="93"/>
    </row>
    <row r="22" ht="21" customHeight="1" spans="1:31">
      <c r="A22" s="51"/>
      <c r="B22" s="77">
        <v>16</v>
      </c>
      <c r="C22" s="69"/>
      <c r="D22" s="88"/>
      <c r="E22" s="88"/>
      <c r="F22" s="71"/>
      <c r="G22" s="71"/>
      <c r="H22" s="71"/>
      <c r="I22" s="78"/>
      <c r="J22" s="85"/>
      <c r="K22" s="71"/>
      <c r="L22" s="71"/>
      <c r="M22" s="71"/>
      <c r="N22" s="86"/>
      <c r="O22" s="87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ht="21" customHeight="1" outlineLevel="1" spans="1:31">
      <c r="A23" s="51"/>
      <c r="B23" s="77">
        <v>17</v>
      </c>
      <c r="C23" s="69"/>
      <c r="D23" s="88"/>
      <c r="E23" s="88"/>
      <c r="F23" s="71"/>
      <c r="G23" s="71"/>
      <c r="H23" s="71"/>
      <c r="I23" s="78"/>
      <c r="J23" s="85"/>
      <c r="K23" s="71"/>
      <c r="L23" s="71"/>
      <c r="M23" s="71"/>
      <c r="N23" s="86"/>
      <c r="O23" s="87"/>
      <c r="P23" s="41"/>
      <c r="Q23" s="95" t="s">
        <v>55</v>
      </c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7"/>
    </row>
    <row r="24" ht="21" customHeight="1" outlineLevel="1" spans="1:31">
      <c r="A24" s="51"/>
      <c r="B24" s="77">
        <v>18</v>
      </c>
      <c r="C24" s="69"/>
      <c r="D24" s="88"/>
      <c r="E24" s="88"/>
      <c r="F24" s="71"/>
      <c r="G24" s="71"/>
      <c r="H24" s="71"/>
      <c r="I24" s="78"/>
      <c r="J24" s="85"/>
      <c r="K24" s="71"/>
      <c r="L24" s="71"/>
      <c r="M24" s="71"/>
      <c r="N24" s="86"/>
      <c r="O24" s="87"/>
      <c r="P24" s="41"/>
      <c r="Q24" s="98" t="s">
        <v>56</v>
      </c>
      <c r="R24" s="99"/>
      <c r="S24" s="100"/>
      <c r="T24" s="101"/>
      <c r="U24" s="14"/>
      <c r="V24" s="14"/>
      <c r="W24" s="14"/>
      <c r="X24" s="14"/>
      <c r="Y24" s="14"/>
      <c r="Z24" s="14"/>
      <c r="AA24" s="14"/>
      <c r="AB24" s="102"/>
      <c r="AE24" s="103"/>
    </row>
    <row r="25" ht="21" customHeight="1" outlineLevel="1" spans="1:31">
      <c r="A25" s="51"/>
      <c r="B25" s="77">
        <v>19</v>
      </c>
      <c r="C25" s="69"/>
      <c r="D25" s="88"/>
      <c r="E25" s="88"/>
      <c r="F25" s="71"/>
      <c r="G25" s="71"/>
      <c r="H25" s="71"/>
      <c r="I25" s="78"/>
      <c r="J25" s="85"/>
      <c r="K25" s="71"/>
      <c r="L25" s="71"/>
      <c r="M25" s="71"/>
      <c r="N25" s="86"/>
      <c r="O25" s="87"/>
      <c r="P25" s="41"/>
      <c r="Q25" s="104"/>
      <c r="R25" s="105"/>
      <c r="S25" s="106"/>
      <c r="T25" s="107"/>
      <c r="U25" s="15"/>
      <c r="V25" s="15"/>
      <c r="W25" s="15"/>
      <c r="X25" s="15"/>
      <c r="Y25" s="15"/>
      <c r="Z25" s="15"/>
      <c r="AA25" s="15"/>
      <c r="AB25" s="108"/>
    </row>
    <row r="26" ht="21" customHeight="1" outlineLevel="1" spans="1:31">
      <c r="A26" s="51"/>
      <c r="B26" s="109">
        <v>20</v>
      </c>
      <c r="C26" s="110"/>
      <c r="D26" s="111"/>
      <c r="E26" s="111"/>
      <c r="F26" s="112"/>
      <c r="G26" s="112"/>
      <c r="H26" s="112"/>
      <c r="I26" s="78"/>
      <c r="J26" s="113"/>
      <c r="K26" s="112"/>
      <c r="L26" s="112"/>
      <c r="M26" s="112"/>
      <c r="N26" s="114"/>
      <c r="O26" s="87"/>
      <c r="P26" s="41"/>
      <c r="Q26" s="115"/>
      <c r="R26" s="116"/>
      <c r="S26" s="117"/>
      <c r="T26" s="107"/>
      <c r="U26" s="15"/>
      <c r="V26" s="15"/>
      <c r="W26" s="15"/>
      <c r="X26" s="15"/>
      <c r="Y26" s="15"/>
      <c r="Z26" s="15"/>
      <c r="AA26" s="15"/>
      <c r="AB26" s="108"/>
      <c r="AE26" s="103"/>
    </row>
    <row r="27" ht="21" customHeight="1" spans="1:31">
      <c r="A27" s="118"/>
      <c r="B27" s="119">
        <v>21</v>
      </c>
      <c r="C27" s="120"/>
      <c r="D27" s="121"/>
      <c r="E27" s="121"/>
      <c r="F27" s="122"/>
      <c r="G27" s="122"/>
      <c r="H27" s="122"/>
      <c r="I27" s="123"/>
      <c r="J27" s="124"/>
      <c r="K27" s="122"/>
      <c r="L27" s="122"/>
      <c r="M27" s="122"/>
      <c r="N27" s="125"/>
      <c r="O27" s="126"/>
      <c r="P27" s="41"/>
      <c r="Q27" s="115"/>
      <c r="R27" s="116"/>
      <c r="S27" s="117"/>
      <c r="T27" s="107"/>
      <c r="U27" s="15"/>
      <c r="V27" s="15"/>
      <c r="W27" s="15"/>
      <c r="X27" s="15"/>
      <c r="Y27" s="15"/>
      <c r="Z27" s="15"/>
      <c r="AA27" s="15"/>
      <c r="AB27" s="108"/>
    </row>
    <row r="28" ht="30" customHeight="1" spans="1:31">
      <c r="A28" s="127"/>
      <c r="B28" s="128" t="s">
        <v>57</v>
      </c>
      <c r="C28" s="129"/>
      <c r="D28" s="129"/>
      <c r="E28" s="129"/>
      <c r="F28" s="129"/>
      <c r="G28" s="129"/>
      <c r="H28" s="129"/>
      <c r="I28" s="130" t="s">
        <v>58</v>
      </c>
      <c r="J28" s="129"/>
      <c r="K28" s="129"/>
      <c r="L28" s="129"/>
      <c r="M28" s="131"/>
      <c r="N28" s="132"/>
      <c r="O28" s="132"/>
      <c r="P28" s="41"/>
      <c r="Q28" s="115"/>
      <c r="R28" s="116"/>
      <c r="S28" s="117"/>
      <c r="T28" s="107"/>
      <c r="U28" s="15"/>
      <c r="V28" s="15"/>
      <c r="W28" s="15"/>
      <c r="X28" s="15"/>
      <c r="Y28" s="15"/>
      <c r="Z28" s="15"/>
      <c r="AA28" s="15"/>
      <c r="AB28" s="108"/>
    </row>
    <row r="29" ht="40" customHeight="1" spans="1:31">
      <c r="A29" s="127" t="s">
        <v>59</v>
      </c>
      <c r="B29" s="133" t="s">
        <v>31</v>
      </c>
      <c r="C29" s="60" t="s">
        <v>60</v>
      </c>
      <c r="D29" s="60" t="s">
        <v>61</v>
      </c>
      <c r="E29" s="60" t="s">
        <v>62</v>
      </c>
      <c r="F29" s="60" t="s">
        <v>63</v>
      </c>
      <c r="G29" s="134" t="s">
        <v>64</v>
      </c>
      <c r="H29" s="60" t="s">
        <v>65</v>
      </c>
      <c r="I29" s="59" t="s">
        <v>31</v>
      </c>
      <c r="J29" s="60" t="s">
        <v>66</v>
      </c>
      <c r="K29" s="60" t="s">
        <v>67</v>
      </c>
      <c r="L29" s="59" t="s">
        <v>63</v>
      </c>
      <c r="M29" s="57" t="s">
        <v>68</v>
      </c>
      <c r="N29" s="135"/>
      <c r="O29" s="135"/>
      <c r="P29" s="136"/>
      <c r="Q29" s="115"/>
      <c r="R29" s="116"/>
      <c r="S29" s="117"/>
      <c r="T29" s="107"/>
      <c r="U29" s="15"/>
      <c r="V29" s="15"/>
      <c r="W29" s="15"/>
      <c r="X29" s="137"/>
      <c r="Y29" s="137"/>
      <c r="Z29" s="15"/>
      <c r="AA29" s="15"/>
      <c r="AB29" s="108"/>
    </row>
    <row r="30" ht="21" customHeight="1" spans="1:31">
      <c r="A30" s="127"/>
      <c r="B30" s="138">
        <v>1</v>
      </c>
      <c r="C30" s="139" t="s">
        <v>69</v>
      </c>
      <c r="D30" s="140">
        <v>1</v>
      </c>
      <c r="E30" s="140" t="s">
        <v>70</v>
      </c>
      <c r="F30" s="71"/>
      <c r="G30" s="71" t="s">
        <v>70</v>
      </c>
      <c r="H30" s="141"/>
      <c r="I30" s="142">
        <v>1</v>
      </c>
      <c r="J30" s="143"/>
      <c r="K30" s="144" t="s">
        <v>71</v>
      </c>
      <c r="L30" s="145"/>
      <c r="M30" s="146"/>
      <c r="N30" s="147"/>
      <c r="O30" s="147"/>
      <c r="P30" s="136"/>
      <c r="Q30" s="115"/>
      <c r="R30" s="116"/>
      <c r="S30" s="117"/>
      <c r="T30" s="107"/>
      <c r="U30" s="15"/>
      <c r="V30" s="15"/>
      <c r="W30" s="15"/>
      <c r="X30" s="137"/>
      <c r="Y30" s="137"/>
      <c r="Z30" s="15"/>
      <c r="AA30" s="15"/>
      <c r="AB30" s="108"/>
    </row>
    <row r="31" ht="21" customHeight="1" spans="1:31">
      <c r="A31" s="127"/>
      <c r="B31" s="148">
        <v>2</v>
      </c>
      <c r="C31" s="149" t="s">
        <v>72</v>
      </c>
      <c r="D31" s="140">
        <v>1</v>
      </c>
      <c r="E31" s="140" t="s">
        <v>70</v>
      </c>
      <c r="F31" s="71"/>
      <c r="G31" s="71" t="s">
        <v>70</v>
      </c>
      <c r="H31" s="150"/>
      <c r="I31" s="151">
        <v>2</v>
      </c>
      <c r="J31" s="71"/>
      <c r="K31" s="152"/>
      <c r="L31" s="153"/>
      <c r="M31" s="154"/>
      <c r="N31" s="147"/>
      <c r="O31" s="147"/>
      <c r="P31" s="136"/>
      <c r="Q31" s="115"/>
      <c r="R31" s="116"/>
      <c r="S31" s="117"/>
      <c r="T31" s="107"/>
      <c r="U31" s="15"/>
      <c r="V31" s="15"/>
      <c r="W31" s="15"/>
      <c r="X31" s="137"/>
      <c r="Y31" s="137"/>
      <c r="Z31" s="15"/>
      <c r="AA31" s="15"/>
      <c r="AB31" s="108"/>
    </row>
    <row r="32" ht="21" customHeight="1" spans="1:31">
      <c r="A32" s="127"/>
      <c r="B32" s="148">
        <v>3</v>
      </c>
      <c r="C32" s="69" t="s">
        <v>73</v>
      </c>
      <c r="D32" s="140">
        <v>1</v>
      </c>
      <c r="E32" s="140" t="s">
        <v>70</v>
      </c>
      <c r="F32" s="71"/>
      <c r="G32" s="71" t="s">
        <v>70</v>
      </c>
      <c r="H32" s="150"/>
      <c r="I32" s="151">
        <v>3</v>
      </c>
      <c r="J32" s="71"/>
      <c r="K32" s="152"/>
      <c r="L32" s="153"/>
      <c r="M32" s="154"/>
      <c r="N32" s="147"/>
      <c r="O32" s="147"/>
      <c r="P32" s="136"/>
      <c r="Q32" s="115"/>
      <c r="R32" s="116"/>
      <c r="S32" s="117"/>
      <c r="T32" s="107"/>
      <c r="U32" s="15"/>
      <c r="V32" s="15"/>
      <c r="W32" s="15"/>
      <c r="X32" s="137"/>
      <c r="Y32" s="137"/>
      <c r="Z32" s="15"/>
      <c r="AA32" s="15"/>
      <c r="AB32" s="108"/>
    </row>
    <row r="33" ht="21" customHeight="1" spans="1:29">
      <c r="A33" s="127"/>
      <c r="B33" s="148">
        <v>4</v>
      </c>
      <c r="C33" s="69" t="s">
        <v>74</v>
      </c>
      <c r="D33" s="140">
        <v>1</v>
      </c>
      <c r="E33" s="140" t="s">
        <v>70</v>
      </c>
      <c r="F33" s="71"/>
      <c r="G33" s="71" t="s">
        <v>70</v>
      </c>
      <c r="H33" s="150"/>
      <c r="I33" s="151">
        <v>4</v>
      </c>
      <c r="J33" s="71"/>
      <c r="K33" s="152"/>
      <c r="L33" s="153"/>
      <c r="M33" s="154"/>
      <c r="N33" s="147"/>
      <c r="O33" s="147"/>
      <c r="P33" s="136"/>
      <c r="Q33" s="115"/>
      <c r="R33" s="116"/>
      <c r="S33" s="117"/>
      <c r="T33" s="107"/>
      <c r="U33" s="15"/>
      <c r="V33" s="15"/>
      <c r="W33" s="15"/>
      <c r="X33" s="137"/>
      <c r="Y33" s="137"/>
      <c r="Z33" s="15"/>
      <c r="AA33" s="15"/>
      <c r="AB33" s="108"/>
    </row>
    <row r="34" ht="21" customHeight="1" outlineLevel="1" spans="1:29">
      <c r="A34" s="127"/>
      <c r="B34" s="148">
        <v>5</v>
      </c>
      <c r="C34" s="69"/>
      <c r="D34" s="140"/>
      <c r="E34" s="140"/>
      <c r="F34" s="71"/>
      <c r="G34" s="71"/>
      <c r="H34" s="150"/>
      <c r="I34" s="151">
        <v>5</v>
      </c>
      <c r="J34" s="71"/>
      <c r="K34" s="152"/>
      <c r="L34" s="153"/>
      <c r="M34" s="154"/>
      <c r="N34" s="147"/>
      <c r="O34" s="147"/>
      <c r="P34" s="136"/>
      <c r="Q34" s="155"/>
      <c r="R34" s="156"/>
      <c r="S34" s="157"/>
      <c r="T34" s="158"/>
      <c r="U34" s="159"/>
      <c r="V34" s="159"/>
      <c r="W34" s="159"/>
      <c r="X34" s="160"/>
      <c r="Y34" s="160"/>
      <c r="Z34" s="159"/>
      <c r="AA34" s="159"/>
      <c r="AB34" s="161"/>
    </row>
    <row r="35" ht="21" customHeight="1" outlineLevel="1" spans="1:29">
      <c r="A35" s="127"/>
      <c r="B35" s="148">
        <v>6</v>
      </c>
      <c r="C35" s="69"/>
      <c r="D35" s="71"/>
      <c r="E35" s="71"/>
      <c r="F35" s="71"/>
      <c r="G35" s="71"/>
      <c r="H35" s="150"/>
      <c r="I35" s="151">
        <v>6</v>
      </c>
      <c r="J35" s="71"/>
      <c r="K35" s="152"/>
      <c r="L35" s="153"/>
      <c r="M35" s="154"/>
      <c r="N35" s="147"/>
      <c r="O35" s="147"/>
      <c r="P35" s="136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ht="21" customHeight="1" spans="1:29">
      <c r="A36" s="127"/>
      <c r="B36" s="148">
        <v>7</v>
      </c>
      <c r="C36" s="69"/>
      <c r="D36" s="71"/>
      <c r="E36" s="71"/>
      <c r="F36" s="71"/>
      <c r="G36" s="71"/>
      <c r="H36" s="150"/>
      <c r="I36" s="151">
        <v>7</v>
      </c>
      <c r="J36" s="71"/>
      <c r="K36" s="152"/>
      <c r="L36" s="153"/>
      <c r="M36" s="154"/>
      <c r="N36" s="147"/>
      <c r="O36" s="147"/>
      <c r="P36" s="136"/>
      <c r="Q36" s="95" t="s">
        <v>75</v>
      </c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7"/>
    </row>
    <row r="37" ht="21" customHeight="1" outlineLevel="1" spans="1:29">
      <c r="A37" s="127"/>
      <c r="B37" s="148">
        <v>8</v>
      </c>
      <c r="C37" s="69"/>
      <c r="D37" s="71"/>
      <c r="E37" s="71"/>
      <c r="F37" s="71"/>
      <c r="G37" s="71"/>
      <c r="H37" s="150"/>
      <c r="I37" s="151">
        <v>8</v>
      </c>
      <c r="J37" s="71"/>
      <c r="K37" s="152"/>
      <c r="L37" s="153"/>
      <c r="M37" s="154"/>
      <c r="N37" s="147"/>
      <c r="O37" s="147"/>
      <c r="P37" s="136"/>
      <c r="Q37" s="162" t="s">
        <v>31</v>
      </c>
      <c r="R37" s="163" t="s">
        <v>17</v>
      </c>
      <c r="S37" s="163" t="s">
        <v>76</v>
      </c>
      <c r="T37" s="164" t="s">
        <v>77</v>
      </c>
      <c r="U37" s="164" t="s">
        <v>78</v>
      </c>
      <c r="V37" s="164" t="s">
        <v>79</v>
      </c>
      <c r="W37" s="165" t="s">
        <v>80</v>
      </c>
      <c r="X37" s="164" t="s">
        <v>81</v>
      </c>
      <c r="Y37" s="164" t="s">
        <v>82</v>
      </c>
      <c r="Z37" s="164" t="s">
        <v>35</v>
      </c>
      <c r="AA37" s="166" t="s">
        <v>83</v>
      </c>
      <c r="AB37" s="167" t="s">
        <v>84</v>
      </c>
    </row>
    <row r="38" ht="21" customHeight="1" outlineLevel="1" spans="1:29">
      <c r="A38" s="127"/>
      <c r="B38" s="148">
        <v>9</v>
      </c>
      <c r="C38" s="69"/>
      <c r="D38" s="71"/>
      <c r="E38" s="71"/>
      <c r="F38" s="71"/>
      <c r="G38" s="71"/>
      <c r="H38" s="150"/>
      <c r="I38" s="151">
        <v>9</v>
      </c>
      <c r="J38" s="71"/>
      <c r="K38" s="152"/>
      <c r="L38" s="153"/>
      <c r="M38" s="154"/>
      <c r="N38" s="147"/>
      <c r="O38" s="147"/>
      <c r="P38" s="136"/>
      <c r="Q38" s="168">
        <v>1</v>
      </c>
      <c r="R38" s="169" t="s">
        <v>85</v>
      </c>
      <c r="S38" s="170" t="s">
        <v>86</v>
      </c>
      <c r="T38" s="171">
        <v>1220</v>
      </c>
      <c r="U38" s="171">
        <v>1400</v>
      </c>
      <c r="V38" s="172"/>
      <c r="W38" s="173">
        <v>0.03</v>
      </c>
      <c r="X38" s="173">
        <v>1.708</v>
      </c>
      <c r="Y38" s="173"/>
      <c r="Z38" s="173"/>
      <c r="AA38" s="174"/>
      <c r="AB38" s="175"/>
    </row>
    <row r="39" ht="21" customHeight="1" outlineLevel="1" spans="1:29">
      <c r="A39" s="127"/>
      <c r="B39" s="148">
        <v>10</v>
      </c>
      <c r="C39" s="69"/>
      <c r="D39" s="71"/>
      <c r="E39" s="71"/>
      <c r="F39" s="71"/>
      <c r="G39" s="71"/>
      <c r="H39" s="150"/>
      <c r="I39" s="151">
        <v>10</v>
      </c>
      <c r="J39" s="71"/>
      <c r="K39" s="152"/>
      <c r="L39" s="153"/>
      <c r="M39" s="154"/>
      <c r="N39" s="147"/>
      <c r="O39" s="147"/>
      <c r="P39" s="136"/>
      <c r="Q39" s="176">
        <v>2</v>
      </c>
      <c r="R39" s="177" t="s">
        <v>87</v>
      </c>
      <c r="S39" s="178" t="s">
        <v>88</v>
      </c>
      <c r="T39" s="179"/>
      <c r="U39" s="179"/>
      <c r="V39" s="180"/>
      <c r="W39" s="181">
        <v>0.03</v>
      </c>
      <c r="X39" s="181">
        <v>0</v>
      </c>
      <c r="Y39" s="181"/>
      <c r="Z39" s="181"/>
      <c r="AA39" s="182"/>
      <c r="AB39" s="183"/>
    </row>
    <row r="40" ht="21" customHeight="1" outlineLevel="1" spans="1:29">
      <c r="A40" s="127"/>
      <c r="B40" s="148">
        <v>11</v>
      </c>
      <c r="C40" s="69"/>
      <c r="D40" s="71"/>
      <c r="E40" s="71"/>
      <c r="F40" s="71"/>
      <c r="G40" s="71"/>
      <c r="H40" s="150"/>
      <c r="I40" s="151">
        <v>11</v>
      </c>
      <c r="J40" s="71"/>
      <c r="K40" s="152"/>
      <c r="L40" s="153"/>
      <c r="M40" s="154"/>
      <c r="N40" s="147"/>
      <c r="O40" s="147"/>
      <c r="P40" s="136"/>
      <c r="Q40" s="176">
        <v>3</v>
      </c>
      <c r="R40" s="177" t="s">
        <v>89</v>
      </c>
      <c r="S40" s="178" t="s">
        <v>90</v>
      </c>
      <c r="T40" s="179"/>
      <c r="U40" s="179"/>
      <c r="V40" s="180"/>
      <c r="W40" s="181">
        <v>0.03</v>
      </c>
      <c r="X40" s="181">
        <v>0</v>
      </c>
      <c r="Y40" s="181"/>
      <c r="Z40" s="181"/>
      <c r="AA40" s="182"/>
      <c r="AB40" s="183"/>
    </row>
    <row r="41" ht="21" customHeight="1" spans="1:29">
      <c r="A41" s="127"/>
      <c r="B41" s="148">
        <v>12</v>
      </c>
      <c r="C41" s="69"/>
      <c r="D41" s="71"/>
      <c r="E41" s="71"/>
      <c r="F41" s="71"/>
      <c r="G41" s="71"/>
      <c r="H41" s="150"/>
      <c r="I41" s="151">
        <v>12</v>
      </c>
      <c r="J41" s="71"/>
      <c r="K41" s="152"/>
      <c r="L41" s="153"/>
      <c r="M41" s="154"/>
      <c r="N41" s="147"/>
      <c r="O41" s="147"/>
      <c r="P41" s="136"/>
      <c r="Q41" s="176">
        <v>4</v>
      </c>
      <c r="R41" s="177" t="s">
        <v>91</v>
      </c>
      <c r="S41" s="178" t="s">
        <v>92</v>
      </c>
      <c r="T41" s="179">
        <v>0</v>
      </c>
      <c r="U41" s="179">
        <v>0</v>
      </c>
      <c r="V41" s="179">
        <v>0</v>
      </c>
      <c r="W41" s="181" t="s">
        <v>93</v>
      </c>
      <c r="X41" s="181">
        <v>0</v>
      </c>
      <c r="Y41" s="181">
        <v>1</v>
      </c>
      <c r="Z41" s="181"/>
      <c r="AA41" s="182"/>
      <c r="AB41" s="184"/>
    </row>
    <row r="42" ht="21" customHeight="1" outlineLevel="1" spans="1:29">
      <c r="A42" s="127"/>
      <c r="B42" s="148">
        <v>13</v>
      </c>
      <c r="C42" s="69"/>
      <c r="D42" s="71"/>
      <c r="E42" s="71"/>
      <c r="F42" s="71"/>
      <c r="G42" s="71"/>
      <c r="H42" s="150"/>
      <c r="I42" s="151">
        <v>13</v>
      </c>
      <c r="J42" s="71"/>
      <c r="K42" s="152"/>
      <c r="L42" s="153"/>
      <c r="M42" s="154"/>
      <c r="N42" s="147"/>
      <c r="O42" s="147"/>
      <c r="P42" s="136"/>
      <c r="Q42" s="176">
        <v>5</v>
      </c>
      <c r="R42" s="177" t="s">
        <v>94</v>
      </c>
      <c r="S42" s="178" t="s">
        <v>95</v>
      </c>
      <c r="T42" s="179">
        <v>1001</v>
      </c>
      <c r="U42" s="179">
        <v>1001</v>
      </c>
      <c r="V42" s="179">
        <v>1001</v>
      </c>
      <c r="W42" s="181" t="s">
        <v>96</v>
      </c>
      <c r="X42" s="181">
        <v>8.016008</v>
      </c>
      <c r="Y42" s="181">
        <v>1</v>
      </c>
      <c r="Z42" s="181"/>
      <c r="AA42" s="182"/>
      <c r="AB42" s="184"/>
    </row>
    <row r="43" ht="21" customHeight="1" outlineLevel="1" spans="1:29">
      <c r="A43" s="127"/>
      <c r="B43" s="148">
        <v>14</v>
      </c>
      <c r="C43" s="69"/>
      <c r="D43" s="71"/>
      <c r="E43" s="71"/>
      <c r="F43" s="71"/>
      <c r="G43" s="71"/>
      <c r="H43" s="150"/>
      <c r="I43" s="151">
        <v>14</v>
      </c>
      <c r="J43" s="71"/>
      <c r="K43" s="152"/>
      <c r="L43" s="153"/>
      <c r="M43" s="154"/>
      <c r="N43" s="147"/>
      <c r="O43" s="147"/>
      <c r="P43" s="136"/>
      <c r="Q43" s="176">
        <v>6</v>
      </c>
      <c r="R43" s="177" t="s">
        <v>97</v>
      </c>
      <c r="S43" s="178" t="s">
        <v>92</v>
      </c>
      <c r="T43" s="179"/>
      <c r="U43" s="179"/>
      <c r="V43" s="179"/>
      <c r="W43" s="179"/>
      <c r="X43" s="181">
        <v>0</v>
      </c>
      <c r="Y43" s="181">
        <v>2</v>
      </c>
      <c r="Z43" s="181"/>
      <c r="AA43" s="182"/>
      <c r="AB43" s="185"/>
    </row>
    <row r="44" ht="21" customHeight="1" outlineLevel="1" spans="1:29">
      <c r="A44" s="127"/>
      <c r="B44" s="148">
        <v>15</v>
      </c>
      <c r="C44" s="69"/>
      <c r="D44" s="71"/>
      <c r="E44" s="71"/>
      <c r="F44" s="71"/>
      <c r="G44" s="71"/>
      <c r="H44" s="150"/>
      <c r="I44" s="151">
        <v>15</v>
      </c>
      <c r="J44" s="71"/>
      <c r="K44" s="152"/>
      <c r="L44" s="153"/>
      <c r="M44" s="154"/>
      <c r="N44" s="147"/>
      <c r="O44" s="147"/>
      <c r="P44" s="136"/>
      <c r="Q44" s="176">
        <v>7</v>
      </c>
      <c r="R44" s="177" t="s">
        <v>98</v>
      </c>
      <c r="S44" s="178" t="s">
        <v>95</v>
      </c>
      <c r="T44" s="179"/>
      <c r="U44" s="179"/>
      <c r="V44" s="179"/>
      <c r="W44" s="179"/>
      <c r="X44" s="181">
        <v>0</v>
      </c>
      <c r="Y44" s="181">
        <v>3</v>
      </c>
      <c r="Z44" s="181"/>
      <c r="AA44" s="182"/>
      <c r="AB44" s="185"/>
    </row>
    <row r="45" ht="21" customHeight="1" outlineLevel="1" spans="1:29">
      <c r="A45" s="127"/>
      <c r="B45" s="148">
        <v>16</v>
      </c>
      <c r="C45" s="69"/>
      <c r="D45" s="71"/>
      <c r="E45" s="71"/>
      <c r="F45" s="71"/>
      <c r="G45" s="71"/>
      <c r="H45" s="150"/>
      <c r="I45" s="151">
        <v>16</v>
      </c>
      <c r="J45" s="71"/>
      <c r="K45" s="152"/>
      <c r="L45" s="153"/>
      <c r="M45" s="154"/>
      <c r="N45" s="147"/>
      <c r="O45" s="147"/>
      <c r="P45" s="136"/>
      <c r="Q45" s="176">
        <v>8</v>
      </c>
      <c r="R45" s="177" t="s">
        <v>99</v>
      </c>
      <c r="S45" s="178"/>
      <c r="T45" s="179">
        <v>400</v>
      </c>
      <c r="U45" s="179">
        <v>1000</v>
      </c>
      <c r="V45" s="180"/>
      <c r="W45" s="179"/>
      <c r="X45" s="181">
        <v>0.4</v>
      </c>
      <c r="Y45" s="181">
        <v>1</v>
      </c>
      <c r="Z45" s="181"/>
      <c r="AA45" s="182"/>
      <c r="AB45" s="186"/>
    </row>
    <row r="46" ht="21" customHeight="1" spans="1:29">
      <c r="A46" s="127"/>
      <c r="B46" s="187">
        <v>17</v>
      </c>
      <c r="C46" s="120"/>
      <c r="D46" s="122"/>
      <c r="E46" s="122"/>
      <c r="F46" s="71"/>
      <c r="G46" s="71"/>
      <c r="H46" s="188"/>
      <c r="I46" s="189">
        <v>17</v>
      </c>
      <c r="J46" s="122"/>
      <c r="K46" s="190"/>
      <c r="L46" s="191"/>
      <c r="M46" s="192"/>
      <c r="N46" s="147"/>
      <c r="O46" s="147"/>
      <c r="P46" s="136"/>
      <c r="Q46" s="176">
        <v>9</v>
      </c>
      <c r="R46" s="177" t="s">
        <v>100</v>
      </c>
      <c r="S46" s="178"/>
      <c r="T46" s="179">
        <v>400</v>
      </c>
      <c r="U46" s="179">
        <v>1000</v>
      </c>
      <c r="V46" s="180"/>
      <c r="W46" s="179"/>
      <c r="X46" s="181">
        <v>0.4</v>
      </c>
      <c r="Y46" s="181">
        <v>2</v>
      </c>
      <c r="Z46" s="181"/>
      <c r="AA46" s="182"/>
      <c r="AB46" s="185"/>
    </row>
    <row r="47" ht="29" customHeight="1" spans="1:29">
      <c r="A47" s="193"/>
      <c r="B47" s="194" t="s">
        <v>101</v>
      </c>
      <c r="C47" s="195"/>
      <c r="D47" s="196">
        <f>SUM(H30:H46)</f>
        <v>0</v>
      </c>
      <c r="E47" s="197"/>
      <c r="F47" s="197"/>
      <c r="G47" s="197"/>
      <c r="H47" s="197"/>
      <c r="I47" s="198" t="s">
        <v>102</v>
      </c>
      <c r="J47" s="199"/>
      <c r="K47" s="200"/>
      <c r="L47" s="201">
        <f>IF('[2]产品报价  模板'!T51="","",'[2]产品报价  模板'!T51)</f>
        <v>2.5</v>
      </c>
      <c r="M47" s="202"/>
      <c r="N47" s="203"/>
      <c r="O47" s="203"/>
      <c r="P47" s="136"/>
      <c r="Q47" s="176">
        <v>10</v>
      </c>
      <c r="R47" s="177" t="s">
        <v>103</v>
      </c>
      <c r="S47" s="178"/>
      <c r="T47" s="179">
        <v>400</v>
      </c>
      <c r="U47" s="179">
        <v>1000</v>
      </c>
      <c r="V47" s="180"/>
      <c r="W47" s="179"/>
      <c r="X47" s="181">
        <v>0.4</v>
      </c>
      <c r="Y47" s="181">
        <v>3</v>
      </c>
      <c r="Z47" s="181"/>
      <c r="AA47" s="182"/>
      <c r="AB47" s="185"/>
    </row>
    <row r="48" ht="41" customHeight="1" spans="1:29">
      <c r="A48" s="204" t="s">
        <v>104</v>
      </c>
      <c r="B48" s="205" t="s">
        <v>105</v>
      </c>
      <c r="C48" s="60" t="s">
        <v>106</v>
      </c>
      <c r="D48" s="206" t="s">
        <v>107</v>
      </c>
      <c r="E48" s="206" t="s">
        <v>108</v>
      </c>
      <c r="F48" s="206" t="s">
        <v>109</v>
      </c>
      <c r="G48" s="60" t="s">
        <v>110</v>
      </c>
      <c r="H48" s="60" t="s">
        <v>111</v>
      </c>
      <c r="I48" s="60" t="s">
        <v>112</v>
      </c>
      <c r="J48" s="60" t="s">
        <v>113</v>
      </c>
      <c r="K48" s="60" t="s">
        <v>114</v>
      </c>
      <c r="L48" s="60" t="s">
        <v>115</v>
      </c>
      <c r="M48" s="57" t="s">
        <v>116</v>
      </c>
      <c r="N48" s="135"/>
      <c r="O48" s="135"/>
      <c r="Q48" s="176">
        <v>11</v>
      </c>
      <c r="R48" s="177" t="s">
        <v>117</v>
      </c>
      <c r="S48" s="178"/>
      <c r="T48" s="179"/>
      <c r="U48" s="179"/>
      <c r="V48" s="179"/>
      <c r="W48" s="179"/>
      <c r="X48" s="181"/>
      <c r="Y48" s="181">
        <v>2</v>
      </c>
      <c r="Z48" s="181"/>
      <c r="AA48" s="182"/>
      <c r="AB48" s="185"/>
    </row>
    <row r="49" s="17" customFormat="1" ht="21" customHeight="1" spans="1:28">
      <c r="A49" s="127"/>
      <c r="B49" s="207">
        <v>1</v>
      </c>
      <c r="C49" s="140" t="s">
        <v>118</v>
      </c>
      <c r="D49" s="140" t="s">
        <v>119</v>
      </c>
      <c r="E49" s="140"/>
      <c r="F49" s="208" t="s">
        <v>120</v>
      </c>
      <c r="G49" s="209" t="s">
        <v>121</v>
      </c>
      <c r="H49" s="210">
        <v>1</v>
      </c>
      <c r="I49" s="211"/>
      <c r="J49" s="212"/>
      <c r="K49" s="211"/>
      <c r="L49" s="213"/>
      <c r="M49" s="214">
        <v>104.45</v>
      </c>
      <c r="N49" s="215"/>
      <c r="O49" s="215"/>
      <c r="P49" s="19"/>
      <c r="Q49" s="176">
        <v>12</v>
      </c>
      <c r="R49" s="177" t="s">
        <v>122</v>
      </c>
      <c r="S49" s="178"/>
      <c r="T49" s="179">
        <v>400</v>
      </c>
      <c r="U49" s="179">
        <v>1000</v>
      </c>
      <c r="V49" s="180"/>
      <c r="W49" s="179"/>
      <c r="X49" s="181">
        <v>0.4</v>
      </c>
      <c r="Y49" s="181">
        <v>1</v>
      </c>
      <c r="Z49" s="181"/>
      <c r="AA49" s="182"/>
      <c r="AB49" s="185"/>
    </row>
    <row r="50" ht="21" customHeight="1" spans="1:28">
      <c r="A50" s="127"/>
      <c r="B50" s="148">
        <v>2</v>
      </c>
      <c r="C50" s="140" t="s">
        <v>118</v>
      </c>
      <c r="D50" s="216" t="s">
        <v>123</v>
      </c>
      <c r="E50" s="216"/>
      <c r="F50" s="208" t="s">
        <v>120</v>
      </c>
      <c r="G50" s="209" t="s">
        <v>121</v>
      </c>
      <c r="H50" s="210">
        <v>1</v>
      </c>
      <c r="I50" s="217"/>
      <c r="J50" s="218"/>
      <c r="K50" s="217"/>
      <c r="L50" s="88"/>
      <c r="M50" s="219"/>
      <c r="N50" s="215"/>
      <c r="O50" s="215"/>
      <c r="Q50" s="176">
        <v>13</v>
      </c>
      <c r="R50" s="177" t="s">
        <v>124</v>
      </c>
      <c r="S50" s="178"/>
      <c r="T50" s="179"/>
      <c r="U50" s="179"/>
      <c r="V50" s="180"/>
      <c r="W50" s="179"/>
      <c r="X50" s="181"/>
      <c r="Y50" s="181">
        <v>1</v>
      </c>
      <c r="Z50" s="181"/>
      <c r="AA50" s="182"/>
      <c r="AB50" s="185"/>
    </row>
    <row r="51" ht="21" customHeight="1" spans="1:28">
      <c r="A51" s="127"/>
      <c r="B51" s="148">
        <v>3</v>
      </c>
      <c r="C51" s="140" t="s">
        <v>118</v>
      </c>
      <c r="D51" s="216" t="s">
        <v>125</v>
      </c>
      <c r="E51" s="209"/>
      <c r="F51" s="208" t="s">
        <v>120</v>
      </c>
      <c r="G51" s="209" t="s">
        <v>126</v>
      </c>
      <c r="H51" s="210">
        <v>1</v>
      </c>
      <c r="I51" s="217"/>
      <c r="J51" s="218"/>
      <c r="K51" s="216"/>
      <c r="L51" s="216"/>
      <c r="M51" s="216"/>
      <c r="N51" s="215"/>
      <c r="O51" s="215"/>
      <c r="Q51" s="176">
        <v>14</v>
      </c>
      <c r="R51" s="177" t="s">
        <v>127</v>
      </c>
      <c r="S51" s="178"/>
      <c r="T51" s="179"/>
      <c r="U51" s="179"/>
      <c r="V51" s="180"/>
      <c r="W51" s="180"/>
      <c r="X51" s="181"/>
      <c r="Y51" s="181"/>
      <c r="Z51" s="181"/>
      <c r="AA51" s="182"/>
      <c r="AB51" s="186"/>
    </row>
    <row r="52" ht="21" customHeight="1" spans="1:28">
      <c r="A52" s="127"/>
      <c r="B52" s="148">
        <v>4</v>
      </c>
      <c r="C52" s="140" t="s">
        <v>118</v>
      </c>
      <c r="D52" s="216" t="s">
        <v>128</v>
      </c>
      <c r="E52" s="209"/>
      <c r="F52" s="208" t="s">
        <v>120</v>
      </c>
      <c r="G52" s="209" t="s">
        <v>126</v>
      </c>
      <c r="H52" s="210">
        <v>1</v>
      </c>
      <c r="I52" s="217"/>
      <c r="J52" s="218"/>
      <c r="K52" s="216"/>
      <c r="L52" s="216"/>
      <c r="M52" s="209"/>
      <c r="N52" s="215"/>
      <c r="O52" s="215"/>
      <c r="Q52" s="176">
        <v>15</v>
      </c>
      <c r="R52" s="177" t="s">
        <v>127</v>
      </c>
      <c r="S52" s="178"/>
      <c r="T52" s="179"/>
      <c r="U52" s="179"/>
      <c r="V52" s="180"/>
      <c r="W52" s="180"/>
      <c r="X52" s="181"/>
      <c r="Y52" s="181"/>
      <c r="Z52" s="181"/>
      <c r="AA52" s="182"/>
      <c r="AB52" s="186"/>
    </row>
    <row r="53" ht="21" customHeight="1" spans="1:28">
      <c r="A53" s="127"/>
      <c r="B53" s="148">
        <v>5</v>
      </c>
      <c r="C53" s="69"/>
      <c r="D53" s="140"/>
      <c r="E53" s="140"/>
      <c r="F53" s="140"/>
      <c r="G53" s="209"/>
      <c r="H53" s="88"/>
      <c r="I53" s="217"/>
      <c r="J53" s="218"/>
      <c r="K53" s="217"/>
      <c r="L53" s="88"/>
      <c r="M53" s="219"/>
      <c r="N53" s="215"/>
      <c r="O53" s="215"/>
      <c r="Q53" s="176">
        <v>16</v>
      </c>
      <c r="R53" s="177" t="s">
        <v>129</v>
      </c>
      <c r="S53" s="178"/>
      <c r="T53" s="179"/>
      <c r="U53" s="179"/>
      <c r="V53" s="179"/>
      <c r="W53" s="180"/>
      <c r="X53" s="181"/>
      <c r="Y53" s="181">
        <v>1</v>
      </c>
      <c r="Z53" s="181"/>
      <c r="AA53" s="182"/>
      <c r="AB53" s="186"/>
    </row>
    <row r="54" ht="21" customHeight="1" spans="1:28">
      <c r="A54" s="127"/>
      <c r="B54" s="148">
        <v>6</v>
      </c>
      <c r="C54" s="220"/>
      <c r="D54" s="209"/>
      <c r="E54" s="209"/>
      <c r="F54" s="209"/>
      <c r="G54" s="88"/>
      <c r="H54" s="88"/>
      <c r="I54" s="217"/>
      <c r="J54" s="218"/>
      <c r="K54" s="217"/>
      <c r="L54" s="88"/>
      <c r="M54" s="219"/>
      <c r="N54" s="215"/>
      <c r="O54" s="215"/>
      <c r="Q54" s="221">
        <v>17</v>
      </c>
      <c r="R54" s="222" t="s">
        <v>130</v>
      </c>
      <c r="S54" s="223"/>
      <c r="T54" s="224"/>
      <c r="U54" s="224"/>
      <c r="V54" s="225"/>
      <c r="W54" s="224"/>
      <c r="X54" s="226"/>
      <c r="Y54" s="226">
        <v>1</v>
      </c>
      <c r="Z54" s="226"/>
      <c r="AA54" s="227"/>
      <c r="AB54" s="228"/>
    </row>
    <row r="55" ht="21" customHeight="1" spans="1:28">
      <c r="A55" s="127"/>
      <c r="B55" s="148">
        <v>7</v>
      </c>
      <c r="C55" s="220"/>
      <c r="D55" s="209"/>
      <c r="E55" s="209"/>
      <c r="F55" s="209"/>
      <c r="G55" s="88"/>
      <c r="H55" s="88"/>
      <c r="I55" s="217"/>
      <c r="J55" s="218"/>
      <c r="K55" s="217"/>
      <c r="L55" s="88"/>
      <c r="M55" s="219"/>
      <c r="N55" s="215"/>
      <c r="O55" s="215"/>
    </row>
    <row r="56" ht="21" customHeight="1" outlineLevel="1" spans="1:28">
      <c r="A56" s="127"/>
      <c r="B56" s="148">
        <v>8</v>
      </c>
      <c r="C56" s="220"/>
      <c r="D56" s="209"/>
      <c r="E56" s="209"/>
      <c r="F56" s="209"/>
      <c r="G56" s="88"/>
      <c r="H56" s="88"/>
      <c r="I56" s="217"/>
      <c r="J56" s="218"/>
      <c r="K56" s="217"/>
      <c r="L56" s="88"/>
      <c r="M56" s="219"/>
      <c r="N56" s="215"/>
      <c r="O56" s="215"/>
    </row>
    <row r="57" ht="21" customHeight="1" outlineLevel="1" spans="1:28">
      <c r="A57" s="127"/>
      <c r="B57" s="148">
        <v>9</v>
      </c>
      <c r="C57" s="220"/>
      <c r="D57" s="209"/>
      <c r="E57" s="88"/>
      <c r="F57" s="88"/>
      <c r="G57" s="217"/>
      <c r="H57" s="217"/>
      <c r="I57" s="218"/>
      <c r="J57" s="217"/>
      <c r="K57" s="217"/>
      <c r="L57" s="88"/>
      <c r="M57" s="219"/>
      <c r="N57" s="215"/>
      <c r="O57" s="215"/>
      <c r="Q57" s="95" t="s">
        <v>131</v>
      </c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30"/>
    </row>
    <row r="58" ht="21" customHeight="1" outlineLevel="1" spans="1:28">
      <c r="A58" s="127"/>
      <c r="B58" s="148">
        <v>10</v>
      </c>
      <c r="C58" s="220"/>
      <c r="D58" s="209"/>
      <c r="E58" s="88"/>
      <c r="F58" s="88"/>
      <c r="G58" s="217"/>
      <c r="H58" s="217"/>
      <c r="I58" s="218"/>
      <c r="J58" s="217"/>
      <c r="K58" s="217"/>
      <c r="L58" s="88"/>
      <c r="M58" s="219"/>
      <c r="N58" s="215"/>
      <c r="O58" s="215"/>
      <c r="Q58" s="231" t="s">
        <v>31</v>
      </c>
      <c r="R58" s="232" t="s">
        <v>132</v>
      </c>
      <c r="S58" s="232"/>
      <c r="T58" s="233" t="s">
        <v>133</v>
      </c>
      <c r="U58" s="233" t="s">
        <v>134</v>
      </c>
      <c r="V58" s="233"/>
      <c r="W58" s="233"/>
      <c r="X58" s="233" t="s">
        <v>135</v>
      </c>
      <c r="Y58" s="234" t="s">
        <v>136</v>
      </c>
      <c r="Z58" s="235"/>
      <c r="AA58" s="233" t="s">
        <v>137</v>
      </c>
      <c r="AB58" s="236" t="s">
        <v>138</v>
      </c>
    </row>
    <row r="59" ht="21" customHeight="1" spans="1:28">
      <c r="A59" s="127"/>
      <c r="B59" s="148">
        <v>11</v>
      </c>
      <c r="C59" s="220"/>
      <c r="D59" s="209"/>
      <c r="E59" s="88"/>
      <c r="F59" s="88"/>
      <c r="G59" s="217"/>
      <c r="H59" s="217"/>
      <c r="I59" s="218"/>
      <c r="J59" s="217"/>
      <c r="K59" s="217"/>
      <c r="L59" s="88"/>
      <c r="M59" s="219"/>
      <c r="N59" s="215"/>
      <c r="O59" s="215"/>
      <c r="Q59" s="237"/>
      <c r="R59" s="238"/>
      <c r="S59" s="238"/>
      <c r="T59" s="239"/>
      <c r="U59" s="240" t="s">
        <v>42</v>
      </c>
      <c r="V59" s="240" t="s">
        <v>43</v>
      </c>
      <c r="W59" s="240" t="s">
        <v>139</v>
      </c>
      <c r="X59" s="239"/>
      <c r="Y59" s="241"/>
      <c r="Z59" s="242"/>
      <c r="AA59" s="239"/>
      <c r="AB59" s="243"/>
    </row>
    <row r="60" ht="21" customHeight="1" outlineLevel="1" spans="1:28">
      <c r="A60" s="127"/>
      <c r="B60" s="148">
        <v>12</v>
      </c>
      <c r="C60" s="220"/>
      <c r="D60" s="209"/>
      <c r="E60" s="88"/>
      <c r="F60" s="88"/>
      <c r="G60" s="217"/>
      <c r="H60" s="217"/>
      <c r="I60" s="218"/>
      <c r="J60" s="217"/>
      <c r="K60" s="217"/>
      <c r="L60" s="88"/>
      <c r="M60" s="219"/>
      <c r="N60" s="215"/>
      <c r="O60" s="215"/>
      <c r="Q60" s="168">
        <v>1</v>
      </c>
      <c r="R60" s="244" t="s">
        <v>140</v>
      </c>
      <c r="S60" s="245"/>
      <c r="T60" s="246" t="s">
        <v>141</v>
      </c>
      <c r="U60" s="246">
        <v>1000</v>
      </c>
      <c r="V60" s="246">
        <v>890</v>
      </c>
      <c r="W60" s="247">
        <v>1000</v>
      </c>
      <c r="X60" s="248">
        <v>1</v>
      </c>
      <c r="Y60" s="249">
        <v>40</v>
      </c>
      <c r="Z60" s="250"/>
      <c r="AA60" s="251">
        <v>3500</v>
      </c>
      <c r="AB60" s="252">
        <v>0.9</v>
      </c>
    </row>
    <row r="61" ht="21" customHeight="1" outlineLevel="1" spans="1:28">
      <c r="A61" s="127"/>
      <c r="B61" s="148">
        <v>13</v>
      </c>
      <c r="C61" s="220"/>
      <c r="D61" s="209"/>
      <c r="E61" s="88"/>
      <c r="F61" s="88"/>
      <c r="G61" s="217"/>
      <c r="H61" s="217"/>
      <c r="I61" s="218"/>
      <c r="J61" s="217"/>
      <c r="K61" s="217"/>
      <c r="L61" s="88"/>
      <c r="M61" s="219"/>
      <c r="N61" s="215"/>
      <c r="O61" s="215"/>
      <c r="Q61" s="176">
        <v>2</v>
      </c>
      <c r="R61" s="253" t="s">
        <v>142</v>
      </c>
      <c r="S61" s="254"/>
      <c r="T61" s="255" t="s">
        <v>143</v>
      </c>
      <c r="U61" s="255"/>
      <c r="V61" s="255"/>
      <c r="W61" s="256"/>
      <c r="X61" s="257"/>
      <c r="Y61" s="258"/>
      <c r="Z61" s="259"/>
      <c r="AA61" s="260"/>
      <c r="AB61" s="261">
        <v>0.4</v>
      </c>
    </row>
    <row r="62" ht="21" customHeight="1" spans="1:28">
      <c r="A62" s="127"/>
      <c r="B62" s="148">
        <v>14</v>
      </c>
      <c r="C62" s="220"/>
      <c r="D62" s="209"/>
      <c r="E62" s="88"/>
      <c r="F62" s="88"/>
      <c r="G62" s="217"/>
      <c r="H62" s="217"/>
      <c r="I62" s="218"/>
      <c r="J62" s="217"/>
      <c r="K62" s="217"/>
      <c r="L62" s="88"/>
      <c r="M62" s="219"/>
      <c r="N62" s="215"/>
      <c r="O62" s="215"/>
      <c r="Q62" s="176">
        <v>3</v>
      </c>
      <c r="R62" s="253" t="s">
        <v>144</v>
      </c>
      <c r="S62" s="254"/>
      <c r="T62" s="255" t="s">
        <v>145</v>
      </c>
      <c r="U62" s="255"/>
      <c r="V62" s="255"/>
      <c r="W62" s="256"/>
      <c r="X62" s="257"/>
      <c r="Y62" s="258"/>
      <c r="Z62" s="259"/>
      <c r="AA62" s="260"/>
      <c r="AB62" s="261"/>
    </row>
    <row r="63" ht="21" customHeight="1" outlineLevel="1" spans="1:28">
      <c r="A63" s="127"/>
      <c r="B63" s="148">
        <v>15</v>
      </c>
      <c r="C63" s="220"/>
      <c r="D63" s="209"/>
      <c r="E63" s="88"/>
      <c r="F63" s="88"/>
      <c r="G63" s="217"/>
      <c r="H63" s="217"/>
      <c r="I63" s="218"/>
      <c r="J63" s="217"/>
      <c r="K63" s="217"/>
      <c r="L63" s="88"/>
      <c r="M63" s="219"/>
      <c r="N63" s="215"/>
      <c r="O63" s="215"/>
      <c r="Q63" s="176">
        <v>4</v>
      </c>
      <c r="R63" s="253" t="s">
        <v>146</v>
      </c>
      <c r="S63" s="254"/>
      <c r="T63" s="255" t="s">
        <v>147</v>
      </c>
      <c r="U63" s="255"/>
      <c r="V63" s="255"/>
      <c r="W63" s="256"/>
      <c r="X63" s="257"/>
      <c r="Y63" s="258"/>
      <c r="Z63" s="259"/>
      <c r="AA63" s="260"/>
      <c r="AB63" s="261"/>
    </row>
    <row r="64" ht="21" customHeight="1" outlineLevel="1" spans="1:28">
      <c r="A64" s="127"/>
      <c r="B64" s="148">
        <v>16</v>
      </c>
      <c r="C64" s="220"/>
      <c r="D64" s="209"/>
      <c r="E64" s="88"/>
      <c r="F64" s="88"/>
      <c r="G64" s="217"/>
      <c r="H64" s="217"/>
      <c r="I64" s="218"/>
      <c r="J64" s="217"/>
      <c r="K64" s="217"/>
      <c r="L64" s="88"/>
      <c r="M64" s="219"/>
      <c r="N64" s="215"/>
      <c r="O64" s="215"/>
      <c r="Q64" s="176">
        <v>5</v>
      </c>
      <c r="R64" s="253"/>
      <c r="S64" s="254"/>
      <c r="T64" s="255"/>
      <c r="U64" s="255"/>
      <c r="V64" s="255"/>
      <c r="W64" s="256"/>
      <c r="X64" s="257"/>
      <c r="Y64" s="258"/>
      <c r="Z64" s="259"/>
      <c r="AA64" s="260"/>
      <c r="AB64" s="261"/>
    </row>
    <row r="65" ht="21" customHeight="1" outlineLevel="1" spans="1:28">
      <c r="A65" s="127"/>
      <c r="B65" s="148">
        <v>17</v>
      </c>
      <c r="C65" s="220"/>
      <c r="D65" s="209"/>
      <c r="E65" s="88" t="s">
        <v>148</v>
      </c>
      <c r="F65" s="88"/>
      <c r="G65" s="217"/>
      <c r="H65" s="217"/>
      <c r="I65" s="218"/>
      <c r="J65" s="217"/>
      <c r="K65" s="217"/>
      <c r="L65" s="88" t="s">
        <v>148</v>
      </c>
      <c r="M65" s="219" t="s">
        <v>148</v>
      </c>
      <c r="N65" s="215"/>
      <c r="O65" s="215"/>
      <c r="Q65" s="221">
        <v>6</v>
      </c>
      <c r="R65" s="262"/>
      <c r="S65" s="263"/>
      <c r="T65" s="264"/>
      <c r="U65" s="264"/>
      <c r="V65" s="264"/>
      <c r="W65" s="265"/>
      <c r="X65" s="266"/>
      <c r="Y65" s="267"/>
      <c r="Z65" s="268"/>
      <c r="AA65" s="269"/>
      <c r="AB65" s="270"/>
    </row>
    <row r="66" ht="21" customHeight="1" outlineLevel="1" spans="1:28">
      <c r="A66" s="127"/>
      <c r="B66" s="148">
        <v>18</v>
      </c>
      <c r="C66" s="220"/>
      <c r="D66" s="209"/>
      <c r="E66" s="88" t="s">
        <v>148</v>
      </c>
      <c r="F66" s="88"/>
      <c r="G66" s="217"/>
      <c r="H66" s="217"/>
      <c r="I66" s="218"/>
      <c r="J66" s="217"/>
      <c r="K66" s="217"/>
      <c r="L66" s="88" t="s">
        <v>148</v>
      </c>
      <c r="M66" s="219" t="s">
        <v>148</v>
      </c>
      <c r="N66" s="215"/>
      <c r="O66" s="215"/>
    </row>
    <row r="67" ht="21" customHeight="1" outlineLevel="2" spans="1:28">
      <c r="A67" s="127"/>
      <c r="B67" s="148">
        <v>19</v>
      </c>
      <c r="C67" s="220"/>
      <c r="D67" s="209"/>
      <c r="E67" s="88" t="s">
        <v>148</v>
      </c>
      <c r="F67" s="88"/>
      <c r="G67" s="217"/>
      <c r="H67" s="217"/>
      <c r="I67" s="218"/>
      <c r="J67" s="217"/>
      <c r="K67" s="217"/>
      <c r="L67" s="88" t="s">
        <v>148</v>
      </c>
      <c r="M67" s="219" t="s">
        <v>148</v>
      </c>
      <c r="N67" s="215"/>
      <c r="O67" s="215"/>
      <c r="Q67" s="271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B67" s="273"/>
    </row>
    <row r="68" ht="21" customHeight="1" outlineLevel="2" spans="1:28">
      <c r="A68" s="127"/>
      <c r="B68" s="148">
        <v>20</v>
      </c>
      <c r="C68" s="220"/>
      <c r="D68" s="209"/>
      <c r="E68" s="88" t="s">
        <v>148</v>
      </c>
      <c r="F68" s="88"/>
      <c r="G68" s="217"/>
      <c r="H68" s="217"/>
      <c r="I68" s="218"/>
      <c r="J68" s="217"/>
      <c r="K68" s="217"/>
      <c r="L68" s="88" t="s">
        <v>148</v>
      </c>
      <c r="M68" s="219" t="s">
        <v>148</v>
      </c>
      <c r="N68" s="215"/>
      <c r="O68" s="215"/>
      <c r="Q68" s="274"/>
      <c r="R68" s="275" t="s">
        <v>149</v>
      </c>
      <c r="S68" s="276"/>
      <c r="T68" s="276"/>
      <c r="U68" s="276"/>
      <c r="V68" s="18"/>
      <c r="Y68" s="276"/>
      <c r="Z68" s="277" t="s">
        <v>150</v>
      </c>
      <c r="AA68" s="277" t="s">
        <v>151</v>
      </c>
      <c r="AB68" s="278"/>
    </row>
    <row r="69" ht="21" customHeight="1" outlineLevel="2" spans="1:28">
      <c r="A69" s="127"/>
      <c r="B69" s="148">
        <v>21</v>
      </c>
      <c r="C69" s="220"/>
      <c r="D69" s="209"/>
      <c r="E69" s="88" t="s">
        <v>148</v>
      </c>
      <c r="F69" s="88"/>
      <c r="G69" s="217"/>
      <c r="H69" s="217"/>
      <c r="I69" s="218"/>
      <c r="J69" s="217"/>
      <c r="K69" s="217"/>
      <c r="L69" s="88" t="s">
        <v>148</v>
      </c>
      <c r="M69" s="219" t="s">
        <v>148</v>
      </c>
      <c r="N69" s="215"/>
      <c r="O69" s="215"/>
      <c r="Q69" s="279"/>
      <c r="S69" s="280"/>
      <c r="T69" s="281" t="s">
        <v>152</v>
      </c>
      <c r="U69" s="282"/>
      <c r="Y69" s="280"/>
      <c r="Z69" s="283"/>
      <c r="AA69" s="283"/>
      <c r="AB69" s="278"/>
    </row>
    <row r="70" ht="21" customHeight="1" outlineLevel="2" spans="1:28">
      <c r="A70" s="127"/>
      <c r="B70" s="148">
        <v>22</v>
      </c>
      <c r="C70" s="220"/>
      <c r="D70" s="209"/>
      <c r="E70" s="88" t="s">
        <v>148</v>
      </c>
      <c r="F70" s="88"/>
      <c r="G70" s="217"/>
      <c r="H70" s="217"/>
      <c r="I70" s="218"/>
      <c r="J70" s="217"/>
      <c r="K70" s="217"/>
      <c r="L70" s="88" t="s">
        <v>148</v>
      </c>
      <c r="M70" s="219" t="s">
        <v>148</v>
      </c>
      <c r="N70" s="215"/>
      <c r="O70" s="215"/>
      <c r="Q70" s="279"/>
      <c r="S70" s="284"/>
      <c r="T70" s="281" t="s">
        <v>153</v>
      </c>
      <c r="U70" s="285"/>
      <c r="Y70" s="284"/>
      <c r="Z70" s="283"/>
      <c r="AA70" s="283"/>
      <c r="AB70" s="278"/>
    </row>
    <row r="71" ht="21" customHeight="1" outlineLevel="2" spans="1:28">
      <c r="A71" s="127"/>
      <c r="B71" s="148">
        <v>23</v>
      </c>
      <c r="C71" s="220"/>
      <c r="D71" s="209"/>
      <c r="E71" s="88" t="s">
        <v>148</v>
      </c>
      <c r="F71" s="88"/>
      <c r="G71" s="217"/>
      <c r="H71" s="217"/>
      <c r="I71" s="218"/>
      <c r="J71" s="217"/>
      <c r="K71" s="217"/>
      <c r="L71" s="88" t="s">
        <v>148</v>
      </c>
      <c r="M71" s="219" t="s">
        <v>148</v>
      </c>
      <c r="Q71" s="279"/>
      <c r="S71" s="286"/>
      <c r="T71" s="281" t="s">
        <v>154</v>
      </c>
      <c r="U71" s="282"/>
      <c r="Y71" s="286"/>
      <c r="Z71" s="283"/>
      <c r="AA71" s="283"/>
      <c r="AB71" s="278"/>
    </row>
    <row r="72" ht="21" customHeight="1" outlineLevel="2" spans="1:28">
      <c r="A72" s="127"/>
      <c r="B72" s="148">
        <v>24</v>
      </c>
      <c r="C72" s="220"/>
      <c r="D72" s="209"/>
      <c r="E72" s="88"/>
      <c r="F72" s="88"/>
      <c r="G72" s="217"/>
      <c r="H72" s="217"/>
      <c r="I72" s="218"/>
      <c r="J72" s="217"/>
      <c r="K72" s="217"/>
      <c r="L72" s="88" t="s">
        <v>148</v>
      </c>
      <c r="M72" s="219" t="s">
        <v>148</v>
      </c>
      <c r="Q72" s="279"/>
      <c r="S72" s="287"/>
      <c r="T72" s="281" t="s">
        <v>155</v>
      </c>
      <c r="U72" s="282"/>
      <c r="Y72" s="287"/>
      <c r="Z72" s="283"/>
      <c r="AA72" s="283"/>
      <c r="AB72" s="278"/>
    </row>
    <row r="73" ht="21" customHeight="1" outlineLevel="1" spans="1:28">
      <c r="A73" s="118"/>
      <c r="B73" s="187">
        <v>25</v>
      </c>
      <c r="C73" s="288"/>
      <c r="D73" s="289"/>
      <c r="E73" s="121"/>
      <c r="F73" s="121"/>
      <c r="G73" s="290"/>
      <c r="H73" s="290"/>
      <c r="I73" s="291"/>
      <c r="J73" s="290"/>
      <c r="K73" s="290"/>
      <c r="L73" s="121" t="s">
        <v>148</v>
      </c>
      <c r="M73" s="292" t="s">
        <v>148</v>
      </c>
      <c r="N73" s="19"/>
      <c r="O73" s="19"/>
      <c r="P73" s="103"/>
      <c r="Q73" s="293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5"/>
    </row>
    <row r="74" customHeight="1" spans="1:28">
      <c r="N74" s="19"/>
      <c r="O74" s="19"/>
      <c r="P74" s="103"/>
    </row>
    <row r="75" customHeight="1" spans="1:28">
      <c r="N75" s="19"/>
      <c r="O75" s="19"/>
      <c r="P75" s="103"/>
    </row>
    <row r="76" customHeight="1" spans="1:28"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03"/>
      <c r="Q76" s="103"/>
      <c r="R76" s="103"/>
      <c r="S76" s="103"/>
    </row>
    <row r="77" customHeight="1" spans="1:28"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03"/>
      <c r="Q77" s="103"/>
      <c r="R77" s="103"/>
      <c r="S77" s="103"/>
    </row>
    <row r="78" customHeight="1" spans="1:28"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03"/>
      <c r="Q78" s="103"/>
      <c r="R78" s="103"/>
      <c r="S78" s="103"/>
    </row>
    <row r="79" customHeight="1" spans="1:28"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03"/>
      <c r="Q79" s="103"/>
      <c r="R79" s="103"/>
      <c r="S79" s="103"/>
    </row>
    <row r="80" customHeight="1" spans="1:28"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03"/>
      <c r="O80" s="103"/>
      <c r="P80" s="103"/>
      <c r="Q80" s="103"/>
      <c r="R80" s="103"/>
      <c r="S80" s="103"/>
    </row>
    <row r="81" customHeight="1" spans="1:19"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03"/>
      <c r="O81" s="103"/>
      <c r="P81" s="103"/>
      <c r="Q81" s="103"/>
      <c r="R81" s="103"/>
      <c r="S81" s="103"/>
    </row>
    <row r="82" customHeight="1" spans="1:19"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03"/>
      <c r="O82" s="103"/>
      <c r="P82" s="103"/>
      <c r="Q82" s="103"/>
      <c r="R82" s="103"/>
      <c r="S82" s="103"/>
    </row>
    <row r="83" customHeight="1" spans="1:19"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</row>
    <row r="84" customHeight="1" spans="1:19"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</row>
    <row r="85" customHeight="1" spans="1:19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</row>
    <row r="86" ht="31" customHeight="1" spans="1:19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</row>
    <row r="87" ht="31" customHeight="1" spans="1:19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</row>
    <row r="88" customHeight="1" spans="1:19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</row>
    <row r="89" customHeight="1" spans="1:1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</row>
    <row r="90" customHeight="1" spans="1:19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Q90" s="103"/>
      <c r="R90" s="103"/>
      <c r="S90" s="103"/>
    </row>
    <row r="91" customHeight="1" spans="1:19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Q91" s="103"/>
      <c r="R91" s="103"/>
      <c r="S91" s="103"/>
    </row>
    <row r="92" customHeight="1" spans="1:19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Q92" s="103"/>
      <c r="R92" s="103"/>
      <c r="S92" s="103"/>
    </row>
  </sheetData>
  <sheetProtection selectLockedCells="1"/>
  <mergeCells count="53">
    <mergeCell ref="A1:M1"/>
    <mergeCell ref="Q1:AB1"/>
    <mergeCell ref="J2:K2"/>
    <mergeCell ref="B5:I5"/>
    <mergeCell ref="J5:O5"/>
    <mergeCell ref="Q5:S5"/>
    <mergeCell ref="T5:V5"/>
    <mergeCell ref="W5:AB5"/>
    <mergeCell ref="Q23:AB23"/>
    <mergeCell ref="B28:H28"/>
    <mergeCell ref="I28:M28"/>
    <mergeCell ref="Q36:AB36"/>
    <mergeCell ref="B47:C47"/>
    <mergeCell ref="D47:H47"/>
    <mergeCell ref="I47:K47"/>
    <mergeCell ref="L47:M47"/>
    <mergeCell ref="Q57:AB57"/>
    <mergeCell ref="U58:W58"/>
    <mergeCell ref="R60:S60"/>
    <mergeCell ref="Y60:Z60"/>
    <mergeCell ref="R61:S61"/>
    <mergeCell ref="Y61:Z61"/>
    <mergeCell ref="R62:S62"/>
    <mergeCell ref="Y62:Z62"/>
    <mergeCell ref="R63:S63"/>
    <mergeCell ref="Y63:Z63"/>
    <mergeCell ref="R64:S64"/>
    <mergeCell ref="Y64:Z64"/>
    <mergeCell ref="R65:S65"/>
    <mergeCell ref="Y65:Z65"/>
    <mergeCell ref="A5:A27"/>
    <mergeCell ref="A29:A46"/>
    <mergeCell ref="A48:A73"/>
    <mergeCell ref="Q58:Q59"/>
    <mergeCell ref="T58:T59"/>
    <mergeCell ref="X58:X59"/>
    <mergeCell ref="AA58:AA59"/>
    <mergeCell ref="AB24:AB28"/>
    <mergeCell ref="AB29:AB34"/>
    <mergeCell ref="AB58:AB59"/>
    <mergeCell ref="Q24:S25"/>
    <mergeCell ref="T24:U28"/>
    <mergeCell ref="V24:W28"/>
    <mergeCell ref="X24:Y28"/>
    <mergeCell ref="Z24:AA28"/>
    <mergeCell ref="Q26:S34"/>
    <mergeCell ref="T29:U34"/>
    <mergeCell ref="V29:W34"/>
    <mergeCell ref="X29:Y34"/>
    <mergeCell ref="Z29:AA34"/>
    <mergeCell ref="R58:S59"/>
    <mergeCell ref="Y58:Z59"/>
    <mergeCell ref="Q2:AB3"/>
  </mergeCells>
  <conditionalFormatting sqref="M30:O30">
    <cfRule type="expression" dxfId="0" priority="17">
      <formula>#REF!=80991033</formula>
    </cfRule>
  </conditionalFormatting>
  <conditionalFormatting sqref="M31:O31">
    <cfRule type="expression" dxfId="0" priority="16">
      <formula>#REF!=80991033</formula>
    </cfRule>
  </conditionalFormatting>
  <conditionalFormatting sqref="M32:O32">
    <cfRule type="expression" dxfId="0" priority="15">
      <formula>#REF!=80991033</formula>
    </cfRule>
  </conditionalFormatting>
  <conditionalFormatting sqref="M33:O33">
    <cfRule type="expression" dxfId="0" priority="14">
      <formula>#REF!=80991033</formula>
    </cfRule>
  </conditionalFormatting>
  <conditionalFormatting sqref="M34:O34">
    <cfRule type="expression" dxfId="0" priority="13">
      <formula>#REF!=80991033</formula>
    </cfRule>
  </conditionalFormatting>
  <conditionalFormatting sqref="M35:O35">
    <cfRule type="expression" dxfId="0" priority="12">
      <formula>#REF!=80991033</formula>
    </cfRule>
  </conditionalFormatting>
  <conditionalFormatting sqref="T79">
    <cfRule type="expression" dxfId="1" priority="8">
      <formula>#REF!&gt;2035</formula>
    </cfRule>
  </conditionalFormatting>
  <conditionalFormatting sqref="U79">
    <cfRule type="expression" dxfId="1" priority="7">
      <formula>#REF!&gt;2035</formula>
    </cfRule>
  </conditionalFormatting>
  <conditionalFormatting sqref="V79">
    <cfRule type="expression" dxfId="1" priority="6">
      <formula>#REF!&gt;2035</formula>
    </cfRule>
  </conditionalFormatting>
  <conditionalFormatting sqref="W79">
    <cfRule type="expression" dxfId="1" priority="5">
      <formula>#REF!&gt;2035</formula>
    </cfRule>
  </conditionalFormatting>
  <conditionalFormatting sqref="X79">
    <cfRule type="expression" dxfId="1" priority="4">
      <formula>#REF!&gt;2035</formula>
    </cfRule>
  </conditionalFormatting>
  <conditionalFormatting sqref="Y79">
    <cfRule type="expression" dxfId="1" priority="3">
      <formula>#REF!&gt;2035</formula>
    </cfRule>
  </conditionalFormatting>
  <conditionalFormatting sqref="Z79">
    <cfRule type="expression" dxfId="1" priority="2">
      <formula>#REF!&gt;2035</formula>
    </cfRule>
  </conditionalFormatting>
  <conditionalFormatting sqref="AA79">
    <cfRule type="expression" dxfId="1" priority="1">
      <formula>#REF!&gt;2035</formula>
    </cfRule>
  </conditionalFormatting>
  <conditionalFormatting sqref="U87">
    <cfRule type="expression" dxfId="1" priority="9">
      <formula>U85&gt;2035</formula>
    </cfRule>
  </conditionalFormatting>
  <conditionalFormatting sqref="V87">
    <cfRule type="expression" dxfId="1" priority="10">
      <formula>V85&gt;2035</formula>
    </cfRule>
  </conditionalFormatting>
  <conditionalFormatting sqref="G4:I4 E3 K4:L4 P4 Q35:AC35 P7:P26 Q22:AB22 P29:P47">
    <cfRule type="expression" dxfId="0" priority="20">
      <formula>#REF!=80991033</formula>
    </cfRule>
  </conditionalFormatting>
  <conditionalFormatting sqref="M9:O27 J9:J27">
    <cfRule type="expression" dxfId="0" priority="19">
      <formula>#REF!=80991033</formula>
    </cfRule>
  </conditionalFormatting>
  <conditionalFormatting sqref="K30 L47 J30:J46">
    <cfRule type="expression" dxfId="0" priority="18">
      <formula>#REF!=80991033</formula>
    </cfRule>
  </conditionalFormatting>
  <conditionalFormatting sqref="M36:O46">
    <cfRule type="expression" dxfId="0" priority="11">
      <formula>#REF!=80991033</formula>
    </cfRule>
  </conditionalFormatting>
  <dataValidations count="4">
    <dataValidation type="list" allowBlank="1" showInputMessage="1" showErrorMessage="1" sqref="E3 AB60:AB65">
      <formula1>#REF!</formula1>
    </dataValidation>
    <dataValidation type="list" allowBlank="1" showInputMessage="1" showErrorMessage="1" sqref="C53 C32:C46">
      <formula1>date!$B$2:$B$35</formula1>
    </dataValidation>
    <dataValidation type="list" allowBlank="1" showInputMessage="1" showErrorMessage="1" sqref="C54:C73">
      <formula1>date!$A$2:$A$35</formula1>
    </dataValidation>
    <dataValidation type="list" allowBlank="1" showInputMessage="1" showErrorMessage="1" sqref="R60:S65">
      <formula1>date!$E$7:$E$10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E5:I15"/>
  <sheetViews>
    <sheetView showGridLines="0" workbookViewId="0">
      <selection activeCell="H9" sqref="H9:I13"/>
    </sheetView>
  </sheetViews>
  <sheetFormatPr defaultColWidth="8.73148148148148" defaultRowHeight="14.4"/>
  <cols>
    <col min="5" max="5" width="19.2685185185185" customWidth="1"/>
    <col min="6" max="6" width="13" customWidth="1"/>
    <col min="8" max="8" width="13.6388888888889"/>
  </cols>
  <sheetData>
    <row r="5" spans="5:9">
      <c r="H5" s="12" t="str">
        <f>_xlfn.DISPIMG("ID_7E79716917CA47E1AB52B1F7829713CE",1)</f>
        <v>=DISPIMG("ID_7E79716917CA47E1AB52B1F7829713CE",1)</v>
      </c>
      <c r="I5" s="12"/>
    </row>
    <row r="6" spans="5:9">
      <c r="H6" s="12"/>
      <c r="I6" s="12"/>
    </row>
    <row r="7" ht="19" customHeight="1" spans="5:9">
      <c r="E7" s="13" t="s">
        <v>156</v>
      </c>
      <c r="F7" s="13"/>
      <c r="H7" s="12"/>
      <c r="I7" s="12"/>
    </row>
    <row r="8" ht="15.15" spans="5:9">
      <c r="E8" s="13" t="s">
        <v>157</v>
      </c>
      <c r="F8" s="13"/>
    </row>
    <row r="9" spans="5:9">
      <c r="E9" s="13" t="s">
        <v>158</v>
      </c>
      <c r="F9" s="13"/>
      <c r="H9" s="14" t="str">
        <f>_xlfn.DISPIMG("ID_FA2D0636A5C84E4C8573701B471D3E38",1)</f>
        <v>=DISPIMG("ID_FA2D0636A5C84E4C8573701B471D3E38",1)</v>
      </c>
      <c r="I9" s="14"/>
    </row>
    <row r="10" spans="5:9">
      <c r="H10" s="15"/>
      <c r="I10" s="15"/>
    </row>
    <row r="11" spans="5:9">
      <c r="H11" s="15"/>
      <c r="I11" s="15"/>
    </row>
    <row r="12" spans="5:9">
      <c r="H12" s="15"/>
      <c r="I12" s="15"/>
    </row>
    <row r="13" spans="5:9">
      <c r="H13" s="15"/>
      <c r="I13" s="15"/>
    </row>
    <row r="15" spans="5:9">
      <c r="H15" t="str">
        <f>_xlfn.DISPIMG("ID_029600038AD645D6B0E80E0ECFCBD802",1)</f>
        <v>=DISPIMG("ID_029600038AD645D6B0E80E0ECFCBD802",1)</v>
      </c>
    </row>
  </sheetData>
  <mergeCells count="2">
    <mergeCell ref="H9:I13"/>
    <mergeCell ref="H5:I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G258"/>
  <sheetViews>
    <sheetView workbookViewId="0">
      <selection activeCell="G13" sqref="G13"/>
    </sheetView>
  </sheetViews>
  <sheetFormatPr defaultColWidth="9" defaultRowHeight="21" customHeight="1" outlineLevelCol="6"/>
  <cols>
    <col min="1" max="1" width="8.90740740740741" style="2" customWidth="1" outlineLevel="1"/>
    <col min="2" max="2" width="15.4537037037037" style="2" customWidth="1" outlineLevel="1"/>
    <col min="3" max="16384" width="9" style="3"/>
  </cols>
  <sheetData>
    <row r="1" s="1" customFormat="1" customHeight="1" spans="1:7">
      <c r="A1" s="4"/>
      <c r="B1" s="4"/>
    </row>
    <row r="2" customHeight="1" spans="1:7">
      <c r="A2" s="5" t="s">
        <v>159</v>
      </c>
      <c r="B2" s="5" t="str">
        <f t="shared" ref="B2:B8" si="0">A2&amp;"模"</f>
        <v>冲切模</v>
      </c>
      <c r="E2" s="3" t="s">
        <v>160</v>
      </c>
    </row>
    <row r="3" customHeight="1" outlineLevel="1" spans="1:7">
      <c r="A3" s="6" t="s">
        <v>161</v>
      </c>
      <c r="B3" s="5" t="str">
        <f t="shared" si="0"/>
        <v>发泡模</v>
      </c>
      <c r="E3" s="3" t="s">
        <v>162</v>
      </c>
    </row>
    <row r="4" customHeight="1" spans="1:7">
      <c r="A4" s="5" t="s">
        <v>118</v>
      </c>
      <c r="B4" s="5" t="str">
        <f t="shared" si="0"/>
        <v>注塑模</v>
      </c>
      <c r="E4" s="3" t="s">
        <v>163</v>
      </c>
    </row>
    <row r="5" customHeight="1" outlineLevel="1" spans="1:7">
      <c r="A5" s="5" t="s">
        <v>164</v>
      </c>
      <c r="B5" s="5" t="str">
        <f t="shared" si="0"/>
        <v>吸塑模</v>
      </c>
    </row>
    <row r="6" customHeight="1" outlineLevel="1" spans="1:7">
      <c r="A6" s="5" t="s">
        <v>165</v>
      </c>
      <c r="B6" s="5" t="str">
        <f t="shared" ref="B6:B12" si="1">A6&amp;"夹具"</f>
        <v>烘烤夹具</v>
      </c>
    </row>
    <row r="7" customHeight="1" outlineLevel="1" spans="1:7">
      <c r="A7" s="5" t="s">
        <v>166</v>
      </c>
      <c r="B7" s="5" t="str">
        <f t="shared" si="0"/>
        <v>热压模</v>
      </c>
      <c r="E7" s="7" t="s">
        <v>140</v>
      </c>
      <c r="F7" s="8" t="str">
        <f t="shared" ref="F7:F10" si="2">E7&amp;G7&amp;")"</f>
        <v>20GP(5.9*2.35*2.39)33)</v>
      </c>
      <c r="G7" s="9">
        <v>33</v>
      </c>
    </row>
    <row r="8" customHeight="1" outlineLevel="1" spans="1:7">
      <c r="A8" s="5" t="s">
        <v>167</v>
      </c>
      <c r="B8" s="5" t="str">
        <f t="shared" si="0"/>
        <v>切割模</v>
      </c>
      <c r="E8" s="10" t="s">
        <v>142</v>
      </c>
      <c r="F8" s="8" t="str">
        <f t="shared" si="2"/>
        <v>40GP(12.03*2.35*2.39)67.7)</v>
      </c>
      <c r="G8" s="9">
        <v>67.7</v>
      </c>
    </row>
    <row r="9" customHeight="1" outlineLevel="1" spans="1:7">
      <c r="A9" s="5" t="s">
        <v>168</v>
      </c>
      <c r="B9" s="5" t="str">
        <f t="shared" si="1"/>
        <v>焊接夹具</v>
      </c>
      <c r="E9" s="10" t="s">
        <v>144</v>
      </c>
      <c r="F9" s="8" t="str">
        <f t="shared" si="2"/>
        <v>40HQ/HC(12.03*2.35*2.69)76)</v>
      </c>
      <c r="G9" s="9">
        <v>76</v>
      </c>
    </row>
    <row r="10" customHeight="1" outlineLevel="1" spans="1:7">
      <c r="A10" s="5" t="s">
        <v>169</v>
      </c>
      <c r="B10" s="5" t="str">
        <f t="shared" si="1"/>
        <v>缝边夹具</v>
      </c>
      <c r="E10" s="10" t="s">
        <v>146</v>
      </c>
      <c r="F10" s="8" t="str">
        <f t="shared" si="2"/>
        <v>45HC(13.58*2.34*2.71)86)</v>
      </c>
      <c r="G10" s="9">
        <v>86</v>
      </c>
    </row>
    <row r="11" customHeight="1" outlineLevel="1" spans="1:7">
      <c r="A11" s="5" t="s">
        <v>170</v>
      </c>
      <c r="B11" s="5" t="str">
        <f t="shared" si="1"/>
        <v>电晕夹具</v>
      </c>
    </row>
    <row r="12" customHeight="1" outlineLevel="1" spans="1:7">
      <c r="A12" s="11" t="s">
        <v>171</v>
      </c>
      <c r="B12" s="5" t="str">
        <f t="shared" si="1"/>
        <v>喷胶/喷涂夹具</v>
      </c>
    </row>
    <row r="13" customHeight="1" outlineLevel="1" spans="1:7">
      <c r="A13" s="5" t="s">
        <v>172</v>
      </c>
      <c r="B13" s="5" t="str">
        <f>A13&amp;"挂具"</f>
        <v>清洁挂具</v>
      </c>
    </row>
    <row r="14" customHeight="1" outlineLevel="1" spans="1:7">
      <c r="A14" s="5" t="s">
        <v>173</v>
      </c>
      <c r="B14" s="5" t="str">
        <f t="shared" ref="B14:B18" si="3">A14&amp;"工装"</f>
        <v>水切工装</v>
      </c>
    </row>
    <row r="15" customHeight="1" outlineLevel="1" spans="1:7">
      <c r="A15" s="5" t="s">
        <v>174</v>
      </c>
      <c r="B15" s="5" t="str">
        <f t="shared" si="3"/>
        <v>激光切割工装</v>
      </c>
    </row>
    <row r="16" customHeight="1" outlineLevel="1" spans="1:7">
      <c r="A16" s="5" t="s">
        <v>175</v>
      </c>
      <c r="B16" s="5" t="str">
        <f>A16&amp;"夹具"</f>
        <v>装配夹具</v>
      </c>
    </row>
    <row r="17" customHeight="1" outlineLevel="1" spans="1:5">
      <c r="A17" s="5" t="s">
        <v>176</v>
      </c>
      <c r="B17" s="5" t="str">
        <f t="shared" si="3"/>
        <v>检验工装</v>
      </c>
      <c r="E17" s="3" t="s">
        <v>177</v>
      </c>
    </row>
    <row r="18" customHeight="1" outlineLevel="1" spans="1:5">
      <c r="A18" s="11" t="s">
        <v>178</v>
      </c>
      <c r="B18" s="5" t="str">
        <f t="shared" si="3"/>
        <v>包装工装</v>
      </c>
    </row>
    <row r="19" customHeight="1" outlineLevel="1" spans="1:5">
      <c r="A19" s="5" t="s">
        <v>179</v>
      </c>
      <c r="B19" s="5" t="str">
        <f>A19&amp;"夹具"</f>
        <v>运输夹具</v>
      </c>
    </row>
    <row r="20" customHeight="1" outlineLevel="1" spans="1:5">
      <c r="A20" s="5" t="s">
        <v>180</v>
      </c>
      <c r="B20" s="5" t="str">
        <f t="shared" ref="B20:B35" si="4">A20&amp;"工装"</f>
        <v>手工切割1工装</v>
      </c>
    </row>
    <row r="21" customHeight="1" outlineLevel="1" spans="1:5">
      <c r="A21" s="11" t="s">
        <v>181</v>
      </c>
      <c r="B21" s="5" t="str">
        <f t="shared" si="4"/>
        <v>簇绒工装</v>
      </c>
    </row>
    <row r="22" customHeight="1" outlineLevel="1" spans="1:5">
      <c r="A22" s="11" t="s">
        <v>182</v>
      </c>
      <c r="B22" s="5" t="str">
        <f t="shared" si="4"/>
        <v>针刺工装</v>
      </c>
    </row>
    <row r="23" customHeight="1" outlineLevel="1" spans="1:5">
      <c r="A23" s="11" t="s">
        <v>183</v>
      </c>
      <c r="B23" s="5" t="str">
        <f t="shared" si="4"/>
        <v>浸胶工装</v>
      </c>
    </row>
    <row r="24" customHeight="1" outlineLevel="1" spans="1:5">
      <c r="A24" s="11" t="s">
        <v>184</v>
      </c>
      <c r="B24" s="5" t="str">
        <f t="shared" si="4"/>
        <v>定型工装</v>
      </c>
    </row>
    <row r="25" customHeight="1" outlineLevel="1" spans="1:5">
      <c r="A25" s="11" t="s">
        <v>185</v>
      </c>
      <c r="B25" s="5" t="str">
        <f t="shared" si="4"/>
        <v>烧毛工装</v>
      </c>
    </row>
    <row r="26" customHeight="1" outlineLevel="1" spans="1:5">
      <c r="A26" s="11" t="s">
        <v>186</v>
      </c>
      <c r="B26" s="5" t="str">
        <f t="shared" si="4"/>
        <v>淋膜工装</v>
      </c>
    </row>
    <row r="27" customHeight="1" outlineLevel="1" spans="1:5">
      <c r="A27" s="11" t="s">
        <v>187</v>
      </c>
      <c r="B27" s="5" t="str">
        <f t="shared" si="4"/>
        <v>裁片工装</v>
      </c>
    </row>
    <row r="28" customHeight="1" outlineLevel="1" spans="1:5">
      <c r="A28" s="11" t="s">
        <v>188</v>
      </c>
      <c r="B28" s="5" t="str">
        <f t="shared" si="4"/>
        <v>烘烤热压剪边工装</v>
      </c>
    </row>
    <row r="29" customHeight="1" outlineLevel="1" spans="1:5">
      <c r="A29" s="11" t="s">
        <v>189</v>
      </c>
      <c r="B29" s="5" t="str">
        <f t="shared" si="4"/>
        <v>绣标1工装</v>
      </c>
    </row>
    <row r="30" customHeight="1" outlineLevel="1" spans="1:5">
      <c r="A30" s="11" t="s">
        <v>190</v>
      </c>
      <c r="B30" s="5" t="str">
        <f t="shared" si="4"/>
        <v>机加工装</v>
      </c>
    </row>
    <row r="31" customHeight="1" outlineLevel="1" spans="1:5">
      <c r="A31" s="11" t="s">
        <v>191</v>
      </c>
      <c r="B31" s="5" t="str">
        <f t="shared" si="4"/>
        <v>压铸工装</v>
      </c>
    </row>
    <row r="32" customHeight="1" outlineLevel="1" spans="1:5">
      <c r="A32" s="11" t="s">
        <v>192</v>
      </c>
      <c r="B32" s="5" t="str">
        <f t="shared" si="4"/>
        <v>保压工装</v>
      </c>
    </row>
    <row r="33" customHeight="1" outlineLevel="1" spans="1:2">
      <c r="A33" s="11" t="s">
        <v>193</v>
      </c>
      <c r="B33" s="5" t="str">
        <f t="shared" si="4"/>
        <v>包覆工装</v>
      </c>
    </row>
    <row r="34" customHeight="1" outlineLevel="1" spans="1:2">
      <c r="A34" s="11" t="s">
        <v>194</v>
      </c>
      <c r="B34" s="5" t="str">
        <f t="shared" si="4"/>
        <v>冷却工装</v>
      </c>
    </row>
    <row r="35" customHeight="1" outlineLevel="1" spans="1:2">
      <c r="A35" s="11" t="s">
        <v>195</v>
      </c>
      <c r="B35" s="5" t="str">
        <f t="shared" si="4"/>
        <v>其它工艺6工装</v>
      </c>
    </row>
    <row r="36" customHeight="1" outlineLevel="1" spans="1:2">
      <c r="A36" s="5"/>
      <c r="B36" s="5"/>
    </row>
    <row r="37" customHeight="1" outlineLevel="1" spans="1:2">
      <c r="A37" s="5"/>
      <c r="B37" s="5"/>
    </row>
    <row r="38" customHeight="1" outlineLevel="1" spans="1:2">
      <c r="A38" s="5"/>
      <c r="B38" s="5"/>
    </row>
    <row r="39" customHeight="1" outlineLevel="1" spans="1:2">
      <c r="A39" s="5"/>
      <c r="B39" s="5"/>
    </row>
    <row r="40" customHeight="1" outlineLevel="1" spans="1:2">
      <c r="A40" s="5"/>
      <c r="B40" s="5"/>
    </row>
    <row r="41" customHeight="1" outlineLevel="1" spans="1:2">
      <c r="A41" s="5"/>
      <c r="B41" s="5"/>
    </row>
    <row r="42" customHeight="1" outlineLevel="1" spans="1:2">
      <c r="A42" s="5"/>
      <c r="B42" s="5"/>
    </row>
    <row r="43" customHeight="1" outlineLevel="1" spans="1:2">
      <c r="A43" s="5"/>
      <c r="B43" s="5"/>
    </row>
    <row r="44" customHeight="1" outlineLevel="1" spans="1:2">
      <c r="A44" s="5"/>
      <c r="B44" s="5"/>
    </row>
    <row r="45" customHeight="1" outlineLevel="1" spans="1:2">
      <c r="A45" s="5"/>
      <c r="B45" s="5"/>
    </row>
    <row r="46" customHeight="1" outlineLevel="1" spans="1:2">
      <c r="A46" s="5"/>
      <c r="B46" s="5"/>
    </row>
    <row r="47" customHeight="1" outlineLevel="1" spans="1:2">
      <c r="A47" s="5"/>
      <c r="B47" s="5"/>
    </row>
    <row r="48" customHeight="1" outlineLevel="1" spans="1:2">
      <c r="A48" s="5"/>
      <c r="B48" s="5"/>
    </row>
    <row r="49" customHeight="1" outlineLevel="1" spans="1:2">
      <c r="A49" s="5"/>
      <c r="B49" s="5"/>
    </row>
    <row r="50" customHeight="1" outlineLevel="1" spans="1:2">
      <c r="A50" s="5"/>
      <c r="B50" s="5"/>
    </row>
    <row r="51" customHeight="1" spans="1:2">
      <c r="A51" s="5"/>
      <c r="B51" s="5"/>
    </row>
    <row r="52" customHeight="1" outlineLevel="1" spans="1:2">
      <c r="A52" s="5"/>
      <c r="B52" s="5"/>
    </row>
    <row r="53" customHeight="1" outlineLevel="1" spans="1:2">
      <c r="A53" s="5"/>
      <c r="B53" s="5"/>
    </row>
    <row r="54" customHeight="1" outlineLevel="1" spans="1:2">
      <c r="A54" s="5"/>
      <c r="B54" s="5"/>
    </row>
    <row r="55" customHeight="1" outlineLevel="1" spans="1:2">
      <c r="A55" s="5"/>
      <c r="B55" s="5"/>
    </row>
    <row r="56" customHeight="1" outlineLevel="1" spans="1:2">
      <c r="A56" s="5"/>
      <c r="B56" s="5"/>
    </row>
    <row r="57" customHeight="1" outlineLevel="1" spans="1:2">
      <c r="A57" s="5"/>
      <c r="B57" s="5"/>
    </row>
    <row r="58" customHeight="1" outlineLevel="1" spans="1:2">
      <c r="A58" s="5"/>
      <c r="B58" s="5"/>
    </row>
    <row r="59" customHeight="1" outlineLevel="1" spans="1:2">
      <c r="A59" s="5">
        <v>53</v>
      </c>
      <c r="B59" s="5"/>
    </row>
    <row r="60" customHeight="1" outlineLevel="1" spans="1:2">
      <c r="A60" s="5">
        <v>54</v>
      </c>
      <c r="B60" s="5"/>
    </row>
    <row r="61" customHeight="1" outlineLevel="1" spans="1:2">
      <c r="A61" s="5">
        <v>55</v>
      </c>
      <c r="B61" s="5"/>
    </row>
    <row r="62" customHeight="1" outlineLevel="1" spans="1:2">
      <c r="A62" s="5">
        <v>56</v>
      </c>
      <c r="B62" s="5"/>
    </row>
    <row r="63" customHeight="1" outlineLevel="1" spans="1:2">
      <c r="A63" s="5">
        <v>57</v>
      </c>
      <c r="B63" s="5"/>
    </row>
    <row r="64" customHeight="1" outlineLevel="1" spans="1:2">
      <c r="A64" s="5">
        <v>58</v>
      </c>
      <c r="B64" s="5"/>
    </row>
    <row r="65" customHeight="1" outlineLevel="1" spans="1:2">
      <c r="A65" s="5">
        <v>59</v>
      </c>
      <c r="B65" s="5"/>
    </row>
    <row r="66" customHeight="1" outlineLevel="1" spans="1:2">
      <c r="A66" s="5">
        <v>60</v>
      </c>
      <c r="B66" s="5"/>
    </row>
    <row r="67" customHeight="1" outlineLevel="1" spans="1:2">
      <c r="A67" s="5">
        <v>61</v>
      </c>
      <c r="B67" s="5"/>
    </row>
    <row r="68" customHeight="1" outlineLevel="1" spans="1:2">
      <c r="A68" s="5">
        <v>62</v>
      </c>
      <c r="B68" s="5"/>
    </row>
    <row r="69" customHeight="1" outlineLevel="1" spans="1:2">
      <c r="A69" s="5">
        <v>63</v>
      </c>
      <c r="B69" s="5"/>
    </row>
    <row r="70" customHeight="1" outlineLevel="1" spans="1:2">
      <c r="A70" s="5">
        <v>64</v>
      </c>
      <c r="B70" s="5"/>
    </row>
    <row r="71" customHeight="1" outlineLevel="1" spans="1:2">
      <c r="A71" s="5">
        <v>65</v>
      </c>
      <c r="B71" s="5"/>
    </row>
    <row r="72" customHeight="1" outlineLevel="1" spans="1:2">
      <c r="A72" s="5">
        <v>66</v>
      </c>
      <c r="B72" s="5"/>
    </row>
    <row r="73" customHeight="1" outlineLevel="1" spans="1:2">
      <c r="A73" s="5">
        <v>67</v>
      </c>
      <c r="B73" s="5"/>
    </row>
    <row r="74" customHeight="1" outlineLevel="1" spans="1:2">
      <c r="A74" s="5">
        <v>68</v>
      </c>
      <c r="B74" s="5"/>
    </row>
    <row r="75" customHeight="1" outlineLevel="1" spans="1:2">
      <c r="A75" s="5">
        <v>69</v>
      </c>
      <c r="B75" s="5"/>
    </row>
    <row r="76" customHeight="1" outlineLevel="1" spans="1:2">
      <c r="A76" s="5">
        <v>70</v>
      </c>
      <c r="B76" s="5"/>
    </row>
    <row r="77" customHeight="1" outlineLevel="1" spans="1:2">
      <c r="A77" s="5">
        <v>71</v>
      </c>
      <c r="B77" s="5"/>
    </row>
    <row r="78" customHeight="1" outlineLevel="1" spans="1:2">
      <c r="A78" s="5">
        <v>72</v>
      </c>
      <c r="B78" s="5"/>
    </row>
    <row r="79" customHeight="1" outlineLevel="1" spans="1:2">
      <c r="A79" s="5">
        <v>73</v>
      </c>
      <c r="B79" s="5"/>
    </row>
    <row r="80" customHeight="1" outlineLevel="1" spans="1:2">
      <c r="A80" s="5">
        <v>74</v>
      </c>
      <c r="B80" s="5"/>
    </row>
    <row r="81" customHeight="1" outlineLevel="1" spans="1:2">
      <c r="A81" s="5"/>
      <c r="B81" s="5"/>
    </row>
    <row r="82" customHeight="1" outlineLevel="1" spans="1:2">
      <c r="A82" s="5"/>
      <c r="B82" s="5"/>
    </row>
    <row r="83" customHeight="1" outlineLevel="1" spans="1:2">
      <c r="A83" s="5"/>
      <c r="B83" s="5"/>
    </row>
    <row r="84" customHeight="1" outlineLevel="1" spans="1:2">
      <c r="A84" s="5"/>
      <c r="B84" s="5"/>
    </row>
    <row r="85" customHeight="1" outlineLevel="1" spans="1:2">
      <c r="A85" s="5"/>
      <c r="B85" s="5"/>
    </row>
    <row r="86" customHeight="1" outlineLevel="1" spans="1:2">
      <c r="A86" s="5"/>
      <c r="B86" s="5"/>
    </row>
    <row r="87" customHeight="1" outlineLevel="1" spans="1:2">
      <c r="A87" s="5"/>
      <c r="B87" s="5"/>
    </row>
    <row r="88" customHeight="1" outlineLevel="1" spans="1:2">
      <c r="A88" s="5"/>
      <c r="B88" s="5"/>
    </row>
    <row r="89" customHeight="1" outlineLevel="1" spans="1:2">
      <c r="A89" s="5"/>
      <c r="B89" s="5"/>
    </row>
    <row r="90" customHeight="1" outlineLevel="1" spans="1:2">
      <c r="A90" s="5"/>
      <c r="B90" s="5"/>
    </row>
    <row r="91" customHeight="1" outlineLevel="1" spans="1:2">
      <c r="A91" s="5"/>
      <c r="B91" s="5"/>
    </row>
    <row r="92" customHeight="1" outlineLevel="1" spans="1:2">
      <c r="A92" s="5"/>
      <c r="B92" s="5"/>
    </row>
    <row r="93" customHeight="1" outlineLevel="1" spans="1:2">
      <c r="A93" s="5"/>
      <c r="B93" s="5"/>
    </row>
    <row r="94" customHeight="1" outlineLevel="1" spans="1:2">
      <c r="A94" s="5"/>
      <c r="B94" s="5"/>
    </row>
    <row r="95" customHeight="1" outlineLevel="1" spans="1:2">
      <c r="A95" s="5"/>
      <c r="B95" s="5"/>
    </row>
    <row r="96" customHeight="1" outlineLevel="1" spans="1:2">
      <c r="A96" s="5"/>
      <c r="B96" s="5"/>
    </row>
    <row r="97" customHeight="1" outlineLevel="1" spans="1:2">
      <c r="A97" s="5"/>
      <c r="B97" s="5"/>
    </row>
    <row r="98" customHeight="1" outlineLevel="1" spans="1:2">
      <c r="A98" s="5"/>
      <c r="B98" s="5"/>
    </row>
    <row r="99" customHeight="1" outlineLevel="1" spans="1:2">
      <c r="A99" s="5"/>
      <c r="B99" s="5"/>
    </row>
    <row r="100" customHeight="1" outlineLevel="1" spans="1:2">
      <c r="A100" s="5"/>
      <c r="B100" s="5"/>
    </row>
    <row r="101" customHeight="1" outlineLevel="1" spans="1:2">
      <c r="A101" s="5"/>
      <c r="B101" s="5"/>
    </row>
    <row r="102" customHeight="1" outlineLevel="1" spans="1:2">
      <c r="A102" s="5"/>
      <c r="B102" s="5"/>
    </row>
    <row r="103" customHeight="1" outlineLevel="1" spans="1:2">
      <c r="A103" s="5"/>
      <c r="B103" s="5"/>
    </row>
    <row r="104" customHeight="1" outlineLevel="1" spans="1:2">
      <c r="A104" s="5"/>
      <c r="B104" s="5"/>
    </row>
    <row r="105" customHeight="1" outlineLevel="1" spans="1:2">
      <c r="A105" s="5"/>
      <c r="B105" s="5"/>
    </row>
    <row r="106" customHeight="1" outlineLevel="1" spans="1:2">
      <c r="A106" s="5"/>
      <c r="B106" s="5"/>
    </row>
    <row r="107" customHeight="1" outlineLevel="1" spans="1:2">
      <c r="A107" s="5"/>
      <c r="B107" s="5"/>
    </row>
    <row r="108" customHeight="1" outlineLevel="1" spans="1:2">
      <c r="A108" s="5"/>
      <c r="B108" s="5"/>
    </row>
    <row r="109" customHeight="1" outlineLevel="1" spans="1:2">
      <c r="A109" s="5"/>
      <c r="B109" s="5"/>
    </row>
    <row r="110" customHeight="1" outlineLevel="1" spans="1:2">
      <c r="A110" s="5"/>
      <c r="B110" s="5"/>
    </row>
    <row r="111" customHeight="1" outlineLevel="1" spans="1:2">
      <c r="A111" s="5"/>
      <c r="B111" s="5"/>
    </row>
    <row r="112" customHeight="1" outlineLevel="1" spans="1:2">
      <c r="A112" s="5"/>
      <c r="B112" s="5"/>
    </row>
    <row r="113" customHeight="1" outlineLevel="1" spans="1:2">
      <c r="A113" s="5"/>
      <c r="B113" s="5"/>
    </row>
    <row r="114" customHeight="1" outlineLevel="1" spans="1:2">
      <c r="A114" s="5"/>
      <c r="B114" s="5"/>
    </row>
    <row r="115" customHeight="1" outlineLevel="1" spans="1:2">
      <c r="A115" s="5"/>
      <c r="B115" s="5"/>
    </row>
    <row r="116" customHeight="1" outlineLevel="1" spans="1:2">
      <c r="A116" s="5"/>
      <c r="B116" s="5"/>
    </row>
    <row r="117" customHeight="1" outlineLevel="1" spans="1:2">
      <c r="A117" s="5"/>
      <c r="B117" s="5"/>
    </row>
    <row r="118" customHeight="1" outlineLevel="1" spans="1:2">
      <c r="A118" s="5"/>
      <c r="B118" s="5"/>
    </row>
    <row r="119" customHeight="1" outlineLevel="1" spans="1:2">
      <c r="A119" s="5"/>
      <c r="B119" s="5"/>
    </row>
    <row r="120" customHeight="1" outlineLevel="1" spans="1:2">
      <c r="A120" s="5"/>
      <c r="B120" s="5"/>
    </row>
    <row r="121" customHeight="1" outlineLevel="1" spans="1:2">
      <c r="A121" s="5"/>
      <c r="B121" s="5"/>
    </row>
    <row r="122" customHeight="1" outlineLevel="1" spans="1:2">
      <c r="A122" s="5"/>
      <c r="B122" s="5"/>
    </row>
    <row r="123" customHeight="1" outlineLevel="1" spans="1:2">
      <c r="A123" s="5"/>
      <c r="B123" s="5"/>
    </row>
    <row r="124" customHeight="1" outlineLevel="1" spans="1:2">
      <c r="A124" s="5"/>
      <c r="B124" s="5"/>
    </row>
    <row r="125" customHeight="1" outlineLevel="1" spans="1:2">
      <c r="A125" s="5"/>
      <c r="B125" s="5"/>
    </row>
    <row r="126" customHeight="1" outlineLevel="1" spans="1:2">
      <c r="A126" s="5"/>
      <c r="B126" s="5"/>
    </row>
    <row r="127" customHeight="1" outlineLevel="1" spans="1:2">
      <c r="A127" s="5"/>
      <c r="B127" s="5"/>
    </row>
    <row r="128" customHeight="1" outlineLevel="1" spans="1:2">
      <c r="A128" s="5"/>
      <c r="B128" s="5"/>
    </row>
    <row r="129" customHeight="1" outlineLevel="1" spans="1:2">
      <c r="A129" s="5"/>
      <c r="B129" s="5"/>
    </row>
    <row r="130" customHeight="1" outlineLevel="1" spans="1:2">
      <c r="A130" s="5"/>
      <c r="B130" s="5"/>
    </row>
    <row r="131" customHeight="1" outlineLevel="1" spans="1:2">
      <c r="A131" s="5"/>
      <c r="B131" s="5"/>
    </row>
    <row r="132" customHeight="1" outlineLevel="1" spans="1:2">
      <c r="A132" s="5"/>
      <c r="B132" s="5"/>
    </row>
    <row r="133" customHeight="1" outlineLevel="1" spans="1:2">
      <c r="A133" s="5"/>
      <c r="B133" s="5"/>
    </row>
    <row r="134" customHeight="1" outlineLevel="1" spans="1:2">
      <c r="A134" s="5"/>
      <c r="B134" s="5"/>
    </row>
    <row r="135" customHeight="1" outlineLevel="1" spans="1:2">
      <c r="A135" s="5"/>
      <c r="B135" s="5"/>
    </row>
    <row r="136" customHeight="1" outlineLevel="1" spans="1:2">
      <c r="A136" s="5"/>
      <c r="B136" s="5"/>
    </row>
    <row r="137" customHeight="1" outlineLevel="1" spans="1:2">
      <c r="A137" s="5"/>
      <c r="B137" s="5"/>
    </row>
    <row r="138" customHeight="1" outlineLevel="1" spans="1:2">
      <c r="A138" s="5"/>
      <c r="B138" s="5"/>
    </row>
    <row r="139" customHeight="1" outlineLevel="1" spans="1:2">
      <c r="A139" s="5"/>
      <c r="B139" s="5"/>
    </row>
    <row r="140" customHeight="1" outlineLevel="1" spans="1:2">
      <c r="A140" s="5"/>
      <c r="B140" s="5"/>
    </row>
    <row r="141" customHeight="1" outlineLevel="1" spans="1:2">
      <c r="A141" s="5"/>
      <c r="B141" s="5"/>
    </row>
    <row r="142" customHeight="1" outlineLevel="1" spans="1:2">
      <c r="A142" s="5"/>
      <c r="B142" s="5"/>
    </row>
    <row r="143" customHeight="1" outlineLevel="1" spans="1:2">
      <c r="A143" s="5"/>
      <c r="B143" s="5"/>
    </row>
    <row r="144" customHeight="1" outlineLevel="1" spans="1:2">
      <c r="A144" s="5"/>
      <c r="B144" s="5"/>
    </row>
    <row r="145" customHeight="1" outlineLevel="1" spans="1:2">
      <c r="A145" s="5"/>
      <c r="B145" s="5"/>
    </row>
    <row r="146" customHeight="1" outlineLevel="1" spans="1:2">
      <c r="A146" s="5"/>
      <c r="B146" s="5"/>
    </row>
    <row r="147" customHeight="1" outlineLevel="1" spans="1:2">
      <c r="A147" s="5"/>
      <c r="B147" s="5"/>
    </row>
    <row r="148" customHeight="1" outlineLevel="1" spans="1:2">
      <c r="A148" s="5"/>
      <c r="B148" s="5"/>
    </row>
    <row r="149" customHeight="1" outlineLevel="1" spans="1:2">
      <c r="A149" s="5"/>
      <c r="B149" s="5"/>
    </row>
    <row r="150" customHeight="1" outlineLevel="1" spans="1:2">
      <c r="A150" s="5"/>
      <c r="B150" s="5"/>
    </row>
    <row r="151" customHeight="1" outlineLevel="1" spans="1:2">
      <c r="A151" s="5"/>
      <c r="B151" s="5"/>
    </row>
    <row r="152" customHeight="1" outlineLevel="1" spans="1:2">
      <c r="A152" s="5"/>
      <c r="B152" s="5"/>
    </row>
    <row r="153" customHeight="1" outlineLevel="1" spans="1:2">
      <c r="A153" s="5"/>
      <c r="B153" s="5"/>
    </row>
    <row r="154" customHeight="1" outlineLevel="1" spans="1:2">
      <c r="A154" s="5"/>
      <c r="B154" s="5"/>
    </row>
    <row r="155" customHeight="1" outlineLevel="1" spans="1:2">
      <c r="A155" s="5"/>
      <c r="B155" s="5"/>
    </row>
    <row r="156" customHeight="1" outlineLevel="1" spans="1:2">
      <c r="A156" s="5"/>
      <c r="B156" s="5"/>
    </row>
    <row r="157" customHeight="1" outlineLevel="1" spans="1:2">
      <c r="A157" s="5"/>
      <c r="B157" s="5"/>
    </row>
    <row r="158" customHeight="1" outlineLevel="1" spans="1:2">
      <c r="A158" s="5"/>
      <c r="B158" s="5"/>
    </row>
    <row r="159" customHeight="1" outlineLevel="1" spans="1:2">
      <c r="A159" s="5"/>
      <c r="B159" s="5"/>
    </row>
    <row r="160" customHeight="1" outlineLevel="1" spans="1:2">
      <c r="A160" s="5"/>
      <c r="B160" s="5"/>
    </row>
    <row r="161" customHeight="1" outlineLevel="1" spans="1:2">
      <c r="A161" s="5"/>
      <c r="B161" s="5"/>
    </row>
    <row r="162" customHeight="1" outlineLevel="1" spans="1:2">
      <c r="A162" s="5"/>
      <c r="B162" s="5"/>
    </row>
    <row r="163" customHeight="1" outlineLevel="1" spans="1:2">
      <c r="A163" s="5"/>
      <c r="B163" s="5"/>
    </row>
    <row r="164" customHeight="1" outlineLevel="1" spans="1:2">
      <c r="A164" s="5"/>
      <c r="B164" s="5"/>
    </row>
    <row r="165" customHeight="1" outlineLevel="1" spans="1:2">
      <c r="A165" s="5"/>
      <c r="B165" s="5"/>
    </row>
    <row r="166" customHeight="1" outlineLevel="1" spans="1:2">
      <c r="A166" s="5"/>
      <c r="B166" s="5"/>
    </row>
    <row r="167" customHeight="1" outlineLevel="1" spans="1:2">
      <c r="A167" s="5"/>
      <c r="B167" s="5"/>
    </row>
    <row r="168" customHeight="1" outlineLevel="1" spans="1:2">
      <c r="A168" s="5"/>
      <c r="B168" s="5"/>
    </row>
    <row r="169" customHeight="1" outlineLevel="1" spans="1:2">
      <c r="A169" s="5"/>
      <c r="B169" s="5"/>
    </row>
    <row r="170" customHeight="1" outlineLevel="1" spans="1:2">
      <c r="A170" s="5"/>
      <c r="B170" s="5"/>
    </row>
    <row r="171" customHeight="1" outlineLevel="1" spans="1:2">
      <c r="A171" s="5"/>
      <c r="B171" s="5"/>
    </row>
    <row r="172" customHeight="1" outlineLevel="1" spans="1:2">
      <c r="A172" s="5"/>
      <c r="B172" s="5"/>
    </row>
    <row r="173" customHeight="1" outlineLevel="1" spans="1:2">
      <c r="A173" s="5"/>
      <c r="B173" s="5"/>
    </row>
    <row r="174" customHeight="1" outlineLevel="1" spans="1:2">
      <c r="A174" s="5"/>
      <c r="B174" s="5"/>
    </row>
    <row r="175" customHeight="1" outlineLevel="1" spans="1:2">
      <c r="A175" s="5"/>
      <c r="B175" s="5"/>
    </row>
    <row r="176" customHeight="1" outlineLevel="1" spans="1:2">
      <c r="A176" s="5"/>
      <c r="B176" s="5"/>
    </row>
    <row r="177" customHeight="1" outlineLevel="1" spans="1:2">
      <c r="A177" s="5"/>
      <c r="B177" s="5"/>
    </row>
    <row r="178" customHeight="1" outlineLevel="1" spans="1:2">
      <c r="A178" s="5"/>
      <c r="B178" s="5"/>
    </row>
    <row r="179" customHeight="1" outlineLevel="1" spans="1:2">
      <c r="A179" s="5"/>
      <c r="B179" s="5"/>
    </row>
    <row r="180" customHeight="1" outlineLevel="1" spans="1:2">
      <c r="A180" s="5"/>
      <c r="B180" s="5"/>
    </row>
    <row r="181" customHeight="1" outlineLevel="1" spans="1:2">
      <c r="A181" s="5"/>
      <c r="B181" s="5"/>
    </row>
    <row r="182" customHeight="1" outlineLevel="1" spans="1:2">
      <c r="A182" s="5"/>
      <c r="B182" s="5"/>
    </row>
    <row r="183" customHeight="1" outlineLevel="1" spans="1:2">
      <c r="A183" s="5"/>
      <c r="B183" s="5"/>
    </row>
    <row r="184" customHeight="1" outlineLevel="1" spans="1:2">
      <c r="A184" s="5"/>
      <c r="B184" s="5"/>
    </row>
    <row r="185" customHeight="1" outlineLevel="1" spans="1:2">
      <c r="A185" s="5"/>
      <c r="B185" s="5"/>
    </row>
    <row r="186" customHeight="1" outlineLevel="1" spans="1:2">
      <c r="A186" s="5"/>
      <c r="B186" s="5"/>
    </row>
    <row r="187" customHeight="1" outlineLevel="1" spans="1:2">
      <c r="A187" s="5"/>
      <c r="B187" s="5"/>
    </row>
    <row r="188" customHeight="1" outlineLevel="1" spans="1:2">
      <c r="A188" s="5"/>
      <c r="B188" s="5"/>
    </row>
    <row r="189" customHeight="1" outlineLevel="1" spans="1:2">
      <c r="A189" s="5"/>
      <c r="B189" s="5"/>
    </row>
    <row r="190" customHeight="1" outlineLevel="1" spans="1:2">
      <c r="A190" s="5"/>
      <c r="B190" s="5"/>
    </row>
    <row r="191" customHeight="1" outlineLevel="1" spans="1:2">
      <c r="A191" s="5"/>
      <c r="B191" s="5"/>
    </row>
    <row r="192" customHeight="1" outlineLevel="1" spans="1:2">
      <c r="A192" s="5"/>
      <c r="B192" s="5"/>
    </row>
    <row r="193" customHeight="1" outlineLevel="1" spans="1:2">
      <c r="A193" s="5"/>
      <c r="B193" s="5"/>
    </row>
    <row r="194" customHeight="1" outlineLevel="1" spans="1:2">
      <c r="A194" s="5"/>
      <c r="B194" s="5"/>
    </row>
    <row r="195" customHeight="1" outlineLevel="1" spans="1:2">
      <c r="A195" s="5"/>
      <c r="B195" s="5"/>
    </row>
    <row r="196" customHeight="1" outlineLevel="1" spans="1:2">
      <c r="A196" s="5"/>
      <c r="B196" s="5"/>
    </row>
    <row r="197" customHeight="1" outlineLevel="1" spans="1:2">
      <c r="A197" s="5"/>
      <c r="B197" s="5"/>
    </row>
    <row r="198" customHeight="1" outlineLevel="1" spans="1:2">
      <c r="A198" s="5"/>
      <c r="B198" s="5"/>
    </row>
    <row r="199" customHeight="1" outlineLevel="1" spans="1:2">
      <c r="A199" s="5"/>
      <c r="B199" s="5"/>
    </row>
    <row r="200" customHeight="1" outlineLevel="1" spans="1:2">
      <c r="A200" s="5"/>
      <c r="B200" s="5"/>
    </row>
    <row r="201" customHeight="1" outlineLevel="1" spans="1:2">
      <c r="A201" s="5"/>
      <c r="B201" s="5"/>
    </row>
    <row r="202" customHeight="1" outlineLevel="1" spans="1:2">
      <c r="A202" s="5"/>
      <c r="B202" s="5"/>
    </row>
    <row r="203" customHeight="1" outlineLevel="1" spans="1:2">
      <c r="A203" s="5"/>
      <c r="B203" s="5"/>
    </row>
    <row r="204" customHeight="1" outlineLevel="1" spans="1:2">
      <c r="A204" s="5"/>
      <c r="B204" s="5"/>
    </row>
    <row r="205" customHeight="1" outlineLevel="1" spans="1:2">
      <c r="A205" s="5"/>
      <c r="B205" s="5"/>
    </row>
    <row r="206" customHeight="1" outlineLevel="1" spans="1:2">
      <c r="A206" s="5"/>
      <c r="B206" s="5"/>
    </row>
    <row r="207" customHeight="1" outlineLevel="1" spans="1:2">
      <c r="A207" s="5"/>
      <c r="B207" s="5"/>
    </row>
    <row r="208" customHeight="1" outlineLevel="1" spans="1:2">
      <c r="A208" s="5"/>
      <c r="B208" s="5"/>
    </row>
    <row r="209" customHeight="1" outlineLevel="1" spans="1:2">
      <c r="A209" s="5"/>
      <c r="B209" s="5"/>
    </row>
    <row r="210" customHeight="1" outlineLevel="1" spans="1:2">
      <c r="A210" s="5"/>
      <c r="B210" s="5"/>
    </row>
    <row r="211" customHeight="1" outlineLevel="1" spans="1:2">
      <c r="A211" s="5"/>
      <c r="B211" s="5"/>
    </row>
    <row r="212" customHeight="1" outlineLevel="1" spans="1:2">
      <c r="A212" s="5"/>
      <c r="B212" s="5"/>
    </row>
    <row r="213" customHeight="1" outlineLevel="1" spans="1:2">
      <c r="A213" s="5"/>
      <c r="B213" s="5"/>
    </row>
    <row r="214" customHeight="1" outlineLevel="1" spans="1:2">
      <c r="A214" s="5"/>
      <c r="B214" s="5"/>
    </row>
    <row r="215" customHeight="1" outlineLevel="1" spans="1:2">
      <c r="A215" s="5"/>
      <c r="B215" s="5"/>
    </row>
    <row r="216" customHeight="1" outlineLevel="1" spans="1:2">
      <c r="A216" s="5"/>
      <c r="B216" s="5"/>
    </row>
    <row r="217" customHeight="1" outlineLevel="1" spans="1:2">
      <c r="A217" s="5"/>
      <c r="B217" s="5"/>
    </row>
    <row r="218" customHeight="1" outlineLevel="1" spans="1:2">
      <c r="A218" s="5"/>
      <c r="B218" s="5"/>
    </row>
    <row r="219" customHeight="1" outlineLevel="1" spans="1:2">
      <c r="A219" s="5"/>
      <c r="B219" s="5"/>
    </row>
    <row r="220" customHeight="1" outlineLevel="1" spans="1:2">
      <c r="A220" s="5"/>
      <c r="B220" s="5"/>
    </row>
    <row r="221" customHeight="1" outlineLevel="1" spans="1:2">
      <c r="A221" s="5"/>
      <c r="B221" s="5"/>
    </row>
    <row r="222" customHeight="1" outlineLevel="1" spans="1:2">
      <c r="A222" s="5"/>
      <c r="B222" s="5"/>
    </row>
    <row r="223" customHeight="1" outlineLevel="1" spans="1:2">
      <c r="A223" s="5"/>
      <c r="B223" s="5"/>
    </row>
    <row r="224" customHeight="1" outlineLevel="1" spans="1:2">
      <c r="A224" s="5"/>
      <c r="B224" s="5"/>
    </row>
    <row r="225" customHeight="1" outlineLevel="1" spans="1:2">
      <c r="A225" s="5"/>
      <c r="B225" s="5"/>
    </row>
    <row r="226" customHeight="1" outlineLevel="1" spans="1:2">
      <c r="A226" s="5"/>
      <c r="B226" s="5"/>
    </row>
    <row r="227" customHeight="1" outlineLevel="1" spans="1:2">
      <c r="A227" s="5"/>
      <c r="B227" s="5"/>
    </row>
    <row r="228" customHeight="1" outlineLevel="1" spans="1:2">
      <c r="A228" s="5"/>
      <c r="B228" s="5"/>
    </row>
    <row r="229" customHeight="1" outlineLevel="1" spans="1:2">
      <c r="A229" s="5"/>
      <c r="B229" s="5"/>
    </row>
    <row r="230" customHeight="1" outlineLevel="1" spans="1:2">
      <c r="A230" s="5"/>
      <c r="B230" s="5"/>
    </row>
    <row r="231" customHeight="1" outlineLevel="1" spans="1:2">
      <c r="A231" s="5"/>
      <c r="B231" s="5"/>
    </row>
    <row r="232" customHeight="1" outlineLevel="1" spans="1:2">
      <c r="A232" s="5"/>
      <c r="B232" s="5"/>
    </row>
    <row r="233" customHeight="1" outlineLevel="1" spans="1:2">
      <c r="A233" s="5"/>
      <c r="B233" s="5"/>
    </row>
    <row r="234" customHeight="1" outlineLevel="1" spans="1:2">
      <c r="A234" s="5"/>
      <c r="B234" s="5"/>
    </row>
    <row r="235" customHeight="1" outlineLevel="1" spans="1:2">
      <c r="A235" s="5"/>
      <c r="B235" s="5"/>
    </row>
    <row r="236" customHeight="1" outlineLevel="1" spans="1:2">
      <c r="A236" s="5"/>
      <c r="B236" s="5"/>
    </row>
    <row r="237" customHeight="1" outlineLevel="1" spans="1:2">
      <c r="A237" s="5"/>
      <c r="B237" s="5"/>
    </row>
    <row r="238" customHeight="1" outlineLevel="1" spans="1:2">
      <c r="A238" s="5"/>
      <c r="B238" s="5"/>
    </row>
    <row r="239" customHeight="1" outlineLevel="1" spans="1:2">
      <c r="A239" s="5"/>
      <c r="B239" s="5"/>
    </row>
    <row r="240" customHeight="1" outlineLevel="1" spans="1:2">
      <c r="A240" s="5"/>
      <c r="B240" s="5"/>
    </row>
    <row r="241" customHeight="1" outlineLevel="1" spans="1:2">
      <c r="A241" s="5"/>
      <c r="B241" s="5"/>
    </row>
    <row r="242" customHeight="1" outlineLevel="1" spans="1:2">
      <c r="A242" s="5"/>
      <c r="B242" s="5"/>
    </row>
    <row r="243" customHeight="1" outlineLevel="1" spans="1:2">
      <c r="A243" s="5"/>
      <c r="B243" s="5"/>
    </row>
    <row r="244" customHeight="1" outlineLevel="1" spans="1:2">
      <c r="A244" s="5"/>
      <c r="B244" s="5"/>
    </row>
    <row r="245" customHeight="1" outlineLevel="1" spans="1:2">
      <c r="A245" s="5"/>
      <c r="B245" s="5"/>
    </row>
    <row r="246" customHeight="1" outlineLevel="1" spans="1:2">
      <c r="A246" s="5"/>
      <c r="B246" s="5"/>
    </row>
    <row r="247" customHeight="1" outlineLevel="1" spans="1:2">
      <c r="A247" s="5"/>
      <c r="B247" s="5"/>
    </row>
    <row r="248" customHeight="1" outlineLevel="1" spans="1:2">
      <c r="A248" s="5"/>
      <c r="B248" s="5"/>
    </row>
    <row r="249" customHeight="1" outlineLevel="1" spans="1:2">
      <c r="A249" s="5"/>
      <c r="B249" s="5"/>
    </row>
    <row r="250" customHeight="1" outlineLevel="1" spans="1:2">
      <c r="A250" s="5"/>
      <c r="B250" s="5"/>
    </row>
    <row r="251" customHeight="1" outlineLevel="1" spans="1:2">
      <c r="A251" s="5"/>
      <c r="B251" s="5"/>
    </row>
    <row r="252" customHeight="1" outlineLevel="1" spans="1:2">
      <c r="A252" s="5"/>
      <c r="B252" s="5"/>
    </row>
    <row r="253" customHeight="1" outlineLevel="1" spans="1:2">
      <c r="A253" s="5"/>
      <c r="B253" s="5"/>
    </row>
    <row r="254" customHeight="1" outlineLevel="1" spans="1:2">
      <c r="A254" s="5"/>
      <c r="B254" s="5"/>
    </row>
    <row r="255" customHeight="1" outlineLevel="1" spans="1:2">
      <c r="A255" s="5"/>
      <c r="B255" s="5"/>
    </row>
    <row r="256" customHeight="1" outlineLevel="1" spans="1:2">
      <c r="A256" s="5"/>
      <c r="B256" s="5"/>
    </row>
    <row r="257" customHeight="1" outlineLevel="1" spans="1:2">
      <c r="A257" s="5"/>
      <c r="B257" s="5"/>
    </row>
    <row r="258" customHeight="1" outlineLevel="1" spans="1:2">
      <c r="A258" s="5"/>
      <c r="B258" s="5"/>
    </row>
  </sheetData>
  <sheetProtection algorithmName="SHA-512" hashValue="pd04Toi3M7ng2JVmNp5BsjE945uD1GXepe3htE4qm6zB+U72un4pOHlYFtrEjntjWd3sLJ49hq5w00kyN0+24A==" saltValue="q/qWrqI/vqVA1UAgB5cWEw==" spinCount="100000" sheet="1" selectLockedCells="1" objects="1"/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7" master="" otherUserPermission="visible"/>
  <rangeList sheetStid="5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商务信息</vt:lpstr>
      <vt:lpstr> 循环复制</vt:lpstr>
      <vt:lpstr>图片路径查询</vt:lpstr>
      <vt:lpstr>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shjr4</dc:creator>
  <cp:lastModifiedBy>企业用户_217316485</cp:lastModifiedBy>
  <dcterms:created xsi:type="dcterms:W3CDTF">2025-12-22T12:30:00Z</dcterms:created>
  <dcterms:modified xsi:type="dcterms:W3CDTF">2026-08-11T13:06:55Z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07A06F9CBF2F496E89C2A185DE67F1A5_13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1</vt:i4>
  </property>
</Properties>
</file>