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vanToshev\IdeaProjects\TgwrTranslitr2\src\notes_and_resources\"/>
    </mc:Choice>
  </mc:AlternateContent>
  <xr:revisionPtr revIDLastSave="0" documentId="13_ncr:1_{99C68AB1-9750-485C-8D07-035247F6F4C1}" xr6:coauthVersionLast="47" xr6:coauthVersionMax="47" xr10:uidLastSave="{00000000-0000-0000-0000-000000000000}"/>
  <bookViews>
    <workbookView xWindow="-120" yWindow="-120" windowWidth="29040" windowHeight="17640" activeTab="7" xr2:uid="{00000000-000D-0000-FFFF-FFFF00000000}"/>
  </bookViews>
  <sheets>
    <sheet name="tables from word" sheetId="1" r:id="rId1"/>
    <sheet name="AllCombinationsAppended" sheetId="19" r:id="rId2"/>
    <sheet name="swap_map" sheetId="3" r:id="rId3"/>
    <sheet name="backup_all_combinations" sheetId="20" r:id="rId4"/>
    <sheet name="list_all_tengwar" sheetId="4" r:id="rId5"/>
    <sheet name="Sheet2" sheetId="2" r:id="rId6"/>
    <sheet name="Sheet3" sheetId="5" r:id="rId7"/>
    <sheet name="swap_diacritics" sheetId="21" r:id="rId8"/>
  </sheets>
  <definedNames>
    <definedName name="comma">Sheet2!$A$1</definedName>
    <definedName name="ExternalData_7" localSheetId="1" hidden="1">AllCombinationsAppended!$A$1:$K$253</definedName>
    <definedName name="quot">Sheet2!$A$1</definedName>
    <definedName name="quot_marks">swap_map!$N$1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1" l="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2" i="21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M2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O265" i="20"/>
  <c r="N265" i="20"/>
  <c r="M265" i="20"/>
  <c r="L265" i="20"/>
  <c r="O264" i="20"/>
  <c r="N264" i="20"/>
  <c r="M264" i="20"/>
  <c r="L264" i="20"/>
  <c r="O263" i="20"/>
  <c r="N263" i="20"/>
  <c r="M263" i="20"/>
  <c r="L263" i="20"/>
  <c r="O262" i="20"/>
  <c r="N262" i="20"/>
  <c r="M262" i="20"/>
  <c r="L262" i="20"/>
  <c r="O261" i="20"/>
  <c r="N261" i="20"/>
  <c r="M261" i="20"/>
  <c r="L261" i="20"/>
  <c r="O260" i="20"/>
  <c r="N260" i="20"/>
  <c r="M260" i="20"/>
  <c r="L260" i="20"/>
  <c r="O259" i="20"/>
  <c r="N259" i="20"/>
  <c r="M259" i="20"/>
  <c r="L259" i="20"/>
  <c r="O258" i="20"/>
  <c r="N258" i="20"/>
  <c r="M258" i="20"/>
  <c r="L258" i="20"/>
  <c r="O257" i="20"/>
  <c r="N257" i="20"/>
  <c r="M257" i="20"/>
  <c r="L257" i="20"/>
  <c r="O256" i="20"/>
  <c r="N256" i="20"/>
  <c r="M256" i="20"/>
  <c r="L256" i="20"/>
  <c r="O255" i="20"/>
  <c r="N255" i="20"/>
  <c r="M255" i="20"/>
  <c r="L255" i="20"/>
  <c r="O254" i="20"/>
  <c r="N254" i="20"/>
  <c r="M254" i="20"/>
  <c r="L254" i="20"/>
  <c r="O253" i="20"/>
  <c r="N253" i="20"/>
  <c r="M253" i="20"/>
  <c r="L253" i="20"/>
  <c r="O252" i="20"/>
  <c r="N252" i="20"/>
  <c r="M252" i="20"/>
  <c r="L252" i="20"/>
  <c r="O251" i="20"/>
  <c r="N251" i="20"/>
  <c r="M251" i="20"/>
  <c r="L251" i="20"/>
  <c r="O250" i="20"/>
  <c r="N250" i="20"/>
  <c r="M250" i="20"/>
  <c r="L250" i="20"/>
  <c r="O249" i="20"/>
  <c r="N249" i="20"/>
  <c r="M249" i="20"/>
  <c r="L249" i="20"/>
  <c r="O248" i="20"/>
  <c r="N248" i="20"/>
  <c r="M248" i="20"/>
  <c r="L248" i="20"/>
  <c r="O247" i="20"/>
  <c r="N247" i="20"/>
  <c r="M247" i="20"/>
  <c r="L247" i="20"/>
  <c r="O246" i="20"/>
  <c r="N246" i="20"/>
  <c r="M246" i="20"/>
  <c r="L246" i="20"/>
  <c r="O245" i="20"/>
  <c r="N245" i="20"/>
  <c r="M245" i="20"/>
  <c r="L245" i="20"/>
  <c r="O244" i="20"/>
  <c r="N244" i="20"/>
  <c r="M244" i="20"/>
  <c r="L244" i="20"/>
  <c r="O243" i="20"/>
  <c r="N243" i="20"/>
  <c r="M243" i="20"/>
  <c r="L243" i="20"/>
  <c r="O242" i="20"/>
  <c r="N242" i="20"/>
  <c r="M242" i="20"/>
  <c r="L242" i="20"/>
  <c r="O241" i="20"/>
  <c r="N241" i="20"/>
  <c r="M241" i="20"/>
  <c r="L241" i="20"/>
  <c r="O240" i="20"/>
  <c r="N240" i="20"/>
  <c r="M240" i="20"/>
  <c r="L240" i="20"/>
  <c r="O239" i="20"/>
  <c r="N239" i="20"/>
  <c r="M239" i="20"/>
  <c r="L239" i="20"/>
  <c r="O238" i="20"/>
  <c r="N238" i="20"/>
  <c r="M238" i="20"/>
  <c r="L238" i="20"/>
  <c r="O237" i="20"/>
  <c r="N237" i="20"/>
  <c r="M237" i="20"/>
  <c r="L237" i="20"/>
  <c r="O236" i="20"/>
  <c r="N236" i="20"/>
  <c r="M236" i="20"/>
  <c r="L236" i="20"/>
  <c r="O235" i="20"/>
  <c r="N235" i="20"/>
  <c r="M235" i="20"/>
  <c r="L235" i="20"/>
  <c r="O234" i="20"/>
  <c r="N234" i="20"/>
  <c r="M234" i="20"/>
  <c r="L234" i="20"/>
  <c r="O233" i="20"/>
  <c r="N233" i="20"/>
  <c r="M233" i="20"/>
  <c r="L233" i="20"/>
  <c r="O232" i="20"/>
  <c r="N232" i="20"/>
  <c r="M232" i="20"/>
  <c r="L232" i="20"/>
  <c r="O231" i="20"/>
  <c r="N231" i="20"/>
  <c r="M231" i="20"/>
  <c r="L231" i="20"/>
  <c r="O230" i="20"/>
  <c r="N230" i="20"/>
  <c r="M230" i="20"/>
  <c r="L230" i="20"/>
  <c r="O229" i="20"/>
  <c r="N229" i="20"/>
  <c r="M229" i="20"/>
  <c r="L229" i="20"/>
  <c r="O228" i="20"/>
  <c r="N228" i="20"/>
  <c r="M228" i="20"/>
  <c r="L228" i="20"/>
  <c r="O227" i="20"/>
  <c r="N227" i="20"/>
  <c r="M227" i="20"/>
  <c r="L227" i="20"/>
  <c r="O226" i="20"/>
  <c r="N226" i="20"/>
  <c r="M226" i="20"/>
  <c r="L226" i="20"/>
  <c r="O225" i="20"/>
  <c r="N225" i="20"/>
  <c r="M225" i="20"/>
  <c r="L225" i="20"/>
  <c r="O224" i="20"/>
  <c r="N224" i="20"/>
  <c r="M224" i="20"/>
  <c r="L224" i="20"/>
  <c r="O223" i="20"/>
  <c r="N223" i="20"/>
  <c r="M223" i="20"/>
  <c r="L223" i="20"/>
  <c r="O222" i="20"/>
  <c r="N222" i="20"/>
  <c r="M222" i="20"/>
  <c r="L222" i="20"/>
  <c r="O221" i="20"/>
  <c r="N221" i="20"/>
  <c r="M221" i="20"/>
  <c r="L221" i="20"/>
  <c r="O220" i="20"/>
  <c r="N220" i="20"/>
  <c r="M220" i="20"/>
  <c r="L220" i="20"/>
  <c r="O219" i="20"/>
  <c r="N219" i="20"/>
  <c r="M219" i="20"/>
  <c r="L219" i="20"/>
  <c r="O218" i="20"/>
  <c r="N218" i="20"/>
  <c r="M218" i="20"/>
  <c r="L218" i="20"/>
  <c r="O217" i="20"/>
  <c r="N217" i="20"/>
  <c r="M217" i="20"/>
  <c r="L217" i="20"/>
  <c r="O216" i="20"/>
  <c r="N216" i="20"/>
  <c r="M216" i="20"/>
  <c r="L216" i="20"/>
  <c r="O215" i="20"/>
  <c r="N215" i="20"/>
  <c r="M215" i="20"/>
  <c r="L215" i="20"/>
  <c r="O214" i="20"/>
  <c r="N214" i="20"/>
  <c r="M214" i="20"/>
  <c r="L214" i="20"/>
  <c r="O213" i="20"/>
  <c r="N213" i="20"/>
  <c r="M213" i="20"/>
  <c r="L213" i="20"/>
  <c r="O212" i="20"/>
  <c r="N212" i="20"/>
  <c r="M212" i="20"/>
  <c r="L212" i="20"/>
  <c r="O211" i="20"/>
  <c r="N211" i="20"/>
  <c r="M211" i="20"/>
  <c r="L211" i="20"/>
  <c r="O210" i="20"/>
  <c r="N210" i="20"/>
  <c r="M210" i="20"/>
  <c r="L210" i="20"/>
  <c r="O209" i="20"/>
  <c r="N209" i="20"/>
  <c r="M209" i="20"/>
  <c r="L209" i="20"/>
  <c r="O208" i="20"/>
  <c r="N208" i="20"/>
  <c r="M208" i="20"/>
  <c r="L208" i="20"/>
  <c r="O207" i="20"/>
  <c r="N207" i="20"/>
  <c r="M207" i="20"/>
  <c r="L207" i="20"/>
  <c r="O206" i="20"/>
  <c r="N206" i="20"/>
  <c r="M206" i="20"/>
  <c r="L206" i="20"/>
  <c r="O205" i="20"/>
  <c r="N205" i="20"/>
  <c r="M205" i="20"/>
  <c r="L205" i="20"/>
  <c r="O204" i="20"/>
  <c r="N204" i="20"/>
  <c r="M204" i="20"/>
  <c r="L204" i="20"/>
  <c r="O203" i="20"/>
  <c r="N203" i="20"/>
  <c r="M203" i="20"/>
  <c r="L203" i="20"/>
  <c r="O202" i="20"/>
  <c r="N202" i="20"/>
  <c r="M202" i="20"/>
  <c r="L202" i="20"/>
  <c r="O201" i="20"/>
  <c r="N201" i="20"/>
  <c r="M201" i="20"/>
  <c r="L201" i="20"/>
  <c r="O200" i="20"/>
  <c r="N200" i="20"/>
  <c r="M200" i="20"/>
  <c r="L200" i="20"/>
  <c r="O199" i="20"/>
  <c r="N199" i="20"/>
  <c r="M199" i="20"/>
  <c r="L199" i="20"/>
  <c r="O198" i="20"/>
  <c r="N198" i="20"/>
  <c r="M198" i="20"/>
  <c r="L198" i="20"/>
  <c r="O197" i="20"/>
  <c r="N197" i="20"/>
  <c r="M197" i="20"/>
  <c r="L197" i="20"/>
  <c r="O196" i="20"/>
  <c r="N196" i="20"/>
  <c r="M196" i="20"/>
  <c r="L196" i="20"/>
  <c r="O195" i="20"/>
  <c r="N195" i="20"/>
  <c r="M195" i="20"/>
  <c r="L195" i="20"/>
  <c r="O194" i="20"/>
  <c r="N194" i="20"/>
  <c r="M194" i="20"/>
  <c r="L194" i="20"/>
  <c r="O193" i="20"/>
  <c r="N193" i="20"/>
  <c r="M193" i="20"/>
  <c r="L193" i="20"/>
  <c r="O192" i="20"/>
  <c r="N192" i="20"/>
  <c r="M192" i="20"/>
  <c r="L192" i="20"/>
  <c r="O191" i="20"/>
  <c r="N191" i="20"/>
  <c r="M191" i="20"/>
  <c r="L191" i="20"/>
  <c r="O190" i="20"/>
  <c r="N190" i="20"/>
  <c r="M190" i="20"/>
  <c r="L190" i="20"/>
  <c r="O189" i="20"/>
  <c r="N189" i="20"/>
  <c r="M189" i="20"/>
  <c r="L189" i="20"/>
  <c r="O188" i="20"/>
  <c r="N188" i="20"/>
  <c r="M188" i="20"/>
  <c r="L188" i="20"/>
  <c r="O187" i="20"/>
  <c r="N187" i="20"/>
  <c r="M187" i="20"/>
  <c r="L187" i="20"/>
  <c r="O186" i="20"/>
  <c r="N186" i="20"/>
  <c r="M186" i="20"/>
  <c r="L186" i="20"/>
  <c r="O185" i="20"/>
  <c r="N185" i="20"/>
  <c r="M185" i="20"/>
  <c r="L185" i="20"/>
  <c r="O184" i="20"/>
  <c r="N184" i="20"/>
  <c r="M184" i="20"/>
  <c r="L184" i="20"/>
  <c r="O183" i="20"/>
  <c r="N183" i="20"/>
  <c r="M183" i="20"/>
  <c r="L183" i="20"/>
  <c r="O182" i="20"/>
  <c r="N182" i="20"/>
  <c r="M182" i="20"/>
  <c r="L182" i="20"/>
  <c r="O181" i="20"/>
  <c r="N181" i="20"/>
  <c r="M181" i="20"/>
  <c r="L181" i="20"/>
  <c r="O180" i="20"/>
  <c r="N180" i="20"/>
  <c r="M180" i="20"/>
  <c r="L180" i="20"/>
  <c r="O179" i="20"/>
  <c r="N179" i="20"/>
  <c r="M179" i="20"/>
  <c r="L179" i="20"/>
  <c r="O178" i="20"/>
  <c r="N178" i="20"/>
  <c r="M178" i="20"/>
  <c r="L178" i="20"/>
  <c r="O177" i="20"/>
  <c r="N177" i="20"/>
  <c r="M177" i="20"/>
  <c r="L177" i="20"/>
  <c r="O176" i="20"/>
  <c r="N176" i="20"/>
  <c r="M176" i="20"/>
  <c r="L176" i="20"/>
  <c r="O175" i="20"/>
  <c r="N175" i="20"/>
  <c r="M175" i="20"/>
  <c r="L175" i="20"/>
  <c r="O174" i="20"/>
  <c r="N174" i="20"/>
  <c r="M174" i="20"/>
  <c r="L174" i="20"/>
  <c r="O173" i="20"/>
  <c r="N173" i="20"/>
  <c r="M173" i="20"/>
  <c r="L173" i="20"/>
  <c r="O172" i="20"/>
  <c r="N172" i="20"/>
  <c r="M172" i="20"/>
  <c r="L172" i="20"/>
  <c r="O171" i="20"/>
  <c r="N171" i="20"/>
  <c r="M171" i="20"/>
  <c r="L171" i="20"/>
  <c r="O170" i="20"/>
  <c r="N170" i="20"/>
  <c r="M170" i="20"/>
  <c r="L170" i="20"/>
  <c r="O169" i="20"/>
  <c r="N169" i="20"/>
  <c r="M169" i="20"/>
  <c r="L169" i="20"/>
  <c r="O168" i="20"/>
  <c r="N168" i="20"/>
  <c r="M168" i="20"/>
  <c r="L168" i="20"/>
  <c r="O167" i="20"/>
  <c r="N167" i="20"/>
  <c r="M167" i="20"/>
  <c r="L167" i="20"/>
  <c r="O166" i="20"/>
  <c r="N166" i="20"/>
  <c r="M166" i="20"/>
  <c r="L166" i="20"/>
  <c r="O165" i="20"/>
  <c r="N165" i="20"/>
  <c r="M165" i="20"/>
  <c r="L165" i="20"/>
  <c r="O164" i="20"/>
  <c r="N164" i="20"/>
  <c r="M164" i="20"/>
  <c r="L164" i="20"/>
  <c r="O163" i="20"/>
  <c r="N163" i="20"/>
  <c r="M163" i="20"/>
  <c r="L163" i="20"/>
  <c r="O162" i="20"/>
  <c r="N162" i="20"/>
  <c r="M162" i="20"/>
  <c r="L162" i="20"/>
  <c r="O161" i="20"/>
  <c r="N161" i="20"/>
  <c r="M161" i="20"/>
  <c r="L161" i="20"/>
  <c r="O160" i="20"/>
  <c r="N160" i="20"/>
  <c r="M160" i="20"/>
  <c r="L160" i="20"/>
  <c r="O159" i="20"/>
  <c r="N159" i="20"/>
  <c r="M159" i="20"/>
  <c r="L159" i="20"/>
  <c r="O158" i="20"/>
  <c r="N158" i="20"/>
  <c r="M158" i="20"/>
  <c r="L158" i="20"/>
  <c r="O157" i="20"/>
  <c r="N157" i="20"/>
  <c r="M157" i="20"/>
  <c r="L157" i="20"/>
  <c r="O156" i="20"/>
  <c r="N156" i="20"/>
  <c r="M156" i="20"/>
  <c r="L156" i="20"/>
  <c r="O155" i="20"/>
  <c r="N155" i="20"/>
  <c r="M155" i="20"/>
  <c r="L155" i="20"/>
  <c r="O154" i="20"/>
  <c r="N154" i="20"/>
  <c r="M154" i="20"/>
  <c r="L154" i="20"/>
  <c r="O153" i="20"/>
  <c r="N153" i="20"/>
  <c r="M153" i="20"/>
  <c r="L153" i="20"/>
  <c r="O152" i="20"/>
  <c r="N152" i="20"/>
  <c r="M152" i="20"/>
  <c r="L152" i="20"/>
  <c r="O151" i="20"/>
  <c r="N151" i="20"/>
  <c r="M151" i="20"/>
  <c r="L151" i="20"/>
  <c r="O150" i="20"/>
  <c r="N150" i="20"/>
  <c r="M150" i="20"/>
  <c r="L150" i="20"/>
  <c r="O149" i="20"/>
  <c r="N149" i="20"/>
  <c r="M149" i="20"/>
  <c r="L149" i="20"/>
  <c r="O148" i="20"/>
  <c r="N148" i="20"/>
  <c r="M148" i="20"/>
  <c r="L148" i="20"/>
  <c r="O147" i="20"/>
  <c r="N147" i="20"/>
  <c r="M147" i="20"/>
  <c r="L147" i="20"/>
  <c r="O146" i="20"/>
  <c r="N146" i="20"/>
  <c r="M146" i="20"/>
  <c r="L146" i="20"/>
  <c r="O145" i="20"/>
  <c r="N145" i="20"/>
  <c r="M145" i="20"/>
  <c r="L145" i="20"/>
  <c r="O144" i="20"/>
  <c r="N144" i="20"/>
  <c r="M144" i="20"/>
  <c r="L144" i="20"/>
  <c r="O143" i="20"/>
  <c r="N143" i="20"/>
  <c r="M143" i="20"/>
  <c r="L143" i="20"/>
  <c r="O142" i="20"/>
  <c r="N142" i="20"/>
  <c r="M142" i="20"/>
  <c r="L142" i="20"/>
  <c r="O141" i="20"/>
  <c r="N141" i="20"/>
  <c r="M141" i="20"/>
  <c r="L141" i="20"/>
  <c r="O140" i="20"/>
  <c r="N140" i="20"/>
  <c r="M140" i="20"/>
  <c r="L140" i="20"/>
  <c r="O139" i="20"/>
  <c r="N139" i="20"/>
  <c r="M139" i="20"/>
  <c r="L139" i="20"/>
  <c r="O138" i="20"/>
  <c r="N138" i="20"/>
  <c r="M138" i="20"/>
  <c r="L138" i="20"/>
  <c r="O137" i="20"/>
  <c r="N137" i="20"/>
  <c r="M137" i="20"/>
  <c r="L137" i="20"/>
  <c r="O136" i="20"/>
  <c r="N136" i="20"/>
  <c r="M136" i="20"/>
  <c r="L136" i="20"/>
  <c r="O135" i="20"/>
  <c r="N135" i="20"/>
  <c r="M135" i="20"/>
  <c r="L135" i="20"/>
  <c r="O134" i="20"/>
  <c r="N134" i="20"/>
  <c r="M134" i="20"/>
  <c r="L134" i="20"/>
  <c r="O133" i="20"/>
  <c r="N133" i="20"/>
  <c r="M133" i="20"/>
  <c r="L133" i="20"/>
  <c r="O132" i="20"/>
  <c r="N132" i="20"/>
  <c r="M132" i="20"/>
  <c r="L132" i="20"/>
  <c r="O131" i="20"/>
  <c r="N131" i="20"/>
  <c r="M131" i="20"/>
  <c r="L131" i="20"/>
  <c r="O130" i="20"/>
  <c r="N130" i="20"/>
  <c r="M130" i="20"/>
  <c r="L130" i="20"/>
  <c r="O129" i="20"/>
  <c r="N129" i="20"/>
  <c r="M129" i="20"/>
  <c r="L129" i="20"/>
  <c r="O128" i="20"/>
  <c r="N128" i="20"/>
  <c r="M128" i="20"/>
  <c r="L128" i="20"/>
  <c r="O127" i="20"/>
  <c r="N127" i="20"/>
  <c r="M127" i="20"/>
  <c r="L127" i="20"/>
  <c r="O126" i="20"/>
  <c r="N126" i="20"/>
  <c r="M126" i="20"/>
  <c r="L126" i="20"/>
  <c r="O125" i="20"/>
  <c r="N125" i="20"/>
  <c r="M125" i="20"/>
  <c r="L125" i="20"/>
  <c r="O124" i="20"/>
  <c r="N124" i="20"/>
  <c r="M124" i="20"/>
  <c r="L124" i="20"/>
  <c r="O123" i="20"/>
  <c r="N123" i="20"/>
  <c r="M123" i="20"/>
  <c r="L123" i="20"/>
  <c r="O122" i="20"/>
  <c r="N122" i="20"/>
  <c r="M122" i="20"/>
  <c r="L122" i="20"/>
  <c r="O121" i="20"/>
  <c r="N121" i="20"/>
  <c r="M121" i="20"/>
  <c r="L121" i="20"/>
  <c r="O120" i="20"/>
  <c r="N120" i="20"/>
  <c r="M120" i="20"/>
  <c r="L120" i="20"/>
  <c r="O119" i="20"/>
  <c r="N119" i="20"/>
  <c r="M119" i="20"/>
  <c r="L119" i="20"/>
  <c r="O118" i="20"/>
  <c r="N118" i="20"/>
  <c r="M118" i="20"/>
  <c r="L118" i="20"/>
  <c r="O117" i="20"/>
  <c r="N117" i="20"/>
  <c r="M117" i="20"/>
  <c r="L117" i="20"/>
  <c r="O116" i="20"/>
  <c r="N116" i="20"/>
  <c r="M116" i="20"/>
  <c r="L116" i="20"/>
  <c r="O115" i="20"/>
  <c r="N115" i="20"/>
  <c r="M115" i="20"/>
  <c r="L115" i="20"/>
  <c r="O114" i="20"/>
  <c r="N114" i="20"/>
  <c r="M114" i="20"/>
  <c r="L114" i="20"/>
  <c r="O113" i="20"/>
  <c r="N113" i="20"/>
  <c r="M113" i="20"/>
  <c r="L113" i="20"/>
  <c r="O112" i="20"/>
  <c r="N112" i="20"/>
  <c r="M112" i="20"/>
  <c r="L112" i="20"/>
  <c r="O111" i="20"/>
  <c r="N111" i="20"/>
  <c r="M111" i="20"/>
  <c r="L111" i="20"/>
  <c r="O110" i="20"/>
  <c r="N110" i="20"/>
  <c r="M110" i="20"/>
  <c r="L110" i="20"/>
  <c r="O109" i="20"/>
  <c r="N109" i="20"/>
  <c r="M109" i="20"/>
  <c r="L109" i="20"/>
  <c r="O108" i="20"/>
  <c r="N108" i="20"/>
  <c r="M108" i="20"/>
  <c r="L108" i="20"/>
  <c r="O107" i="20"/>
  <c r="N107" i="20"/>
  <c r="M107" i="20"/>
  <c r="L107" i="20"/>
  <c r="O106" i="20"/>
  <c r="N106" i="20"/>
  <c r="M106" i="20"/>
  <c r="L106" i="20"/>
  <c r="O105" i="20"/>
  <c r="N105" i="20"/>
  <c r="M105" i="20"/>
  <c r="L105" i="20"/>
  <c r="O104" i="20"/>
  <c r="N104" i="20"/>
  <c r="M104" i="20"/>
  <c r="L104" i="20"/>
  <c r="O103" i="20"/>
  <c r="N103" i="20"/>
  <c r="M103" i="20"/>
  <c r="L103" i="20"/>
  <c r="O102" i="20"/>
  <c r="N102" i="20"/>
  <c r="M102" i="20"/>
  <c r="L102" i="20"/>
  <c r="O101" i="20"/>
  <c r="N101" i="20"/>
  <c r="M101" i="20"/>
  <c r="L101" i="20"/>
  <c r="O100" i="20"/>
  <c r="N100" i="20"/>
  <c r="M100" i="20"/>
  <c r="L100" i="20"/>
  <c r="O99" i="20"/>
  <c r="N99" i="20"/>
  <c r="M99" i="20"/>
  <c r="L99" i="20"/>
  <c r="O98" i="20"/>
  <c r="N98" i="20"/>
  <c r="M98" i="20"/>
  <c r="L98" i="20"/>
  <c r="O97" i="20"/>
  <c r="N97" i="20"/>
  <c r="M97" i="20"/>
  <c r="L97" i="20"/>
  <c r="O96" i="20"/>
  <c r="N96" i="20"/>
  <c r="M96" i="20"/>
  <c r="L96" i="20"/>
  <c r="O95" i="20"/>
  <c r="N95" i="20"/>
  <c r="M95" i="20"/>
  <c r="L95" i="20"/>
  <c r="O94" i="20"/>
  <c r="N94" i="20"/>
  <c r="M94" i="20"/>
  <c r="L94" i="20"/>
  <c r="O93" i="20"/>
  <c r="N93" i="20"/>
  <c r="M93" i="20"/>
  <c r="L93" i="20"/>
  <c r="O92" i="20"/>
  <c r="N92" i="20"/>
  <c r="M92" i="20"/>
  <c r="L92" i="20"/>
  <c r="O91" i="20"/>
  <c r="N91" i="20"/>
  <c r="M91" i="20"/>
  <c r="L91" i="20"/>
  <c r="O90" i="20"/>
  <c r="N90" i="20"/>
  <c r="M90" i="20"/>
  <c r="L90" i="20"/>
  <c r="O89" i="20"/>
  <c r="N89" i="20"/>
  <c r="M89" i="20"/>
  <c r="L89" i="20"/>
  <c r="O88" i="20"/>
  <c r="N88" i="20"/>
  <c r="M88" i="20"/>
  <c r="L88" i="20"/>
  <c r="O87" i="20"/>
  <c r="N87" i="20"/>
  <c r="M87" i="20"/>
  <c r="L87" i="20"/>
  <c r="O86" i="20"/>
  <c r="N86" i="20"/>
  <c r="M86" i="20"/>
  <c r="L86" i="20"/>
  <c r="O85" i="20"/>
  <c r="N85" i="20"/>
  <c r="M85" i="20"/>
  <c r="L85" i="20"/>
  <c r="O84" i="20"/>
  <c r="N84" i="20"/>
  <c r="M84" i="20"/>
  <c r="L84" i="20"/>
  <c r="O83" i="20"/>
  <c r="N83" i="20"/>
  <c r="M83" i="20"/>
  <c r="L83" i="20"/>
  <c r="O82" i="20"/>
  <c r="N82" i="20"/>
  <c r="M82" i="20"/>
  <c r="L82" i="20"/>
  <c r="O81" i="20"/>
  <c r="N81" i="20"/>
  <c r="M81" i="20"/>
  <c r="L81" i="20"/>
  <c r="O80" i="20"/>
  <c r="N80" i="20"/>
  <c r="M80" i="20"/>
  <c r="L80" i="20"/>
  <c r="O79" i="20"/>
  <c r="N79" i="20"/>
  <c r="M79" i="20"/>
  <c r="L79" i="20"/>
  <c r="O78" i="20"/>
  <c r="N78" i="20"/>
  <c r="M78" i="20"/>
  <c r="L78" i="20"/>
  <c r="O77" i="20"/>
  <c r="N77" i="20"/>
  <c r="M77" i="20"/>
  <c r="L77" i="20"/>
  <c r="O76" i="20"/>
  <c r="N76" i="20"/>
  <c r="M76" i="20"/>
  <c r="L76" i="20"/>
  <c r="O75" i="20"/>
  <c r="N75" i="20"/>
  <c r="M75" i="20"/>
  <c r="L75" i="20"/>
  <c r="O74" i="20"/>
  <c r="N74" i="20"/>
  <c r="M74" i="20"/>
  <c r="L74" i="20"/>
  <c r="O73" i="20"/>
  <c r="N73" i="20"/>
  <c r="M73" i="20"/>
  <c r="L73" i="20"/>
  <c r="O72" i="20"/>
  <c r="N72" i="20"/>
  <c r="M72" i="20"/>
  <c r="L72" i="20"/>
  <c r="O71" i="20"/>
  <c r="N71" i="20"/>
  <c r="M71" i="20"/>
  <c r="L71" i="20"/>
  <c r="O70" i="20"/>
  <c r="N70" i="20"/>
  <c r="M70" i="20"/>
  <c r="L70" i="20"/>
  <c r="O69" i="20"/>
  <c r="N69" i="20"/>
  <c r="M69" i="20"/>
  <c r="L69" i="20"/>
  <c r="O68" i="20"/>
  <c r="N68" i="20"/>
  <c r="M68" i="20"/>
  <c r="L68" i="20"/>
  <c r="O67" i="20"/>
  <c r="N67" i="20"/>
  <c r="M67" i="20"/>
  <c r="L67" i="20"/>
  <c r="O66" i="20"/>
  <c r="N66" i="20"/>
  <c r="M66" i="20"/>
  <c r="L66" i="20"/>
  <c r="O65" i="20"/>
  <c r="N65" i="20"/>
  <c r="M65" i="20"/>
  <c r="L65" i="20"/>
  <c r="O64" i="20"/>
  <c r="N64" i="20"/>
  <c r="M64" i="20"/>
  <c r="L64" i="20"/>
  <c r="O63" i="20"/>
  <c r="N63" i="20"/>
  <c r="M63" i="20"/>
  <c r="L63" i="20"/>
  <c r="O62" i="20"/>
  <c r="N62" i="20"/>
  <c r="M62" i="20"/>
  <c r="L62" i="20"/>
  <c r="O61" i="20"/>
  <c r="N61" i="20"/>
  <c r="M61" i="20"/>
  <c r="L61" i="20"/>
  <c r="O60" i="20"/>
  <c r="N60" i="20"/>
  <c r="M60" i="20"/>
  <c r="L60" i="20"/>
  <c r="O59" i="20"/>
  <c r="N59" i="20"/>
  <c r="M59" i="20"/>
  <c r="L59" i="20"/>
  <c r="O58" i="20"/>
  <c r="N58" i="20"/>
  <c r="M58" i="20"/>
  <c r="L58" i="20"/>
  <c r="O57" i="20"/>
  <c r="N57" i="20"/>
  <c r="M57" i="20"/>
  <c r="L57" i="20"/>
  <c r="O56" i="20"/>
  <c r="N56" i="20"/>
  <c r="M56" i="20"/>
  <c r="L56" i="20"/>
  <c r="O55" i="20"/>
  <c r="N55" i="20"/>
  <c r="M55" i="20"/>
  <c r="L55" i="20"/>
  <c r="O54" i="20"/>
  <c r="N54" i="20"/>
  <c r="M54" i="20"/>
  <c r="L54" i="20"/>
  <c r="O53" i="20"/>
  <c r="N53" i="20"/>
  <c r="M53" i="20"/>
  <c r="L53" i="20"/>
  <c r="O52" i="20"/>
  <c r="N52" i="20"/>
  <c r="M52" i="20"/>
  <c r="L52" i="20"/>
  <c r="O51" i="20"/>
  <c r="N51" i="20"/>
  <c r="M51" i="20"/>
  <c r="L51" i="20"/>
  <c r="O50" i="20"/>
  <c r="N50" i="20"/>
  <c r="M50" i="20"/>
  <c r="L50" i="20"/>
  <c r="O49" i="20"/>
  <c r="N49" i="20"/>
  <c r="M49" i="20"/>
  <c r="L49" i="20"/>
  <c r="O48" i="20"/>
  <c r="N48" i="20"/>
  <c r="M48" i="20"/>
  <c r="L48" i="20"/>
  <c r="O47" i="20"/>
  <c r="N47" i="20"/>
  <c r="M47" i="20"/>
  <c r="L47" i="20"/>
  <c r="O46" i="20"/>
  <c r="N46" i="20"/>
  <c r="M46" i="20"/>
  <c r="L46" i="20"/>
  <c r="O45" i="20"/>
  <c r="N45" i="20"/>
  <c r="M45" i="20"/>
  <c r="L45" i="20"/>
  <c r="O44" i="20"/>
  <c r="N44" i="20"/>
  <c r="M44" i="20"/>
  <c r="L44" i="20"/>
  <c r="O43" i="20"/>
  <c r="N43" i="20"/>
  <c r="M43" i="20"/>
  <c r="L43" i="20"/>
  <c r="O42" i="20"/>
  <c r="N42" i="20"/>
  <c r="M42" i="20"/>
  <c r="L42" i="20"/>
  <c r="O41" i="20"/>
  <c r="N41" i="20"/>
  <c r="M41" i="20"/>
  <c r="L41" i="20"/>
  <c r="O40" i="20"/>
  <c r="N40" i="20"/>
  <c r="M40" i="20"/>
  <c r="L40" i="20"/>
  <c r="O39" i="20"/>
  <c r="N39" i="20"/>
  <c r="M39" i="20"/>
  <c r="L39" i="20"/>
  <c r="O38" i="20"/>
  <c r="N38" i="20"/>
  <c r="M38" i="20"/>
  <c r="L38" i="20"/>
  <c r="O37" i="20"/>
  <c r="N37" i="20"/>
  <c r="M37" i="20"/>
  <c r="L37" i="20"/>
  <c r="O36" i="20"/>
  <c r="N36" i="20"/>
  <c r="M36" i="20"/>
  <c r="L36" i="20"/>
  <c r="O35" i="20"/>
  <c r="N35" i="20"/>
  <c r="M35" i="20"/>
  <c r="L35" i="20"/>
  <c r="O34" i="20"/>
  <c r="N34" i="20"/>
  <c r="M34" i="20"/>
  <c r="L34" i="20"/>
  <c r="O33" i="20"/>
  <c r="N33" i="20"/>
  <c r="M33" i="20"/>
  <c r="L33" i="20"/>
  <c r="O32" i="20"/>
  <c r="N32" i="20"/>
  <c r="M32" i="20"/>
  <c r="L32" i="20"/>
  <c r="O31" i="20"/>
  <c r="N31" i="20"/>
  <c r="M31" i="20"/>
  <c r="L31" i="20"/>
  <c r="O30" i="20"/>
  <c r="N30" i="20"/>
  <c r="M30" i="20"/>
  <c r="L30" i="20"/>
  <c r="O29" i="20"/>
  <c r="N29" i="20"/>
  <c r="M29" i="20"/>
  <c r="L29" i="20"/>
  <c r="O28" i="20"/>
  <c r="N28" i="20"/>
  <c r="M28" i="20"/>
  <c r="L28" i="20"/>
  <c r="O27" i="20"/>
  <c r="N27" i="20"/>
  <c r="M27" i="20"/>
  <c r="L27" i="20"/>
  <c r="O26" i="20"/>
  <c r="N26" i="20"/>
  <c r="M26" i="20"/>
  <c r="L26" i="20"/>
  <c r="O25" i="20"/>
  <c r="N25" i="20"/>
  <c r="M25" i="20"/>
  <c r="L25" i="20"/>
  <c r="O24" i="20"/>
  <c r="N24" i="20"/>
  <c r="M24" i="20"/>
  <c r="L24" i="20"/>
  <c r="O23" i="20"/>
  <c r="N23" i="20"/>
  <c r="M23" i="20"/>
  <c r="L23" i="20"/>
  <c r="O22" i="20"/>
  <c r="N22" i="20"/>
  <c r="M22" i="20"/>
  <c r="L22" i="20"/>
  <c r="O21" i="20"/>
  <c r="N21" i="20"/>
  <c r="M21" i="20"/>
  <c r="L21" i="20"/>
  <c r="O20" i="20"/>
  <c r="N20" i="20"/>
  <c r="M20" i="20"/>
  <c r="L20" i="20"/>
  <c r="O19" i="20"/>
  <c r="N19" i="20"/>
  <c r="M19" i="20"/>
  <c r="L19" i="20"/>
  <c r="O18" i="20"/>
  <c r="N18" i="20"/>
  <c r="M18" i="20"/>
  <c r="L18" i="20"/>
  <c r="O17" i="20"/>
  <c r="N17" i="20"/>
  <c r="M17" i="20"/>
  <c r="L17" i="20"/>
  <c r="O16" i="20"/>
  <c r="N16" i="20"/>
  <c r="M16" i="20"/>
  <c r="L16" i="20"/>
  <c r="O15" i="20"/>
  <c r="N15" i="20"/>
  <c r="M15" i="20"/>
  <c r="L15" i="20"/>
  <c r="O14" i="20"/>
  <c r="N14" i="20"/>
  <c r="M14" i="20"/>
  <c r="L14" i="20"/>
  <c r="O13" i="20"/>
  <c r="N13" i="20"/>
  <c r="M13" i="20"/>
  <c r="L13" i="20"/>
  <c r="O12" i="20"/>
  <c r="N12" i="20"/>
  <c r="M12" i="20"/>
  <c r="L12" i="20"/>
  <c r="O11" i="20"/>
  <c r="N11" i="20"/>
  <c r="M11" i="20"/>
  <c r="L11" i="20"/>
  <c r="O10" i="20"/>
  <c r="N10" i="20"/>
  <c r="M10" i="20"/>
  <c r="L10" i="20"/>
  <c r="O9" i="20"/>
  <c r="N9" i="20"/>
  <c r="M9" i="20"/>
  <c r="L9" i="20"/>
  <c r="O8" i="20"/>
  <c r="N8" i="20"/>
  <c r="M8" i="20"/>
  <c r="L8" i="20"/>
  <c r="O7" i="20"/>
  <c r="N7" i="20"/>
  <c r="M7" i="20"/>
  <c r="L7" i="20"/>
  <c r="O6" i="20"/>
  <c r="N6" i="20"/>
  <c r="M6" i="20"/>
  <c r="L6" i="20"/>
  <c r="O5" i="20"/>
  <c r="N5" i="20"/>
  <c r="M5" i="20"/>
  <c r="L5" i="20"/>
  <c r="O4" i="20"/>
  <c r="N4" i="20"/>
  <c r="M4" i="20"/>
  <c r="L4" i="20"/>
  <c r="O3" i="20"/>
  <c r="N3" i="20"/>
  <c r="M3" i="20"/>
  <c r="L3" i="20"/>
  <c r="O2" i="20"/>
  <c r="N2" i="20"/>
  <c r="M2" i="20"/>
  <c r="L2" i="20"/>
  <c r="E260" i="3"/>
  <c r="F260" i="3"/>
  <c r="G26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C2" i="5"/>
  <c r="C3" i="5"/>
  <c r="C4" i="5"/>
  <c r="C5" i="5"/>
  <c r="C6" i="5"/>
  <c r="C1" i="5"/>
  <c r="G4" i="3"/>
  <c r="V4" i="3" s="1"/>
  <c r="Y4" i="3" s="1"/>
  <c r="G5" i="3"/>
  <c r="V5" i="3" s="1"/>
  <c r="Y5" i="3" s="1"/>
  <c r="G6" i="3"/>
  <c r="V6" i="3" s="1"/>
  <c r="Y6" i="3" s="1"/>
  <c r="G7" i="3"/>
  <c r="V7" i="3" s="1"/>
  <c r="Y7" i="3" s="1"/>
  <c r="G8" i="3"/>
  <c r="V8" i="3" s="1"/>
  <c r="Y8" i="3" s="1"/>
  <c r="G9" i="3"/>
  <c r="V9" i="3" s="1"/>
  <c r="Y9" i="3" s="1"/>
  <c r="G10" i="3"/>
  <c r="V10" i="3" s="1"/>
  <c r="Y10" i="3" s="1"/>
  <c r="G11" i="3"/>
  <c r="V11" i="3" s="1"/>
  <c r="Y11" i="3" s="1"/>
  <c r="G12" i="3"/>
  <c r="V12" i="3" s="1"/>
  <c r="Y12" i="3" s="1"/>
  <c r="G13" i="3"/>
  <c r="V13" i="3" s="1"/>
  <c r="Y13" i="3" s="1"/>
  <c r="G14" i="3"/>
  <c r="V14" i="3" s="1"/>
  <c r="Y14" i="3" s="1"/>
  <c r="G15" i="3"/>
  <c r="V15" i="3" s="1"/>
  <c r="Y15" i="3" s="1"/>
  <c r="G16" i="3"/>
  <c r="V16" i="3" s="1"/>
  <c r="Y16" i="3" s="1"/>
  <c r="G17" i="3"/>
  <c r="V17" i="3" s="1"/>
  <c r="Y17" i="3" s="1"/>
  <c r="G18" i="3"/>
  <c r="V18" i="3" s="1"/>
  <c r="Y18" i="3" s="1"/>
  <c r="G19" i="3"/>
  <c r="V19" i="3" s="1"/>
  <c r="Y19" i="3" s="1"/>
  <c r="G20" i="3"/>
  <c r="V20" i="3" s="1"/>
  <c r="Y20" i="3" s="1"/>
  <c r="G21" i="3"/>
  <c r="V21" i="3" s="1"/>
  <c r="Y21" i="3" s="1"/>
  <c r="G22" i="3"/>
  <c r="V22" i="3" s="1"/>
  <c r="Y22" i="3" s="1"/>
  <c r="G23" i="3"/>
  <c r="V23" i="3" s="1"/>
  <c r="Y23" i="3" s="1"/>
  <c r="G24" i="3"/>
  <c r="V24" i="3" s="1"/>
  <c r="Y24" i="3" s="1"/>
  <c r="G25" i="3"/>
  <c r="V25" i="3" s="1"/>
  <c r="Y25" i="3" s="1"/>
  <c r="G26" i="3"/>
  <c r="V26" i="3" s="1"/>
  <c r="Y26" i="3" s="1"/>
  <c r="G27" i="3"/>
  <c r="V27" i="3" s="1"/>
  <c r="Y27" i="3" s="1"/>
  <c r="G28" i="3"/>
  <c r="V28" i="3" s="1"/>
  <c r="Y28" i="3" s="1"/>
  <c r="G29" i="3"/>
  <c r="V29" i="3" s="1"/>
  <c r="Y29" i="3" s="1"/>
  <c r="G30" i="3"/>
  <c r="V30" i="3" s="1"/>
  <c r="Y30" i="3" s="1"/>
  <c r="G31" i="3"/>
  <c r="V31" i="3" s="1"/>
  <c r="Y31" i="3" s="1"/>
  <c r="G32" i="3"/>
  <c r="V32" i="3" s="1"/>
  <c r="Y32" i="3" s="1"/>
  <c r="G33" i="3"/>
  <c r="V33" i="3" s="1"/>
  <c r="Y33" i="3" s="1"/>
  <c r="G34" i="3"/>
  <c r="V34" i="3" s="1"/>
  <c r="Y34" i="3" s="1"/>
  <c r="G35" i="3"/>
  <c r="V35" i="3" s="1"/>
  <c r="Y35" i="3" s="1"/>
  <c r="G36" i="3"/>
  <c r="V36" i="3" s="1"/>
  <c r="Y36" i="3" s="1"/>
  <c r="G37" i="3"/>
  <c r="V37" i="3" s="1"/>
  <c r="Y37" i="3" s="1"/>
  <c r="G38" i="3"/>
  <c r="V38" i="3" s="1"/>
  <c r="Y38" i="3" s="1"/>
  <c r="G39" i="3"/>
  <c r="V39" i="3" s="1"/>
  <c r="Y39" i="3" s="1"/>
  <c r="G40" i="3"/>
  <c r="V40" i="3" s="1"/>
  <c r="Y40" i="3" s="1"/>
  <c r="G41" i="3"/>
  <c r="V41" i="3" s="1"/>
  <c r="Y41" i="3" s="1"/>
  <c r="G42" i="3"/>
  <c r="V42" i="3" s="1"/>
  <c r="Y42" i="3" s="1"/>
  <c r="G43" i="3"/>
  <c r="V43" i="3" s="1"/>
  <c r="Y43" i="3" s="1"/>
  <c r="G44" i="3"/>
  <c r="V44" i="3" s="1"/>
  <c r="Y44" i="3" s="1"/>
  <c r="V45" i="3"/>
  <c r="Y45" i="3" s="1"/>
  <c r="V46" i="3"/>
  <c r="Y46" i="3" s="1"/>
  <c r="G3" i="3"/>
  <c r="V3" i="3" s="1"/>
  <c r="Y3" i="3" s="1"/>
  <c r="G271" i="3"/>
  <c r="F271" i="3"/>
  <c r="E271" i="3"/>
  <c r="G270" i="3"/>
  <c r="F270" i="3"/>
  <c r="E270" i="3"/>
  <c r="G269" i="3"/>
  <c r="F269" i="3"/>
  <c r="E269" i="3"/>
  <c r="G268" i="3"/>
  <c r="F268" i="3"/>
  <c r="E268" i="3"/>
  <c r="G267" i="3"/>
  <c r="F267" i="3"/>
  <c r="E267" i="3"/>
  <c r="G266" i="3"/>
  <c r="F266" i="3"/>
  <c r="E266" i="3"/>
  <c r="G265" i="3"/>
  <c r="F265" i="3"/>
  <c r="E265" i="3"/>
  <c r="G264" i="3"/>
  <c r="F264" i="3"/>
  <c r="E264" i="3"/>
  <c r="G263" i="3"/>
  <c r="F263" i="3"/>
  <c r="E263" i="3"/>
  <c r="G262" i="3"/>
  <c r="F262" i="3"/>
  <c r="E262" i="3"/>
  <c r="G261" i="3"/>
  <c r="F261" i="3"/>
  <c r="E261" i="3"/>
  <c r="G259" i="3"/>
  <c r="F259" i="3"/>
  <c r="E259" i="3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3" i="3"/>
  <c r="F243" i="3"/>
  <c r="E243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7" i="3"/>
  <c r="F237" i="3"/>
  <c r="E237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5" i="3"/>
  <c r="F225" i="3"/>
  <c r="E225" i="3"/>
  <c r="G224" i="3"/>
  <c r="F224" i="3"/>
  <c r="E224" i="3"/>
  <c r="G223" i="3"/>
  <c r="F223" i="3"/>
  <c r="E223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210" i="3"/>
  <c r="F210" i="3"/>
  <c r="E210" i="3"/>
  <c r="G209" i="3"/>
  <c r="F209" i="3"/>
  <c r="E209" i="3"/>
  <c r="G208" i="3"/>
  <c r="F208" i="3"/>
  <c r="E208" i="3"/>
  <c r="G207" i="3"/>
  <c r="F207" i="3"/>
  <c r="E207" i="3"/>
  <c r="G206" i="3"/>
  <c r="F206" i="3"/>
  <c r="E206" i="3"/>
  <c r="G205" i="3"/>
  <c r="F205" i="3"/>
  <c r="E205" i="3"/>
  <c r="G204" i="3"/>
  <c r="F204" i="3"/>
  <c r="E204" i="3"/>
  <c r="G203" i="3"/>
  <c r="F203" i="3"/>
  <c r="E203" i="3"/>
  <c r="G202" i="3"/>
  <c r="F202" i="3"/>
  <c r="E202" i="3"/>
  <c r="G201" i="3"/>
  <c r="F201" i="3"/>
  <c r="E201" i="3"/>
  <c r="G200" i="3"/>
  <c r="F200" i="3"/>
  <c r="E200" i="3"/>
  <c r="G199" i="3"/>
  <c r="F199" i="3"/>
  <c r="E199" i="3"/>
  <c r="G198" i="3"/>
  <c r="F198" i="3"/>
  <c r="E198" i="3"/>
  <c r="G197" i="3"/>
  <c r="F197" i="3"/>
  <c r="E197" i="3"/>
  <c r="G196" i="3"/>
  <c r="F196" i="3"/>
  <c r="E196" i="3"/>
  <c r="G195" i="3"/>
  <c r="F195" i="3"/>
  <c r="E195" i="3"/>
  <c r="G194" i="3"/>
  <c r="F194" i="3"/>
  <c r="E194" i="3"/>
  <c r="G193" i="3"/>
  <c r="F193" i="3"/>
  <c r="E193" i="3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79" i="3"/>
  <c r="J179" i="3" s="1"/>
  <c r="F179" i="3"/>
  <c r="E179" i="3"/>
  <c r="G178" i="3"/>
  <c r="J178" i="3" s="1"/>
  <c r="F178" i="3"/>
  <c r="E178" i="3"/>
  <c r="G177" i="3"/>
  <c r="J177" i="3" s="1"/>
  <c r="F177" i="3"/>
  <c r="E177" i="3"/>
  <c r="G176" i="3"/>
  <c r="J176" i="3" s="1"/>
  <c r="F176" i="3"/>
  <c r="E176" i="3"/>
  <c r="G175" i="3"/>
  <c r="J175" i="3" s="1"/>
  <c r="F175" i="3"/>
  <c r="E175" i="3"/>
  <c r="G174" i="3"/>
  <c r="J174" i="3" s="1"/>
  <c r="F174" i="3"/>
  <c r="E174" i="3"/>
  <c r="G173" i="3"/>
  <c r="J173" i="3" s="1"/>
  <c r="F173" i="3"/>
  <c r="E173" i="3"/>
  <c r="G172" i="3"/>
  <c r="J172" i="3" s="1"/>
  <c r="F172" i="3"/>
  <c r="E172" i="3"/>
  <c r="G171" i="3"/>
  <c r="J171" i="3" s="1"/>
  <c r="F171" i="3"/>
  <c r="E171" i="3"/>
  <c r="G170" i="3"/>
  <c r="J170" i="3" s="1"/>
  <c r="F170" i="3"/>
  <c r="E170" i="3"/>
  <c r="G169" i="3"/>
  <c r="J169" i="3" s="1"/>
  <c r="F169" i="3"/>
  <c r="E169" i="3"/>
  <c r="G168" i="3"/>
  <c r="J168" i="3" s="1"/>
  <c r="F168" i="3"/>
  <c r="E168" i="3"/>
  <c r="G167" i="3"/>
  <c r="J167" i="3" s="1"/>
  <c r="F167" i="3"/>
  <c r="E167" i="3"/>
  <c r="G166" i="3"/>
  <c r="J166" i="3" s="1"/>
  <c r="F166" i="3"/>
  <c r="E166" i="3"/>
  <c r="G165" i="3"/>
  <c r="J165" i="3" s="1"/>
  <c r="F165" i="3"/>
  <c r="E165" i="3"/>
  <c r="G164" i="3"/>
  <c r="J164" i="3" s="1"/>
  <c r="F164" i="3"/>
  <c r="E164" i="3"/>
  <c r="G163" i="3"/>
  <c r="J163" i="3" s="1"/>
  <c r="F163" i="3"/>
  <c r="E163" i="3"/>
  <c r="G162" i="3"/>
  <c r="J162" i="3" s="1"/>
  <c r="F162" i="3"/>
  <c r="E162" i="3"/>
  <c r="G161" i="3"/>
  <c r="J161" i="3" s="1"/>
  <c r="F161" i="3"/>
  <c r="E161" i="3"/>
  <c r="G160" i="3"/>
  <c r="J160" i="3" s="1"/>
  <c r="F160" i="3"/>
  <c r="E160" i="3"/>
  <c r="G159" i="3"/>
  <c r="J159" i="3" s="1"/>
  <c r="F159" i="3"/>
  <c r="E159" i="3"/>
  <c r="G158" i="3"/>
  <c r="J158" i="3" s="1"/>
  <c r="F158" i="3"/>
  <c r="E158" i="3"/>
  <c r="G157" i="3"/>
  <c r="J157" i="3" s="1"/>
  <c r="F157" i="3"/>
  <c r="E157" i="3"/>
  <c r="G156" i="3"/>
  <c r="J156" i="3" s="1"/>
  <c r="F156" i="3"/>
  <c r="E156" i="3"/>
  <c r="G155" i="3"/>
  <c r="J155" i="3" s="1"/>
  <c r="F155" i="3"/>
  <c r="E155" i="3"/>
  <c r="G154" i="3"/>
  <c r="J154" i="3" s="1"/>
  <c r="F154" i="3"/>
  <c r="E154" i="3"/>
  <c r="G153" i="3"/>
  <c r="J153" i="3" s="1"/>
  <c r="F153" i="3"/>
  <c r="E153" i="3"/>
  <c r="G152" i="3"/>
  <c r="J152" i="3" s="1"/>
  <c r="F152" i="3"/>
  <c r="E152" i="3"/>
  <c r="G151" i="3"/>
  <c r="J151" i="3" s="1"/>
  <c r="F151" i="3"/>
  <c r="E151" i="3"/>
  <c r="G150" i="3"/>
  <c r="J150" i="3" s="1"/>
  <c r="F150" i="3"/>
  <c r="E150" i="3"/>
  <c r="G149" i="3"/>
  <c r="J149" i="3" s="1"/>
  <c r="F149" i="3"/>
  <c r="E149" i="3"/>
  <c r="G148" i="3"/>
  <c r="J148" i="3" s="1"/>
  <c r="F148" i="3"/>
  <c r="E148" i="3"/>
  <c r="G147" i="3"/>
  <c r="J147" i="3" s="1"/>
  <c r="F147" i="3"/>
  <c r="E147" i="3"/>
  <c r="G146" i="3"/>
  <c r="J146" i="3" s="1"/>
  <c r="F146" i="3"/>
  <c r="E146" i="3"/>
  <c r="G145" i="3"/>
  <c r="J145" i="3" s="1"/>
  <c r="F145" i="3"/>
  <c r="E145" i="3"/>
  <c r="G144" i="3"/>
  <c r="J144" i="3" s="1"/>
  <c r="F144" i="3"/>
  <c r="E144" i="3"/>
  <c r="G143" i="3"/>
  <c r="J143" i="3" s="1"/>
  <c r="F143" i="3"/>
  <c r="E143" i="3"/>
  <c r="G142" i="3"/>
  <c r="J142" i="3" s="1"/>
  <c r="F142" i="3"/>
  <c r="E142" i="3"/>
  <c r="G141" i="3"/>
  <c r="J141" i="3" s="1"/>
  <c r="F141" i="3"/>
  <c r="E141" i="3"/>
  <c r="G140" i="3"/>
  <c r="J140" i="3" s="1"/>
  <c r="F140" i="3"/>
  <c r="E140" i="3"/>
  <c r="G139" i="3"/>
  <c r="J139" i="3" s="1"/>
  <c r="F139" i="3"/>
  <c r="E139" i="3"/>
  <c r="G138" i="3"/>
  <c r="J138" i="3" s="1"/>
  <c r="F138" i="3"/>
  <c r="E138" i="3"/>
  <c r="G134" i="3"/>
  <c r="J134" i="3" s="1"/>
  <c r="F134" i="3"/>
  <c r="E134" i="3"/>
  <c r="G133" i="3"/>
  <c r="J133" i="3" s="1"/>
  <c r="F133" i="3"/>
  <c r="E133" i="3"/>
  <c r="G132" i="3"/>
  <c r="J132" i="3" s="1"/>
  <c r="F132" i="3"/>
  <c r="E132" i="3"/>
  <c r="G131" i="3"/>
  <c r="J131" i="3" s="1"/>
  <c r="F131" i="3"/>
  <c r="E131" i="3"/>
  <c r="G130" i="3"/>
  <c r="J130" i="3" s="1"/>
  <c r="F130" i="3"/>
  <c r="E130" i="3"/>
  <c r="G129" i="3"/>
  <c r="J129" i="3" s="1"/>
  <c r="F129" i="3"/>
  <c r="E129" i="3"/>
  <c r="G128" i="3"/>
  <c r="J128" i="3" s="1"/>
  <c r="F128" i="3"/>
  <c r="E128" i="3"/>
  <c r="G127" i="3"/>
  <c r="J127" i="3" s="1"/>
  <c r="F127" i="3"/>
  <c r="E127" i="3"/>
  <c r="G126" i="3"/>
  <c r="J126" i="3" s="1"/>
  <c r="F126" i="3"/>
  <c r="E126" i="3"/>
  <c r="G125" i="3"/>
  <c r="J125" i="3" s="1"/>
  <c r="F125" i="3"/>
  <c r="E125" i="3"/>
  <c r="G124" i="3"/>
  <c r="J124" i="3" s="1"/>
  <c r="F124" i="3"/>
  <c r="E124" i="3"/>
  <c r="G123" i="3"/>
  <c r="J123" i="3" s="1"/>
  <c r="F123" i="3"/>
  <c r="E123" i="3"/>
  <c r="G122" i="3"/>
  <c r="J122" i="3" s="1"/>
  <c r="F122" i="3"/>
  <c r="E122" i="3"/>
  <c r="G121" i="3"/>
  <c r="J121" i="3" s="1"/>
  <c r="F121" i="3"/>
  <c r="E121" i="3"/>
  <c r="G120" i="3"/>
  <c r="J120" i="3" s="1"/>
  <c r="F120" i="3"/>
  <c r="E120" i="3"/>
  <c r="G119" i="3"/>
  <c r="J119" i="3" s="1"/>
  <c r="F119" i="3"/>
  <c r="E119" i="3"/>
  <c r="G118" i="3"/>
  <c r="J118" i="3" s="1"/>
  <c r="F118" i="3"/>
  <c r="E118" i="3"/>
  <c r="G117" i="3"/>
  <c r="J117" i="3" s="1"/>
  <c r="F117" i="3"/>
  <c r="E117" i="3"/>
  <c r="G116" i="3"/>
  <c r="J116" i="3" s="1"/>
  <c r="F116" i="3"/>
  <c r="E116" i="3"/>
  <c r="G115" i="3"/>
  <c r="J115" i="3" s="1"/>
  <c r="F115" i="3"/>
  <c r="E115" i="3"/>
  <c r="G114" i="3"/>
  <c r="J114" i="3" s="1"/>
  <c r="F114" i="3"/>
  <c r="E114" i="3"/>
  <c r="G113" i="3"/>
  <c r="J113" i="3" s="1"/>
  <c r="F113" i="3"/>
  <c r="E113" i="3"/>
  <c r="G112" i="3"/>
  <c r="J112" i="3" s="1"/>
  <c r="F112" i="3"/>
  <c r="E112" i="3"/>
  <c r="G111" i="3"/>
  <c r="J111" i="3" s="1"/>
  <c r="F111" i="3"/>
  <c r="E111" i="3"/>
  <c r="G110" i="3"/>
  <c r="J110" i="3" s="1"/>
  <c r="F110" i="3"/>
  <c r="E110" i="3"/>
  <c r="G109" i="3"/>
  <c r="J109" i="3" s="1"/>
  <c r="F109" i="3"/>
  <c r="E109" i="3"/>
  <c r="G108" i="3"/>
  <c r="J108" i="3" s="1"/>
  <c r="F108" i="3"/>
  <c r="E108" i="3"/>
  <c r="G107" i="3"/>
  <c r="J107" i="3" s="1"/>
  <c r="F107" i="3"/>
  <c r="E107" i="3"/>
  <c r="G106" i="3"/>
  <c r="J106" i="3" s="1"/>
  <c r="F106" i="3"/>
  <c r="E106" i="3"/>
  <c r="G105" i="3"/>
  <c r="J105" i="3" s="1"/>
  <c r="F105" i="3"/>
  <c r="E105" i="3"/>
  <c r="G104" i="3"/>
  <c r="J104" i="3" s="1"/>
  <c r="F104" i="3"/>
  <c r="E104" i="3"/>
  <c r="G103" i="3"/>
  <c r="J103" i="3" s="1"/>
  <c r="F103" i="3"/>
  <c r="E103" i="3"/>
  <c r="G102" i="3"/>
  <c r="J102" i="3" s="1"/>
  <c r="F102" i="3"/>
  <c r="E102" i="3"/>
  <c r="G101" i="3"/>
  <c r="J101" i="3" s="1"/>
  <c r="F101" i="3"/>
  <c r="E101" i="3"/>
  <c r="G100" i="3"/>
  <c r="J100" i="3" s="1"/>
  <c r="F100" i="3"/>
  <c r="E100" i="3"/>
  <c r="G99" i="3"/>
  <c r="J99" i="3" s="1"/>
  <c r="F99" i="3"/>
  <c r="E99" i="3"/>
  <c r="G98" i="3"/>
  <c r="J98" i="3" s="1"/>
  <c r="F98" i="3"/>
  <c r="E98" i="3"/>
  <c r="G97" i="3"/>
  <c r="J97" i="3" s="1"/>
  <c r="F97" i="3"/>
  <c r="E97" i="3"/>
  <c r="G96" i="3"/>
  <c r="J96" i="3" s="1"/>
  <c r="F96" i="3"/>
  <c r="E96" i="3"/>
  <c r="G95" i="3"/>
  <c r="J95" i="3" s="1"/>
  <c r="F95" i="3"/>
  <c r="E95" i="3"/>
  <c r="G94" i="3"/>
  <c r="J94" i="3" s="1"/>
  <c r="F94" i="3"/>
  <c r="E94" i="3"/>
  <c r="G93" i="3"/>
  <c r="J93" i="3" s="1"/>
  <c r="F93" i="3"/>
  <c r="E93" i="3"/>
  <c r="G48" i="3"/>
  <c r="J48" i="3" s="1"/>
  <c r="G49" i="3"/>
  <c r="J49" i="3" s="1"/>
  <c r="G50" i="3"/>
  <c r="J50" i="3" s="1"/>
  <c r="G51" i="3"/>
  <c r="J51" i="3" s="1"/>
  <c r="G52" i="3"/>
  <c r="J52" i="3" s="1"/>
  <c r="G53" i="3"/>
  <c r="J53" i="3" s="1"/>
  <c r="G54" i="3"/>
  <c r="J54" i="3" s="1"/>
  <c r="G55" i="3"/>
  <c r="J55" i="3" s="1"/>
  <c r="G56" i="3"/>
  <c r="J56" i="3" s="1"/>
  <c r="G57" i="3"/>
  <c r="J57" i="3" s="1"/>
  <c r="G58" i="3"/>
  <c r="J58" i="3" s="1"/>
  <c r="G59" i="3"/>
  <c r="J59" i="3" s="1"/>
  <c r="G60" i="3"/>
  <c r="J60" i="3" s="1"/>
  <c r="G61" i="3"/>
  <c r="J61" i="3" s="1"/>
  <c r="G62" i="3"/>
  <c r="J62" i="3" s="1"/>
  <c r="G63" i="3"/>
  <c r="J63" i="3" s="1"/>
  <c r="G64" i="3"/>
  <c r="J64" i="3" s="1"/>
  <c r="G65" i="3"/>
  <c r="J65" i="3" s="1"/>
  <c r="G66" i="3"/>
  <c r="J66" i="3" s="1"/>
  <c r="G67" i="3"/>
  <c r="J67" i="3" s="1"/>
  <c r="G68" i="3"/>
  <c r="J68" i="3" s="1"/>
  <c r="G69" i="3"/>
  <c r="J69" i="3" s="1"/>
  <c r="G70" i="3"/>
  <c r="J70" i="3" s="1"/>
  <c r="G71" i="3"/>
  <c r="J71" i="3" s="1"/>
  <c r="G72" i="3"/>
  <c r="J72" i="3" s="1"/>
  <c r="G73" i="3"/>
  <c r="J73" i="3" s="1"/>
  <c r="G74" i="3"/>
  <c r="J74" i="3" s="1"/>
  <c r="G75" i="3"/>
  <c r="J75" i="3" s="1"/>
  <c r="G76" i="3"/>
  <c r="J76" i="3" s="1"/>
  <c r="G77" i="3"/>
  <c r="J77" i="3" s="1"/>
  <c r="G78" i="3"/>
  <c r="J78" i="3" s="1"/>
  <c r="G79" i="3"/>
  <c r="J79" i="3" s="1"/>
  <c r="G80" i="3"/>
  <c r="J80" i="3" s="1"/>
  <c r="G81" i="3"/>
  <c r="J81" i="3" s="1"/>
  <c r="G82" i="3"/>
  <c r="J82" i="3" s="1"/>
  <c r="G83" i="3"/>
  <c r="J83" i="3" s="1"/>
  <c r="G84" i="3"/>
  <c r="J84" i="3" s="1"/>
  <c r="G85" i="3"/>
  <c r="J85" i="3" s="1"/>
  <c r="G86" i="3"/>
  <c r="J86" i="3" s="1"/>
  <c r="G87" i="3"/>
  <c r="J87" i="3" s="1"/>
  <c r="G88" i="3"/>
  <c r="J88" i="3" s="1"/>
  <c r="G89" i="3"/>
  <c r="J89" i="3" s="1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3" i="3"/>
  <c r="P3" i="3" s="1"/>
  <c r="S3" i="3" s="1"/>
  <c r="E4" i="3"/>
  <c r="P4" i="3" s="1"/>
  <c r="S4" i="3" s="1"/>
  <c r="E5" i="3"/>
  <c r="P5" i="3" s="1"/>
  <c r="S5" i="3" s="1"/>
  <c r="E6" i="3"/>
  <c r="P6" i="3" s="1"/>
  <c r="S6" i="3" s="1"/>
  <c r="E7" i="3"/>
  <c r="P7" i="3" s="1"/>
  <c r="S7" i="3" s="1"/>
  <c r="E8" i="3"/>
  <c r="P8" i="3" s="1"/>
  <c r="S8" i="3" s="1"/>
  <c r="E9" i="3"/>
  <c r="P9" i="3" s="1"/>
  <c r="S9" i="3" s="1"/>
  <c r="E10" i="3"/>
  <c r="P10" i="3" s="1"/>
  <c r="S10" i="3" s="1"/>
  <c r="E11" i="3"/>
  <c r="P11" i="3" s="1"/>
  <c r="S11" i="3" s="1"/>
  <c r="E12" i="3"/>
  <c r="P12" i="3" s="1"/>
  <c r="S12" i="3" s="1"/>
  <c r="E13" i="3"/>
  <c r="P13" i="3" s="1"/>
  <c r="S13" i="3" s="1"/>
  <c r="E14" i="3"/>
  <c r="P14" i="3" s="1"/>
  <c r="S14" i="3" s="1"/>
  <c r="E15" i="3"/>
  <c r="P15" i="3" s="1"/>
  <c r="S15" i="3" s="1"/>
  <c r="E16" i="3"/>
  <c r="P16" i="3" s="1"/>
  <c r="S16" i="3" s="1"/>
  <c r="E17" i="3"/>
  <c r="P17" i="3" s="1"/>
  <c r="S17" i="3" s="1"/>
  <c r="E18" i="3"/>
  <c r="P18" i="3" s="1"/>
  <c r="S18" i="3" s="1"/>
  <c r="E19" i="3"/>
  <c r="P19" i="3" s="1"/>
  <c r="S19" i="3" s="1"/>
  <c r="E20" i="3"/>
  <c r="P20" i="3" s="1"/>
  <c r="S20" i="3" s="1"/>
  <c r="E21" i="3"/>
  <c r="P21" i="3" s="1"/>
  <c r="S21" i="3" s="1"/>
  <c r="E22" i="3"/>
  <c r="P22" i="3" s="1"/>
  <c r="S22" i="3" s="1"/>
  <c r="E23" i="3"/>
  <c r="P23" i="3" s="1"/>
  <c r="S23" i="3" s="1"/>
  <c r="E24" i="3"/>
  <c r="P24" i="3" s="1"/>
  <c r="S24" i="3" s="1"/>
  <c r="E25" i="3"/>
  <c r="P25" i="3" s="1"/>
  <c r="S25" i="3" s="1"/>
  <c r="E26" i="3"/>
  <c r="P26" i="3" s="1"/>
  <c r="S26" i="3" s="1"/>
  <c r="E27" i="3"/>
  <c r="P27" i="3" s="1"/>
  <c r="S27" i="3" s="1"/>
  <c r="E28" i="3"/>
  <c r="P28" i="3" s="1"/>
  <c r="S28" i="3" s="1"/>
  <c r="E29" i="3"/>
  <c r="P29" i="3" s="1"/>
  <c r="S29" i="3" s="1"/>
  <c r="E30" i="3"/>
  <c r="P30" i="3" s="1"/>
  <c r="S30" i="3" s="1"/>
  <c r="E31" i="3"/>
  <c r="P31" i="3" s="1"/>
  <c r="S31" i="3" s="1"/>
  <c r="E32" i="3"/>
  <c r="P32" i="3" s="1"/>
  <c r="S32" i="3" s="1"/>
  <c r="E33" i="3"/>
  <c r="P33" i="3" s="1"/>
  <c r="S33" i="3" s="1"/>
  <c r="E34" i="3"/>
  <c r="P34" i="3" s="1"/>
  <c r="S34" i="3" s="1"/>
  <c r="E35" i="3"/>
  <c r="P35" i="3" s="1"/>
  <c r="S35" i="3" s="1"/>
  <c r="E36" i="3"/>
  <c r="P36" i="3" s="1"/>
  <c r="S36" i="3" s="1"/>
  <c r="E37" i="3"/>
  <c r="P37" i="3" s="1"/>
  <c r="S37" i="3" s="1"/>
  <c r="E38" i="3"/>
  <c r="P38" i="3" s="1"/>
  <c r="S38" i="3" s="1"/>
  <c r="E39" i="3"/>
  <c r="P39" i="3" s="1"/>
  <c r="S39" i="3" s="1"/>
  <c r="E40" i="3"/>
  <c r="P40" i="3" s="1"/>
  <c r="S40" i="3" s="1"/>
  <c r="E41" i="3"/>
  <c r="P41" i="3" s="1"/>
  <c r="S41" i="3" s="1"/>
  <c r="E42" i="3"/>
  <c r="P42" i="3" s="1"/>
  <c r="S42" i="3" s="1"/>
  <c r="E43" i="3"/>
  <c r="P43" i="3" s="1"/>
  <c r="S43" i="3" s="1"/>
  <c r="E44" i="3"/>
  <c r="P44" i="3" s="1"/>
  <c r="S44" i="3" s="1"/>
  <c r="P45" i="3"/>
  <c r="S45" i="3" s="1"/>
  <c r="P46" i="3"/>
  <c r="S46" i="3" s="1"/>
  <c r="F3" i="3"/>
  <c r="G3" i="2"/>
  <c r="G4" i="2"/>
  <c r="G5" i="2"/>
  <c r="G6" i="2"/>
  <c r="G7" i="2"/>
  <c r="G8" i="2"/>
  <c r="G9" i="2"/>
  <c r="G10" i="2"/>
  <c r="G11" i="2"/>
  <c r="G12" i="2"/>
  <c r="G13" i="2"/>
  <c r="G14" i="2"/>
  <c r="G2" i="2"/>
  <c r="AD3" i="3" l="1" a="1"/>
  <c r="AD3" i="3" s="1"/>
  <c r="A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A736F-5B04-46FE-B9F5-8C8285A85104}" keepAlive="1" name="Query - AllCombinationsAppended" description="Connection to the 'AllCombinationsAppended' query in the workbook." type="5" refreshedVersion="8" background="1" saveData="1">
    <dbPr connection="Provider=Microsoft.Mashup.OleDb.1;Data Source=$Workbook$;Location=AllCombinationsAppended;Extended Properties=&quot;&quot;" command="SELECT * FROM [AllCombinationsAppended]"/>
  </connection>
  <connection id="2" xr16:uid="{90F8B330-8A3F-41AA-B46C-A66755278993}" keepAlive="1" name="Query - Table_comb_a" description="Connection to the 'Table_comb_a' query in the workbook." type="5" refreshedVersion="0" background="1">
    <dbPr connection="Provider=Microsoft.Mashup.OleDb.1;Data Source=$Workbook$;Location=Table_comb_a;Extended Properties=&quot;&quot;" command="SELECT * FROM [Table_comb_a]"/>
  </connection>
  <connection id="3" xr16:uid="{E88FACF4-F98D-4774-8D54-10D9D9CDD777}" keepAlive="1" name="Query - Table_comb_e" description="Connection to the 'Table_comb_e' query in the workbook." type="5" refreshedVersion="8" background="1" saveData="1">
    <dbPr connection="Provider=Microsoft.Mashup.OleDb.1;Data Source=$Workbook$;Location=Table_comb_e;Extended Properties=&quot;&quot;" command="SELECT * FROM [Table_comb_e]"/>
  </connection>
  <connection id="4" xr16:uid="{55C88FDC-AE20-4001-B0B4-BAAF6137788C}" keepAlive="1" name="Query - Table_comb_i" description="Connection to the 'Table_comb_i' query in the workbook." type="5" refreshedVersion="8" background="1" saveData="1">
    <dbPr connection="Provider=Microsoft.Mashup.OleDb.1;Data Source=$Workbook$;Location=Table_comb_i;Extended Properties=&quot;&quot;" command="SELECT * FROM [Table_comb_i]"/>
  </connection>
  <connection id="5" xr16:uid="{69255343-29DC-42E9-A8CB-02FAA6F7040A}" keepAlive="1" name="Query - Table_comb_o" description="Connection to the 'Table_comb_o' query in the workbook." type="5" refreshedVersion="8" background="1" saveData="1">
    <dbPr connection="Provider=Microsoft.Mashup.OleDb.1;Data Source=$Workbook$;Location=Table_comb_o;Extended Properties=&quot;&quot;" command="SELECT * FROM [Table_comb_o]"/>
  </connection>
  <connection id="6" xr16:uid="{5C3DE531-B219-4CBA-8054-E14C0292883B}" keepAlive="1" name="Query - Table_comb_u" description="Connection to the 'Table_comb_u' query in the workbook." type="5" refreshedVersion="8" background="1" saveData="1">
    <dbPr connection="Provider=Microsoft.Mashup.OleDb.1;Data Source=$Workbook$;Location=Table_comb_u;Extended Properties=&quot;&quot;" command="SELECT * FROM [Table_comb_u]"/>
  </connection>
  <connection id="7" xr16:uid="{DCF86368-0809-4492-829B-3436701E8F57}" keepAlive="1" name="Query - Table_comb_y" description="Connection to the 'Table_comb_y' query in the workbook." type="5" refreshedVersion="8" background="1" saveData="1">
    <dbPr connection="Provider=Microsoft.Mashup.OleDb.1;Data Source=$Workbook$;Location=Table_comb_y;Extended Properties=&quot;&quot;" command="SELECT * FROM [Table_comb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<sst xmlns="http://schemas.openxmlformats.org/spreadsheetml/2006/main" count="7493" uniqueCount="868">
  <si>
    <t>a</t>
  </si>
  <si>
    <t>]G</t>
  </si>
  <si>
    <t>b</t>
  </si>
  <si>
    <t>w</t>
  </si>
  <si>
    <t>wide</t>
  </si>
  <si>
    <t>M nasal</t>
  </si>
  <si>
    <t>c</t>
  </si>
  <si>
    <t>z</t>
  </si>
  <si>
    <t>N nasal</t>
  </si>
  <si>
    <t>d</t>
  </si>
  <si>
    <t>softenable</t>
  </si>
  <si>
    <t>e</t>
  </si>
  <si>
    <t>l</t>
  </si>
  <si>
    <t>f</t>
  </si>
  <si>
    <t>g</t>
  </si>
  <si>
    <t>x</t>
  </si>
  <si>
    <t>x xP^</t>
  </si>
  <si>
    <t>h</t>
  </si>
  <si>
    <t>i</t>
  </si>
  <si>
    <t>`B</t>
  </si>
  <si>
    <t>j</t>
  </si>
  <si>
    <t>s</t>
  </si>
  <si>
    <t>k</t>
  </si>
  <si>
    <t>m</t>
  </si>
  <si>
    <t>y</t>
  </si>
  <si>
    <t>n</t>
  </si>
  <si>
    <t>o</t>
  </si>
  <si>
    <t>p</t>
  </si>
  <si>
    <t>q</t>
  </si>
  <si>
    <t>r</t>
  </si>
  <si>
    <t>t</t>
  </si>
  <si>
    <t>u</t>
  </si>
  <si>
    <t>.</t>
  </si>
  <si>
    <t>v</t>
  </si>
  <si>
    <t>x (g)</t>
  </si>
  <si>
    <t>z|</t>
  </si>
  <si>
    <t>z| (g</t>
  </si>
  <si>
    <t>z| g</t>
  </si>
  <si>
    <t>,</t>
  </si>
  <si>
    <t xml:space="preserve"> @ 1l 7`B6x8 he qhnl7 ]G6]Gji8`B8</t>
  </si>
  <si>
    <t xml:space="preserve"> @ 7`B6x8 qhnl7 ]G6]Gji8`B8</t>
  </si>
  <si>
    <t xml:space="preserve"> @ 7`B6x8 W qhnl7 ]G6]Gji8`B8</t>
  </si>
  <si>
    <t xml:space="preserve"> n`B6x8 2h6x8 z`B6x8</t>
  </si>
  <si>
    <t>latin letter</t>
  </si>
  <si>
    <t>is wide</t>
  </si>
  <si>
    <t>is softenable by h</t>
  </si>
  <si>
    <t>keyboard chars</t>
  </si>
  <si>
    <t>tengwar</t>
  </si>
  <si>
    <t>tengwar italic</t>
  </si>
  <si>
    <t>nasalised by</t>
  </si>
  <si>
    <t>Th</t>
  </si>
  <si>
    <t>Dh</t>
  </si>
  <si>
    <t>Ch</t>
  </si>
  <si>
    <t>Kh</t>
  </si>
  <si>
    <t>Z</t>
  </si>
  <si>
    <t>sh</t>
  </si>
  <si>
    <t>zh</t>
  </si>
  <si>
    <t>gh</t>
  </si>
  <si>
    <t>ph</t>
  </si>
  <si>
    <t>Q</t>
  </si>
  <si>
    <t>wh</t>
  </si>
  <si>
    <t>nn</t>
  </si>
  <si>
    <t>Mm</t>
  </si>
  <si>
    <t>rh</t>
  </si>
  <si>
    <t>lh</t>
  </si>
  <si>
    <t>m jL qO w(</t>
  </si>
  <si>
    <t>ng</t>
  </si>
  <si>
    <t>final s</t>
  </si>
  <si>
    <t>_ b_</t>
  </si>
  <si>
    <t>j_ v_ w_ b_</t>
  </si>
  <si>
    <t>j_ v_ w_</t>
  </si>
  <si>
    <t>final s with t, th, n</t>
  </si>
  <si>
    <t>1+ 3+ 6+</t>
  </si>
  <si>
    <t>silent e - narrow tengwa</t>
  </si>
  <si>
    <t>qO zO 8O</t>
  </si>
  <si>
    <t>silent e - wide tengwa</t>
  </si>
  <si>
    <t>w( v(</t>
  </si>
  <si>
    <t>silent e - deep tengwa</t>
  </si>
  <si>
    <t>jL</t>
  </si>
  <si>
    <t xml:space="preserve">jL </t>
  </si>
  <si>
    <t>latin digraph</t>
  </si>
  <si>
    <t>tengwa</t>
  </si>
  <si>
    <t>tengwa italic</t>
  </si>
  <si>
    <t>nasal - narrow tengwa</t>
  </si>
  <si>
    <t>qp zp</t>
  </si>
  <si>
    <t>nasal - wide tengwa</t>
  </si>
  <si>
    <t>wP 4P</t>
  </si>
  <si>
    <t>double consonant - narrow tengwa</t>
  </si>
  <si>
    <t>1; 3;</t>
  </si>
  <si>
    <t>double consonant - wide tengwa</t>
  </si>
  <si>
    <t>2: w:</t>
  </si>
  <si>
    <t>2: f: w:</t>
  </si>
  <si>
    <t>A narrow tengwa ['a' = #EDC]</t>
  </si>
  <si>
    <t>1E 7E</t>
  </si>
  <si>
    <t>A wide tengwa ['a' = #EDC]</t>
  </si>
  <si>
    <t>j# 5#</t>
  </si>
  <si>
    <t>A on carrier</t>
  </si>
  <si>
    <t>`C ~C</t>
  </si>
  <si>
    <t>E narrow tengwa ['e' = $RFV]</t>
  </si>
  <si>
    <t>1R cR</t>
  </si>
  <si>
    <t>E wide tengwa ['e' = $RFV]</t>
  </si>
  <si>
    <t>5$ r$</t>
  </si>
  <si>
    <t>E on carrier</t>
  </si>
  <si>
    <t>`V ~V</t>
  </si>
  <si>
    <t>O narrow tengwa ['o' = ^YHN]</t>
  </si>
  <si>
    <t>1N 3N</t>
  </si>
  <si>
    <t>O wide tengwa</t>
  </si>
  <si>
    <t>wY 4Y</t>
  </si>
  <si>
    <t>O on carrier</t>
  </si>
  <si>
    <t>`N ~N</t>
  </si>
  <si>
    <t>U narrow tengwa ['u' = &amp;UJM]</t>
  </si>
  <si>
    <t>1J 3J</t>
  </si>
  <si>
    <t>U wide tengwa</t>
  </si>
  <si>
    <t>w&amp; 4&amp;</t>
  </si>
  <si>
    <t>U on carrier</t>
  </si>
  <si>
    <t>`M ~M</t>
  </si>
  <si>
    <t>I narrow tengwa ['i' = %TGB]</t>
  </si>
  <si>
    <t>1T cT</t>
  </si>
  <si>
    <t>1T</t>
  </si>
  <si>
    <t>I wide tengwa</t>
  </si>
  <si>
    <t>2% r%</t>
  </si>
  <si>
    <t>I on carrier</t>
  </si>
  <si>
    <t>`B ~B</t>
  </si>
  <si>
    <t>Y's (alt+0212 0213 0214 0215)</t>
  </si>
  <si>
    <t>Ô Õ Ö `×</t>
  </si>
  <si>
    <t>`× ~×</t>
  </si>
  <si>
    <t>Y narrow tengwa</t>
  </si>
  <si>
    <t>eÕ 7Õ</t>
  </si>
  <si>
    <t>Y wide tengwa</t>
  </si>
  <si>
    <t>jÔ tÔ</t>
  </si>
  <si>
    <t>Y on carrier</t>
  </si>
  <si>
    <t>fullstop .</t>
  </si>
  <si>
    <t>'=-=</t>
  </si>
  <si>
    <t xml:space="preserve"> =-=</t>
  </si>
  <si>
    <t>=-=</t>
  </si>
  <si>
    <t>comma,</t>
  </si>
  <si>
    <t xml:space="preserve"> =</t>
  </si>
  <si>
    <t>=</t>
  </si>
  <si>
    <t>hyphen -</t>
  </si>
  <si>
    <t>\</t>
  </si>
  <si>
    <t>!</t>
  </si>
  <si>
    <t>Á</t>
  </si>
  <si>
    <t>?</t>
  </si>
  <si>
    <t>À</t>
  </si>
  <si>
    <t>dash</t>
  </si>
  <si>
    <t>Â</t>
  </si>
  <si>
    <t>;</t>
  </si>
  <si>
    <t>Ã</t>
  </si>
  <si>
    <t>[placeholder for x]</t>
  </si>
  <si>
    <t>what</t>
  </si>
  <si>
    <t>latin char</t>
  </si>
  <si>
    <t>keyboard char</t>
  </si>
  <si>
    <t>~×</t>
  </si>
  <si>
    <t>"</t>
  </si>
  <si>
    <t>~C</t>
  </si>
  <si>
    <t>]R</t>
  </si>
  <si>
    <t>]T</t>
  </si>
  <si>
    <t>]N</t>
  </si>
  <si>
    <t>]J</t>
  </si>
  <si>
    <t>]Õ</t>
  </si>
  <si>
    <t>lE</t>
  </si>
  <si>
    <t>~V</t>
  </si>
  <si>
    <t>lT</t>
  </si>
  <si>
    <t>lN</t>
  </si>
  <si>
    <t>lJ</t>
  </si>
  <si>
    <t>lÕ</t>
  </si>
  <si>
    <t>hE</t>
  </si>
  <si>
    <t>hR</t>
  </si>
  <si>
    <t>hT</t>
  </si>
  <si>
    <t>~N</t>
  </si>
  <si>
    <t>hJ</t>
  </si>
  <si>
    <t>hÕ</t>
  </si>
  <si>
    <t>.E</t>
  </si>
  <si>
    <t>.T</t>
  </si>
  <si>
    <t>.R</t>
  </si>
  <si>
    <t>.N</t>
  </si>
  <si>
    <t>~M</t>
  </si>
  <si>
    <t>.Õ</t>
  </si>
  <si>
    <t>~B</t>
  </si>
  <si>
    <t>combination tgw</t>
  </si>
  <si>
    <t>fixed tgw</t>
  </si>
  <si>
    <t>single vowels in front of tengwar</t>
  </si>
  <si>
    <t>notes</t>
  </si>
  <si>
    <t>1</t>
  </si>
  <si>
    <t>2</t>
  </si>
  <si>
    <t>@</t>
  </si>
  <si>
    <t>3</t>
  </si>
  <si>
    <t>A</t>
  </si>
  <si>
    <t>W</t>
  </si>
  <si>
    <t>S</t>
  </si>
  <si>
    <t>X</t>
  </si>
  <si>
    <t>4</t>
  </si>
  <si>
    <t>5</t>
  </si>
  <si>
    <t>8</t>
  </si>
  <si>
    <t>tengwa on kb</t>
  </si>
  <si>
    <t>tehta on kb</t>
  </si>
  <si>
    <t>tehta</t>
  </si>
  <si>
    <t>`C</t>
  </si>
  <si>
    <t>combination on kb</t>
  </si>
  <si>
    <t>fixed on kb</t>
  </si>
  <si>
    <t>1E</t>
  </si>
  <si>
    <t>!D</t>
  </si>
  <si>
    <t>qE</t>
  </si>
  <si>
    <t>QE</t>
  </si>
  <si>
    <t>aE</t>
  </si>
  <si>
    <t>AE</t>
  </si>
  <si>
    <t>zE</t>
  </si>
  <si>
    <t>ZE</t>
  </si>
  <si>
    <t>2#</t>
  </si>
  <si>
    <t>@#</t>
  </si>
  <si>
    <t>w#</t>
  </si>
  <si>
    <t>W#</t>
  </si>
  <si>
    <t>s#</t>
  </si>
  <si>
    <t>S#</t>
  </si>
  <si>
    <t>x#</t>
  </si>
  <si>
    <t>X#</t>
  </si>
  <si>
    <t>3D</t>
  </si>
  <si>
    <t>eE</t>
  </si>
  <si>
    <t>dE</t>
  </si>
  <si>
    <t>cE</t>
  </si>
  <si>
    <t>4#</t>
  </si>
  <si>
    <t>r#</t>
  </si>
  <si>
    <t>f#</t>
  </si>
  <si>
    <t>v#</t>
  </si>
  <si>
    <t>5#</t>
  </si>
  <si>
    <t>t#</t>
  </si>
  <si>
    <t>g#</t>
  </si>
  <si>
    <t>b#</t>
  </si>
  <si>
    <t>6E</t>
  </si>
  <si>
    <t>yE</t>
  </si>
  <si>
    <t>nE</t>
  </si>
  <si>
    <t>7E</t>
  </si>
  <si>
    <t>uE</t>
  </si>
  <si>
    <t>j#</t>
  </si>
  <si>
    <t>m#</t>
  </si>
  <si>
    <t>iE</t>
  </si>
  <si>
    <t>,E</t>
  </si>
  <si>
    <t>9D</t>
  </si>
  <si>
    <t>oE</t>
  </si>
  <si>
    <t>kb</t>
  </si>
  <si>
    <t>tgw</t>
  </si>
  <si>
    <t>.D</t>
  </si>
  <si>
    <t>diphtong</t>
  </si>
  <si>
    <t>All possible combinations of A</t>
  </si>
  <si>
    <t>`V</t>
  </si>
  <si>
    <t>1R</t>
  </si>
  <si>
    <t>!R</t>
  </si>
  <si>
    <t>qR</t>
  </si>
  <si>
    <t>QR</t>
  </si>
  <si>
    <t>aR</t>
  </si>
  <si>
    <t>AR</t>
  </si>
  <si>
    <t>zR</t>
  </si>
  <si>
    <t>ZR</t>
  </si>
  <si>
    <t>2$</t>
  </si>
  <si>
    <t>@$</t>
  </si>
  <si>
    <t>w$</t>
  </si>
  <si>
    <t>W$</t>
  </si>
  <si>
    <t>s$</t>
  </si>
  <si>
    <t>S$</t>
  </si>
  <si>
    <t>x$</t>
  </si>
  <si>
    <t>X$</t>
  </si>
  <si>
    <t>3R</t>
  </si>
  <si>
    <t>eR</t>
  </si>
  <si>
    <t>dR</t>
  </si>
  <si>
    <t>cR</t>
  </si>
  <si>
    <t>4$</t>
  </si>
  <si>
    <t>r$</t>
  </si>
  <si>
    <t>f$</t>
  </si>
  <si>
    <t>v$</t>
  </si>
  <si>
    <t>5$</t>
  </si>
  <si>
    <t>t$</t>
  </si>
  <si>
    <t>g$</t>
  </si>
  <si>
    <t>b$</t>
  </si>
  <si>
    <t>6R</t>
  </si>
  <si>
    <t>yR</t>
  </si>
  <si>
    <t>nR</t>
  </si>
  <si>
    <t>7R</t>
  </si>
  <si>
    <t>uR</t>
  </si>
  <si>
    <t>jR</t>
  </si>
  <si>
    <t>mR</t>
  </si>
  <si>
    <t>iR</t>
  </si>
  <si>
    <t>,R</t>
  </si>
  <si>
    <t>9V</t>
  </si>
  <si>
    <t>oR</t>
  </si>
  <si>
    <t>lR</t>
  </si>
  <si>
    <t>All possible combinations of E</t>
  </si>
  <si>
    <t>All possible combinations of i</t>
  </si>
  <si>
    <t>!T</t>
  </si>
  <si>
    <t>qT</t>
  </si>
  <si>
    <t>QT</t>
  </si>
  <si>
    <t>aT</t>
  </si>
  <si>
    <t>AT</t>
  </si>
  <si>
    <t>zT</t>
  </si>
  <si>
    <t>ZT</t>
  </si>
  <si>
    <t>2%</t>
  </si>
  <si>
    <t>@%</t>
  </si>
  <si>
    <t>w%</t>
  </si>
  <si>
    <t>W%</t>
  </si>
  <si>
    <t>s%</t>
  </si>
  <si>
    <t>S%</t>
  </si>
  <si>
    <t>x%</t>
  </si>
  <si>
    <t>X%</t>
  </si>
  <si>
    <t>3T</t>
  </si>
  <si>
    <t>eT</t>
  </si>
  <si>
    <t>dT</t>
  </si>
  <si>
    <t>cT</t>
  </si>
  <si>
    <t>4%</t>
  </si>
  <si>
    <t>r%</t>
  </si>
  <si>
    <t>f%</t>
  </si>
  <si>
    <t>v%</t>
  </si>
  <si>
    <t>5%</t>
  </si>
  <si>
    <t>t%</t>
  </si>
  <si>
    <t>g%</t>
  </si>
  <si>
    <t>b%</t>
  </si>
  <si>
    <t>7T</t>
  </si>
  <si>
    <t>6T</t>
  </si>
  <si>
    <t>yT</t>
  </si>
  <si>
    <t>nT</t>
  </si>
  <si>
    <t>uT</t>
  </si>
  <si>
    <t>j%</t>
  </si>
  <si>
    <t>m%</t>
  </si>
  <si>
    <t>iT</t>
  </si>
  <si>
    <t>,T</t>
  </si>
  <si>
    <t>9G</t>
  </si>
  <si>
    <t>oT</t>
  </si>
  <si>
    <t>All possible combinations of O</t>
  </si>
  <si>
    <t>`N</t>
  </si>
  <si>
    <t>1N</t>
  </si>
  <si>
    <t>!N</t>
  </si>
  <si>
    <t>qN</t>
  </si>
  <si>
    <t>QN</t>
  </si>
  <si>
    <t>aN</t>
  </si>
  <si>
    <t>AN</t>
  </si>
  <si>
    <t>zN</t>
  </si>
  <si>
    <t>ZN</t>
  </si>
  <si>
    <t>3N</t>
  </si>
  <si>
    <t>eN</t>
  </si>
  <si>
    <t>dN</t>
  </si>
  <si>
    <t>cN</t>
  </si>
  <si>
    <t>6N</t>
  </si>
  <si>
    <t>yN</t>
  </si>
  <si>
    <t>hN</t>
  </si>
  <si>
    <t>nN</t>
  </si>
  <si>
    <t>7N</t>
  </si>
  <si>
    <t>uN</t>
  </si>
  <si>
    <t>iN</t>
  </si>
  <si>
    <t>,N</t>
  </si>
  <si>
    <t>2Y</t>
  </si>
  <si>
    <t>@Y</t>
  </si>
  <si>
    <t>wY</t>
  </si>
  <si>
    <t>WY</t>
  </si>
  <si>
    <t>sY</t>
  </si>
  <si>
    <t>SY</t>
  </si>
  <si>
    <t>xY</t>
  </si>
  <si>
    <t>XY</t>
  </si>
  <si>
    <t>4Y</t>
  </si>
  <si>
    <t>rY</t>
  </si>
  <si>
    <t>fY</t>
  </si>
  <si>
    <t>vY</t>
  </si>
  <si>
    <t>5Y</t>
  </si>
  <si>
    <t>gY</t>
  </si>
  <si>
    <t>bY</t>
  </si>
  <si>
    <t>jY</t>
  </si>
  <si>
    <t>mY</t>
  </si>
  <si>
    <t>9N</t>
  </si>
  <si>
    <t>oY</t>
  </si>
  <si>
    <t>All possible combinations of U</t>
  </si>
  <si>
    <t>`M</t>
  </si>
  <si>
    <t>1M</t>
  </si>
  <si>
    <t>!M</t>
  </si>
  <si>
    <t>aM</t>
  </si>
  <si>
    <t>3M</t>
  </si>
  <si>
    <t>eM</t>
  </si>
  <si>
    <t>6M</t>
  </si>
  <si>
    <t>hM</t>
  </si>
  <si>
    <t>iM</t>
  </si>
  <si>
    <t>9M</t>
  </si>
  <si>
    <t>.M</t>
  </si>
  <si>
    <t>2&amp;</t>
  </si>
  <si>
    <t>@&amp;</t>
  </si>
  <si>
    <t>w&amp;</t>
  </si>
  <si>
    <t>W&amp;</t>
  </si>
  <si>
    <t>4&amp;</t>
  </si>
  <si>
    <t>r&amp;</t>
  </si>
  <si>
    <t>5&amp;</t>
  </si>
  <si>
    <t>AU</t>
  </si>
  <si>
    <t>ZU</t>
  </si>
  <si>
    <t>SU</t>
  </si>
  <si>
    <t>sU</t>
  </si>
  <si>
    <t>xU</t>
  </si>
  <si>
    <t>XU</t>
  </si>
  <si>
    <t>dU</t>
  </si>
  <si>
    <t>cU</t>
  </si>
  <si>
    <t>fU</t>
  </si>
  <si>
    <t>vU</t>
  </si>
  <si>
    <t>gU</t>
  </si>
  <si>
    <t>bU</t>
  </si>
  <si>
    <t>oU</t>
  </si>
  <si>
    <t>qJ</t>
  </si>
  <si>
    <t>QJ</t>
  </si>
  <si>
    <t>zJ</t>
  </si>
  <si>
    <t>7J</t>
  </si>
  <si>
    <t>uJ</t>
  </si>
  <si>
    <t>jU</t>
  </si>
  <si>
    <t>mU</t>
  </si>
  <si>
    <t>All possible combinations of Y</t>
  </si>
  <si>
    <t>`×</t>
  </si>
  <si>
    <t>1Õ</t>
  </si>
  <si>
    <t>qÕ</t>
  </si>
  <si>
    <t>aÕ</t>
  </si>
  <si>
    <t>AÕ</t>
  </si>
  <si>
    <t>zÕ</t>
  </si>
  <si>
    <t>ZÕ</t>
  </si>
  <si>
    <t>dÕ</t>
  </si>
  <si>
    <t>cÕ</t>
  </si>
  <si>
    <t>7Õ</t>
  </si>
  <si>
    <t>uÕ</t>
  </si>
  <si>
    <t>iÕ</t>
  </si>
  <si>
    <t>,Õ</t>
  </si>
  <si>
    <t>oÕ</t>
  </si>
  <si>
    <t>2Ô</t>
  </si>
  <si>
    <t>@Ô</t>
  </si>
  <si>
    <t>wÔ</t>
  </si>
  <si>
    <t>WÔ</t>
  </si>
  <si>
    <t>sÔ</t>
  </si>
  <si>
    <t>SÔ</t>
  </si>
  <si>
    <t>xÔ</t>
  </si>
  <si>
    <t>XÔ</t>
  </si>
  <si>
    <t>4Ô</t>
  </si>
  <si>
    <t>rÔ</t>
  </si>
  <si>
    <t>fÔ</t>
  </si>
  <si>
    <t>vÔ</t>
  </si>
  <si>
    <t>5Ô</t>
  </si>
  <si>
    <t>gÔ</t>
  </si>
  <si>
    <t>bÔ</t>
  </si>
  <si>
    <t>jÔ</t>
  </si>
  <si>
    <t>mÔ</t>
  </si>
  <si>
    <t>6Õ</t>
  </si>
  <si>
    <t>.Ö</t>
  </si>
  <si>
    <t>9Ö</t>
  </si>
  <si>
    <t>eÖ</t>
  </si>
  <si>
    <t>3Ö</t>
  </si>
  <si>
    <t>!Ö</t>
  </si>
  <si>
    <t>QÖ</t>
  </si>
  <si>
    <t>nÕ</t>
  </si>
  <si>
    <t>yÕ</t>
  </si>
  <si>
    <t>t&amp;</t>
  </si>
  <si>
    <t>nM</t>
  </si>
  <si>
    <t>yM</t>
  </si>
  <si>
    <t>tY</t>
  </si>
  <si>
    <t>0</t>
  </si>
  <si>
    <t>ax</t>
  </si>
  <si>
    <t>bx</t>
  </si>
  <si>
    <t>cx</t>
  </si>
  <si>
    <t>3x</t>
  </si>
  <si>
    <t>dx</t>
  </si>
  <si>
    <t>4x</t>
  </si>
  <si>
    <t>Column1</t>
  </si>
  <si>
    <t>,U</t>
  </si>
  <si>
    <t>String[] rawChars = new String[]{</t>
  </si>
  <si>
    <t>};</t>
  </si>
  <si>
    <t>raw text</t>
  </si>
  <si>
    <t>fixed text</t>
  </si>
  <si>
    <t>`N1</t>
  </si>
  <si>
    <t>`N!</t>
  </si>
  <si>
    <t>`Nq</t>
  </si>
  <si>
    <t>`NQ</t>
  </si>
  <si>
    <t>`Na</t>
  </si>
  <si>
    <t>`NA</t>
  </si>
  <si>
    <t>`Nz</t>
  </si>
  <si>
    <t>`NZ</t>
  </si>
  <si>
    <t>`N2</t>
  </si>
  <si>
    <t>`N@</t>
  </si>
  <si>
    <t>`Nw</t>
  </si>
  <si>
    <t>`NW</t>
  </si>
  <si>
    <t>`Ns</t>
  </si>
  <si>
    <t>`NS</t>
  </si>
  <si>
    <t>`Nx</t>
  </si>
  <si>
    <t>`NX</t>
  </si>
  <si>
    <t>`N3</t>
  </si>
  <si>
    <t>`Ne</t>
  </si>
  <si>
    <t>`Nd</t>
  </si>
  <si>
    <t>`Nc</t>
  </si>
  <si>
    <t>`N4</t>
  </si>
  <si>
    <t>`Nr</t>
  </si>
  <si>
    <t>`Nf</t>
  </si>
  <si>
    <t>`Nv</t>
  </si>
  <si>
    <t>`N5</t>
  </si>
  <si>
    <t>`Nt</t>
  </si>
  <si>
    <t>`Ng</t>
  </si>
  <si>
    <t>`Nb</t>
  </si>
  <si>
    <t>6</t>
  </si>
  <si>
    <t>`N6</t>
  </si>
  <si>
    <t>`Ny</t>
  </si>
  <si>
    <t>`Nh</t>
  </si>
  <si>
    <t>`Nn</t>
  </si>
  <si>
    <t>7</t>
  </si>
  <si>
    <t>`N7</t>
  </si>
  <si>
    <t>`Nu</t>
  </si>
  <si>
    <t>`Nj</t>
  </si>
  <si>
    <t>`Nm</t>
  </si>
  <si>
    <t>`N8</t>
  </si>
  <si>
    <t>`Ni</t>
  </si>
  <si>
    <t>`Nk</t>
  </si>
  <si>
    <t>`N,</t>
  </si>
  <si>
    <t>9</t>
  </si>
  <si>
    <t>`N9</t>
  </si>
  <si>
    <t>`No</t>
  </si>
  <si>
    <t>`Nl</t>
  </si>
  <si>
    <t>`N.</t>
  </si>
  <si>
    <t>`V1</t>
  </si>
  <si>
    <t>`V!</t>
  </si>
  <si>
    <t>`Vq</t>
  </si>
  <si>
    <t>`VQ</t>
  </si>
  <si>
    <t>`Va</t>
  </si>
  <si>
    <t>`VA</t>
  </si>
  <si>
    <t>`Vz</t>
  </si>
  <si>
    <t>`VZ</t>
  </si>
  <si>
    <t>`V2</t>
  </si>
  <si>
    <t>`V@</t>
  </si>
  <si>
    <t>`Vw</t>
  </si>
  <si>
    <t>`VW</t>
  </si>
  <si>
    <t>`Vs</t>
  </si>
  <si>
    <t>`VS</t>
  </si>
  <si>
    <t>`Vx</t>
  </si>
  <si>
    <t>`VX</t>
  </si>
  <si>
    <t>`V3</t>
  </si>
  <si>
    <t>`Ve</t>
  </si>
  <si>
    <t>`Vd</t>
  </si>
  <si>
    <t>`Vc</t>
  </si>
  <si>
    <t>`V4</t>
  </si>
  <si>
    <t>`Vr</t>
  </si>
  <si>
    <t>`Vf</t>
  </si>
  <si>
    <t>`Vv</t>
  </si>
  <si>
    <t>`V5</t>
  </si>
  <si>
    <t>`Vt</t>
  </si>
  <si>
    <t>`Vg</t>
  </si>
  <si>
    <t>`Vb</t>
  </si>
  <si>
    <t>`V6</t>
  </si>
  <si>
    <t>`Vy</t>
  </si>
  <si>
    <t>`Vh</t>
  </si>
  <si>
    <t>`Vn</t>
  </si>
  <si>
    <t>`V7</t>
  </si>
  <si>
    <t>`Vu</t>
  </si>
  <si>
    <t>`Vj</t>
  </si>
  <si>
    <t>`Vm</t>
  </si>
  <si>
    <t>`V8</t>
  </si>
  <si>
    <t>`Vi</t>
  </si>
  <si>
    <t>`Vk</t>
  </si>
  <si>
    <t>`V,</t>
  </si>
  <si>
    <t>`V9</t>
  </si>
  <si>
    <t>`Vo</t>
  </si>
  <si>
    <t>`Vl</t>
  </si>
  <si>
    <t>`V.</t>
  </si>
  <si>
    <t>`B1</t>
  </si>
  <si>
    <t>`B!</t>
  </si>
  <si>
    <t>`Bq</t>
  </si>
  <si>
    <t>`BQ</t>
  </si>
  <si>
    <t>`Ba</t>
  </si>
  <si>
    <t>`BA</t>
  </si>
  <si>
    <t>`Bz</t>
  </si>
  <si>
    <t>`BZ</t>
  </si>
  <si>
    <t>`B2</t>
  </si>
  <si>
    <t>`B@</t>
  </si>
  <si>
    <t>`Bw</t>
  </si>
  <si>
    <t>`BW</t>
  </si>
  <si>
    <t>`Bs</t>
  </si>
  <si>
    <t>`BS</t>
  </si>
  <si>
    <t>`Bx</t>
  </si>
  <si>
    <t>`BX</t>
  </si>
  <si>
    <t>`B3</t>
  </si>
  <si>
    <t>`Be</t>
  </si>
  <si>
    <t>`Bd</t>
  </si>
  <si>
    <t>`Bc</t>
  </si>
  <si>
    <t>`B4</t>
  </si>
  <si>
    <t>`Br</t>
  </si>
  <si>
    <t>`Bf</t>
  </si>
  <si>
    <t>`Bv</t>
  </si>
  <si>
    <t>`B5</t>
  </si>
  <si>
    <t>`Bt</t>
  </si>
  <si>
    <t>`Bg</t>
  </si>
  <si>
    <t>`Bb</t>
  </si>
  <si>
    <t>`B6</t>
  </si>
  <si>
    <t>`By</t>
  </si>
  <si>
    <t>`Bh</t>
  </si>
  <si>
    <t>`Bn</t>
  </si>
  <si>
    <t>`B7</t>
  </si>
  <si>
    <t>`Bu</t>
  </si>
  <si>
    <t>`Bj</t>
  </si>
  <si>
    <t>`Bm</t>
  </si>
  <si>
    <t>`B8</t>
  </si>
  <si>
    <t>`Bi</t>
  </si>
  <si>
    <t>`Bk</t>
  </si>
  <si>
    <t>`B,</t>
  </si>
  <si>
    <t>`B9</t>
  </si>
  <si>
    <t>`Bo</t>
  </si>
  <si>
    <t>`Bl</t>
  </si>
  <si>
    <t>`B.</t>
  </si>
  <si>
    <t>`M1</t>
  </si>
  <si>
    <t>`M!</t>
  </si>
  <si>
    <t>`Mq</t>
  </si>
  <si>
    <t>`MQ</t>
  </si>
  <si>
    <t>`Ma</t>
  </si>
  <si>
    <t>`MA</t>
  </si>
  <si>
    <t>`Mz</t>
  </si>
  <si>
    <t>`MZ</t>
  </si>
  <si>
    <t>`M2</t>
  </si>
  <si>
    <t>`M@</t>
  </si>
  <si>
    <t>`Mw</t>
  </si>
  <si>
    <t>`MW</t>
  </si>
  <si>
    <t>`Ms</t>
  </si>
  <si>
    <t>`MS</t>
  </si>
  <si>
    <t>`Mx</t>
  </si>
  <si>
    <t>`MX</t>
  </si>
  <si>
    <t>`M3</t>
  </si>
  <si>
    <t>`Me</t>
  </si>
  <si>
    <t>`Md</t>
  </si>
  <si>
    <t>`Mc</t>
  </si>
  <si>
    <t>`M4</t>
  </si>
  <si>
    <t>`Mr</t>
  </si>
  <si>
    <t>`Mf</t>
  </si>
  <si>
    <t>`Mv</t>
  </si>
  <si>
    <t>`M5</t>
  </si>
  <si>
    <t>`Mt</t>
  </si>
  <si>
    <t>`Mg</t>
  </si>
  <si>
    <t>`Mb</t>
  </si>
  <si>
    <t>`M6</t>
  </si>
  <si>
    <t>`My</t>
  </si>
  <si>
    <t>`Mh</t>
  </si>
  <si>
    <t>`Mn</t>
  </si>
  <si>
    <t>`M7</t>
  </si>
  <si>
    <t>`Mu</t>
  </si>
  <si>
    <t>`Mj</t>
  </si>
  <si>
    <t>`Mm</t>
  </si>
  <si>
    <t>`M8</t>
  </si>
  <si>
    <t>`Mi</t>
  </si>
  <si>
    <t>`Mk</t>
  </si>
  <si>
    <t>`M,</t>
  </si>
  <si>
    <t>`M9</t>
  </si>
  <si>
    <t>`Mo</t>
  </si>
  <si>
    <t>`Ml</t>
  </si>
  <si>
    <t>`M.</t>
  </si>
  <si>
    <t>`×1</t>
  </si>
  <si>
    <t>`×!</t>
  </si>
  <si>
    <t>`×q</t>
  </si>
  <si>
    <t>`×Q</t>
  </si>
  <si>
    <t>`×a</t>
  </si>
  <si>
    <t>`×A</t>
  </si>
  <si>
    <t>`×z</t>
  </si>
  <si>
    <t>`×Z</t>
  </si>
  <si>
    <t>`×2</t>
  </si>
  <si>
    <t>`×@</t>
  </si>
  <si>
    <t>`×w</t>
  </si>
  <si>
    <t>`×W</t>
  </si>
  <si>
    <t>`×s</t>
  </si>
  <si>
    <t>`×S</t>
  </si>
  <si>
    <t>`×x</t>
  </si>
  <si>
    <t>`×X</t>
  </si>
  <si>
    <t>`×3</t>
  </si>
  <si>
    <t>`×e</t>
  </si>
  <si>
    <t>`×d</t>
  </si>
  <si>
    <t>`×c</t>
  </si>
  <si>
    <t>`×4</t>
  </si>
  <si>
    <t>`×r</t>
  </si>
  <si>
    <t>`×f</t>
  </si>
  <si>
    <t>`×v</t>
  </si>
  <si>
    <t>`×5</t>
  </si>
  <si>
    <t>`×t</t>
  </si>
  <si>
    <t>`×g</t>
  </si>
  <si>
    <t>`×b</t>
  </si>
  <si>
    <t>`×6</t>
  </si>
  <si>
    <t>`×y</t>
  </si>
  <si>
    <t>`×h</t>
  </si>
  <si>
    <t>`×n</t>
  </si>
  <si>
    <t>`×7</t>
  </si>
  <si>
    <t>`×u</t>
  </si>
  <si>
    <t>`×j</t>
  </si>
  <si>
    <t>`×m</t>
  </si>
  <si>
    <t>`×8</t>
  </si>
  <si>
    <t>`×i</t>
  </si>
  <si>
    <t>`×k</t>
  </si>
  <si>
    <t>`×,</t>
  </si>
  <si>
    <t>`×9</t>
  </si>
  <si>
    <t>`×o</t>
  </si>
  <si>
    <t>`×l</t>
  </si>
  <si>
    <t>`×.</t>
  </si>
  <si>
    <t>`C1</t>
  </si>
  <si>
    <t>`C!</t>
  </si>
  <si>
    <t>`Cq</t>
  </si>
  <si>
    <t>`CQ</t>
  </si>
  <si>
    <t>`Ca</t>
  </si>
  <si>
    <t>`CA</t>
  </si>
  <si>
    <t>`Cz</t>
  </si>
  <si>
    <t>`CZ</t>
  </si>
  <si>
    <t>`C2</t>
  </si>
  <si>
    <t>`C@</t>
  </si>
  <si>
    <t>`Cw</t>
  </si>
  <si>
    <t>`CW</t>
  </si>
  <si>
    <t>`Cs</t>
  </si>
  <si>
    <t>`CS</t>
  </si>
  <si>
    <t>`Cx</t>
  </si>
  <si>
    <t>`CX</t>
  </si>
  <si>
    <t>`C3</t>
  </si>
  <si>
    <t>`Ce</t>
  </si>
  <si>
    <t>`Cd</t>
  </si>
  <si>
    <t>`Cc</t>
  </si>
  <si>
    <t>`C4</t>
  </si>
  <si>
    <t>`Cr</t>
  </si>
  <si>
    <t>`Cf</t>
  </si>
  <si>
    <t>`Cv</t>
  </si>
  <si>
    <t>`C5</t>
  </si>
  <si>
    <t>`Ct</t>
  </si>
  <si>
    <t>`Cg</t>
  </si>
  <si>
    <t>`Cb</t>
  </si>
  <si>
    <t>`C6</t>
  </si>
  <si>
    <t>`Cy</t>
  </si>
  <si>
    <t>`Ch</t>
  </si>
  <si>
    <t>`Cn</t>
  </si>
  <si>
    <t>`C7</t>
  </si>
  <si>
    <t>`Cu</t>
  </si>
  <si>
    <t>`Cj</t>
  </si>
  <si>
    <t>`Cm</t>
  </si>
  <si>
    <t>`C8</t>
  </si>
  <si>
    <t>`Ci</t>
  </si>
  <si>
    <t>`Ck</t>
  </si>
  <si>
    <t>`C,</t>
  </si>
  <si>
    <t>`C9</t>
  </si>
  <si>
    <t>`Co</t>
  </si>
  <si>
    <t>`Cl</t>
  </si>
  <si>
    <t>`C.</t>
  </si>
  <si>
    <t>duplicate exists 1</t>
  </si>
  <si>
    <t>duplicate exists 2</t>
  </si>
  <si>
    <t>raw ones as array</t>
  </si>
  <si>
    <t>fixed ones as array</t>
  </si>
  <si>
    <t>.replaceAll(</t>
  </si>
  <si>
    <t>)</t>
  </si>
  <si>
    <t>A̍</t>
  </si>
  <si>
    <t>Ä</t>
  </si>
  <si>
    <t>Ą́</t>
  </si>
  <si>
    <t>Ȧ</t>
  </si>
  <si>
    <t>Ą̃</t>
  </si>
  <si>
    <t>Ă</t>
  </si>
  <si>
    <t>Ā</t>
  </si>
  <si>
    <t>Ą</t>
  </si>
  <si>
    <t>Ả</t>
  </si>
  <si>
    <t>Å</t>
  </si>
  <si>
    <t>Ɓ</t>
  </si>
  <si>
    <t>Ḇ</t>
  </si>
  <si>
    <t>Ƀ</t>
  </si>
  <si>
    <t>B́</t>
  </si>
  <si>
    <t>B̀</t>
  </si>
  <si>
    <t>Ć</t>
  </si>
  <si>
    <t>C̈</t>
  </si>
  <si>
    <t>Ċ</t>
  </si>
  <si>
    <t>Č</t>
  </si>
  <si>
    <t>Ƈ</t>
  </si>
  <si>
    <t>Ç</t>
  </si>
  <si>
    <t>Ĉ</t>
  </si>
  <si>
    <t>Ď</t>
  </si>
  <si>
    <t>Ḑ</t>
  </si>
  <si>
    <t>Ḍ</t>
  </si>
  <si>
    <t>Ɗ</t>
  </si>
  <si>
    <t>Ḏ</t>
  </si>
  <si>
    <t>Ě</t>
  </si>
  <si>
    <t>Ê</t>
  </si>
  <si>
    <t>Ę</t>
  </si>
  <si>
    <t>Ẽ</t>
  </si>
  <si>
    <t>Ë</t>
  </si>
  <si>
    <t>É</t>
  </si>
  <si>
    <t>È</t>
  </si>
  <si>
    <t>Ė</t>
  </si>
  <si>
    <t>Ƒ</t>
  </si>
  <si>
    <t>Ǧ</t>
  </si>
  <si>
    <t>Ġ</t>
  </si>
  <si>
    <t>G̃</t>
  </si>
  <si>
    <t>Ğ</t>
  </si>
  <si>
    <t>Ĝ</t>
  </si>
  <si>
    <t>Ɠ</t>
  </si>
  <si>
    <t>Ǵ</t>
  </si>
  <si>
    <t>Gʻ</t>
  </si>
  <si>
    <t>Ḫ</t>
  </si>
  <si>
    <t>Ȟ</t>
  </si>
  <si>
    <t>Ĥ</t>
  </si>
  <si>
    <t>Ḥ</t>
  </si>
  <si>
    <t>Ȋ</t>
  </si>
  <si>
    <t>Ɨ</t>
  </si>
  <si>
    <t>Í</t>
  </si>
  <si>
    <t>Î</t>
  </si>
  <si>
    <t>Ï</t>
  </si>
  <si>
    <t>İ</t>
  </si>
  <si>
    <t>Ì</t>
  </si>
  <si>
    <t>Į</t>
  </si>
  <si>
    <t>J̌</t>
  </si>
  <si>
    <t>Ĵ</t>
  </si>
  <si>
    <t>Ḱ</t>
  </si>
  <si>
    <t>Ƙ</t>
  </si>
  <si>
    <t>Ǩ</t>
  </si>
  <si>
    <t>Ķ</t>
  </si>
  <si>
    <t>Ľ</t>
  </si>
  <si>
    <t>Ł̣</t>
  </si>
  <si>
    <t>Ł</t>
  </si>
  <si>
    <t>Ḷ</t>
  </si>
  <si>
    <t>M̃</t>
  </si>
  <si>
    <t>Ɱ</t>
  </si>
  <si>
    <t>Ḿ</t>
  </si>
  <si>
    <t>Ṅ</t>
  </si>
  <si>
    <t>Ṉ</t>
  </si>
  <si>
    <t>Ň</t>
  </si>
  <si>
    <t>Ñ</t>
  </si>
  <si>
    <t>Ń</t>
  </si>
  <si>
    <t>Ǹ</t>
  </si>
  <si>
    <t>Ɲ</t>
  </si>
  <si>
    <t>Ơ</t>
  </si>
  <si>
    <t>O͘</t>
  </si>
  <si>
    <t>Ꝍ</t>
  </si>
  <si>
    <t>Ö</t>
  </si>
  <si>
    <t>Ó</t>
  </si>
  <si>
    <t>Ò</t>
  </si>
  <si>
    <t>Õ</t>
  </si>
  <si>
    <t>Ǫ</t>
  </si>
  <si>
    <t>Oʻ</t>
  </si>
  <si>
    <t>P̃</t>
  </si>
  <si>
    <t>Ƥ</t>
  </si>
  <si>
    <t>Ṕ</t>
  </si>
  <si>
    <t>R̃</t>
  </si>
  <si>
    <t>Ř</t>
  </si>
  <si>
    <t>Ṛ</t>
  </si>
  <si>
    <t>Ȓ</t>
  </si>
  <si>
    <t>Ŕ</t>
  </si>
  <si>
    <t>Ş</t>
  </si>
  <si>
    <t>S̩</t>
  </si>
  <si>
    <t>Š</t>
  </si>
  <si>
    <t>S̈</t>
  </si>
  <si>
    <t>Ṡ</t>
  </si>
  <si>
    <t>Ṣ</t>
  </si>
  <si>
    <t>Ś</t>
  </si>
  <si>
    <t>Ŝ</t>
  </si>
  <si>
    <t>Ș</t>
  </si>
  <si>
    <t>S̀</t>
  </si>
  <si>
    <t>Ț</t>
  </si>
  <si>
    <t>Ť</t>
  </si>
  <si>
    <t>Ṭ</t>
  </si>
  <si>
    <t>Ƭ</t>
  </si>
  <si>
    <t>Ʈ</t>
  </si>
  <si>
    <t>Ţ</t>
  </si>
  <si>
    <t>ᵵ</t>
  </si>
  <si>
    <t>Ꞟ</t>
  </si>
  <si>
    <t>Ŭ</t>
  </si>
  <si>
    <t>Ư</t>
  </si>
  <si>
    <t>Ú</t>
  </si>
  <si>
    <t>Û</t>
  </si>
  <si>
    <t>Ü</t>
  </si>
  <si>
    <t>Ų</t>
  </si>
  <si>
    <t>Ẃ</t>
  </si>
  <si>
    <t>Ẋ</t>
  </si>
  <si>
    <t>X̣</t>
  </si>
  <si>
    <t>Ý</t>
  </si>
  <si>
    <t>Ÿ</t>
  </si>
  <si>
    <t>Ƴ</t>
  </si>
  <si>
    <t>Ȳ</t>
  </si>
  <si>
    <t>Ż</t>
  </si>
  <si>
    <t>Ȥ</t>
  </si>
  <si>
    <t>Ź</t>
  </si>
  <si>
    <t>Ž</t>
  </si>
  <si>
    <t>Ẓ</t>
  </si>
  <si>
    <t>Ẑ</t>
  </si>
  <si>
    <t>Z̀</t>
  </si>
  <si>
    <t>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</si>
</sst>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1"/>
      <name val="Tengwar Annatar"/>
    </font>
    <font>
      <b/>
      <i/>
      <sz val="12"/>
      <color theme="1"/>
      <name val="Tengwar Annatar"/>
    </font>
    <font>
      <b/>
      <i/>
      <sz val="12"/>
      <color theme="1"/>
      <name val="Calibri"/>
      <family val="2"/>
    </font>
    <font>
      <sz val="12"/>
      <color theme="1"/>
      <name val="Consolas"/>
      <family val="3"/>
    </font>
    <font>
      <sz val="12"/>
      <color theme="1"/>
      <name val="Tengwar Annatar"/>
    </font>
    <font>
      <i/>
      <sz val="12"/>
      <color theme="1"/>
      <name val="Tengwar Annatar"/>
    </font>
    <font>
      <i/>
      <sz val="12"/>
      <color theme="1"/>
      <name val="Calibri"/>
      <family val="2"/>
    </font>
    <font>
      <sz val="10"/>
      <color rgb="FFDFDFE0"/>
      <name val="Arial Unicode MS"/>
    </font>
    <font>
      <sz val="14"/>
      <color theme="1"/>
      <name val="Tengwar Annatar"/>
    </font>
    <font>
      <sz val="14"/>
      <color theme="1"/>
      <name val="Calibri"/>
      <family val="2"/>
      <scheme val="minor"/>
    </font>
    <font>
      <sz val="14"/>
      <name val="Tengwar Annatar"/>
    </font>
    <font>
      <sz val="11"/>
      <name val="Calibri"/>
      <family val="2"/>
      <scheme val="minor"/>
    </font>
    <font>
      <sz val="11"/>
      <color theme="1"/>
      <name val="Tengwar Annatar"/>
    </font>
    <font>
      <sz val="11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/>
      <right style="medium">
        <color rgb="FFB4C6E7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49" fontId="8" fillId="0" borderId="7" xfId="0" applyNumberFormat="1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8" fillId="0" borderId="9" xfId="0" applyNumberFormat="1" applyFont="1" applyBorder="1" applyAlignment="1">
      <alignment vertical="center" wrapText="1"/>
    </xf>
    <xf numFmtId="49" fontId="8" fillId="0" borderId="10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6" fillId="0" borderId="11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8" fillId="0" borderId="11" xfId="0" applyNumberFormat="1" applyFont="1" applyBorder="1" applyAlignment="1">
      <alignment vertical="center" wrapText="1"/>
    </xf>
    <xf numFmtId="49" fontId="8" fillId="0" borderId="12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0" borderId="0" xfId="0" applyNumberFormat="1" applyFont="1"/>
    <xf numFmtId="0" fontId="10" fillId="0" borderId="0" xfId="0" applyFont="1"/>
    <xf numFmtId="49" fontId="0" fillId="0" borderId="0" xfId="0" applyNumberFormat="1"/>
    <xf numFmtId="49" fontId="11" fillId="0" borderId="0" xfId="0" applyNumberFormat="1" applyFont="1"/>
    <xf numFmtId="0" fontId="0" fillId="0" borderId="0" xfId="0" applyAlignment="1">
      <alignment vertical="top" wrapText="1"/>
    </xf>
    <xf numFmtId="49" fontId="10" fillId="2" borderId="13" xfId="0" applyNumberFormat="1" applyFont="1" applyFill="1" applyBorder="1"/>
    <xf numFmtId="49" fontId="10" fillId="0" borderId="13" xfId="0" applyNumberFormat="1" applyFont="1" applyBorder="1"/>
    <xf numFmtId="49" fontId="12" fillId="0" borderId="0" xfId="0" applyNumberFormat="1" applyFont="1"/>
    <xf numFmtId="49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0" fillId="4" borderId="0" xfId="0" applyFill="1"/>
    <xf numFmtId="0" fontId="16" fillId="0" borderId="0" xfId="0" applyFont="1"/>
    <xf numFmtId="0" fontId="17" fillId="0" borderId="0" xfId="0" applyFont="1" applyAlignment="1">
      <alignment vertical="center" wrapText="1"/>
    </xf>
    <xf numFmtId="0" fontId="16" fillId="0" borderId="0" xfId="0" applyFont="1" applyFill="1"/>
  </cellXfs>
  <cellStyles count="1">
    <cellStyle name="Normal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border outline="0">
        <bottom style="medium">
          <color rgb="FF000000"/>
        </bottom>
      </border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B4C6E7"/>
        </left>
        <right style="medium">
          <color rgb="FFB4C6E7"/>
        </right>
        <top/>
        <bottom style="medium">
          <color rgb="FFB4C6E7"/>
        </bottom>
        <vertical/>
        <horizontal/>
      </border>
    </dxf>
    <dxf>
      <border outline="0">
        <bottom style="medium">
          <color rgb="FFB4C6E7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3639459B-0247-4CE9-BF19-FEB29A2503CF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tengwa on kb" tableColumnId="1"/>
      <queryTableField id="2" name="tengwa" tableColumnId="2"/>
      <queryTableField id="3" name="tehta on kb" tableColumnId="3"/>
      <queryTableField id="4" name="tehta" tableColumnId="4"/>
      <queryTableField id="5" name="combination on kb" tableColumnId="5"/>
      <queryTableField id="6" name="combination tgw" tableColumnId="6"/>
      <queryTableField id="7" name="fixed on kb" tableColumnId="7"/>
      <queryTableField id="8" name="fixed tgw" tableColumnId="8"/>
      <queryTableField id="9" name="notes" tableColumnId="9"/>
      <queryTableField id="10" name="0" tableColumnId="10"/>
      <queryTableField id="11" name="Column1" tableColumnId="11"/>
      <queryTableField id="12" dataBound="0" tableColumnId="12"/>
      <queryTableField id="13" dataBound="0" tableColumnId="1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C7ADB-12A1-4B73-9911-097D2A6436FC}" name="Table1" displayName="Table1" ref="A1:G31" totalsRowShown="0" dataDxfId="121" tableBorderDxfId="120">
  <autoFilter ref="A1:G31" xr:uid="{469C7ADB-12A1-4B73-9911-097D2A6436FC}"/>
  <tableColumns count="7">
    <tableColumn id="1" xr3:uid="{2AE0C75E-12C9-42E3-9B78-77EA84973850}" name="latin letter" dataDxfId="119"/>
    <tableColumn id="2" xr3:uid="{325D72CE-5768-4CFB-8F02-0F77661A3AAA}" name="keyboard chars" dataDxfId="118"/>
    <tableColumn id="3" xr3:uid="{211C2662-BEEA-4A98-9517-906F06AA2BD3}" name="tengwar" dataDxfId="117"/>
    <tableColumn id="4" xr3:uid="{ACA0CDF8-2900-40B5-B54B-656832F33895}" name="tengwar italic" dataDxfId="116"/>
    <tableColumn id="5" xr3:uid="{5327C19C-1BD4-40D0-8293-5275295CA7F6}" name="is softenable by h" dataDxfId="115"/>
    <tableColumn id="6" xr3:uid="{43DC5F5E-7EA3-4291-8D49-64FD6798B312}" name="is wide" dataDxfId="114"/>
    <tableColumn id="7" xr3:uid="{89FFA45A-BEC8-4B1D-A907-6083DFF26666}" name="nasalised by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D99FD-C4AC-4EA4-9D7E-2A6533935BD3}" name="Table2" displayName="Table2" ref="J1:O20" totalsRowShown="0" dataDxfId="112" tableBorderDxfId="111">
  <autoFilter ref="J1:O20" xr:uid="{D57D99FD-C4AC-4EA4-9D7E-2A6533935BD3}"/>
  <tableColumns count="6">
    <tableColumn id="1" xr3:uid="{34259BDF-334F-40D1-BFFB-6B3E90C14515}" name="latin digraph" dataDxfId="110"/>
    <tableColumn id="2" xr3:uid="{48AABB92-455E-434E-93BB-862358281504}" name="keyboard chars" dataDxfId="109"/>
    <tableColumn id="3" xr3:uid="{B1678D17-72A5-4719-8B6E-A78CE8DF420E}" name="tengwa" dataDxfId="108"/>
    <tableColumn id="4" xr3:uid="{DD7458E0-C1BC-4576-9FC7-75AA5BF3B696}" name="tengwa italic" dataDxfId="107"/>
    <tableColumn id="5" xr3:uid="{8013FBBE-DF27-4C94-ACAD-EAAE045FF975}" name="is wide" dataDxfId="106"/>
    <tableColumn id="6" xr3:uid="{736B638F-E2D2-4DD0-A365-08D29CC0872E}" name="nasalised by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5D92B-0018-40C5-8B75-439856EA566D}" name="Table3" displayName="Table3" ref="Q1:T5" totalsRowShown="0" tableBorderDxfId="104">
  <autoFilter ref="Q1:T5" xr:uid="{9255D92B-0018-40C5-8B75-439856EA566D}"/>
  <tableColumns count="4">
    <tableColumn id="1" xr3:uid="{D992EE37-B347-4556-AE4A-634AC4D935C3}" name="what" dataDxfId="103"/>
    <tableColumn id="2" xr3:uid="{F8944C1B-70BC-44A5-8C6E-B7A917450AA9}" name="keyboard chars" dataDxfId="102"/>
    <tableColumn id="3" xr3:uid="{55E5FE51-26D5-4A49-8551-30A98245928E}" name="tengwar" dataDxfId="101"/>
    <tableColumn id="4" xr3:uid="{7CB46933-E564-4763-9571-2EBAA9C70F1A}" name="tengwar italic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32F026-ABF0-491F-B9D8-DD2B9C366920}" name="Table4" displayName="Table4" ref="A37:D56" totalsRowShown="0" tableBorderDxfId="99">
  <autoFilter ref="A37:D56" xr:uid="{3532F026-ABF0-491F-B9D8-DD2B9C366920}"/>
  <tableColumns count="4">
    <tableColumn id="1" xr3:uid="{1D92D8BB-AEDD-40E6-A196-C09D35891A7A}" name="latin char" dataDxfId="98"/>
    <tableColumn id="2" xr3:uid="{2124985F-9C52-46F9-A065-BF127B40EC8C}" name="keyboard char" dataDxfId="97"/>
    <tableColumn id="3" xr3:uid="{D6DF3FE8-F007-4F82-A922-486CB6FF1C8F}" name="tengwar" dataDxfId="96"/>
    <tableColumn id="4" xr3:uid="{3257CBD2-72B8-4F3B-B46E-E0781C302204}" name="tengwar italic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A82E23-728E-4A9D-882A-6D06F3CE014C}" name="Table5" displayName="Table5" ref="F37:I45" totalsRowShown="0" tableBorderDxfId="94">
  <autoFilter ref="F37:I45" xr:uid="{46A82E23-728E-4A9D-882A-6D06F3CE014C}"/>
  <tableColumns count="4">
    <tableColumn id="1" xr3:uid="{A157A862-EBBC-42FB-9E47-1B492BFC0833}" name="latin char" dataDxfId="93"/>
    <tableColumn id="2" xr3:uid="{232BAC5D-95DB-4BFB-AC3D-DF18DB84BAEC}" name="keyboard char" dataDxfId="92"/>
    <tableColumn id="3" xr3:uid="{A74498BE-564A-411D-8157-9FC13A92E656}" name="tengwar" dataDxfId="91"/>
    <tableColumn id="4" xr3:uid="{7FB1491F-DB5A-4B7F-9127-F86B1E8BA26B}" name="tengwar italic" dataDxfId="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A2D198B-DD53-4927-8137-96C48300F225}" name="AllCombinationsAppended" displayName="AllCombinationsAppended" ref="A1:M253" tableType="queryTable" totalsRowShown="0">
  <autoFilter ref="A1:M253" xr:uid="{6A2D198B-DD53-4927-8137-96C48300F225}"/>
  <tableColumns count="13">
    <tableColumn id="1" xr3:uid="{9B6A21AF-C8EF-4404-8712-43BE2E792520}" uniqueName="1" name="tengwa on kb" queryTableFieldId="1" dataDxfId="89"/>
    <tableColumn id="2" xr3:uid="{1EA0D592-FB1C-4C10-8D7E-C4FB395FD078}" uniqueName="2" name="tengwa" queryTableFieldId="2"/>
    <tableColumn id="3" xr3:uid="{EC2A4C3E-FDF0-4985-920B-546DEC8EC2FD}" uniqueName="3" name="tehta on kb" queryTableFieldId="3" dataDxfId="88"/>
    <tableColumn id="4" xr3:uid="{1646F447-6F0C-4F1D-8FD3-FEC0E680ECF6}" uniqueName="4" name="tehta" queryTableFieldId="4" dataDxfId="87"/>
    <tableColumn id="5" xr3:uid="{D5CA8BB3-5834-4D67-BABE-D496F9CCEE56}" uniqueName="5" name="combination on kb" queryTableFieldId="5" dataDxfId="86"/>
    <tableColumn id="6" xr3:uid="{2C6633E9-3631-455B-88AC-33AF89ACDDBA}" uniqueName="6" name="combination tgw" queryTableFieldId="6" dataDxfId="85"/>
    <tableColumn id="7" xr3:uid="{D5E5F204-5BBE-4553-BC1B-3B6068521F98}" uniqueName="7" name="fixed on kb" queryTableFieldId="7" dataDxfId="84"/>
    <tableColumn id="8" xr3:uid="{D9DEA5A9-1D49-4A79-BE16-680BC1DF4037}" uniqueName="8" name="fixed tgw" queryTableFieldId="8" dataDxfId="83"/>
    <tableColumn id="9" xr3:uid="{14CB7C50-2943-454D-880F-558C5AC8CB44}" uniqueName="9" name="notes" queryTableFieldId="9" dataDxfId="82"/>
    <tableColumn id="10" xr3:uid="{EA1D2A30-978B-469B-8366-A1FC61FAD1D1}" uniqueName="10" name="0" queryTableFieldId="10"/>
    <tableColumn id="11" xr3:uid="{47635918-2758-4491-A97A-3C3BF3BA78F6}" uniqueName="11" name="Column1" queryTableFieldId="11"/>
    <tableColumn id="12" xr3:uid="{CF002755-9E7A-4193-B15E-68E91D9C5470}" uniqueName="12" name="raw ones as array" queryTableFieldId="12" dataDxfId="81">
      <calculatedColumnFormula>_xlfn.CONCAT(quot_marks,AppendFullResults[[#This Row],[combination on kb]],quot_marks,",")</calculatedColumnFormula>
    </tableColumn>
    <tableColumn id="13" xr3:uid="{6615D54D-0B05-4334-81C4-594FCF9D137F}" uniqueName="13" name="fixed ones as array" queryTableFieldId="13" dataDxfId="80">
      <calculatedColumnFormula>_xlfn.CONCAT(quot_marks,AppendFullResults[[#This Row],[fixed on kb]],quot_marks,",")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A0A9E1-D303-466D-8302-69B8A4295923}" name="Table_comb_a" displayName="Table_comb_a" ref="A2:J44" totalsRowShown="0" headerRowDxfId="79">
  <autoFilter ref="A2:J44" xr:uid="{82A0A9E1-D303-466D-8302-69B8A4295923}"/>
  <tableColumns count="10">
    <tableColumn id="3" xr3:uid="{A88EE5D7-AB4D-496E-B926-9664ED701094}" name="tengwa on kb" dataDxfId="78"/>
    <tableColumn id="8" xr3:uid="{E97CFB4E-5184-4F86-9D20-AE8098F2E918}" name="tengwa" dataDxfId="77"/>
    <tableColumn id="9" xr3:uid="{7FF066B5-149B-47CD-9B8C-5A2A2CCC6552}" name="tehta on kb" dataDxfId="76"/>
    <tableColumn id="10" xr3:uid="{C4C39F52-D1E5-4353-89F2-7809145A7C41}" name="tehta" dataDxfId="75"/>
    <tableColumn id="11" xr3:uid="{DE842FBC-A783-476F-88E3-792D7D873DDC}" name="combination on kb" dataDxfId="74">
      <calculatedColumnFormula>_xlfn.CONCAT(Table_comb_a[[#This Row],[tehta on kb]],Table_comb_a[[#This Row],[tengwa on kb]])</calculatedColumnFormula>
    </tableColumn>
    <tableColumn id="4" xr3:uid="{BD5710E8-F50C-44D4-BA24-121E18574E3F}" name="combination tgw" dataDxfId="73"/>
    <tableColumn id="5" xr3:uid="{7885CCB8-066E-46E0-BF51-948D4AA5006C}" name="fixed on kb" dataDxfId="72">
      <calculatedColumnFormula>Table_comb_a[[#This Row],[fixed tgw]]</calculatedColumnFormula>
    </tableColumn>
    <tableColumn id="6" xr3:uid="{50165F24-C859-47E2-AB41-EE357254275F}" name="fixed tgw" dataDxfId="71"/>
    <tableColumn id="7" xr3:uid="{C01894AD-9E1E-4C88-919E-C3297833A1CA}" name="notes"/>
    <tableColumn id="1" xr3:uid="{C147B826-00B5-418E-B540-CC743585ABFC}" name="0" dataDxfId="70">
      <calculatedColumnFormula>LEFT(Table_comb_a[[#This Row],[fixed tgw]],1)=TEXT(Table_comb_a[[#This Row],[tengwa on kb]],"0")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3F06C-CF04-4B66-AFF2-A825D8B655EA}" name="Table_comb_e" displayName="Table_comb_e" ref="A47:J89" totalsRowShown="0" headerRowDxfId="69">
  <autoFilter ref="A47:J89" xr:uid="{D203F06C-CF04-4B66-AFF2-A825D8B655EA}"/>
  <tableColumns count="10">
    <tableColumn id="3" xr3:uid="{75A1F6A8-AB9E-428B-97D0-CFC76D161B65}" name="tengwa on kb" dataDxfId="68"/>
    <tableColumn id="8" xr3:uid="{971A5DC9-4DD1-4395-9ACA-A0A4AE7611F1}" name="tengwa" dataDxfId="67"/>
    <tableColumn id="9" xr3:uid="{F6E19E72-16BF-4F50-BD8A-404413D345DE}" name="tehta on kb" dataDxfId="66"/>
    <tableColumn id="10" xr3:uid="{64EFB15D-0277-4483-9889-B3CFEE86554F}" name="tehta" dataDxfId="65"/>
    <tableColumn id="11" xr3:uid="{5546ED16-5137-4195-A6FB-3D6ECF86562A}" name="combination on kb" dataDxfId="64">
      <calculatedColumnFormula>_xlfn.CONCAT(Table_comb_e[[#This Row],[tehta on kb]],Table_comb_e[[#This Row],[tengwa on kb]])</calculatedColumnFormula>
    </tableColumn>
    <tableColumn id="4" xr3:uid="{D6A97B25-6345-4C92-97AF-8366DF7CAC8E}" name="combination tgw" dataDxfId="63">
      <calculatedColumnFormula>_xlfn.CONCAT(Table_comb_e[[#This Row],[tehta]],Table_comb_e[[#This Row],[tengwa]])</calculatedColumnFormula>
    </tableColumn>
    <tableColumn id="5" xr3:uid="{91E18377-6624-4E0C-9EE1-5E16CDBAFDFF}" name="fixed on kb" dataDxfId="62">
      <calculatedColumnFormula>Table_comb_e[[#This Row],[fixed tgw]]</calculatedColumnFormula>
    </tableColumn>
    <tableColumn id="6" xr3:uid="{859FE738-81C9-42ED-9D9C-35C19A2AAB7E}" name="fixed tgw" dataDxfId="61"/>
    <tableColumn id="7" xr3:uid="{D52EF572-1074-4048-B147-C7F91A67DBAC}" name="notes"/>
    <tableColumn id="1" xr3:uid="{CC51160C-98BC-46A9-A913-F3A00E7CA27F}" name="Column1" dataDxfId="60">
      <calculatedColumnFormula>LEFT(Table_comb_e[[#This Row],[fixed on kb]],1)=TEXT(Table_comb_e[[#This Row],[tengwa on kb]],"0")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E1572C-0B6B-4B90-AC5E-27D234CA7333}" name="Table_comb_i" displayName="Table_comb_i" ref="A92:J134" totalsRowShown="0" headerRowDxfId="59">
  <autoFilter ref="A92:J134" xr:uid="{19E1572C-0B6B-4B90-AC5E-27D234CA7333}"/>
  <tableColumns count="10">
    <tableColumn id="3" xr3:uid="{104521D9-06F6-4FE3-8521-12F760ACCE1D}" name="tengwa on kb" dataDxfId="58"/>
    <tableColumn id="8" xr3:uid="{A50EAC19-590E-4593-B286-D2106E049858}" name="tengwa" dataDxfId="57"/>
    <tableColumn id="9" xr3:uid="{2629078D-F295-4BDA-9FF6-9ACF5F69B1FE}" name="tehta on kb" dataDxfId="56"/>
    <tableColumn id="10" xr3:uid="{94B682D6-4E8D-4F83-88D8-D482D0131A09}" name="tehta" dataDxfId="55"/>
    <tableColumn id="11" xr3:uid="{85487B55-1F21-4198-9F20-A72EFB3C3C78}" name="combination on kb" dataDxfId="54">
      <calculatedColumnFormula>_xlfn.CONCAT(Table_comb_i[[#This Row],[tehta on kb]],Table_comb_i[[#This Row],[tengwa on kb]])</calculatedColumnFormula>
    </tableColumn>
    <tableColumn id="4" xr3:uid="{0A4BB4DB-3600-467E-8792-833352FA358A}" name="combination tgw" dataDxfId="53">
      <calculatedColumnFormula>_xlfn.CONCAT(Table_comb_i[[#This Row],[tehta]],Table_comb_i[[#This Row],[tengwa]])</calculatedColumnFormula>
    </tableColumn>
    <tableColumn id="5" xr3:uid="{92AF8B13-B5AE-45D2-992D-8A920C9F09FD}" name="fixed on kb" dataDxfId="52">
      <calculatedColumnFormula>Table_comb_i[[#This Row],[fixed tgw]]</calculatedColumnFormula>
    </tableColumn>
    <tableColumn id="6" xr3:uid="{E7863E09-9FF5-45A9-8A19-6CAFFED40FF5}" name="fixed tgw" dataDxfId="51"/>
    <tableColumn id="7" xr3:uid="{B19C4758-4E0B-44B6-8A1D-1FF2231528C4}" name="notes"/>
    <tableColumn id="1" xr3:uid="{6EC5599D-833E-4B5D-9D37-10342333BA7F}" name="Column1" dataDxfId="50">
      <calculatedColumnFormula>LEFT(Table_comb_i[[#This Row],[fixed on kb]],1)=TEXT(Table_comb_i[[#This Row],[tengwa on kb]],"0")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3C5722-9FDF-4231-A564-38F716E6A46F}" name="Table_comb_o" displayName="Table_comb_o" ref="A137:J179" totalsRowShown="0" headerRowDxfId="49">
  <autoFilter ref="A137:J179" xr:uid="{E73C5722-9FDF-4231-A564-38F716E6A46F}"/>
  <tableColumns count="10">
    <tableColumn id="3" xr3:uid="{A25EA983-2974-4072-AFE4-E0CE5DA56F9D}" name="tengwa on kb" dataDxfId="48"/>
    <tableColumn id="8" xr3:uid="{FC09DA97-96ED-4D22-A833-22CDD665DD31}" name="tengwa" dataDxfId="47"/>
    <tableColumn id="9" xr3:uid="{CA3213B8-E0D6-4CED-9D68-8D2452F6A1C0}" name="tehta on kb" dataDxfId="46"/>
    <tableColumn id="10" xr3:uid="{61B78343-DDC9-4B57-BB15-0A33D6EEAE53}" name="tehta" dataDxfId="45"/>
    <tableColumn id="11" xr3:uid="{2C7821D6-B8DA-42A7-8229-60B8C45D17F3}" name="combination on kb" dataDxfId="44">
      <calculatedColumnFormula>_xlfn.CONCAT(Table_comb_o[[#This Row],[tehta on kb]],Table_comb_o[[#This Row],[tengwa on kb]])</calculatedColumnFormula>
    </tableColumn>
    <tableColumn id="4" xr3:uid="{A3B529B7-8A54-4411-89C5-66839CD629D3}" name="combination tgw" dataDxfId="43">
      <calculatedColumnFormula>_xlfn.CONCAT(Table_comb_o[[#This Row],[tehta]],Table_comb_o[[#This Row],[tengwa]])</calculatedColumnFormula>
    </tableColumn>
    <tableColumn id="5" xr3:uid="{07C2AE2B-FD38-475E-9586-FE91D6757CCF}" name="fixed on kb" dataDxfId="42">
      <calculatedColumnFormula>Table_comb_o[[#This Row],[fixed tgw]]</calculatedColumnFormula>
    </tableColumn>
    <tableColumn id="6" xr3:uid="{38594957-9E01-4107-93F9-D0A6DEC83932}" name="fixed tgw" dataDxfId="41"/>
    <tableColumn id="7" xr3:uid="{C864237D-6231-400C-8435-A602B114023F}" name="notes"/>
    <tableColumn id="1" xr3:uid="{3F24BB8A-E303-4E0A-B828-97D8BF1615A8}" name="Column1" dataDxfId="40">
      <calculatedColumnFormula>LEFT(Table_comb_o[[#This Row],[fixed on kb]],1)=TEXT(Table_comb_o[[#This Row],[tengwa on kb]],"0")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0775DA-4D9A-4A50-BBBF-40D47BABEA9C}" name="Table_comb_u" displayName="Table_comb_u" ref="A183:J225" totalsRowShown="0" headerRowDxfId="39">
  <autoFilter ref="A183:J225" xr:uid="{9B0775DA-4D9A-4A50-BBBF-40D47BABEA9C}"/>
  <tableColumns count="10">
    <tableColumn id="3" xr3:uid="{136E8072-E973-4C31-8BDA-56D64664D70D}" name="tengwa on kb" dataDxfId="38"/>
    <tableColumn id="8" xr3:uid="{BC7517B9-312A-498C-B092-BA91587BB65C}" name="tengwa" dataDxfId="37"/>
    <tableColumn id="9" xr3:uid="{445FBFF0-F1E4-43FE-B563-5BF9B2576442}" name="tehta on kb" dataDxfId="36"/>
    <tableColumn id="10" xr3:uid="{129DEBF2-E465-4E8B-8BE7-8DB91D6E4F31}" name="tehta" dataDxfId="35"/>
    <tableColumn id="11" xr3:uid="{2940BFDB-5F38-4A0D-8A6B-FE169602705E}" name="combination on kb" dataDxfId="34">
      <calculatedColumnFormula>_xlfn.CONCAT(Table_comb_u[[#This Row],[tehta on kb]],Table_comb_u[[#This Row],[tengwa on kb]])</calculatedColumnFormula>
    </tableColumn>
    <tableColumn id="4" xr3:uid="{D4A0A942-1013-42EC-88F4-86198915F432}" name="combination tgw" dataDxfId="33">
      <calculatedColumnFormula>_xlfn.CONCAT(Table_comb_u[[#This Row],[tehta]],Table_comb_u[[#This Row],[tengwa]])</calculatedColumnFormula>
    </tableColumn>
    <tableColumn id="5" xr3:uid="{18ABF71F-431C-4525-B380-1ADE1C3C2CBF}" name="fixed on kb" dataDxfId="32">
      <calculatedColumnFormula>Table_comb_u[[#This Row],[fixed tgw]]</calculatedColumnFormula>
    </tableColumn>
    <tableColumn id="6" xr3:uid="{948867AA-99DF-4A98-BE37-8A0ACB8D0385}" name="fixed tgw" dataDxfId="31"/>
    <tableColumn id="7" xr3:uid="{1B0C715A-9C72-47B1-97F8-F4F7ADE53D12}" name="notes"/>
    <tableColumn id="1" xr3:uid="{04A1CFD6-EA45-4C09-9C81-0DB69F8C0FBB}" name="Column1" dataDxfId="30">
      <calculatedColumnFormula>LEFT(Table_comb_u[[#This Row],[fixed tgw]],1)=TEXT(Table_comb_u[[#This Row],[tengwa on kb]],"0")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158610-CEB2-4289-96EA-8615E2362964}" name="Table_comb_y" displayName="Table_comb_y" ref="A229:J271" totalsRowShown="0" headerRowDxfId="29">
  <autoFilter ref="A229:J271" xr:uid="{19158610-CEB2-4289-96EA-8615E2362964}"/>
  <tableColumns count="10">
    <tableColumn id="3" xr3:uid="{3C98DDCE-D823-4140-B9CA-768128AE6C7F}" name="tengwa on kb" dataDxfId="28"/>
    <tableColumn id="8" xr3:uid="{795B8B30-FADD-4FC6-9D7F-0947E1CE089E}" name="tengwa" dataDxfId="27"/>
    <tableColumn id="9" xr3:uid="{35758EE6-7472-4685-8B7F-7221E871C02E}" name="tehta on kb" dataDxfId="26"/>
    <tableColumn id="10" xr3:uid="{716603E1-3B59-4220-9D65-50338133821A}" name="tehta" dataDxfId="25"/>
    <tableColumn id="11" xr3:uid="{0D5597E9-2D08-4D1A-A1CF-AAFAFFD80AC8}" name="combination on kb" dataDxfId="24">
      <calculatedColumnFormula>_xlfn.CONCAT(Table_comb_y[[#This Row],[tehta on kb]],Table_comb_y[[#This Row],[tengwa on kb]])</calculatedColumnFormula>
    </tableColumn>
    <tableColumn id="4" xr3:uid="{7FDD157F-487F-431F-AFB8-274D1EDF09F1}" name="combination tgw" dataDxfId="23">
      <calculatedColumnFormula>_xlfn.CONCAT(Table_comb_y[[#This Row],[tehta]],Table_comb_y[[#This Row],[tengwa]])</calculatedColumnFormula>
    </tableColumn>
    <tableColumn id="5" xr3:uid="{820292DF-D63C-4D5E-BA85-EFE9596B0BB5}" name="fixed on kb" dataDxfId="22">
      <calculatedColumnFormula>Table_comb_y[[#This Row],[fixed tgw]]</calculatedColumnFormula>
    </tableColumn>
    <tableColumn id="6" xr3:uid="{CB5140E8-845E-42BC-945A-491EA0D4BBDB}" name="fixed tgw" dataDxfId="21"/>
    <tableColumn id="7" xr3:uid="{6B240C9E-E95F-4CB0-815F-5C5175C952B5}" name="notes"/>
    <tableColumn id="1" xr3:uid="{F6432022-4756-4F70-8929-0B4990C64557}" name="Column1" dataDxfId="20">
      <calculatedColumnFormula>LEFT(Table_comb_y[[#This Row],[fixed tgw]],1)=TEXT(Table_comb_y[[#This Row],[tengwa on kb]],"0")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A685713-BA16-4A04-856A-8757C31FCBA5}" name="AppendFullResults" displayName="AppendFullResults" ref="A1:O265" totalsRowShown="0" headerRowDxfId="19">
  <autoFilter ref="A1:O265" xr:uid="{7A685713-BA16-4A04-856A-8757C31FCBA5}"/>
  <tableColumns count="15">
    <tableColumn id="1" xr3:uid="{8C0BBC59-5B64-45FE-97BA-ACE4005C27E7}" name="tengwa on kb" dataDxfId="18"/>
    <tableColumn id="2" xr3:uid="{FEC4C657-0BB8-4F39-BB6B-FD15A02B6E8E}" name="tengwa"/>
    <tableColumn id="3" xr3:uid="{4E77A6FC-470D-4FC9-B432-AED68608C982}" name="tehta on kb" dataDxfId="17"/>
    <tableColumn id="4" xr3:uid="{9CB60278-7ABF-43C0-A5E1-C062A47EF949}" name="tehta" dataDxfId="16"/>
    <tableColumn id="5" xr3:uid="{5A070BCD-D1C4-4B70-9C1B-0D76CD99B58E}" name="combination on kb" dataDxfId="15"/>
    <tableColumn id="6" xr3:uid="{BE164EE0-1ABD-4F32-9D14-079866CDB619}" name="combination tgw" dataDxfId="14"/>
    <tableColumn id="7" xr3:uid="{355EF299-5515-4C7A-81C5-177478E66AAB}" name="fixed on kb" dataDxfId="13"/>
    <tableColumn id="8" xr3:uid="{35AF301E-5082-4F34-9966-D09F398FED0C}" name="fixed tgw" dataDxfId="12"/>
    <tableColumn id="9" xr3:uid="{D3861915-1C4E-494A-B5D1-DA59370F98A4}" name="notes" dataDxfId="11"/>
    <tableColumn id="10" xr3:uid="{8162E414-7B82-4BA7-A83B-77F1E5D5575B}" name="0"/>
    <tableColumn id="11" xr3:uid="{A257F99E-790E-447E-9ACA-974013C439F4}" name="Column1"/>
    <tableColumn id="12" xr3:uid="{06034FD2-BF48-45D0-A827-CB92F9F8E6C1}" name="duplicate exists 1" dataDxfId="10">
      <calculatedColumnFormula>COUNTIF(AppendFullResults[combination on kb],AppendFullResults[[#This Row],[combination on kb]]&gt;1)</calculatedColumnFormula>
    </tableColumn>
    <tableColumn id="13" xr3:uid="{DBE28693-855F-4977-A2EA-B2856EBDDCD5}" name="duplicate exists 2" dataDxfId="9">
      <calculatedColumnFormula>COUNTIF(AppendFullResults[fixed on kb],AppendFullResults[[#This Row],[fixed on kb]]&gt;0)</calculatedColumnFormula>
    </tableColumn>
    <tableColumn id="14" xr3:uid="{0D02191F-F6A4-4941-B6B9-F20AD8A2BB3D}" name="raw ones as array" dataDxfId="8">
      <calculatedColumnFormula>_xlfn.CONCAT(quot_marks,AppendFullResults[[#This Row],[combination on kb]],quot_marks,",")</calculatedColumnFormula>
    </tableColumn>
    <tableColumn id="15" xr3:uid="{06BD64A9-1202-4B77-BE09-A204ED3C7DF8}" name="fixed ones as array" dataDxfId="7">
      <calculatedColumnFormula>_xlfn.CONCAT(quot_marks,AppendFullResults[[#This Row],[fixed on kb]],quot_marks,",")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E1C784-C840-4B68-B578-EADB1DA92C68}" name="Table_all_tengwar" displayName="Table_all_tengwar" ref="A1:B45" totalsRowShown="0">
  <autoFilter ref="A1:B45" xr:uid="{69E1C784-C840-4B68-B578-EADB1DA92C68}"/>
  <tableColumns count="2">
    <tableColumn id="1" xr3:uid="{ACC9E9FC-9C8E-42C8-8C91-6F2DC60B5AA1}" name="kb"/>
    <tableColumn id="2" xr3:uid="{96D7B2AC-D539-4029-8943-8901B14EFDAD}" name="tgw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opLeftCell="I1" workbookViewId="0">
      <selection activeCell="Q4" sqref="Q4:T4"/>
    </sheetView>
  </sheetViews>
  <sheetFormatPr defaultRowHeight="15"/>
  <cols>
    <col min="1" max="1" width="12.5703125" customWidth="1"/>
    <col min="2" max="2" width="16.42578125" customWidth="1"/>
    <col min="3" max="3" width="10.42578125" customWidth="1"/>
    <col min="4" max="4" width="15.140625" customWidth="1"/>
    <col min="5" max="5" width="18.7109375" customWidth="1"/>
    <col min="6" max="6" width="11.28515625" customWidth="1"/>
    <col min="7" max="7" width="15.5703125" customWidth="1"/>
    <col min="8" max="8" width="10.42578125" customWidth="1"/>
    <col min="9" max="9" width="15.140625" customWidth="1"/>
    <col min="10" max="10" width="14.28515625" customWidth="1"/>
    <col min="11" max="11" width="12.5703125" customWidth="1"/>
    <col min="12" max="12" width="12.28515625" customWidth="1"/>
    <col min="13" max="13" width="14.42578125" customWidth="1"/>
    <col min="14" max="14" width="9.42578125" customWidth="1"/>
    <col min="15" max="15" width="14" customWidth="1"/>
    <col min="17" max="17" width="18.42578125" customWidth="1"/>
    <col min="18" max="18" width="16.42578125" customWidth="1"/>
    <col min="19" max="19" width="10.42578125" customWidth="1"/>
    <col min="20" max="20" width="15.140625" customWidth="1"/>
    <col min="22" max="22" width="18.7109375" customWidth="1"/>
    <col min="23" max="23" width="15.5703125" customWidth="1"/>
    <col min="24" max="24" width="10.42578125" customWidth="1"/>
    <col min="25" max="25" width="15.140625" customWidth="1"/>
  </cols>
  <sheetData>
    <row r="1" spans="1:20" ht="15.75" thickBot="1">
      <c r="A1" t="s">
        <v>43</v>
      </c>
      <c r="B1" t="s">
        <v>46</v>
      </c>
      <c r="C1" t="s">
        <v>47</v>
      </c>
      <c r="D1" t="s">
        <v>48</v>
      </c>
      <c r="E1" t="s">
        <v>45</v>
      </c>
      <c r="F1" t="s">
        <v>44</v>
      </c>
      <c r="G1" t="s">
        <v>49</v>
      </c>
      <c r="J1" t="s">
        <v>80</v>
      </c>
      <c r="K1" t="s">
        <v>46</v>
      </c>
      <c r="L1" t="s">
        <v>81</v>
      </c>
      <c r="M1" t="s">
        <v>82</v>
      </c>
      <c r="N1" t="s">
        <v>44</v>
      </c>
      <c r="O1" t="s">
        <v>49</v>
      </c>
      <c r="Q1" t="s">
        <v>149</v>
      </c>
      <c r="R1" t="s">
        <v>46</v>
      </c>
      <c r="S1" t="s">
        <v>47</v>
      </c>
      <c r="T1" t="s">
        <v>48</v>
      </c>
    </row>
    <row r="2" spans="1:20" ht="32.25" thickBot="1">
      <c r="A2" s="11" t="s">
        <v>0</v>
      </c>
      <c r="B2" s="12" t="s">
        <v>1</v>
      </c>
      <c r="C2" s="13" t="s">
        <v>1</v>
      </c>
      <c r="D2" s="14" t="s">
        <v>1</v>
      </c>
      <c r="E2" s="15"/>
      <c r="F2" s="15"/>
      <c r="G2" s="15"/>
      <c r="J2" s="27" t="s">
        <v>50</v>
      </c>
      <c r="K2" s="27">
        <v>3</v>
      </c>
      <c r="L2" s="28">
        <v>3</v>
      </c>
      <c r="M2" s="29">
        <v>3</v>
      </c>
      <c r="N2" s="30"/>
      <c r="O2" s="31"/>
      <c r="Q2" s="21" t="s">
        <v>83</v>
      </c>
      <c r="R2" s="21" t="s">
        <v>84</v>
      </c>
      <c r="S2" s="22" t="s">
        <v>84</v>
      </c>
      <c r="T2" s="44" t="s">
        <v>84</v>
      </c>
    </row>
    <row r="3" spans="1:20" ht="33" thickTop="1" thickBot="1">
      <c r="A3" s="16" t="s">
        <v>2</v>
      </c>
      <c r="B3" s="17" t="s">
        <v>3</v>
      </c>
      <c r="C3" s="18" t="s">
        <v>3</v>
      </c>
      <c r="D3" s="19" t="s">
        <v>3</v>
      </c>
      <c r="E3" s="20"/>
      <c r="F3" s="20" t="s">
        <v>4</v>
      </c>
      <c r="G3" s="20" t="s">
        <v>5</v>
      </c>
      <c r="J3" s="32" t="s">
        <v>51</v>
      </c>
      <c r="K3" s="32">
        <v>4</v>
      </c>
      <c r="L3" s="33">
        <v>4</v>
      </c>
      <c r="M3" s="34">
        <v>4</v>
      </c>
      <c r="N3" s="35" t="s">
        <v>4</v>
      </c>
      <c r="O3" s="36"/>
      <c r="Q3" s="23" t="s">
        <v>85</v>
      </c>
      <c r="R3" s="23" t="s">
        <v>86</v>
      </c>
      <c r="S3" s="24" t="s">
        <v>86</v>
      </c>
      <c r="T3" s="42" t="s">
        <v>86</v>
      </c>
    </row>
    <row r="4" spans="1:20" ht="48" thickBot="1">
      <c r="A4" s="16" t="s">
        <v>6</v>
      </c>
      <c r="B4" s="17" t="s">
        <v>7</v>
      </c>
      <c r="C4" s="18" t="s">
        <v>7</v>
      </c>
      <c r="D4" s="19" t="s">
        <v>7</v>
      </c>
      <c r="E4" s="20" t="s">
        <v>10</v>
      </c>
      <c r="F4" s="20"/>
      <c r="G4" s="20" t="s">
        <v>8</v>
      </c>
      <c r="J4" s="32" t="s">
        <v>52</v>
      </c>
      <c r="K4" s="32" t="s">
        <v>0</v>
      </c>
      <c r="L4" s="33" t="s">
        <v>0</v>
      </c>
      <c r="M4" s="34" t="s">
        <v>0</v>
      </c>
      <c r="N4" s="35"/>
      <c r="O4" s="36" t="s">
        <v>8</v>
      </c>
      <c r="Q4" s="23" t="s">
        <v>87</v>
      </c>
      <c r="R4" s="23" t="s">
        <v>88</v>
      </c>
      <c r="S4" s="24" t="s">
        <v>88</v>
      </c>
      <c r="T4" s="42" t="s">
        <v>88</v>
      </c>
    </row>
    <row r="5" spans="1:20" ht="48" thickBot="1">
      <c r="A5" s="16" t="s">
        <v>9</v>
      </c>
      <c r="B5" s="17">
        <v>2</v>
      </c>
      <c r="C5" s="18">
        <v>2</v>
      </c>
      <c r="D5" s="19">
        <v>2</v>
      </c>
      <c r="E5" s="20" t="s">
        <v>10</v>
      </c>
      <c r="F5" s="20" t="s">
        <v>4</v>
      </c>
      <c r="G5" s="20" t="s">
        <v>8</v>
      </c>
      <c r="J5" s="32" t="s">
        <v>53</v>
      </c>
      <c r="K5" s="32" t="s">
        <v>54</v>
      </c>
      <c r="L5" s="33" t="s">
        <v>54</v>
      </c>
      <c r="M5" s="34" t="s">
        <v>54</v>
      </c>
      <c r="N5" s="35"/>
      <c r="O5" s="36"/>
      <c r="Q5" s="25" t="s">
        <v>89</v>
      </c>
      <c r="R5" s="25" t="s">
        <v>90</v>
      </c>
      <c r="S5" s="26" t="s">
        <v>91</v>
      </c>
      <c r="T5" s="43" t="s">
        <v>91</v>
      </c>
    </row>
    <row r="6" spans="1:20" ht="20.25" thickBot="1">
      <c r="A6" s="16" t="s">
        <v>11</v>
      </c>
      <c r="B6" s="17" t="s">
        <v>12</v>
      </c>
      <c r="C6" s="18" t="s">
        <v>12</v>
      </c>
      <c r="D6" s="19" t="s">
        <v>12</v>
      </c>
      <c r="E6" s="20"/>
      <c r="F6" s="20"/>
      <c r="G6" s="20"/>
      <c r="J6" s="32" t="s">
        <v>55</v>
      </c>
      <c r="K6" s="32" t="s">
        <v>9</v>
      </c>
      <c r="L6" s="33" t="s">
        <v>9</v>
      </c>
      <c r="M6" s="34" t="s">
        <v>9</v>
      </c>
      <c r="N6" s="35"/>
      <c r="O6" s="36"/>
    </row>
    <row r="7" spans="1:20" ht="20.25" thickBot="1">
      <c r="A7" s="16" t="s">
        <v>13</v>
      </c>
      <c r="B7" s="17" t="s">
        <v>11</v>
      </c>
      <c r="C7" s="18" t="s">
        <v>11</v>
      </c>
      <c r="D7" s="19" t="s">
        <v>11</v>
      </c>
      <c r="E7" s="20"/>
      <c r="F7" s="20"/>
      <c r="G7" s="20"/>
      <c r="J7" s="32" t="s">
        <v>56</v>
      </c>
      <c r="K7" s="32" t="s">
        <v>13</v>
      </c>
      <c r="L7" s="33" t="s">
        <v>13</v>
      </c>
      <c r="M7" s="34" t="s">
        <v>13</v>
      </c>
      <c r="N7" s="35" t="s">
        <v>4</v>
      </c>
      <c r="O7" s="36"/>
    </row>
    <row r="8" spans="1:20" ht="20.25" thickBot="1">
      <c r="A8" s="16" t="s">
        <v>14</v>
      </c>
      <c r="B8" s="17" t="s">
        <v>15</v>
      </c>
      <c r="C8" s="18" t="s">
        <v>16</v>
      </c>
      <c r="D8" s="19" t="s">
        <v>15</v>
      </c>
      <c r="E8" s="20" t="s">
        <v>10</v>
      </c>
      <c r="F8" s="20" t="s">
        <v>4</v>
      </c>
      <c r="G8" s="20" t="s">
        <v>8</v>
      </c>
      <c r="J8" s="32" t="s">
        <v>57</v>
      </c>
      <c r="K8" s="32" t="s">
        <v>33</v>
      </c>
      <c r="L8" s="33" t="s">
        <v>33</v>
      </c>
      <c r="M8" s="34" t="s">
        <v>33</v>
      </c>
      <c r="N8" s="35" t="s">
        <v>4</v>
      </c>
      <c r="O8" s="36"/>
    </row>
    <row r="9" spans="1:20" ht="20.25" thickBot="1">
      <c r="A9" s="16" t="s">
        <v>17</v>
      </c>
      <c r="B9" s="17">
        <v>9</v>
      </c>
      <c r="C9" s="18">
        <v>9</v>
      </c>
      <c r="D9" s="19">
        <v>9</v>
      </c>
      <c r="E9" s="20"/>
      <c r="F9" s="20"/>
      <c r="G9" s="20"/>
      <c r="J9" s="32" t="s">
        <v>58</v>
      </c>
      <c r="K9" s="32" t="s">
        <v>59</v>
      </c>
      <c r="L9" s="33" t="s">
        <v>59</v>
      </c>
      <c r="M9" s="34" t="s">
        <v>59</v>
      </c>
      <c r="N9" s="35"/>
      <c r="O9" s="36"/>
    </row>
    <row r="10" spans="1:20" ht="20.25" thickBot="1">
      <c r="A10" s="16" t="s">
        <v>18</v>
      </c>
      <c r="B10" s="17" t="s">
        <v>19</v>
      </c>
      <c r="C10" s="18" t="s">
        <v>19</v>
      </c>
      <c r="D10" s="19" t="s">
        <v>19</v>
      </c>
      <c r="E10" s="20"/>
      <c r="F10" s="20"/>
      <c r="G10" s="20"/>
      <c r="J10" s="32" t="s">
        <v>60</v>
      </c>
      <c r="K10" s="32" t="s">
        <v>26</v>
      </c>
      <c r="L10" s="33" t="s">
        <v>26</v>
      </c>
      <c r="M10" s="34" t="s">
        <v>26</v>
      </c>
      <c r="N10" s="35"/>
      <c r="O10" s="36"/>
    </row>
    <row r="11" spans="1:20" ht="20.25" thickBot="1">
      <c r="A11" s="16" t="s">
        <v>20</v>
      </c>
      <c r="B11" s="17" t="s">
        <v>21</v>
      </c>
      <c r="C11" s="18" t="s">
        <v>21</v>
      </c>
      <c r="D11" s="19" t="s">
        <v>21</v>
      </c>
      <c r="E11" s="20"/>
      <c r="F11" s="20" t="s">
        <v>4</v>
      </c>
      <c r="G11" s="20" t="s">
        <v>8</v>
      </c>
      <c r="J11" s="32" t="s">
        <v>61</v>
      </c>
      <c r="K11" s="32">
        <v>5</v>
      </c>
      <c r="L11" s="33">
        <v>5</v>
      </c>
      <c r="M11" s="34">
        <v>5</v>
      </c>
      <c r="N11" s="35" t="s">
        <v>4</v>
      </c>
      <c r="O11" s="36"/>
    </row>
    <row r="12" spans="1:20" ht="20.25" thickBot="1">
      <c r="A12" s="16" t="s">
        <v>22</v>
      </c>
      <c r="B12" s="17" t="s">
        <v>7</v>
      </c>
      <c r="C12" s="18" t="s">
        <v>7</v>
      </c>
      <c r="D12" s="19" t="s">
        <v>7</v>
      </c>
      <c r="E12" s="20" t="s">
        <v>10</v>
      </c>
      <c r="F12" s="20"/>
      <c r="G12" s="20" t="s">
        <v>8</v>
      </c>
      <c r="J12" s="32" t="s">
        <v>62</v>
      </c>
      <c r="K12" s="32" t="s">
        <v>30</v>
      </c>
      <c r="L12" s="33" t="s">
        <v>30</v>
      </c>
      <c r="M12" s="34" t="s">
        <v>30</v>
      </c>
      <c r="N12" s="35" t="s">
        <v>4</v>
      </c>
      <c r="O12" s="36"/>
    </row>
    <row r="13" spans="1:20" ht="20.25" thickBot="1">
      <c r="A13" s="16" t="s">
        <v>12</v>
      </c>
      <c r="B13" s="17" t="s">
        <v>20</v>
      </c>
      <c r="C13" s="18" t="s">
        <v>20</v>
      </c>
      <c r="D13" s="19" t="s">
        <v>20</v>
      </c>
      <c r="E13" s="20" t="s">
        <v>10</v>
      </c>
      <c r="F13" s="20" t="s">
        <v>4</v>
      </c>
      <c r="G13" s="20" t="s">
        <v>8</v>
      </c>
      <c r="J13" s="32" t="s">
        <v>63</v>
      </c>
      <c r="K13" s="32" t="s">
        <v>31</v>
      </c>
      <c r="L13" s="33" t="s">
        <v>31</v>
      </c>
      <c r="M13" s="34" t="s">
        <v>31</v>
      </c>
      <c r="N13" s="35"/>
      <c r="O13" s="36"/>
    </row>
    <row r="14" spans="1:20" ht="39.75" thickBot="1">
      <c r="A14" s="16" t="s">
        <v>23</v>
      </c>
      <c r="B14" s="17" t="s">
        <v>24</v>
      </c>
      <c r="C14" s="18" t="s">
        <v>24</v>
      </c>
      <c r="D14" s="19" t="s">
        <v>24</v>
      </c>
      <c r="E14" s="20"/>
      <c r="F14" s="20"/>
      <c r="G14" s="20"/>
      <c r="J14" s="32" t="s">
        <v>64</v>
      </c>
      <c r="K14" s="32" t="s">
        <v>65</v>
      </c>
      <c r="L14" s="33" t="s">
        <v>65</v>
      </c>
      <c r="M14" s="34" t="s">
        <v>65</v>
      </c>
      <c r="N14" s="35" t="s">
        <v>4</v>
      </c>
      <c r="O14" s="36" t="s">
        <v>8</v>
      </c>
    </row>
    <row r="15" spans="1:20" ht="20.25" thickBot="1">
      <c r="A15" s="16" t="s">
        <v>25</v>
      </c>
      <c r="B15" s="17">
        <v>6</v>
      </c>
      <c r="C15" s="18">
        <v>6</v>
      </c>
      <c r="D15" s="19">
        <v>6</v>
      </c>
      <c r="E15" s="20"/>
      <c r="F15" s="20"/>
      <c r="G15" s="20"/>
      <c r="J15" s="32" t="s">
        <v>66</v>
      </c>
      <c r="K15" s="32" t="s">
        <v>2</v>
      </c>
      <c r="L15" s="33" t="s">
        <v>2</v>
      </c>
      <c r="M15" s="34"/>
      <c r="N15" s="35"/>
      <c r="O15" s="36"/>
    </row>
    <row r="16" spans="1:20" ht="39.75" thickBot="1">
      <c r="A16" s="16" t="s">
        <v>26</v>
      </c>
      <c r="B16" s="17" t="s">
        <v>17</v>
      </c>
      <c r="C16" s="18" t="s">
        <v>17</v>
      </c>
      <c r="D16" s="19" t="s">
        <v>17</v>
      </c>
      <c r="E16" s="20"/>
      <c r="F16" s="20"/>
      <c r="G16" s="20"/>
      <c r="J16" s="32" t="s">
        <v>67</v>
      </c>
      <c r="K16" s="32" t="s">
        <v>68</v>
      </c>
      <c r="L16" s="33" t="s">
        <v>69</v>
      </c>
      <c r="M16" s="34" t="s">
        <v>70</v>
      </c>
      <c r="N16" s="35"/>
      <c r="O16" s="36"/>
    </row>
    <row r="17" spans="1:15" ht="48" thickBot="1">
      <c r="A17" s="16" t="s">
        <v>27</v>
      </c>
      <c r="B17" s="17" t="s">
        <v>28</v>
      </c>
      <c r="C17" s="18" t="s">
        <v>28</v>
      </c>
      <c r="D17" s="19" t="s">
        <v>28</v>
      </c>
      <c r="E17" s="20" t="s">
        <v>10</v>
      </c>
      <c r="F17" s="20"/>
      <c r="G17" s="20" t="s">
        <v>5</v>
      </c>
      <c r="J17" s="32" t="s">
        <v>71</v>
      </c>
      <c r="K17" s="32" t="s">
        <v>72</v>
      </c>
      <c r="L17" s="33" t="s">
        <v>72</v>
      </c>
      <c r="M17" s="34" t="s">
        <v>72</v>
      </c>
      <c r="N17" s="35"/>
      <c r="O17" s="36"/>
    </row>
    <row r="18" spans="1:15" ht="48" thickBot="1">
      <c r="A18" s="16" t="s">
        <v>28</v>
      </c>
      <c r="B18" s="17" t="s">
        <v>7</v>
      </c>
      <c r="C18" s="18" t="s">
        <v>7</v>
      </c>
      <c r="D18" s="19" t="s">
        <v>7</v>
      </c>
      <c r="E18" s="20"/>
      <c r="F18" s="20"/>
      <c r="G18" s="20"/>
      <c r="J18" s="32" t="s">
        <v>73</v>
      </c>
      <c r="K18" s="32" t="s">
        <v>74</v>
      </c>
      <c r="L18" s="33" t="s">
        <v>74</v>
      </c>
      <c r="M18" s="34" t="s">
        <v>74</v>
      </c>
      <c r="N18" s="35"/>
      <c r="O18" s="36"/>
    </row>
    <row r="19" spans="1:15" ht="48" thickBot="1">
      <c r="A19" s="16" t="s">
        <v>29</v>
      </c>
      <c r="B19" s="17">
        <v>7</v>
      </c>
      <c r="C19" s="18">
        <v>7</v>
      </c>
      <c r="D19" s="19">
        <v>7</v>
      </c>
      <c r="E19" s="20" t="s">
        <v>10</v>
      </c>
      <c r="F19" s="20"/>
      <c r="G19" s="20"/>
      <c r="J19" s="32" t="s">
        <v>75</v>
      </c>
      <c r="K19" s="32" t="s">
        <v>76</v>
      </c>
      <c r="L19" s="33" t="s">
        <v>76</v>
      </c>
      <c r="M19" s="34" t="s">
        <v>76</v>
      </c>
      <c r="N19" s="35"/>
      <c r="O19" s="36"/>
    </row>
    <row r="20" spans="1:15" ht="48" thickBot="1">
      <c r="A20" s="16" t="s">
        <v>21</v>
      </c>
      <c r="B20" s="17">
        <v>8</v>
      </c>
      <c r="C20" s="18">
        <v>8</v>
      </c>
      <c r="D20" s="19">
        <v>8</v>
      </c>
      <c r="E20" s="20" t="s">
        <v>10</v>
      </c>
      <c r="F20" s="20"/>
      <c r="G20" s="20"/>
      <c r="J20" s="37" t="s">
        <v>77</v>
      </c>
      <c r="K20" s="37" t="s">
        <v>78</v>
      </c>
      <c r="L20" s="38" t="s">
        <v>79</v>
      </c>
      <c r="M20" s="39"/>
      <c r="N20" s="40"/>
      <c r="O20" s="41"/>
    </row>
    <row r="21" spans="1:15" ht="20.25" thickBot="1">
      <c r="A21" s="16" t="s">
        <v>30</v>
      </c>
      <c r="B21" s="17">
        <v>1</v>
      </c>
      <c r="C21" s="18">
        <v>1</v>
      </c>
      <c r="D21" s="19">
        <v>1</v>
      </c>
      <c r="E21" s="20" t="s">
        <v>10</v>
      </c>
      <c r="F21" s="20"/>
      <c r="G21" s="20" t="s">
        <v>8</v>
      </c>
    </row>
    <row r="22" spans="1:15" ht="20.25" thickBot="1">
      <c r="A22" s="16" t="s">
        <v>31</v>
      </c>
      <c r="B22" s="17" t="s">
        <v>32</v>
      </c>
      <c r="C22" s="18" t="s">
        <v>32</v>
      </c>
      <c r="D22" s="19" t="s">
        <v>32</v>
      </c>
      <c r="E22" s="20"/>
      <c r="F22" s="20"/>
      <c r="G22" s="20"/>
    </row>
    <row r="23" spans="1:15" ht="20.25" thickBot="1">
      <c r="A23" s="16" t="s">
        <v>33</v>
      </c>
      <c r="B23" s="17" t="s">
        <v>29</v>
      </c>
      <c r="C23" s="18" t="s">
        <v>29</v>
      </c>
      <c r="D23" s="19" t="s">
        <v>29</v>
      </c>
      <c r="E23" s="20"/>
      <c r="F23" s="20" t="s">
        <v>4</v>
      </c>
      <c r="G23" s="20"/>
    </row>
    <row r="24" spans="1:15" ht="20.25" thickBot="1">
      <c r="A24" s="16" t="s">
        <v>3</v>
      </c>
      <c r="B24" s="17" t="s">
        <v>25</v>
      </c>
      <c r="C24" s="18" t="s">
        <v>25</v>
      </c>
      <c r="D24" s="19" t="s">
        <v>25</v>
      </c>
      <c r="E24" s="20" t="s">
        <v>10</v>
      </c>
      <c r="F24" s="20"/>
      <c r="G24" s="20"/>
    </row>
    <row r="25" spans="1:15" ht="20.25" thickBot="1">
      <c r="A25" s="16" t="s">
        <v>34</v>
      </c>
      <c r="B25" s="17" t="s">
        <v>35</v>
      </c>
      <c r="C25" s="18" t="s">
        <v>36</v>
      </c>
      <c r="D25" s="19" t="s">
        <v>37</v>
      </c>
      <c r="E25" s="20"/>
      <c r="F25" s="20"/>
      <c r="G25" s="20"/>
    </row>
    <row r="26" spans="1:15" ht="20.25" thickBot="1">
      <c r="A26" s="16" t="s">
        <v>24</v>
      </c>
      <c r="B26" s="17" t="s">
        <v>18</v>
      </c>
      <c r="C26" s="18" t="s">
        <v>18</v>
      </c>
      <c r="D26" s="19" t="s">
        <v>18</v>
      </c>
      <c r="E26" s="20"/>
      <c r="F26" s="20"/>
      <c r="G26" s="20"/>
    </row>
    <row r="27" spans="1:15" ht="20.25" thickBot="1">
      <c r="A27" s="16" t="s">
        <v>7</v>
      </c>
      <c r="B27" s="17" t="s">
        <v>38</v>
      </c>
      <c r="C27" s="18" t="s">
        <v>22</v>
      </c>
      <c r="D27" s="19" t="s">
        <v>22</v>
      </c>
      <c r="E27" s="20" t="s">
        <v>10</v>
      </c>
      <c r="F27" s="20"/>
      <c r="G27" s="20"/>
    </row>
    <row r="28" spans="1:15" ht="117.75" thickBot="1">
      <c r="A28" s="1"/>
      <c r="B28" s="2" t="s">
        <v>39</v>
      </c>
      <c r="C28" s="3" t="s">
        <v>39</v>
      </c>
      <c r="D28" s="4"/>
      <c r="E28" s="5"/>
      <c r="F28" s="5"/>
      <c r="G28" s="5"/>
    </row>
    <row r="29" spans="1:15" ht="98.25" thickBot="1">
      <c r="A29" s="1"/>
      <c r="B29" s="2" t="s">
        <v>40</v>
      </c>
      <c r="C29" s="3" t="s">
        <v>40</v>
      </c>
      <c r="D29" s="4"/>
      <c r="E29" s="5"/>
      <c r="F29" s="5"/>
      <c r="G29" s="5"/>
    </row>
    <row r="30" spans="1:15" ht="117.75" thickBot="1">
      <c r="A30" s="1"/>
      <c r="B30" s="2" t="s">
        <v>41</v>
      </c>
      <c r="C30" s="3" t="s">
        <v>41</v>
      </c>
      <c r="D30" s="4"/>
      <c r="E30" s="5"/>
      <c r="F30" s="5"/>
      <c r="G30" s="5"/>
    </row>
    <row r="31" spans="1:15" ht="78">
      <c r="A31" s="6"/>
      <c r="B31" s="7" t="s">
        <v>42</v>
      </c>
      <c r="C31" s="8" t="s">
        <v>42</v>
      </c>
      <c r="D31" s="9"/>
      <c r="E31" s="10"/>
      <c r="F31" s="10"/>
      <c r="G31" s="10"/>
    </row>
    <row r="37" spans="1:9">
      <c r="A37" t="s">
        <v>150</v>
      </c>
      <c r="B37" t="s">
        <v>151</v>
      </c>
      <c r="C37" t="s">
        <v>47</v>
      </c>
      <c r="D37" t="s">
        <v>48</v>
      </c>
      <c r="F37" t="s">
        <v>150</v>
      </c>
      <c r="G37" t="s">
        <v>151</v>
      </c>
      <c r="H37" t="s">
        <v>47</v>
      </c>
      <c r="I37" t="s">
        <v>48</v>
      </c>
    </row>
    <row r="38" spans="1:9" ht="79.5" thickBot="1">
      <c r="A38" s="23" t="s">
        <v>92</v>
      </c>
      <c r="B38" s="23" t="s">
        <v>93</v>
      </c>
      <c r="C38" s="24" t="s">
        <v>93</v>
      </c>
      <c r="D38" s="42" t="s">
        <v>93</v>
      </c>
      <c r="F38" s="23" t="s">
        <v>131</v>
      </c>
      <c r="G38" s="23" t="s">
        <v>132</v>
      </c>
      <c r="H38" s="24" t="s">
        <v>133</v>
      </c>
      <c r="I38" s="42" t="s">
        <v>134</v>
      </c>
    </row>
    <row r="39" spans="1:9" ht="63.75" thickBot="1">
      <c r="A39" s="23" t="s">
        <v>94</v>
      </c>
      <c r="B39" s="23" t="s">
        <v>95</v>
      </c>
      <c r="C39" s="24" t="s">
        <v>95</v>
      </c>
      <c r="D39" s="42" t="s">
        <v>95</v>
      </c>
      <c r="F39" s="23" t="s">
        <v>135</v>
      </c>
      <c r="G39" s="23" t="s">
        <v>136</v>
      </c>
      <c r="H39" s="24" t="s">
        <v>136</v>
      </c>
      <c r="I39" s="42" t="s">
        <v>137</v>
      </c>
    </row>
    <row r="40" spans="1:9" ht="32.25" thickBot="1">
      <c r="A40" s="23" t="s">
        <v>96</v>
      </c>
      <c r="B40" s="23" t="s">
        <v>97</v>
      </c>
      <c r="C40" s="24" t="s">
        <v>97</v>
      </c>
      <c r="D40" s="42" t="s">
        <v>97</v>
      </c>
      <c r="F40" s="23" t="s">
        <v>138</v>
      </c>
      <c r="G40" s="23" t="s">
        <v>139</v>
      </c>
      <c r="H40" s="24" t="s">
        <v>139</v>
      </c>
      <c r="I40" s="42" t="s">
        <v>139</v>
      </c>
    </row>
    <row r="41" spans="1:9" ht="79.5" thickBot="1">
      <c r="A41" s="23" t="s">
        <v>98</v>
      </c>
      <c r="B41" s="23" t="s">
        <v>99</v>
      </c>
      <c r="C41" s="24" t="s">
        <v>99</v>
      </c>
      <c r="D41" s="42" t="s">
        <v>99</v>
      </c>
      <c r="F41" s="23" t="s">
        <v>140</v>
      </c>
      <c r="G41" s="23" t="s">
        <v>141</v>
      </c>
      <c r="H41" s="24" t="s">
        <v>141</v>
      </c>
      <c r="I41" s="42" t="s">
        <v>141</v>
      </c>
    </row>
    <row r="42" spans="1:9" ht="63.75" thickBot="1">
      <c r="A42" s="23" t="s">
        <v>100</v>
      </c>
      <c r="B42" s="23" t="s">
        <v>101</v>
      </c>
      <c r="C42" s="24" t="s">
        <v>101</v>
      </c>
      <c r="D42" s="42" t="s">
        <v>101</v>
      </c>
      <c r="F42" s="23" t="s">
        <v>142</v>
      </c>
      <c r="G42" s="23" t="s">
        <v>143</v>
      </c>
      <c r="H42" s="24" t="s">
        <v>143</v>
      </c>
      <c r="I42" s="42" t="s">
        <v>143</v>
      </c>
    </row>
    <row r="43" spans="1:9" ht="32.25" thickBot="1">
      <c r="A43" s="23" t="s">
        <v>102</v>
      </c>
      <c r="B43" s="23" t="s">
        <v>103</v>
      </c>
      <c r="C43" s="24" t="s">
        <v>103</v>
      </c>
      <c r="D43" s="42" t="s">
        <v>103</v>
      </c>
      <c r="F43" s="23" t="s">
        <v>144</v>
      </c>
      <c r="G43" s="23" t="s">
        <v>145</v>
      </c>
      <c r="H43" s="24" t="s">
        <v>145</v>
      </c>
      <c r="I43" s="42" t="s">
        <v>145</v>
      </c>
    </row>
    <row r="44" spans="1:9" ht="79.5" thickBot="1">
      <c r="A44" s="23" t="s">
        <v>104</v>
      </c>
      <c r="B44" s="23" t="s">
        <v>105</v>
      </c>
      <c r="C44" s="24" t="s">
        <v>105</v>
      </c>
      <c r="D44" s="42" t="s">
        <v>105</v>
      </c>
      <c r="F44" s="23" t="s">
        <v>146</v>
      </c>
      <c r="G44" s="23" t="s">
        <v>147</v>
      </c>
      <c r="H44" s="24" t="s">
        <v>147</v>
      </c>
      <c r="I44" s="42" t="s">
        <v>147</v>
      </c>
    </row>
    <row r="45" spans="1:9" ht="48" thickBot="1">
      <c r="A45" s="23" t="s">
        <v>106</v>
      </c>
      <c r="B45" s="23" t="s">
        <v>107</v>
      </c>
      <c r="C45" s="24" t="s">
        <v>107</v>
      </c>
      <c r="D45" s="42" t="s">
        <v>107</v>
      </c>
      <c r="F45" s="25" t="s">
        <v>148</v>
      </c>
      <c r="G45" s="25" t="s">
        <v>14</v>
      </c>
      <c r="H45" s="26" t="s">
        <v>14</v>
      </c>
      <c r="I45" s="43" t="s">
        <v>14</v>
      </c>
    </row>
    <row r="46" spans="1:9" ht="32.25" thickBot="1">
      <c r="A46" s="23" t="s">
        <v>108</v>
      </c>
      <c r="B46" s="23" t="s">
        <v>109</v>
      </c>
      <c r="C46" s="24" t="s">
        <v>109</v>
      </c>
      <c r="D46" s="42" t="s">
        <v>109</v>
      </c>
    </row>
    <row r="47" spans="1:9" ht="79.5" thickBot="1">
      <c r="A47" s="23" t="s">
        <v>110</v>
      </c>
      <c r="B47" s="23" t="s">
        <v>111</v>
      </c>
      <c r="C47" s="24" t="s">
        <v>111</v>
      </c>
      <c r="D47" s="42" t="s">
        <v>111</v>
      </c>
    </row>
    <row r="48" spans="1:9" ht="32.25" thickBot="1">
      <c r="A48" s="23" t="s">
        <v>112</v>
      </c>
      <c r="B48" s="23" t="s">
        <v>113</v>
      </c>
      <c r="C48" s="24" t="s">
        <v>113</v>
      </c>
      <c r="D48" s="42" t="s">
        <v>113</v>
      </c>
    </row>
    <row r="49" spans="1:4" ht="32.25" thickBot="1">
      <c r="A49" s="23" t="s">
        <v>114</v>
      </c>
      <c r="B49" s="23" t="s">
        <v>115</v>
      </c>
      <c r="C49" s="24" t="s">
        <v>115</v>
      </c>
      <c r="D49" s="42" t="s">
        <v>115</v>
      </c>
    </row>
    <row r="50" spans="1:4" ht="79.5" thickBot="1">
      <c r="A50" s="23" t="s">
        <v>116</v>
      </c>
      <c r="B50" s="23" t="s">
        <v>117</v>
      </c>
      <c r="C50" s="24" t="s">
        <v>118</v>
      </c>
      <c r="D50" s="42" t="s">
        <v>117</v>
      </c>
    </row>
    <row r="51" spans="1:4" ht="32.25" thickBot="1">
      <c r="A51" s="23" t="s">
        <v>119</v>
      </c>
      <c r="B51" s="23" t="s">
        <v>120</v>
      </c>
      <c r="C51" s="24" t="s">
        <v>120</v>
      </c>
      <c r="D51" s="42" t="s">
        <v>120</v>
      </c>
    </row>
    <row r="52" spans="1:4" ht="32.25" thickBot="1">
      <c r="A52" s="23" t="s">
        <v>121</v>
      </c>
      <c r="B52" s="23" t="s">
        <v>122</v>
      </c>
      <c r="C52" s="24" t="s">
        <v>122</v>
      </c>
      <c r="D52" s="42" t="s">
        <v>122</v>
      </c>
    </row>
    <row r="53" spans="1:4" ht="79.5" thickBot="1">
      <c r="A53" s="23" t="s">
        <v>123</v>
      </c>
      <c r="B53" s="23" t="s">
        <v>124</v>
      </c>
      <c r="C53" s="24" t="s">
        <v>125</v>
      </c>
      <c r="D53" s="42"/>
    </row>
    <row r="54" spans="1:4" ht="48" thickBot="1">
      <c r="A54" s="23" t="s">
        <v>126</v>
      </c>
      <c r="B54" s="23" t="s">
        <v>127</v>
      </c>
      <c r="C54" s="24" t="s">
        <v>127</v>
      </c>
      <c r="D54" s="42" t="s">
        <v>127</v>
      </c>
    </row>
    <row r="55" spans="1:4" ht="32.25" thickBot="1">
      <c r="A55" s="23" t="s">
        <v>128</v>
      </c>
      <c r="B55" s="23" t="s">
        <v>129</v>
      </c>
      <c r="C55" s="24" t="s">
        <v>129</v>
      </c>
      <c r="D55" s="42" t="s">
        <v>129</v>
      </c>
    </row>
    <row r="56" spans="1:4" ht="31.5">
      <c r="A56" s="25" t="s">
        <v>130</v>
      </c>
      <c r="B56" s="25" t="s">
        <v>125</v>
      </c>
      <c r="C56" s="26" t="s">
        <v>125</v>
      </c>
      <c r="D56" s="43" t="s">
        <v>125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35F8-C0A9-429E-A7A8-59D75325D03D}">
  <dimension ref="A1:M253"/>
  <sheetViews>
    <sheetView topLeftCell="A156" workbookViewId="0">
      <selection activeCell="O231" sqref="O231"/>
    </sheetView>
  </sheetViews>
  <sheetFormatPr defaultRowHeight="15"/>
  <cols>
    <col min="1" max="1" width="15.140625" bestFit="1" customWidth="1"/>
    <col min="2" max="2" width="9.85546875" bestFit="1" customWidth="1"/>
    <col min="3" max="3" width="13.28515625" bestFit="1" customWidth="1"/>
    <col min="4" max="4" width="8" bestFit="1" customWidth="1"/>
    <col min="5" max="5" width="20" bestFit="1" customWidth="1"/>
    <col min="6" max="6" width="18.28515625" bestFit="1" customWidth="1"/>
    <col min="7" max="7" width="13.140625" bestFit="1" customWidth="1"/>
    <col min="8" max="8" width="11.5703125" bestFit="1" customWidth="1"/>
    <col min="9" max="9" width="9" bestFit="1" customWidth="1"/>
    <col min="10" max="10" width="6.140625" bestFit="1" customWidth="1"/>
    <col min="11" max="11" width="11.140625" bestFit="1" customWidth="1"/>
  </cols>
  <sheetData>
    <row r="1" spans="1:13" ht="45">
      <c r="A1" t="s">
        <v>194</v>
      </c>
      <c r="B1" t="s">
        <v>81</v>
      </c>
      <c r="C1" t="s">
        <v>195</v>
      </c>
      <c r="D1" t="s">
        <v>196</v>
      </c>
      <c r="E1" t="s">
        <v>198</v>
      </c>
      <c r="F1" t="s">
        <v>179</v>
      </c>
      <c r="G1" t="s">
        <v>199</v>
      </c>
      <c r="H1" t="s">
        <v>180</v>
      </c>
      <c r="I1" t="s">
        <v>182</v>
      </c>
      <c r="J1" t="s">
        <v>450</v>
      </c>
      <c r="K1" t="s">
        <v>457</v>
      </c>
      <c r="L1" s="59" t="s">
        <v>732</v>
      </c>
      <c r="M1" s="59" t="s">
        <v>733</v>
      </c>
    </row>
    <row r="2" spans="1:13">
      <c r="A2" t="s">
        <v>183</v>
      </c>
      <c r="B2" t="s">
        <v>183</v>
      </c>
      <c r="C2" t="s">
        <v>197</v>
      </c>
      <c r="D2" t="s">
        <v>197</v>
      </c>
      <c r="E2" t="s">
        <v>686</v>
      </c>
      <c r="F2" t="s">
        <v>686</v>
      </c>
      <c r="G2" t="s">
        <v>200</v>
      </c>
      <c r="H2" t="s">
        <v>200</v>
      </c>
      <c r="J2" t="b">
        <v>1</v>
      </c>
      <c r="L2" t="str">
        <f>_xlfn.CONCAT(quot_marks,AppendFullResults[[#This Row],[combination on kb]],quot_marks,",")</f>
        <v>"`C1",</v>
      </c>
      <c r="M2" t="str">
        <f>_xlfn.CONCAT(quot_marks,AppendFullResults[[#This Row],[fixed on kb]],quot_marks,",")</f>
        <v>"1E",</v>
      </c>
    </row>
    <row r="3" spans="1:13">
      <c r="A3" t="s">
        <v>140</v>
      </c>
      <c r="B3" t="s">
        <v>140</v>
      </c>
      <c r="C3" t="s">
        <v>197</v>
      </c>
      <c r="D3" t="s">
        <v>197</v>
      </c>
      <c r="E3" t="s">
        <v>687</v>
      </c>
      <c r="F3" t="s">
        <v>687</v>
      </c>
      <c r="G3" t="s">
        <v>201</v>
      </c>
      <c r="H3" t="s">
        <v>201</v>
      </c>
      <c r="J3" t="b">
        <v>1</v>
      </c>
      <c r="L3" t="str">
        <f>_xlfn.CONCAT(quot_marks,AppendFullResults[[#This Row],[combination on kb]],quot_marks,",")</f>
        <v>"`C!",</v>
      </c>
      <c r="M3" t="str">
        <f>_xlfn.CONCAT(quot_marks,AppendFullResults[[#This Row],[fixed on kb]],quot_marks,",")</f>
        <v>"!D",</v>
      </c>
    </row>
    <row r="4" spans="1:13">
      <c r="A4" t="s">
        <v>28</v>
      </c>
      <c r="B4" t="s">
        <v>28</v>
      </c>
      <c r="C4" t="s">
        <v>197</v>
      </c>
      <c r="D4" t="s">
        <v>197</v>
      </c>
      <c r="E4" t="s">
        <v>688</v>
      </c>
      <c r="F4" t="s">
        <v>688</v>
      </c>
      <c r="G4" t="s">
        <v>202</v>
      </c>
      <c r="H4" t="s">
        <v>202</v>
      </c>
      <c r="J4" t="b">
        <v>1</v>
      </c>
      <c r="L4" t="str">
        <f>_xlfn.CONCAT(quot_marks,AppendFullResults[[#This Row],[combination on kb]],quot_marks,",")</f>
        <v>"`Cq",</v>
      </c>
      <c r="M4" t="str">
        <f>_xlfn.CONCAT(quot_marks,AppendFullResults[[#This Row],[fixed on kb]],quot_marks,",")</f>
        <v>"qE",</v>
      </c>
    </row>
    <row r="5" spans="1:13">
      <c r="A5" t="s">
        <v>59</v>
      </c>
      <c r="B5" t="s">
        <v>59</v>
      </c>
      <c r="C5" t="s">
        <v>197</v>
      </c>
      <c r="D5" t="s">
        <v>197</v>
      </c>
      <c r="E5" t="s">
        <v>689</v>
      </c>
      <c r="F5" t="s">
        <v>689</v>
      </c>
      <c r="G5" t="s">
        <v>203</v>
      </c>
      <c r="H5" t="s">
        <v>203</v>
      </c>
      <c r="J5" t="b">
        <v>1</v>
      </c>
      <c r="L5" t="str">
        <f>_xlfn.CONCAT(quot_marks,AppendFullResults[[#This Row],[combination on kb]],quot_marks,",")</f>
        <v>"`CQ",</v>
      </c>
      <c r="M5" t="str">
        <f>_xlfn.CONCAT(quot_marks,AppendFullResults[[#This Row],[fixed on kb]],quot_marks,",")</f>
        <v>"QE",</v>
      </c>
    </row>
    <row r="6" spans="1:13">
      <c r="A6" t="s">
        <v>0</v>
      </c>
      <c r="B6" t="s">
        <v>0</v>
      </c>
      <c r="C6" t="s">
        <v>197</v>
      </c>
      <c r="D6" t="s">
        <v>197</v>
      </c>
      <c r="E6" t="s">
        <v>690</v>
      </c>
      <c r="F6" t="s">
        <v>690</v>
      </c>
      <c r="G6" t="s">
        <v>204</v>
      </c>
      <c r="H6" t="s">
        <v>204</v>
      </c>
      <c r="J6" t="b">
        <v>1</v>
      </c>
      <c r="L6" t="str">
        <f>_xlfn.CONCAT(quot_marks,AppendFullResults[[#This Row],[combination on kb]],quot_marks,",")</f>
        <v>"`Ca",</v>
      </c>
      <c r="M6" t="str">
        <f>_xlfn.CONCAT(quot_marks,AppendFullResults[[#This Row],[fixed on kb]],quot_marks,",")</f>
        <v>"aE",</v>
      </c>
    </row>
    <row r="7" spans="1:13">
      <c r="A7" t="s">
        <v>187</v>
      </c>
      <c r="B7" t="s">
        <v>187</v>
      </c>
      <c r="C7" t="s">
        <v>197</v>
      </c>
      <c r="D7" t="s">
        <v>197</v>
      </c>
      <c r="E7" t="s">
        <v>691</v>
      </c>
      <c r="F7" t="s">
        <v>691</v>
      </c>
      <c r="G7" t="s">
        <v>205</v>
      </c>
      <c r="H7" t="s">
        <v>205</v>
      </c>
      <c r="J7" t="b">
        <v>1</v>
      </c>
      <c r="L7" t="str">
        <f>_xlfn.CONCAT(quot_marks,AppendFullResults[[#This Row],[combination on kb]],quot_marks,",")</f>
        <v>"`CA",</v>
      </c>
      <c r="M7" t="str">
        <f>_xlfn.CONCAT(quot_marks,AppendFullResults[[#This Row],[fixed on kb]],quot_marks,",")</f>
        <v>"AE",</v>
      </c>
    </row>
    <row r="8" spans="1:13">
      <c r="A8" t="s">
        <v>7</v>
      </c>
      <c r="B8" t="s">
        <v>7</v>
      </c>
      <c r="C8" t="s">
        <v>197</v>
      </c>
      <c r="D8" t="s">
        <v>197</v>
      </c>
      <c r="E8" t="s">
        <v>692</v>
      </c>
      <c r="F8" t="s">
        <v>692</v>
      </c>
      <c r="G8" t="s">
        <v>206</v>
      </c>
      <c r="H8" t="s">
        <v>206</v>
      </c>
      <c r="J8" t="b">
        <v>1</v>
      </c>
      <c r="L8" t="str">
        <f>_xlfn.CONCAT(quot_marks,AppendFullResults[[#This Row],[combination on kb]],quot_marks,",")</f>
        <v>"`Cz",</v>
      </c>
      <c r="M8" t="str">
        <f>_xlfn.CONCAT(quot_marks,AppendFullResults[[#This Row],[fixed on kb]],quot_marks,",")</f>
        <v>"zE",</v>
      </c>
    </row>
    <row r="9" spans="1:13">
      <c r="A9" t="s">
        <v>54</v>
      </c>
      <c r="B9" t="s">
        <v>54</v>
      </c>
      <c r="C9" t="s">
        <v>197</v>
      </c>
      <c r="D9" t="s">
        <v>197</v>
      </c>
      <c r="E9" t="s">
        <v>693</v>
      </c>
      <c r="F9" t="s">
        <v>693</v>
      </c>
      <c r="G9" t="s">
        <v>207</v>
      </c>
      <c r="H9" t="s">
        <v>207</v>
      </c>
      <c r="J9" t="b">
        <v>1</v>
      </c>
      <c r="L9" t="str">
        <f>_xlfn.CONCAT(quot_marks,AppendFullResults[[#This Row],[combination on kb]],quot_marks,",")</f>
        <v>"`CZ",</v>
      </c>
      <c r="M9" t="str">
        <f>_xlfn.CONCAT(quot_marks,AppendFullResults[[#This Row],[fixed on kb]],quot_marks,",")</f>
        <v>"ZE",</v>
      </c>
    </row>
    <row r="10" spans="1:13">
      <c r="A10" t="s">
        <v>184</v>
      </c>
      <c r="B10" t="s">
        <v>184</v>
      </c>
      <c r="C10" t="s">
        <v>197</v>
      </c>
      <c r="D10" t="s">
        <v>197</v>
      </c>
      <c r="E10" t="s">
        <v>694</v>
      </c>
      <c r="F10" t="s">
        <v>694</v>
      </c>
      <c r="G10" t="s">
        <v>208</v>
      </c>
      <c r="H10" t="s">
        <v>208</v>
      </c>
      <c r="J10" t="b">
        <v>1</v>
      </c>
      <c r="L10" t="str">
        <f>_xlfn.CONCAT(quot_marks,AppendFullResults[[#This Row],[combination on kb]],quot_marks,",")</f>
        <v>"`C2",</v>
      </c>
      <c r="M10" t="str">
        <f>_xlfn.CONCAT(quot_marks,AppendFullResults[[#This Row],[fixed on kb]],quot_marks,",")</f>
        <v>"2#",</v>
      </c>
    </row>
    <row r="11" spans="1:13">
      <c r="A11" t="s">
        <v>185</v>
      </c>
      <c r="B11" t="s">
        <v>185</v>
      </c>
      <c r="C11" t="s">
        <v>197</v>
      </c>
      <c r="D11" t="s">
        <v>197</v>
      </c>
      <c r="E11" t="s">
        <v>695</v>
      </c>
      <c r="F11" t="s">
        <v>695</v>
      </c>
      <c r="G11" t="s">
        <v>209</v>
      </c>
      <c r="H11" t="s">
        <v>209</v>
      </c>
      <c r="J11" t="b">
        <v>1</v>
      </c>
      <c r="L11" t="str">
        <f>_xlfn.CONCAT(quot_marks,AppendFullResults[[#This Row],[combination on kb]],quot_marks,",")</f>
        <v>"`C@",</v>
      </c>
      <c r="M11" t="str">
        <f>_xlfn.CONCAT(quot_marks,AppendFullResults[[#This Row],[fixed on kb]],quot_marks,",")</f>
        <v>"@#",</v>
      </c>
    </row>
    <row r="12" spans="1:13">
      <c r="A12" t="s">
        <v>3</v>
      </c>
      <c r="B12" t="s">
        <v>3</v>
      </c>
      <c r="C12" t="s">
        <v>197</v>
      </c>
      <c r="D12" t="s">
        <v>197</v>
      </c>
      <c r="E12" t="s">
        <v>696</v>
      </c>
      <c r="F12" t="s">
        <v>696</v>
      </c>
      <c r="G12" t="s">
        <v>210</v>
      </c>
      <c r="H12" t="s">
        <v>210</v>
      </c>
      <c r="J12" t="b">
        <v>1</v>
      </c>
      <c r="L12" t="str">
        <f>_xlfn.CONCAT(quot_marks,AppendFullResults[[#This Row],[combination on kb]],quot_marks,",")</f>
        <v>"`Cw",</v>
      </c>
      <c r="M12" t="str">
        <f>_xlfn.CONCAT(quot_marks,AppendFullResults[[#This Row],[fixed on kb]],quot_marks,",")</f>
        <v>"w#",</v>
      </c>
    </row>
    <row r="13" spans="1:13">
      <c r="A13" t="s">
        <v>188</v>
      </c>
      <c r="B13" t="s">
        <v>188</v>
      </c>
      <c r="C13" t="s">
        <v>197</v>
      </c>
      <c r="D13" t="s">
        <v>197</v>
      </c>
      <c r="E13" t="s">
        <v>697</v>
      </c>
      <c r="F13" t="s">
        <v>697</v>
      </c>
      <c r="G13" t="s">
        <v>211</v>
      </c>
      <c r="H13" t="s">
        <v>211</v>
      </c>
      <c r="J13" t="b">
        <v>1</v>
      </c>
      <c r="L13" t="str">
        <f>_xlfn.CONCAT(quot_marks,AppendFullResults[[#This Row],[combination on kb]],quot_marks,",")</f>
        <v>"`CW",</v>
      </c>
      <c r="M13" t="str">
        <f>_xlfn.CONCAT(quot_marks,AppendFullResults[[#This Row],[fixed on kb]],quot_marks,",")</f>
        <v>"W#",</v>
      </c>
    </row>
    <row r="14" spans="1:13">
      <c r="A14" t="s">
        <v>21</v>
      </c>
      <c r="B14" t="s">
        <v>21</v>
      </c>
      <c r="C14" t="s">
        <v>197</v>
      </c>
      <c r="D14" t="s">
        <v>197</v>
      </c>
      <c r="E14" t="s">
        <v>698</v>
      </c>
      <c r="F14" t="s">
        <v>698</v>
      </c>
      <c r="G14" t="s">
        <v>212</v>
      </c>
      <c r="H14" t="s">
        <v>212</v>
      </c>
      <c r="J14" t="b">
        <v>1</v>
      </c>
      <c r="L14" t="str">
        <f>_xlfn.CONCAT(quot_marks,AppendFullResults[[#This Row],[combination on kb]],quot_marks,",")</f>
        <v>"`Cs",</v>
      </c>
      <c r="M14" t="str">
        <f>_xlfn.CONCAT(quot_marks,AppendFullResults[[#This Row],[fixed on kb]],quot_marks,",")</f>
        <v>"s#",</v>
      </c>
    </row>
    <row r="15" spans="1:13">
      <c r="A15" t="s">
        <v>189</v>
      </c>
      <c r="B15" t="s">
        <v>189</v>
      </c>
      <c r="C15" t="s">
        <v>197</v>
      </c>
      <c r="D15" t="s">
        <v>197</v>
      </c>
      <c r="E15" t="s">
        <v>699</v>
      </c>
      <c r="F15" t="s">
        <v>699</v>
      </c>
      <c r="G15" t="s">
        <v>213</v>
      </c>
      <c r="H15" t="s">
        <v>213</v>
      </c>
      <c r="J15" t="b">
        <v>1</v>
      </c>
      <c r="L15" t="str">
        <f>_xlfn.CONCAT(quot_marks,AppendFullResults[[#This Row],[combination on kb]],quot_marks,",")</f>
        <v>"`CS",</v>
      </c>
      <c r="M15" t="str">
        <f>_xlfn.CONCAT(quot_marks,AppendFullResults[[#This Row],[fixed on kb]],quot_marks,",")</f>
        <v>"S#",</v>
      </c>
    </row>
    <row r="16" spans="1:13">
      <c r="A16" t="s">
        <v>15</v>
      </c>
      <c r="B16" t="s">
        <v>15</v>
      </c>
      <c r="C16" t="s">
        <v>197</v>
      </c>
      <c r="D16" t="s">
        <v>197</v>
      </c>
      <c r="E16" t="s">
        <v>700</v>
      </c>
      <c r="F16" t="s">
        <v>700</v>
      </c>
      <c r="G16" t="s">
        <v>214</v>
      </c>
      <c r="H16" t="s">
        <v>214</v>
      </c>
      <c r="J16" t="b">
        <v>1</v>
      </c>
      <c r="L16" t="str">
        <f>_xlfn.CONCAT(quot_marks,AppendFullResults[[#This Row],[combination on kb]],quot_marks,",")</f>
        <v>"`Cx",</v>
      </c>
      <c r="M16" t="str">
        <f>_xlfn.CONCAT(quot_marks,AppendFullResults[[#This Row],[fixed on kb]],quot_marks,",")</f>
        <v>"x#",</v>
      </c>
    </row>
    <row r="17" spans="1:13">
      <c r="A17" t="s">
        <v>190</v>
      </c>
      <c r="B17" t="s">
        <v>190</v>
      </c>
      <c r="C17" t="s">
        <v>197</v>
      </c>
      <c r="D17" t="s">
        <v>197</v>
      </c>
      <c r="E17" t="s">
        <v>701</v>
      </c>
      <c r="F17" t="s">
        <v>701</v>
      </c>
      <c r="G17" t="s">
        <v>215</v>
      </c>
      <c r="H17" t="s">
        <v>215</v>
      </c>
      <c r="J17" t="b">
        <v>1</v>
      </c>
      <c r="L17" t="str">
        <f>_xlfn.CONCAT(quot_marks,AppendFullResults[[#This Row],[combination on kb]],quot_marks,",")</f>
        <v>"`CX",</v>
      </c>
      <c r="M17" t="str">
        <f>_xlfn.CONCAT(quot_marks,AppendFullResults[[#This Row],[fixed on kb]],quot_marks,",")</f>
        <v>"X#",</v>
      </c>
    </row>
    <row r="18" spans="1:13">
      <c r="A18" t="s">
        <v>186</v>
      </c>
      <c r="B18" t="s">
        <v>186</v>
      </c>
      <c r="C18" t="s">
        <v>197</v>
      </c>
      <c r="D18" t="s">
        <v>197</v>
      </c>
      <c r="E18" t="s">
        <v>702</v>
      </c>
      <c r="F18" t="s">
        <v>702</v>
      </c>
      <c r="G18" t="s">
        <v>216</v>
      </c>
      <c r="H18" t="s">
        <v>216</v>
      </c>
      <c r="J18" t="b">
        <v>1</v>
      </c>
      <c r="L18" t="str">
        <f>_xlfn.CONCAT(quot_marks,AppendFullResults[[#This Row],[combination on kb]],quot_marks,",")</f>
        <v>"`C3",</v>
      </c>
      <c r="M18" t="str">
        <f>_xlfn.CONCAT(quot_marks,AppendFullResults[[#This Row],[fixed on kb]],quot_marks,",")</f>
        <v>"3D",</v>
      </c>
    </row>
    <row r="19" spans="1:13">
      <c r="A19" t="s">
        <v>11</v>
      </c>
      <c r="B19" t="s">
        <v>11</v>
      </c>
      <c r="C19" t="s">
        <v>197</v>
      </c>
      <c r="D19" t="s">
        <v>197</v>
      </c>
      <c r="E19" t="s">
        <v>703</v>
      </c>
      <c r="F19" t="s">
        <v>703</v>
      </c>
      <c r="G19" t="s">
        <v>217</v>
      </c>
      <c r="H19" t="s">
        <v>217</v>
      </c>
      <c r="J19" t="b">
        <v>1</v>
      </c>
      <c r="L19" t="str">
        <f>_xlfn.CONCAT(quot_marks,AppendFullResults[[#This Row],[combination on kb]],quot_marks,",")</f>
        <v>"`Ce",</v>
      </c>
      <c r="M19" t="str">
        <f>_xlfn.CONCAT(quot_marks,AppendFullResults[[#This Row],[fixed on kb]],quot_marks,",")</f>
        <v>"eE",</v>
      </c>
    </row>
    <row r="20" spans="1:13">
      <c r="A20" t="s">
        <v>9</v>
      </c>
      <c r="B20" t="s">
        <v>9</v>
      </c>
      <c r="C20" t="s">
        <v>197</v>
      </c>
      <c r="D20" t="s">
        <v>197</v>
      </c>
      <c r="E20" t="s">
        <v>704</v>
      </c>
      <c r="F20" t="s">
        <v>704</v>
      </c>
      <c r="G20" t="s">
        <v>218</v>
      </c>
      <c r="H20" t="s">
        <v>218</v>
      </c>
      <c r="J20" t="b">
        <v>1</v>
      </c>
      <c r="L20" t="str">
        <f>_xlfn.CONCAT(quot_marks,AppendFullResults[[#This Row],[combination on kb]],quot_marks,",")</f>
        <v>"`Cd",</v>
      </c>
      <c r="M20" t="str">
        <f>_xlfn.CONCAT(quot_marks,AppendFullResults[[#This Row],[fixed on kb]],quot_marks,",")</f>
        <v>"dE",</v>
      </c>
    </row>
    <row r="21" spans="1:13">
      <c r="A21" t="s">
        <v>6</v>
      </c>
      <c r="B21" t="s">
        <v>6</v>
      </c>
      <c r="C21" t="s">
        <v>197</v>
      </c>
      <c r="D21" t="s">
        <v>197</v>
      </c>
      <c r="E21" t="s">
        <v>705</v>
      </c>
      <c r="F21" t="s">
        <v>705</v>
      </c>
      <c r="G21" t="s">
        <v>219</v>
      </c>
      <c r="H21" t="s">
        <v>219</v>
      </c>
      <c r="J21" t="b">
        <v>1</v>
      </c>
      <c r="L21" t="str">
        <f>_xlfn.CONCAT(quot_marks,AppendFullResults[[#This Row],[combination on kb]],quot_marks,",")</f>
        <v>"`Cc",</v>
      </c>
      <c r="M21" t="str">
        <f>_xlfn.CONCAT(quot_marks,AppendFullResults[[#This Row],[fixed on kb]],quot_marks,",")</f>
        <v>"cE",</v>
      </c>
    </row>
    <row r="22" spans="1:13">
      <c r="A22" t="s">
        <v>191</v>
      </c>
      <c r="B22" t="s">
        <v>191</v>
      </c>
      <c r="C22" t="s">
        <v>197</v>
      </c>
      <c r="D22" t="s">
        <v>197</v>
      </c>
      <c r="E22" t="s">
        <v>706</v>
      </c>
      <c r="F22" t="s">
        <v>706</v>
      </c>
      <c r="G22" t="s">
        <v>220</v>
      </c>
      <c r="H22" t="s">
        <v>220</v>
      </c>
      <c r="J22" t="b">
        <v>1</v>
      </c>
      <c r="L22" t="str">
        <f>_xlfn.CONCAT(quot_marks,AppendFullResults[[#This Row],[combination on kb]],quot_marks,",")</f>
        <v>"`C4",</v>
      </c>
      <c r="M22" t="str">
        <f>_xlfn.CONCAT(quot_marks,AppendFullResults[[#This Row],[fixed on kb]],quot_marks,",")</f>
        <v>"4#",</v>
      </c>
    </row>
    <row r="23" spans="1:13">
      <c r="A23" t="s">
        <v>29</v>
      </c>
      <c r="B23" t="s">
        <v>29</v>
      </c>
      <c r="C23" t="s">
        <v>197</v>
      </c>
      <c r="D23" t="s">
        <v>197</v>
      </c>
      <c r="E23" t="s">
        <v>707</v>
      </c>
      <c r="F23" t="s">
        <v>707</v>
      </c>
      <c r="G23" t="s">
        <v>221</v>
      </c>
      <c r="H23" t="s">
        <v>221</v>
      </c>
      <c r="J23" t="b">
        <v>1</v>
      </c>
      <c r="L23" t="str">
        <f>_xlfn.CONCAT(quot_marks,AppendFullResults[[#This Row],[combination on kb]],quot_marks,",")</f>
        <v>"`Cr",</v>
      </c>
      <c r="M23" t="str">
        <f>_xlfn.CONCAT(quot_marks,AppendFullResults[[#This Row],[fixed on kb]],quot_marks,",")</f>
        <v>"r#",</v>
      </c>
    </row>
    <row r="24" spans="1:13">
      <c r="A24" t="s">
        <v>13</v>
      </c>
      <c r="B24" t="s">
        <v>13</v>
      </c>
      <c r="C24" t="s">
        <v>197</v>
      </c>
      <c r="D24" t="s">
        <v>197</v>
      </c>
      <c r="E24" t="s">
        <v>708</v>
      </c>
      <c r="F24" t="s">
        <v>708</v>
      </c>
      <c r="G24" t="s">
        <v>222</v>
      </c>
      <c r="H24" t="s">
        <v>222</v>
      </c>
      <c r="J24" t="b">
        <v>1</v>
      </c>
      <c r="L24" t="str">
        <f>_xlfn.CONCAT(quot_marks,AppendFullResults[[#This Row],[combination on kb]],quot_marks,",")</f>
        <v>"`Cf",</v>
      </c>
      <c r="M24" t="str">
        <f>_xlfn.CONCAT(quot_marks,AppendFullResults[[#This Row],[fixed on kb]],quot_marks,",")</f>
        <v>"f#",</v>
      </c>
    </row>
    <row r="25" spans="1:13">
      <c r="A25" t="s">
        <v>33</v>
      </c>
      <c r="B25" t="s">
        <v>33</v>
      </c>
      <c r="C25" t="s">
        <v>197</v>
      </c>
      <c r="D25" t="s">
        <v>197</v>
      </c>
      <c r="E25" t="s">
        <v>709</v>
      </c>
      <c r="F25" t="s">
        <v>709</v>
      </c>
      <c r="G25" t="s">
        <v>223</v>
      </c>
      <c r="H25" t="s">
        <v>223</v>
      </c>
      <c r="J25" t="b">
        <v>1</v>
      </c>
      <c r="L25" t="str">
        <f>_xlfn.CONCAT(quot_marks,AppendFullResults[[#This Row],[combination on kb]],quot_marks,",")</f>
        <v>"`Cv",</v>
      </c>
      <c r="M25" t="str">
        <f>_xlfn.CONCAT(quot_marks,AppendFullResults[[#This Row],[fixed on kb]],quot_marks,",")</f>
        <v>"v#",</v>
      </c>
    </row>
    <row r="26" spans="1:13">
      <c r="A26" t="s">
        <v>192</v>
      </c>
      <c r="B26" t="s">
        <v>192</v>
      </c>
      <c r="C26" t="s">
        <v>197</v>
      </c>
      <c r="D26" t="s">
        <v>197</v>
      </c>
      <c r="E26" t="s">
        <v>710</v>
      </c>
      <c r="F26" t="s">
        <v>710</v>
      </c>
      <c r="G26" t="s">
        <v>224</v>
      </c>
      <c r="H26" t="s">
        <v>224</v>
      </c>
      <c r="J26" t="b">
        <v>1</v>
      </c>
      <c r="L26" t="str">
        <f>_xlfn.CONCAT(quot_marks,AppendFullResults[[#This Row],[combination on kb]],quot_marks,",")</f>
        <v>"`C5",</v>
      </c>
      <c r="M26" t="str">
        <f>_xlfn.CONCAT(quot_marks,AppendFullResults[[#This Row],[fixed on kb]],quot_marks,",")</f>
        <v>"5#",</v>
      </c>
    </row>
    <row r="27" spans="1:13">
      <c r="A27" t="s">
        <v>30</v>
      </c>
      <c r="B27" t="s">
        <v>30</v>
      </c>
      <c r="C27" t="s">
        <v>197</v>
      </c>
      <c r="D27" t="s">
        <v>197</v>
      </c>
      <c r="E27" t="s">
        <v>711</v>
      </c>
      <c r="F27" t="s">
        <v>711</v>
      </c>
      <c r="G27" t="s">
        <v>225</v>
      </c>
      <c r="H27" t="s">
        <v>225</v>
      </c>
      <c r="J27" t="b">
        <v>1</v>
      </c>
      <c r="L27" t="str">
        <f>_xlfn.CONCAT(quot_marks,AppendFullResults[[#This Row],[combination on kb]],quot_marks,",")</f>
        <v>"`Ct",</v>
      </c>
      <c r="M27" t="str">
        <f>_xlfn.CONCAT(quot_marks,AppendFullResults[[#This Row],[fixed on kb]],quot_marks,",")</f>
        <v>"t#",</v>
      </c>
    </row>
    <row r="28" spans="1:13">
      <c r="A28" t="s">
        <v>14</v>
      </c>
      <c r="B28" t="s">
        <v>14</v>
      </c>
      <c r="C28" t="s">
        <v>197</v>
      </c>
      <c r="D28" t="s">
        <v>197</v>
      </c>
      <c r="E28" t="s">
        <v>712</v>
      </c>
      <c r="F28" t="s">
        <v>712</v>
      </c>
      <c r="G28" t="s">
        <v>226</v>
      </c>
      <c r="H28" t="s">
        <v>226</v>
      </c>
      <c r="J28" t="b">
        <v>1</v>
      </c>
      <c r="L28" t="str">
        <f>_xlfn.CONCAT(quot_marks,AppendFullResults[[#This Row],[combination on kb]],quot_marks,",")</f>
        <v>"`Cg",</v>
      </c>
      <c r="M28" t="str">
        <f>_xlfn.CONCAT(quot_marks,AppendFullResults[[#This Row],[fixed on kb]],quot_marks,",")</f>
        <v>"g#",</v>
      </c>
    </row>
    <row r="29" spans="1:13">
      <c r="A29" t="s">
        <v>2</v>
      </c>
      <c r="B29" t="s">
        <v>2</v>
      </c>
      <c r="C29" t="s">
        <v>197</v>
      </c>
      <c r="D29" t="s">
        <v>197</v>
      </c>
      <c r="E29" t="s">
        <v>713</v>
      </c>
      <c r="F29" t="s">
        <v>713</v>
      </c>
      <c r="G29" t="s">
        <v>227</v>
      </c>
      <c r="H29" t="s">
        <v>227</v>
      </c>
      <c r="J29" t="b">
        <v>1</v>
      </c>
      <c r="L29" t="str">
        <f>_xlfn.CONCAT(quot_marks,AppendFullResults[[#This Row],[combination on kb]],quot_marks,",")</f>
        <v>"`Cb",</v>
      </c>
      <c r="M29" t="str">
        <f>_xlfn.CONCAT(quot_marks,AppendFullResults[[#This Row],[fixed on kb]],quot_marks,",")</f>
        <v>"b#",</v>
      </c>
    </row>
    <row r="30" spans="1:13">
      <c r="A30" t="s">
        <v>491</v>
      </c>
      <c r="B30">
        <v>6</v>
      </c>
      <c r="C30" t="s">
        <v>197</v>
      </c>
      <c r="D30" t="s">
        <v>197</v>
      </c>
      <c r="E30" t="s">
        <v>714</v>
      </c>
      <c r="F30" t="s">
        <v>714</v>
      </c>
      <c r="G30" t="s">
        <v>228</v>
      </c>
      <c r="H30" t="s">
        <v>228</v>
      </c>
      <c r="J30" t="b">
        <v>1</v>
      </c>
      <c r="L30" t="str">
        <f>_xlfn.CONCAT(quot_marks,AppendFullResults[[#This Row],[combination on kb]],quot_marks,",")</f>
        <v>"`C6",</v>
      </c>
      <c r="M30" t="str">
        <f>_xlfn.CONCAT(quot_marks,AppendFullResults[[#This Row],[fixed on kb]],quot_marks,",")</f>
        <v>"6E",</v>
      </c>
    </row>
    <row r="31" spans="1:13">
      <c r="A31" t="s">
        <v>24</v>
      </c>
      <c r="B31" t="s">
        <v>24</v>
      </c>
      <c r="C31" t="s">
        <v>197</v>
      </c>
      <c r="D31" t="s">
        <v>197</v>
      </c>
      <c r="E31" t="s">
        <v>715</v>
      </c>
      <c r="F31" t="s">
        <v>715</v>
      </c>
      <c r="G31" t="s">
        <v>229</v>
      </c>
      <c r="H31" t="s">
        <v>229</v>
      </c>
      <c r="J31" t="b">
        <v>1</v>
      </c>
      <c r="L31" t="str">
        <f>_xlfn.CONCAT(quot_marks,AppendFullResults[[#This Row],[combination on kb]],quot_marks,",")</f>
        <v>"`Cy",</v>
      </c>
      <c r="M31" t="str">
        <f>_xlfn.CONCAT(quot_marks,AppendFullResults[[#This Row],[fixed on kb]],quot_marks,",")</f>
        <v>"yE",</v>
      </c>
    </row>
    <row r="32" spans="1:13">
      <c r="A32" t="s">
        <v>17</v>
      </c>
      <c r="B32" t="s">
        <v>17</v>
      </c>
      <c r="C32" t="s">
        <v>197</v>
      </c>
      <c r="D32" t="s">
        <v>197</v>
      </c>
      <c r="E32" t="s">
        <v>716</v>
      </c>
      <c r="F32" t="s">
        <v>716</v>
      </c>
      <c r="G32" t="s">
        <v>166</v>
      </c>
      <c r="H32" t="s">
        <v>166</v>
      </c>
      <c r="I32" t="s">
        <v>242</v>
      </c>
      <c r="J32" t="b">
        <v>1</v>
      </c>
      <c r="L32" t="str">
        <f>_xlfn.CONCAT(quot_marks,AppendFullResults[[#This Row],[combination on kb]],quot_marks,",")</f>
        <v>"`Ch",</v>
      </c>
      <c r="M32" t="str">
        <f>_xlfn.CONCAT(quot_marks,AppendFullResults[[#This Row],[fixed on kb]],quot_marks,",")</f>
        <v>"hE",</v>
      </c>
    </row>
    <row r="33" spans="1:13">
      <c r="A33" t="s">
        <v>25</v>
      </c>
      <c r="B33" t="s">
        <v>25</v>
      </c>
      <c r="C33" t="s">
        <v>197</v>
      </c>
      <c r="D33" t="s">
        <v>197</v>
      </c>
      <c r="E33" t="s">
        <v>717</v>
      </c>
      <c r="F33" t="s">
        <v>717</v>
      </c>
      <c r="G33" t="s">
        <v>230</v>
      </c>
      <c r="H33" t="s">
        <v>230</v>
      </c>
      <c r="J33" t="b">
        <v>1</v>
      </c>
      <c r="L33" t="str">
        <f>_xlfn.CONCAT(quot_marks,AppendFullResults[[#This Row],[combination on kb]],quot_marks,",")</f>
        <v>"`Cn",</v>
      </c>
      <c r="M33" t="str">
        <f>_xlfn.CONCAT(quot_marks,AppendFullResults[[#This Row],[fixed on kb]],quot_marks,",")</f>
        <v>"nE",</v>
      </c>
    </row>
    <row r="34" spans="1:13">
      <c r="A34" t="s">
        <v>496</v>
      </c>
      <c r="B34">
        <v>7</v>
      </c>
      <c r="C34" t="s">
        <v>197</v>
      </c>
      <c r="D34" t="s">
        <v>197</v>
      </c>
      <c r="E34" t="s">
        <v>718</v>
      </c>
      <c r="F34" t="s">
        <v>718</v>
      </c>
      <c r="G34" t="s">
        <v>231</v>
      </c>
      <c r="H34" t="s">
        <v>231</v>
      </c>
      <c r="J34" t="b">
        <v>1</v>
      </c>
      <c r="L34" t="str">
        <f>_xlfn.CONCAT(quot_marks,AppendFullResults[[#This Row],[combination on kb]],quot_marks,",")</f>
        <v>"`C7",</v>
      </c>
      <c r="M34" t="str">
        <f>_xlfn.CONCAT(quot_marks,AppendFullResults[[#This Row],[fixed on kb]],quot_marks,",")</f>
        <v>"7E",</v>
      </c>
    </row>
    <row r="35" spans="1:13">
      <c r="A35" t="s">
        <v>31</v>
      </c>
      <c r="B35" t="s">
        <v>31</v>
      </c>
      <c r="C35" t="s">
        <v>197</v>
      </c>
      <c r="D35" t="s">
        <v>197</v>
      </c>
      <c r="E35" t="s">
        <v>719</v>
      </c>
      <c r="F35" t="s">
        <v>719</v>
      </c>
      <c r="G35" t="s">
        <v>232</v>
      </c>
      <c r="H35" t="s">
        <v>232</v>
      </c>
      <c r="J35" t="b">
        <v>1</v>
      </c>
      <c r="L35" t="str">
        <f>_xlfn.CONCAT(quot_marks,AppendFullResults[[#This Row],[combination on kb]],quot_marks,",")</f>
        <v>"`Cu",</v>
      </c>
      <c r="M35" t="str">
        <f>_xlfn.CONCAT(quot_marks,AppendFullResults[[#This Row],[fixed on kb]],quot_marks,",")</f>
        <v>"uE",</v>
      </c>
    </row>
    <row r="36" spans="1:13">
      <c r="A36" t="s">
        <v>20</v>
      </c>
      <c r="B36" t="s">
        <v>20</v>
      </c>
      <c r="C36" t="s">
        <v>197</v>
      </c>
      <c r="D36" t="s">
        <v>197</v>
      </c>
      <c r="E36" t="s">
        <v>720</v>
      </c>
      <c r="F36" t="s">
        <v>720</v>
      </c>
      <c r="G36" t="s">
        <v>233</v>
      </c>
      <c r="H36" t="s">
        <v>233</v>
      </c>
      <c r="J36" t="b">
        <v>1</v>
      </c>
      <c r="L36" t="str">
        <f>_xlfn.CONCAT(quot_marks,AppendFullResults[[#This Row],[combination on kb]],quot_marks,",")</f>
        <v>"`Cj",</v>
      </c>
      <c r="M36" t="str">
        <f>_xlfn.CONCAT(quot_marks,AppendFullResults[[#This Row],[fixed on kb]],quot_marks,",")</f>
        <v>"j#",</v>
      </c>
    </row>
    <row r="37" spans="1:13">
      <c r="A37" t="s">
        <v>23</v>
      </c>
      <c r="B37" t="s">
        <v>23</v>
      </c>
      <c r="C37" t="s">
        <v>197</v>
      </c>
      <c r="D37" t="s">
        <v>197</v>
      </c>
      <c r="E37" t="s">
        <v>721</v>
      </c>
      <c r="F37" t="s">
        <v>721</v>
      </c>
      <c r="G37" t="s">
        <v>234</v>
      </c>
      <c r="H37" t="s">
        <v>234</v>
      </c>
      <c r="J37" t="b">
        <v>1</v>
      </c>
      <c r="L37" t="str">
        <f>_xlfn.CONCAT(quot_marks,AppendFullResults[[#This Row],[combination on kb]],quot_marks,",")</f>
        <v>"`Cm",</v>
      </c>
      <c r="M37" t="str">
        <f>_xlfn.CONCAT(quot_marks,AppendFullResults[[#This Row],[fixed on kb]],quot_marks,",")</f>
        <v>"m#",</v>
      </c>
    </row>
    <row r="38" spans="1:13">
      <c r="A38" t="s">
        <v>193</v>
      </c>
      <c r="B38" t="s">
        <v>193</v>
      </c>
      <c r="C38" t="s">
        <v>197</v>
      </c>
      <c r="D38" t="s">
        <v>197</v>
      </c>
      <c r="E38" t="s">
        <v>722</v>
      </c>
      <c r="F38" t="s">
        <v>722</v>
      </c>
      <c r="G38" t="s">
        <v>235</v>
      </c>
      <c r="H38" t="s">
        <v>235</v>
      </c>
      <c r="J38" t="b">
        <v>0</v>
      </c>
      <c r="L38" t="str">
        <f>_xlfn.CONCAT(quot_marks,AppendFullResults[[#This Row],[combination on kb]],quot_marks,",")</f>
        <v>"`C8",</v>
      </c>
      <c r="M38" t="str">
        <f>_xlfn.CONCAT(quot_marks,AppendFullResults[[#This Row],[fixed on kb]],quot_marks,",")</f>
        <v>"iE",</v>
      </c>
    </row>
    <row r="39" spans="1:13">
      <c r="A39" t="s">
        <v>18</v>
      </c>
      <c r="B39" t="s">
        <v>18</v>
      </c>
      <c r="C39" t="s">
        <v>197</v>
      </c>
      <c r="D39" t="s">
        <v>197</v>
      </c>
      <c r="E39" t="s">
        <v>723</v>
      </c>
      <c r="F39" t="s">
        <v>723</v>
      </c>
      <c r="G39" t="s">
        <v>235</v>
      </c>
      <c r="H39" t="s">
        <v>235</v>
      </c>
      <c r="J39" t="b">
        <v>1</v>
      </c>
      <c r="L39" t="str">
        <f>_xlfn.CONCAT(quot_marks,AppendFullResults[[#This Row],[combination on kb]],quot_marks,",")</f>
        <v>"`Ci",</v>
      </c>
      <c r="M39" t="str">
        <f>_xlfn.CONCAT(quot_marks,AppendFullResults[[#This Row],[fixed on kb]],quot_marks,",")</f>
        <v>"iE",</v>
      </c>
    </row>
    <row r="40" spans="1:13">
      <c r="A40" t="s">
        <v>22</v>
      </c>
      <c r="B40" t="s">
        <v>22</v>
      </c>
      <c r="C40" t="s">
        <v>197</v>
      </c>
      <c r="D40" t="s">
        <v>197</v>
      </c>
      <c r="E40" t="s">
        <v>724</v>
      </c>
      <c r="F40" t="s">
        <v>724</v>
      </c>
      <c r="G40" t="s">
        <v>236</v>
      </c>
      <c r="H40" t="s">
        <v>236</v>
      </c>
      <c r="J40" t="b">
        <v>0</v>
      </c>
      <c r="L40" t="str">
        <f>_xlfn.CONCAT(quot_marks,AppendFullResults[[#This Row],[combination on kb]],quot_marks,",")</f>
        <v>"`Ck",</v>
      </c>
      <c r="M40" t="str">
        <f>_xlfn.CONCAT(quot_marks,AppendFullResults[[#This Row],[fixed on kb]],quot_marks,",")</f>
        <v>",E",</v>
      </c>
    </row>
    <row r="41" spans="1:13">
      <c r="A41" t="s">
        <v>38</v>
      </c>
      <c r="B41" t="s">
        <v>38</v>
      </c>
      <c r="C41" t="s">
        <v>197</v>
      </c>
      <c r="D41" t="s">
        <v>197</v>
      </c>
      <c r="E41" t="s">
        <v>725</v>
      </c>
      <c r="F41" t="s">
        <v>725</v>
      </c>
      <c r="G41" t="s">
        <v>236</v>
      </c>
      <c r="H41" t="s">
        <v>236</v>
      </c>
      <c r="J41" t="b">
        <v>1</v>
      </c>
      <c r="L41" t="str">
        <f>_xlfn.CONCAT(quot_marks,AppendFullResults[[#This Row],[combination on kb]],quot_marks,",")</f>
        <v>"`C,",</v>
      </c>
      <c r="M41" t="str">
        <f>_xlfn.CONCAT(quot_marks,AppendFullResults[[#This Row],[fixed on kb]],quot_marks,",")</f>
        <v>",E",</v>
      </c>
    </row>
    <row r="42" spans="1:13">
      <c r="A42" t="s">
        <v>505</v>
      </c>
      <c r="B42">
        <v>9</v>
      </c>
      <c r="C42" t="s">
        <v>197</v>
      </c>
      <c r="D42" t="s">
        <v>197</v>
      </c>
      <c r="E42" t="s">
        <v>726</v>
      </c>
      <c r="F42" t="s">
        <v>726</v>
      </c>
      <c r="G42" t="s">
        <v>237</v>
      </c>
      <c r="H42" t="s">
        <v>237</v>
      </c>
      <c r="J42" t="b">
        <v>1</v>
      </c>
      <c r="L42" t="str">
        <f>_xlfn.CONCAT(quot_marks,AppendFullResults[[#This Row],[combination on kb]],quot_marks,",")</f>
        <v>"`C9",</v>
      </c>
      <c r="M42" t="str">
        <f>_xlfn.CONCAT(quot_marks,AppendFullResults[[#This Row],[fixed on kb]],quot_marks,",")</f>
        <v>"9D",</v>
      </c>
    </row>
    <row r="43" spans="1:13">
      <c r="A43" t="s">
        <v>26</v>
      </c>
      <c r="B43" t="s">
        <v>26</v>
      </c>
      <c r="C43" t="s">
        <v>197</v>
      </c>
      <c r="D43" t="s">
        <v>197</v>
      </c>
      <c r="E43" t="s">
        <v>727</v>
      </c>
      <c r="F43" t="s">
        <v>727</v>
      </c>
      <c r="G43" t="s">
        <v>238</v>
      </c>
      <c r="H43" t="s">
        <v>238</v>
      </c>
      <c r="J43" t="b">
        <v>1</v>
      </c>
      <c r="L43" t="str">
        <f>_xlfn.CONCAT(quot_marks,AppendFullResults[[#This Row],[combination on kb]],quot_marks,",")</f>
        <v>"`Co",</v>
      </c>
      <c r="M43" t="str">
        <f>_xlfn.CONCAT(quot_marks,AppendFullResults[[#This Row],[fixed on kb]],quot_marks,",")</f>
        <v>"oE",</v>
      </c>
    </row>
    <row r="44" spans="1:13">
      <c r="A44" t="s">
        <v>183</v>
      </c>
      <c r="B44" t="s">
        <v>183</v>
      </c>
      <c r="C44" t="s">
        <v>244</v>
      </c>
      <c r="D44" t="s">
        <v>244</v>
      </c>
      <c r="E44" t="s">
        <v>510</v>
      </c>
      <c r="F44" t="s">
        <v>510</v>
      </c>
      <c r="G44" t="s">
        <v>245</v>
      </c>
      <c r="H44" t="s">
        <v>245</v>
      </c>
      <c r="K44" t="b">
        <v>1</v>
      </c>
      <c r="L44" t="str">
        <f>_xlfn.CONCAT(quot_marks,AppendFullResults[[#This Row],[combination on kb]],quot_marks,",")</f>
        <v>"`Cl",</v>
      </c>
      <c r="M44" t="str">
        <f>_xlfn.CONCAT(quot_marks,AppendFullResults[[#This Row],[fixed on kb]],quot_marks,",")</f>
        <v>"lE",</v>
      </c>
    </row>
    <row r="45" spans="1:13">
      <c r="A45" t="s">
        <v>140</v>
      </c>
      <c r="B45" t="s">
        <v>140</v>
      </c>
      <c r="C45" t="s">
        <v>244</v>
      </c>
      <c r="D45" t="s">
        <v>244</v>
      </c>
      <c r="E45" t="s">
        <v>511</v>
      </c>
      <c r="F45" t="s">
        <v>511</v>
      </c>
      <c r="G45" t="s">
        <v>246</v>
      </c>
      <c r="H45" t="s">
        <v>246</v>
      </c>
      <c r="K45" t="b">
        <v>1</v>
      </c>
      <c r="L45" t="str">
        <f>_xlfn.CONCAT(quot_marks,AppendFullResults[[#This Row],[combination on kb]],quot_marks,",")</f>
        <v>"`C.",</v>
      </c>
      <c r="M45" t="str">
        <f>_xlfn.CONCAT(quot_marks,AppendFullResults[[#This Row],[fixed on kb]],quot_marks,",")</f>
        <v>".D",</v>
      </c>
    </row>
    <row r="46" spans="1:13">
      <c r="A46" t="s">
        <v>28</v>
      </c>
      <c r="B46" t="s">
        <v>28</v>
      </c>
      <c r="C46" t="s">
        <v>244</v>
      </c>
      <c r="D46" t="s">
        <v>244</v>
      </c>
      <c r="E46" t="s">
        <v>512</v>
      </c>
      <c r="F46" t="s">
        <v>512</v>
      </c>
      <c r="G46" t="s">
        <v>247</v>
      </c>
      <c r="H46" t="s">
        <v>247</v>
      </c>
      <c r="K46" t="b">
        <v>1</v>
      </c>
      <c r="L46" t="str">
        <f>_xlfn.CONCAT(quot_marks,AppendFullResults[[#This Row],[combination on kb]],quot_marks,",")</f>
        <v>"`V1",</v>
      </c>
      <c r="M46" t="str">
        <f>_xlfn.CONCAT(quot_marks,AppendFullResults[[#This Row],[fixed on kb]],quot_marks,",")</f>
        <v>"1R",</v>
      </c>
    </row>
    <row r="47" spans="1:13">
      <c r="A47" t="s">
        <v>59</v>
      </c>
      <c r="B47" t="s">
        <v>59</v>
      </c>
      <c r="C47" t="s">
        <v>244</v>
      </c>
      <c r="D47" t="s">
        <v>244</v>
      </c>
      <c r="E47" t="s">
        <v>513</v>
      </c>
      <c r="F47" t="s">
        <v>513</v>
      </c>
      <c r="G47" t="s">
        <v>248</v>
      </c>
      <c r="H47" t="s">
        <v>248</v>
      </c>
      <c r="K47" t="b">
        <v>1</v>
      </c>
      <c r="L47" t="str">
        <f>_xlfn.CONCAT(quot_marks,AppendFullResults[[#This Row],[combination on kb]],quot_marks,",")</f>
        <v>"`V!",</v>
      </c>
      <c r="M47" t="str">
        <f>_xlfn.CONCAT(quot_marks,AppendFullResults[[#This Row],[fixed on kb]],quot_marks,",")</f>
        <v>"!R",</v>
      </c>
    </row>
    <row r="48" spans="1:13">
      <c r="A48" t="s">
        <v>0</v>
      </c>
      <c r="B48" t="s">
        <v>0</v>
      </c>
      <c r="C48" t="s">
        <v>244</v>
      </c>
      <c r="D48" t="s">
        <v>244</v>
      </c>
      <c r="E48" t="s">
        <v>514</v>
      </c>
      <c r="F48" t="s">
        <v>514</v>
      </c>
      <c r="G48" t="s">
        <v>249</v>
      </c>
      <c r="H48" t="s">
        <v>249</v>
      </c>
      <c r="K48" t="b">
        <v>1</v>
      </c>
      <c r="L48" t="str">
        <f>_xlfn.CONCAT(quot_marks,AppendFullResults[[#This Row],[combination on kb]],quot_marks,",")</f>
        <v>"`Vq",</v>
      </c>
      <c r="M48" t="str">
        <f>_xlfn.CONCAT(quot_marks,AppendFullResults[[#This Row],[fixed on kb]],quot_marks,",")</f>
        <v>"qR",</v>
      </c>
    </row>
    <row r="49" spans="1:13">
      <c r="A49" t="s">
        <v>187</v>
      </c>
      <c r="B49" t="s">
        <v>187</v>
      </c>
      <c r="C49" t="s">
        <v>244</v>
      </c>
      <c r="D49" t="s">
        <v>244</v>
      </c>
      <c r="E49" t="s">
        <v>515</v>
      </c>
      <c r="F49" t="s">
        <v>515</v>
      </c>
      <c r="G49" t="s">
        <v>250</v>
      </c>
      <c r="H49" t="s">
        <v>250</v>
      </c>
      <c r="K49" t="b">
        <v>1</v>
      </c>
      <c r="L49" t="str">
        <f>_xlfn.CONCAT(quot_marks,AppendFullResults[[#This Row],[combination on kb]],quot_marks,",")</f>
        <v>"`VQ",</v>
      </c>
      <c r="M49" t="str">
        <f>_xlfn.CONCAT(quot_marks,AppendFullResults[[#This Row],[fixed on kb]],quot_marks,",")</f>
        <v>"QR",</v>
      </c>
    </row>
    <row r="50" spans="1:13">
      <c r="A50" t="s">
        <v>7</v>
      </c>
      <c r="B50" t="s">
        <v>7</v>
      </c>
      <c r="C50" t="s">
        <v>244</v>
      </c>
      <c r="D50" t="s">
        <v>244</v>
      </c>
      <c r="E50" t="s">
        <v>516</v>
      </c>
      <c r="F50" t="s">
        <v>516</v>
      </c>
      <c r="G50" t="s">
        <v>251</v>
      </c>
      <c r="H50" t="s">
        <v>251</v>
      </c>
      <c r="K50" t="b">
        <v>1</v>
      </c>
      <c r="L50" t="str">
        <f>_xlfn.CONCAT(quot_marks,AppendFullResults[[#This Row],[combination on kb]],quot_marks,",")</f>
        <v>"`Va",</v>
      </c>
      <c r="M50" t="str">
        <f>_xlfn.CONCAT(quot_marks,AppendFullResults[[#This Row],[fixed on kb]],quot_marks,",")</f>
        <v>"aR",</v>
      </c>
    </row>
    <row r="51" spans="1:13">
      <c r="A51" t="s">
        <v>54</v>
      </c>
      <c r="B51" t="s">
        <v>54</v>
      </c>
      <c r="C51" t="s">
        <v>244</v>
      </c>
      <c r="D51" t="s">
        <v>244</v>
      </c>
      <c r="E51" t="s">
        <v>517</v>
      </c>
      <c r="F51" t="s">
        <v>517</v>
      </c>
      <c r="G51" t="s">
        <v>252</v>
      </c>
      <c r="H51" t="s">
        <v>252</v>
      </c>
      <c r="K51" t="b">
        <v>1</v>
      </c>
      <c r="L51" t="str">
        <f>_xlfn.CONCAT(quot_marks,AppendFullResults[[#This Row],[combination on kb]],quot_marks,",")</f>
        <v>"`VA",</v>
      </c>
      <c r="M51" t="str">
        <f>_xlfn.CONCAT(quot_marks,AppendFullResults[[#This Row],[fixed on kb]],quot_marks,",")</f>
        <v>"AR",</v>
      </c>
    </row>
    <row r="52" spans="1:13">
      <c r="A52" t="s">
        <v>184</v>
      </c>
      <c r="B52" t="s">
        <v>184</v>
      </c>
      <c r="C52" t="s">
        <v>244</v>
      </c>
      <c r="D52" t="s">
        <v>244</v>
      </c>
      <c r="E52" t="s">
        <v>518</v>
      </c>
      <c r="F52" t="s">
        <v>518</v>
      </c>
      <c r="G52" t="s">
        <v>253</v>
      </c>
      <c r="H52" t="s">
        <v>253</v>
      </c>
      <c r="K52" t="b">
        <v>1</v>
      </c>
      <c r="L52" t="str">
        <f>_xlfn.CONCAT(quot_marks,AppendFullResults[[#This Row],[combination on kb]],quot_marks,",")</f>
        <v>"`Vz",</v>
      </c>
      <c r="M52" t="str">
        <f>_xlfn.CONCAT(quot_marks,AppendFullResults[[#This Row],[fixed on kb]],quot_marks,",")</f>
        <v>"zR",</v>
      </c>
    </row>
    <row r="53" spans="1:13">
      <c r="A53" t="s">
        <v>185</v>
      </c>
      <c r="B53" t="s">
        <v>185</v>
      </c>
      <c r="C53" t="s">
        <v>244</v>
      </c>
      <c r="D53" t="s">
        <v>244</v>
      </c>
      <c r="E53" t="s">
        <v>519</v>
      </c>
      <c r="F53" t="s">
        <v>519</v>
      </c>
      <c r="G53" t="s">
        <v>254</v>
      </c>
      <c r="H53" t="s">
        <v>254</v>
      </c>
      <c r="K53" t="b">
        <v>1</v>
      </c>
      <c r="L53" t="str">
        <f>_xlfn.CONCAT(quot_marks,AppendFullResults[[#This Row],[combination on kb]],quot_marks,",")</f>
        <v>"`VZ",</v>
      </c>
      <c r="M53" t="str">
        <f>_xlfn.CONCAT(quot_marks,AppendFullResults[[#This Row],[fixed on kb]],quot_marks,",")</f>
        <v>"ZR",</v>
      </c>
    </row>
    <row r="54" spans="1:13">
      <c r="A54" t="s">
        <v>3</v>
      </c>
      <c r="B54" t="s">
        <v>3</v>
      </c>
      <c r="C54" t="s">
        <v>244</v>
      </c>
      <c r="D54" t="s">
        <v>244</v>
      </c>
      <c r="E54" t="s">
        <v>520</v>
      </c>
      <c r="F54" t="s">
        <v>520</v>
      </c>
      <c r="G54" t="s">
        <v>255</v>
      </c>
      <c r="H54" t="s">
        <v>255</v>
      </c>
      <c r="K54" t="b">
        <v>1</v>
      </c>
      <c r="L54" t="str">
        <f>_xlfn.CONCAT(quot_marks,AppendFullResults[[#This Row],[combination on kb]],quot_marks,",")</f>
        <v>"`V2",</v>
      </c>
      <c r="M54" t="str">
        <f>_xlfn.CONCAT(quot_marks,AppendFullResults[[#This Row],[fixed on kb]],quot_marks,",")</f>
        <v>"2$",</v>
      </c>
    </row>
    <row r="55" spans="1:13">
      <c r="A55" t="s">
        <v>188</v>
      </c>
      <c r="B55" t="s">
        <v>188</v>
      </c>
      <c r="C55" t="s">
        <v>244</v>
      </c>
      <c r="D55" t="s">
        <v>244</v>
      </c>
      <c r="E55" t="s">
        <v>521</v>
      </c>
      <c r="F55" t="s">
        <v>521</v>
      </c>
      <c r="G55" t="s">
        <v>256</v>
      </c>
      <c r="H55" t="s">
        <v>256</v>
      </c>
      <c r="K55" t="b">
        <v>1</v>
      </c>
      <c r="L55" t="str">
        <f>_xlfn.CONCAT(quot_marks,AppendFullResults[[#This Row],[combination on kb]],quot_marks,",")</f>
        <v>"`V@",</v>
      </c>
      <c r="M55" t="str">
        <f>_xlfn.CONCAT(quot_marks,AppendFullResults[[#This Row],[fixed on kb]],quot_marks,",")</f>
        <v>"@$",</v>
      </c>
    </row>
    <row r="56" spans="1:13">
      <c r="A56" t="s">
        <v>21</v>
      </c>
      <c r="B56" t="s">
        <v>21</v>
      </c>
      <c r="C56" t="s">
        <v>244</v>
      </c>
      <c r="D56" t="s">
        <v>244</v>
      </c>
      <c r="E56" t="s">
        <v>522</v>
      </c>
      <c r="F56" t="s">
        <v>522</v>
      </c>
      <c r="G56" t="s">
        <v>257</v>
      </c>
      <c r="H56" t="s">
        <v>257</v>
      </c>
      <c r="K56" t="b">
        <v>1</v>
      </c>
      <c r="L56" t="str">
        <f>_xlfn.CONCAT(quot_marks,AppendFullResults[[#This Row],[combination on kb]],quot_marks,",")</f>
        <v>"`Vw",</v>
      </c>
      <c r="M56" t="str">
        <f>_xlfn.CONCAT(quot_marks,AppendFullResults[[#This Row],[fixed on kb]],quot_marks,",")</f>
        <v>"w$",</v>
      </c>
    </row>
    <row r="57" spans="1:13">
      <c r="A57" t="s">
        <v>189</v>
      </c>
      <c r="B57" t="s">
        <v>189</v>
      </c>
      <c r="C57" t="s">
        <v>244</v>
      </c>
      <c r="D57" t="s">
        <v>244</v>
      </c>
      <c r="E57" t="s">
        <v>523</v>
      </c>
      <c r="F57" t="s">
        <v>523</v>
      </c>
      <c r="G57" t="s">
        <v>258</v>
      </c>
      <c r="H57" t="s">
        <v>258</v>
      </c>
      <c r="K57" t="b">
        <v>1</v>
      </c>
      <c r="L57" t="str">
        <f>_xlfn.CONCAT(quot_marks,AppendFullResults[[#This Row],[combination on kb]],quot_marks,",")</f>
        <v>"`VW",</v>
      </c>
      <c r="M57" t="str">
        <f>_xlfn.CONCAT(quot_marks,AppendFullResults[[#This Row],[fixed on kb]],quot_marks,",")</f>
        <v>"W$",</v>
      </c>
    </row>
    <row r="58" spans="1:13">
      <c r="A58" t="s">
        <v>15</v>
      </c>
      <c r="B58" t="s">
        <v>15</v>
      </c>
      <c r="C58" t="s">
        <v>244</v>
      </c>
      <c r="D58" t="s">
        <v>244</v>
      </c>
      <c r="E58" t="s">
        <v>524</v>
      </c>
      <c r="F58" t="s">
        <v>524</v>
      </c>
      <c r="G58" t="s">
        <v>259</v>
      </c>
      <c r="H58" t="s">
        <v>259</v>
      </c>
      <c r="K58" t="b">
        <v>1</v>
      </c>
      <c r="L58" t="str">
        <f>_xlfn.CONCAT(quot_marks,AppendFullResults[[#This Row],[combination on kb]],quot_marks,",")</f>
        <v>"`Vs",</v>
      </c>
      <c r="M58" t="str">
        <f>_xlfn.CONCAT(quot_marks,AppendFullResults[[#This Row],[fixed on kb]],quot_marks,",")</f>
        <v>"s$",</v>
      </c>
    </row>
    <row r="59" spans="1:13">
      <c r="A59" t="s">
        <v>190</v>
      </c>
      <c r="B59" t="s">
        <v>190</v>
      </c>
      <c r="C59" t="s">
        <v>244</v>
      </c>
      <c r="D59" t="s">
        <v>244</v>
      </c>
      <c r="E59" t="s">
        <v>525</v>
      </c>
      <c r="F59" t="s">
        <v>525</v>
      </c>
      <c r="G59" t="s">
        <v>260</v>
      </c>
      <c r="H59" t="s">
        <v>260</v>
      </c>
      <c r="K59" t="b">
        <v>1</v>
      </c>
      <c r="L59" t="str">
        <f>_xlfn.CONCAT(quot_marks,AppendFullResults[[#This Row],[combination on kb]],quot_marks,",")</f>
        <v>"`VS",</v>
      </c>
      <c r="M59" t="str">
        <f>_xlfn.CONCAT(quot_marks,AppendFullResults[[#This Row],[fixed on kb]],quot_marks,",")</f>
        <v>"S$",</v>
      </c>
    </row>
    <row r="60" spans="1:13">
      <c r="A60" t="s">
        <v>186</v>
      </c>
      <c r="B60" t="s">
        <v>186</v>
      </c>
      <c r="C60" t="s">
        <v>244</v>
      </c>
      <c r="D60" t="s">
        <v>244</v>
      </c>
      <c r="E60" t="s">
        <v>526</v>
      </c>
      <c r="F60" t="s">
        <v>526</v>
      </c>
      <c r="G60" t="s">
        <v>261</v>
      </c>
      <c r="H60" t="s">
        <v>261</v>
      </c>
      <c r="K60" t="b">
        <v>1</v>
      </c>
      <c r="L60" t="str">
        <f>_xlfn.CONCAT(quot_marks,AppendFullResults[[#This Row],[combination on kb]],quot_marks,",")</f>
        <v>"`Vx",</v>
      </c>
      <c r="M60" t="str">
        <f>_xlfn.CONCAT(quot_marks,AppendFullResults[[#This Row],[fixed on kb]],quot_marks,",")</f>
        <v>"x$",</v>
      </c>
    </row>
    <row r="61" spans="1:13">
      <c r="A61" t="s">
        <v>11</v>
      </c>
      <c r="B61" t="s">
        <v>11</v>
      </c>
      <c r="C61" t="s">
        <v>244</v>
      </c>
      <c r="D61" t="s">
        <v>244</v>
      </c>
      <c r="E61" t="s">
        <v>527</v>
      </c>
      <c r="F61" t="s">
        <v>527</v>
      </c>
      <c r="G61" t="s">
        <v>262</v>
      </c>
      <c r="H61" t="s">
        <v>262</v>
      </c>
      <c r="K61" t="b">
        <v>1</v>
      </c>
      <c r="L61" t="str">
        <f>_xlfn.CONCAT(quot_marks,AppendFullResults[[#This Row],[combination on kb]],quot_marks,",")</f>
        <v>"`VX",</v>
      </c>
      <c r="M61" t="str">
        <f>_xlfn.CONCAT(quot_marks,AppendFullResults[[#This Row],[fixed on kb]],quot_marks,",")</f>
        <v>"X$",</v>
      </c>
    </row>
    <row r="62" spans="1:13">
      <c r="A62" t="s">
        <v>9</v>
      </c>
      <c r="B62" t="s">
        <v>9</v>
      </c>
      <c r="C62" t="s">
        <v>244</v>
      </c>
      <c r="D62" t="s">
        <v>244</v>
      </c>
      <c r="E62" t="s">
        <v>528</v>
      </c>
      <c r="F62" t="s">
        <v>528</v>
      </c>
      <c r="G62" t="s">
        <v>263</v>
      </c>
      <c r="H62" t="s">
        <v>263</v>
      </c>
      <c r="K62" t="b">
        <v>1</v>
      </c>
      <c r="L62" t="str">
        <f>_xlfn.CONCAT(quot_marks,AppendFullResults[[#This Row],[combination on kb]],quot_marks,",")</f>
        <v>"`V3",</v>
      </c>
      <c r="M62" t="str">
        <f>_xlfn.CONCAT(quot_marks,AppendFullResults[[#This Row],[fixed on kb]],quot_marks,",")</f>
        <v>"3R",</v>
      </c>
    </row>
    <row r="63" spans="1:13">
      <c r="A63" t="s">
        <v>6</v>
      </c>
      <c r="B63" t="s">
        <v>6</v>
      </c>
      <c r="C63" t="s">
        <v>244</v>
      </c>
      <c r="D63" t="s">
        <v>244</v>
      </c>
      <c r="E63" t="s">
        <v>529</v>
      </c>
      <c r="F63" t="s">
        <v>529</v>
      </c>
      <c r="G63" t="s">
        <v>264</v>
      </c>
      <c r="H63" t="s">
        <v>264</v>
      </c>
      <c r="K63" t="b">
        <v>1</v>
      </c>
      <c r="L63" t="str">
        <f>_xlfn.CONCAT(quot_marks,AppendFullResults[[#This Row],[combination on kb]],quot_marks,",")</f>
        <v>"`Ve",</v>
      </c>
      <c r="M63" t="str">
        <f>_xlfn.CONCAT(quot_marks,AppendFullResults[[#This Row],[fixed on kb]],quot_marks,",")</f>
        <v>"eR",</v>
      </c>
    </row>
    <row r="64" spans="1:13">
      <c r="A64" t="s">
        <v>191</v>
      </c>
      <c r="B64" t="s">
        <v>191</v>
      </c>
      <c r="C64" t="s">
        <v>244</v>
      </c>
      <c r="D64" t="s">
        <v>244</v>
      </c>
      <c r="E64" t="s">
        <v>530</v>
      </c>
      <c r="F64" t="s">
        <v>530</v>
      </c>
      <c r="G64" t="s">
        <v>265</v>
      </c>
      <c r="H64" t="s">
        <v>265</v>
      </c>
      <c r="K64" t="b">
        <v>1</v>
      </c>
      <c r="L64" t="str">
        <f>_xlfn.CONCAT(quot_marks,AppendFullResults[[#This Row],[combination on kb]],quot_marks,",")</f>
        <v>"`Vd",</v>
      </c>
      <c r="M64" t="str">
        <f>_xlfn.CONCAT(quot_marks,AppendFullResults[[#This Row],[fixed on kb]],quot_marks,",")</f>
        <v>"dR",</v>
      </c>
    </row>
    <row r="65" spans="1:13">
      <c r="A65" t="s">
        <v>29</v>
      </c>
      <c r="B65" t="s">
        <v>29</v>
      </c>
      <c r="C65" t="s">
        <v>244</v>
      </c>
      <c r="D65" t="s">
        <v>244</v>
      </c>
      <c r="E65" t="s">
        <v>531</v>
      </c>
      <c r="F65" t="s">
        <v>531</v>
      </c>
      <c r="G65" t="s">
        <v>266</v>
      </c>
      <c r="H65" t="s">
        <v>266</v>
      </c>
      <c r="K65" t="b">
        <v>1</v>
      </c>
      <c r="L65" t="str">
        <f>_xlfn.CONCAT(quot_marks,AppendFullResults[[#This Row],[combination on kb]],quot_marks,",")</f>
        <v>"`Vc",</v>
      </c>
      <c r="M65" t="str">
        <f>_xlfn.CONCAT(quot_marks,AppendFullResults[[#This Row],[fixed on kb]],quot_marks,",")</f>
        <v>"cR",</v>
      </c>
    </row>
    <row r="66" spans="1:13">
      <c r="A66" t="s">
        <v>13</v>
      </c>
      <c r="B66" t="s">
        <v>13</v>
      </c>
      <c r="C66" t="s">
        <v>244</v>
      </c>
      <c r="D66" t="s">
        <v>244</v>
      </c>
      <c r="E66" t="s">
        <v>532</v>
      </c>
      <c r="F66" t="s">
        <v>532</v>
      </c>
      <c r="G66" t="s">
        <v>267</v>
      </c>
      <c r="H66" t="s">
        <v>267</v>
      </c>
      <c r="K66" t="b">
        <v>1</v>
      </c>
      <c r="L66" t="str">
        <f>_xlfn.CONCAT(quot_marks,AppendFullResults[[#This Row],[combination on kb]],quot_marks,",")</f>
        <v>"`V4",</v>
      </c>
      <c r="M66" t="str">
        <f>_xlfn.CONCAT(quot_marks,AppendFullResults[[#This Row],[fixed on kb]],quot_marks,",")</f>
        <v>"4$",</v>
      </c>
    </row>
    <row r="67" spans="1:13">
      <c r="A67" t="s">
        <v>33</v>
      </c>
      <c r="B67" t="s">
        <v>33</v>
      </c>
      <c r="C67" t="s">
        <v>244</v>
      </c>
      <c r="D67" t="s">
        <v>244</v>
      </c>
      <c r="E67" t="s">
        <v>533</v>
      </c>
      <c r="F67" t="s">
        <v>533</v>
      </c>
      <c r="G67" t="s">
        <v>268</v>
      </c>
      <c r="H67" t="s">
        <v>268</v>
      </c>
      <c r="K67" t="b">
        <v>1</v>
      </c>
      <c r="L67" t="str">
        <f>_xlfn.CONCAT(quot_marks,AppendFullResults[[#This Row],[combination on kb]],quot_marks,",")</f>
        <v>"`Vr",</v>
      </c>
      <c r="M67" t="str">
        <f>_xlfn.CONCAT(quot_marks,AppendFullResults[[#This Row],[fixed on kb]],quot_marks,",")</f>
        <v>"r$",</v>
      </c>
    </row>
    <row r="68" spans="1:13">
      <c r="A68" t="s">
        <v>192</v>
      </c>
      <c r="B68" t="s">
        <v>192</v>
      </c>
      <c r="C68" t="s">
        <v>244</v>
      </c>
      <c r="D68" t="s">
        <v>244</v>
      </c>
      <c r="E68" t="s">
        <v>534</v>
      </c>
      <c r="F68" t="s">
        <v>534</v>
      </c>
      <c r="G68" t="s">
        <v>269</v>
      </c>
      <c r="H68" t="s">
        <v>269</v>
      </c>
      <c r="K68" t="b">
        <v>1</v>
      </c>
      <c r="L68" t="str">
        <f>_xlfn.CONCAT(quot_marks,AppendFullResults[[#This Row],[combination on kb]],quot_marks,",")</f>
        <v>"`Vf",</v>
      </c>
      <c r="M68" t="str">
        <f>_xlfn.CONCAT(quot_marks,AppendFullResults[[#This Row],[fixed on kb]],quot_marks,",")</f>
        <v>"f$",</v>
      </c>
    </row>
    <row r="69" spans="1:13">
      <c r="A69" t="s">
        <v>30</v>
      </c>
      <c r="B69" t="s">
        <v>30</v>
      </c>
      <c r="C69" t="s">
        <v>244</v>
      </c>
      <c r="D69" t="s">
        <v>244</v>
      </c>
      <c r="E69" t="s">
        <v>535</v>
      </c>
      <c r="F69" t="s">
        <v>535</v>
      </c>
      <c r="G69" t="s">
        <v>270</v>
      </c>
      <c r="H69" t="s">
        <v>270</v>
      </c>
      <c r="K69" t="b">
        <v>1</v>
      </c>
      <c r="L69" t="str">
        <f>_xlfn.CONCAT(quot_marks,AppendFullResults[[#This Row],[combination on kb]],quot_marks,",")</f>
        <v>"`Vv",</v>
      </c>
      <c r="M69" t="str">
        <f>_xlfn.CONCAT(quot_marks,AppendFullResults[[#This Row],[fixed on kb]],quot_marks,",")</f>
        <v>"v$",</v>
      </c>
    </row>
    <row r="70" spans="1:13">
      <c r="A70" t="s">
        <v>14</v>
      </c>
      <c r="B70" t="s">
        <v>14</v>
      </c>
      <c r="C70" t="s">
        <v>244</v>
      </c>
      <c r="D70" t="s">
        <v>244</v>
      </c>
      <c r="E70" t="s">
        <v>536</v>
      </c>
      <c r="F70" t="s">
        <v>536</v>
      </c>
      <c r="G70" t="s">
        <v>271</v>
      </c>
      <c r="H70" t="s">
        <v>271</v>
      </c>
      <c r="K70" t="b">
        <v>1</v>
      </c>
      <c r="L70" t="str">
        <f>_xlfn.CONCAT(quot_marks,AppendFullResults[[#This Row],[combination on kb]],quot_marks,",")</f>
        <v>"`V5",</v>
      </c>
      <c r="M70" t="str">
        <f>_xlfn.CONCAT(quot_marks,AppendFullResults[[#This Row],[fixed on kb]],quot_marks,",")</f>
        <v>"5$",</v>
      </c>
    </row>
    <row r="71" spans="1:13">
      <c r="A71" t="s">
        <v>2</v>
      </c>
      <c r="B71" t="s">
        <v>2</v>
      </c>
      <c r="C71" t="s">
        <v>244</v>
      </c>
      <c r="D71" t="s">
        <v>244</v>
      </c>
      <c r="E71" t="s">
        <v>537</v>
      </c>
      <c r="F71" t="s">
        <v>537</v>
      </c>
      <c r="G71" t="s">
        <v>272</v>
      </c>
      <c r="H71" t="s">
        <v>272</v>
      </c>
      <c r="K71" t="b">
        <v>1</v>
      </c>
      <c r="L71" t="str">
        <f>_xlfn.CONCAT(quot_marks,AppendFullResults[[#This Row],[combination on kb]],quot_marks,",")</f>
        <v>"`Vt",</v>
      </c>
      <c r="M71" t="str">
        <f>_xlfn.CONCAT(quot_marks,AppendFullResults[[#This Row],[fixed on kb]],quot_marks,",")</f>
        <v>"t$",</v>
      </c>
    </row>
    <row r="72" spans="1:13">
      <c r="A72" t="s">
        <v>491</v>
      </c>
      <c r="B72" t="s">
        <v>491</v>
      </c>
      <c r="C72" t="s">
        <v>244</v>
      </c>
      <c r="D72" t="s">
        <v>244</v>
      </c>
      <c r="E72" t="s">
        <v>538</v>
      </c>
      <c r="F72" t="s">
        <v>538</v>
      </c>
      <c r="G72" t="s">
        <v>273</v>
      </c>
      <c r="H72" t="s">
        <v>273</v>
      </c>
      <c r="K72" t="b">
        <v>1</v>
      </c>
      <c r="L72" t="str">
        <f>_xlfn.CONCAT(quot_marks,AppendFullResults[[#This Row],[combination on kb]],quot_marks,",")</f>
        <v>"`Vg",</v>
      </c>
      <c r="M72" t="str">
        <f>_xlfn.CONCAT(quot_marks,AppendFullResults[[#This Row],[fixed on kb]],quot_marks,",")</f>
        <v>"g$",</v>
      </c>
    </row>
    <row r="73" spans="1:13">
      <c r="A73" t="s">
        <v>24</v>
      </c>
      <c r="B73" t="s">
        <v>24</v>
      </c>
      <c r="C73" t="s">
        <v>244</v>
      </c>
      <c r="D73" t="s">
        <v>244</v>
      </c>
      <c r="E73" t="s">
        <v>539</v>
      </c>
      <c r="F73" t="s">
        <v>539</v>
      </c>
      <c r="G73" t="s">
        <v>274</v>
      </c>
      <c r="H73" t="s">
        <v>274</v>
      </c>
      <c r="K73" t="b">
        <v>1</v>
      </c>
      <c r="L73" t="str">
        <f>_xlfn.CONCAT(quot_marks,AppendFullResults[[#This Row],[combination on kb]],quot_marks,",")</f>
        <v>"`Vb",</v>
      </c>
      <c r="M73" t="str">
        <f>_xlfn.CONCAT(quot_marks,AppendFullResults[[#This Row],[fixed on kb]],quot_marks,",")</f>
        <v>"b$",</v>
      </c>
    </row>
    <row r="74" spans="1:13">
      <c r="A74" t="s">
        <v>17</v>
      </c>
      <c r="B74" t="s">
        <v>17</v>
      </c>
      <c r="C74" t="s">
        <v>244</v>
      </c>
      <c r="D74" t="s">
        <v>244</v>
      </c>
      <c r="E74" t="s">
        <v>540</v>
      </c>
      <c r="F74" t="s">
        <v>540</v>
      </c>
      <c r="G74" t="s">
        <v>167</v>
      </c>
      <c r="H74" t="s">
        <v>167</v>
      </c>
      <c r="I74" t="s">
        <v>242</v>
      </c>
      <c r="K74" t="b">
        <v>1</v>
      </c>
      <c r="L74" t="str">
        <f>_xlfn.CONCAT(quot_marks,AppendFullResults[[#This Row],[combination on kb]],quot_marks,",")</f>
        <v>"`V6",</v>
      </c>
      <c r="M74" t="str">
        <f>_xlfn.CONCAT(quot_marks,AppendFullResults[[#This Row],[fixed on kb]],quot_marks,",")</f>
        <v>"6R",</v>
      </c>
    </row>
    <row r="75" spans="1:13">
      <c r="A75" t="s">
        <v>25</v>
      </c>
      <c r="B75" t="s">
        <v>25</v>
      </c>
      <c r="C75" t="s">
        <v>244</v>
      </c>
      <c r="D75" t="s">
        <v>244</v>
      </c>
      <c r="E75" t="s">
        <v>541</v>
      </c>
      <c r="F75" t="s">
        <v>541</v>
      </c>
      <c r="G75" t="s">
        <v>275</v>
      </c>
      <c r="H75" t="s">
        <v>275</v>
      </c>
      <c r="K75" t="b">
        <v>1</v>
      </c>
      <c r="L75" t="str">
        <f>_xlfn.CONCAT(quot_marks,AppendFullResults[[#This Row],[combination on kb]],quot_marks,",")</f>
        <v>"`Vy",</v>
      </c>
      <c r="M75" t="str">
        <f>_xlfn.CONCAT(quot_marks,AppendFullResults[[#This Row],[fixed on kb]],quot_marks,",")</f>
        <v>"yR",</v>
      </c>
    </row>
    <row r="76" spans="1:13">
      <c r="A76" t="s">
        <v>496</v>
      </c>
      <c r="B76" t="s">
        <v>496</v>
      </c>
      <c r="C76" t="s">
        <v>244</v>
      </c>
      <c r="D76" t="s">
        <v>244</v>
      </c>
      <c r="E76" t="s">
        <v>542</v>
      </c>
      <c r="F76" t="s">
        <v>542</v>
      </c>
      <c r="G76" t="s">
        <v>276</v>
      </c>
      <c r="H76" t="s">
        <v>276</v>
      </c>
      <c r="K76" t="b">
        <v>1</v>
      </c>
      <c r="L76" t="str">
        <f>_xlfn.CONCAT(quot_marks,AppendFullResults[[#This Row],[combination on kb]],quot_marks,",")</f>
        <v>"`Vh",</v>
      </c>
      <c r="M76" t="str">
        <f>_xlfn.CONCAT(quot_marks,AppendFullResults[[#This Row],[fixed on kb]],quot_marks,",")</f>
        <v>"hR",</v>
      </c>
    </row>
    <row r="77" spans="1:13">
      <c r="A77" t="s">
        <v>31</v>
      </c>
      <c r="B77" t="s">
        <v>31</v>
      </c>
      <c r="C77" t="s">
        <v>244</v>
      </c>
      <c r="D77" t="s">
        <v>244</v>
      </c>
      <c r="E77" t="s">
        <v>543</v>
      </c>
      <c r="F77" t="s">
        <v>543</v>
      </c>
      <c r="G77" t="s">
        <v>277</v>
      </c>
      <c r="H77" t="s">
        <v>277</v>
      </c>
      <c r="K77" t="b">
        <v>1</v>
      </c>
      <c r="L77" t="str">
        <f>_xlfn.CONCAT(quot_marks,AppendFullResults[[#This Row],[combination on kb]],quot_marks,",")</f>
        <v>"`Vn",</v>
      </c>
      <c r="M77" t="str">
        <f>_xlfn.CONCAT(quot_marks,AppendFullResults[[#This Row],[fixed on kb]],quot_marks,",")</f>
        <v>"nR",</v>
      </c>
    </row>
    <row r="78" spans="1:13">
      <c r="A78" t="s">
        <v>20</v>
      </c>
      <c r="B78" t="s">
        <v>20</v>
      </c>
      <c r="C78" t="s">
        <v>244</v>
      </c>
      <c r="D78" t="s">
        <v>244</v>
      </c>
      <c r="E78" t="s">
        <v>544</v>
      </c>
      <c r="F78" t="s">
        <v>544</v>
      </c>
      <c r="G78" t="s">
        <v>278</v>
      </c>
      <c r="H78" t="s">
        <v>278</v>
      </c>
      <c r="K78" t="b">
        <v>1</v>
      </c>
      <c r="L78" t="str">
        <f>_xlfn.CONCAT(quot_marks,AppendFullResults[[#This Row],[combination on kb]],quot_marks,",")</f>
        <v>"`V7",</v>
      </c>
      <c r="M78" t="str">
        <f>_xlfn.CONCAT(quot_marks,AppendFullResults[[#This Row],[fixed on kb]],quot_marks,",")</f>
        <v>"7R",</v>
      </c>
    </row>
    <row r="79" spans="1:13">
      <c r="A79" t="s">
        <v>23</v>
      </c>
      <c r="B79" t="s">
        <v>23</v>
      </c>
      <c r="C79" t="s">
        <v>244</v>
      </c>
      <c r="D79" t="s">
        <v>244</v>
      </c>
      <c r="E79" t="s">
        <v>545</v>
      </c>
      <c r="F79" t="s">
        <v>545</v>
      </c>
      <c r="G79" t="s">
        <v>279</v>
      </c>
      <c r="H79" t="s">
        <v>279</v>
      </c>
      <c r="K79" t="b">
        <v>1</v>
      </c>
      <c r="L79" t="str">
        <f>_xlfn.CONCAT(quot_marks,AppendFullResults[[#This Row],[combination on kb]],quot_marks,",")</f>
        <v>"`Vu",</v>
      </c>
      <c r="M79" t="str">
        <f>_xlfn.CONCAT(quot_marks,AppendFullResults[[#This Row],[fixed on kb]],quot_marks,",")</f>
        <v>"uR",</v>
      </c>
    </row>
    <row r="80" spans="1:13">
      <c r="A80" t="s">
        <v>193</v>
      </c>
      <c r="B80" t="s">
        <v>193</v>
      </c>
      <c r="C80" t="s">
        <v>244</v>
      </c>
      <c r="D80" t="s">
        <v>244</v>
      </c>
      <c r="E80" t="s">
        <v>546</v>
      </c>
      <c r="F80" t="s">
        <v>546</v>
      </c>
      <c r="G80" t="s">
        <v>280</v>
      </c>
      <c r="H80" t="s">
        <v>280</v>
      </c>
      <c r="K80" t="b">
        <v>0</v>
      </c>
      <c r="L80" t="str">
        <f>_xlfn.CONCAT(quot_marks,AppendFullResults[[#This Row],[combination on kb]],quot_marks,",")</f>
        <v>"`Vj",</v>
      </c>
      <c r="M80" t="str">
        <f>_xlfn.CONCAT(quot_marks,AppendFullResults[[#This Row],[fixed on kb]],quot_marks,",")</f>
        <v>"jR",</v>
      </c>
    </row>
    <row r="81" spans="1:13">
      <c r="A81" t="s">
        <v>18</v>
      </c>
      <c r="B81" t="s">
        <v>18</v>
      </c>
      <c r="C81" t="s">
        <v>244</v>
      </c>
      <c r="D81" t="s">
        <v>244</v>
      </c>
      <c r="E81" t="s">
        <v>547</v>
      </c>
      <c r="F81" t="s">
        <v>547</v>
      </c>
      <c r="G81" t="s">
        <v>280</v>
      </c>
      <c r="H81" t="s">
        <v>280</v>
      </c>
      <c r="K81" t="b">
        <v>1</v>
      </c>
      <c r="L81" t="str">
        <f>_xlfn.CONCAT(quot_marks,AppendFullResults[[#This Row],[combination on kb]],quot_marks,",")</f>
        <v>"`Vm",</v>
      </c>
      <c r="M81" t="str">
        <f>_xlfn.CONCAT(quot_marks,AppendFullResults[[#This Row],[fixed on kb]],quot_marks,",")</f>
        <v>"mR",</v>
      </c>
    </row>
    <row r="82" spans="1:13">
      <c r="A82" t="s">
        <v>22</v>
      </c>
      <c r="B82" t="s">
        <v>22</v>
      </c>
      <c r="C82" t="s">
        <v>244</v>
      </c>
      <c r="D82" t="s">
        <v>244</v>
      </c>
      <c r="E82" t="s">
        <v>548</v>
      </c>
      <c r="F82" t="s">
        <v>548</v>
      </c>
      <c r="G82" t="s">
        <v>281</v>
      </c>
      <c r="H82" t="s">
        <v>281</v>
      </c>
      <c r="K82" t="b">
        <v>0</v>
      </c>
      <c r="L82" t="str">
        <f>_xlfn.CONCAT(quot_marks,AppendFullResults[[#This Row],[combination on kb]],quot_marks,",")</f>
        <v>"`V8",</v>
      </c>
      <c r="M82" t="str">
        <f>_xlfn.CONCAT(quot_marks,AppendFullResults[[#This Row],[fixed on kb]],quot_marks,",")</f>
        <v>"iR",</v>
      </c>
    </row>
    <row r="83" spans="1:13">
      <c r="A83" t="s">
        <v>38</v>
      </c>
      <c r="B83" t="s">
        <v>38</v>
      </c>
      <c r="C83" t="s">
        <v>244</v>
      </c>
      <c r="D83" t="s">
        <v>244</v>
      </c>
      <c r="E83" t="s">
        <v>549</v>
      </c>
      <c r="F83" t="s">
        <v>549</v>
      </c>
      <c r="G83" t="s">
        <v>281</v>
      </c>
      <c r="H83" t="s">
        <v>281</v>
      </c>
      <c r="K83" t="b">
        <v>1</v>
      </c>
      <c r="L83" t="str">
        <f>_xlfn.CONCAT(quot_marks,AppendFullResults[[#This Row],[combination on kb]],quot_marks,",")</f>
        <v>"`Vi",</v>
      </c>
      <c r="M83" t="str">
        <f>_xlfn.CONCAT(quot_marks,AppendFullResults[[#This Row],[fixed on kb]],quot_marks,",")</f>
        <v>"iR",</v>
      </c>
    </row>
    <row r="84" spans="1:13">
      <c r="A84" t="s">
        <v>505</v>
      </c>
      <c r="B84" t="s">
        <v>505</v>
      </c>
      <c r="C84" t="s">
        <v>244</v>
      </c>
      <c r="D84" t="s">
        <v>244</v>
      </c>
      <c r="E84" t="s">
        <v>550</v>
      </c>
      <c r="F84" t="s">
        <v>550</v>
      </c>
      <c r="G84" t="s">
        <v>282</v>
      </c>
      <c r="H84" t="s">
        <v>282</v>
      </c>
      <c r="K84" t="b">
        <v>1</v>
      </c>
      <c r="L84" t="str">
        <f>_xlfn.CONCAT(quot_marks,AppendFullResults[[#This Row],[combination on kb]],quot_marks,",")</f>
        <v>"`Vk",</v>
      </c>
      <c r="M84" t="str">
        <f>_xlfn.CONCAT(quot_marks,AppendFullResults[[#This Row],[fixed on kb]],quot_marks,",")</f>
        <v>",R",</v>
      </c>
    </row>
    <row r="85" spans="1:13">
      <c r="A85" t="s">
        <v>26</v>
      </c>
      <c r="B85" t="s">
        <v>26</v>
      </c>
      <c r="C85" t="s">
        <v>244</v>
      </c>
      <c r="D85" t="s">
        <v>244</v>
      </c>
      <c r="E85" t="s">
        <v>551</v>
      </c>
      <c r="F85" t="s">
        <v>551</v>
      </c>
      <c r="G85" t="s">
        <v>283</v>
      </c>
      <c r="H85" t="s">
        <v>283</v>
      </c>
      <c r="K85" t="b">
        <v>1</v>
      </c>
      <c r="L85" t="str">
        <f>_xlfn.CONCAT(quot_marks,AppendFullResults[[#This Row],[combination on kb]],quot_marks,",")</f>
        <v>"`V,",</v>
      </c>
      <c r="M85" t="str">
        <f>_xlfn.CONCAT(quot_marks,AppendFullResults[[#This Row],[fixed on kb]],quot_marks,",")</f>
        <v>",R",</v>
      </c>
    </row>
    <row r="86" spans="1:13">
      <c r="A86" t="s">
        <v>183</v>
      </c>
      <c r="B86" t="s">
        <v>183</v>
      </c>
      <c r="C86" t="s">
        <v>19</v>
      </c>
      <c r="D86" t="s">
        <v>19</v>
      </c>
      <c r="E86" t="s">
        <v>554</v>
      </c>
      <c r="F86" t="s">
        <v>554</v>
      </c>
      <c r="G86" t="s">
        <v>118</v>
      </c>
      <c r="H86" t="s">
        <v>118</v>
      </c>
      <c r="K86" t="b">
        <v>1</v>
      </c>
      <c r="L86" t="str">
        <f>_xlfn.CONCAT(quot_marks,AppendFullResults[[#This Row],[combination on kb]],quot_marks,",")</f>
        <v>"`V9",</v>
      </c>
      <c r="M86" t="str">
        <f>_xlfn.CONCAT(quot_marks,AppendFullResults[[#This Row],[fixed on kb]],quot_marks,",")</f>
        <v>"9V",</v>
      </c>
    </row>
    <row r="87" spans="1:13">
      <c r="A87" t="s">
        <v>140</v>
      </c>
      <c r="B87" t="s">
        <v>140</v>
      </c>
      <c r="C87" t="s">
        <v>19</v>
      </c>
      <c r="D87" t="s">
        <v>19</v>
      </c>
      <c r="E87" t="s">
        <v>555</v>
      </c>
      <c r="F87" t="s">
        <v>555</v>
      </c>
      <c r="G87" t="s">
        <v>287</v>
      </c>
      <c r="H87" t="s">
        <v>287</v>
      </c>
      <c r="K87" t="b">
        <v>1</v>
      </c>
      <c r="L87" t="str">
        <f>_xlfn.CONCAT(quot_marks,AppendFullResults[[#This Row],[combination on kb]],quot_marks,",")</f>
        <v>"`Vo",</v>
      </c>
      <c r="M87" t="str">
        <f>_xlfn.CONCAT(quot_marks,AppendFullResults[[#This Row],[fixed on kb]],quot_marks,",")</f>
        <v>"oR",</v>
      </c>
    </row>
    <row r="88" spans="1:13">
      <c r="A88" t="s">
        <v>28</v>
      </c>
      <c r="B88" t="s">
        <v>28</v>
      </c>
      <c r="C88" t="s">
        <v>19</v>
      </c>
      <c r="D88" t="s">
        <v>19</v>
      </c>
      <c r="E88" t="s">
        <v>556</v>
      </c>
      <c r="F88" t="s">
        <v>556</v>
      </c>
      <c r="G88" t="s">
        <v>288</v>
      </c>
      <c r="H88" t="s">
        <v>288</v>
      </c>
      <c r="K88" t="b">
        <v>1</v>
      </c>
      <c r="L88" t="str">
        <f>_xlfn.CONCAT(quot_marks,AppendFullResults[[#This Row],[combination on kb]],quot_marks,",")</f>
        <v>"`Vl",</v>
      </c>
      <c r="M88" t="str">
        <f>_xlfn.CONCAT(quot_marks,AppendFullResults[[#This Row],[fixed on kb]],quot_marks,",")</f>
        <v>"lR",</v>
      </c>
    </row>
    <row r="89" spans="1:13">
      <c r="A89" t="s">
        <v>59</v>
      </c>
      <c r="B89" t="s">
        <v>59</v>
      </c>
      <c r="C89" t="s">
        <v>19</v>
      </c>
      <c r="D89" t="s">
        <v>19</v>
      </c>
      <c r="E89" t="s">
        <v>557</v>
      </c>
      <c r="F89" t="s">
        <v>557</v>
      </c>
      <c r="G89" t="s">
        <v>289</v>
      </c>
      <c r="H89" t="s">
        <v>289</v>
      </c>
      <c r="K89" t="b">
        <v>1</v>
      </c>
      <c r="L89" t="str">
        <f>_xlfn.CONCAT(quot_marks,AppendFullResults[[#This Row],[combination on kb]],quot_marks,",")</f>
        <v>"`V.",</v>
      </c>
      <c r="M89" t="str">
        <f>_xlfn.CONCAT(quot_marks,AppendFullResults[[#This Row],[fixed on kb]],quot_marks,",")</f>
        <v>".R",</v>
      </c>
    </row>
    <row r="90" spans="1:13">
      <c r="A90" t="s">
        <v>0</v>
      </c>
      <c r="B90" t="s">
        <v>0</v>
      </c>
      <c r="C90" t="s">
        <v>19</v>
      </c>
      <c r="D90" t="s">
        <v>19</v>
      </c>
      <c r="E90" t="s">
        <v>558</v>
      </c>
      <c r="F90" t="s">
        <v>558</v>
      </c>
      <c r="G90" t="s">
        <v>290</v>
      </c>
      <c r="H90" t="s">
        <v>290</v>
      </c>
      <c r="K90" t="b">
        <v>1</v>
      </c>
      <c r="L90" t="str">
        <f>_xlfn.CONCAT(quot_marks,AppendFullResults[[#This Row],[combination on kb]],quot_marks,",")</f>
        <v>"`B1",</v>
      </c>
      <c r="M90" t="str">
        <f>_xlfn.CONCAT(quot_marks,AppendFullResults[[#This Row],[fixed on kb]],quot_marks,",")</f>
        <v>"1T",</v>
      </c>
    </row>
    <row r="91" spans="1:13">
      <c r="A91" t="s">
        <v>187</v>
      </c>
      <c r="B91" t="s">
        <v>187</v>
      </c>
      <c r="C91" t="s">
        <v>19</v>
      </c>
      <c r="D91" t="s">
        <v>19</v>
      </c>
      <c r="E91" t="s">
        <v>559</v>
      </c>
      <c r="F91" t="s">
        <v>559</v>
      </c>
      <c r="G91" t="s">
        <v>291</v>
      </c>
      <c r="H91" t="s">
        <v>291</v>
      </c>
      <c r="K91" t="b">
        <v>1</v>
      </c>
      <c r="L91" t="str">
        <f>_xlfn.CONCAT(quot_marks,AppendFullResults[[#This Row],[combination on kb]],quot_marks,",")</f>
        <v>"`B!",</v>
      </c>
      <c r="M91" t="str">
        <f>_xlfn.CONCAT(quot_marks,AppendFullResults[[#This Row],[fixed on kb]],quot_marks,",")</f>
        <v>"!T",</v>
      </c>
    </row>
    <row r="92" spans="1:13">
      <c r="A92" t="s">
        <v>7</v>
      </c>
      <c r="B92" t="s">
        <v>7</v>
      </c>
      <c r="C92" t="s">
        <v>19</v>
      </c>
      <c r="D92" t="s">
        <v>19</v>
      </c>
      <c r="E92" t="s">
        <v>560</v>
      </c>
      <c r="F92" t="s">
        <v>560</v>
      </c>
      <c r="G92" t="s">
        <v>292</v>
      </c>
      <c r="H92" t="s">
        <v>292</v>
      </c>
      <c r="K92" t="b">
        <v>1</v>
      </c>
      <c r="L92" t="str">
        <f>_xlfn.CONCAT(quot_marks,AppendFullResults[[#This Row],[combination on kb]],quot_marks,",")</f>
        <v>"`Bq",</v>
      </c>
      <c r="M92" t="str">
        <f>_xlfn.CONCAT(quot_marks,AppendFullResults[[#This Row],[fixed on kb]],quot_marks,",")</f>
        <v>"qT",</v>
      </c>
    </row>
    <row r="93" spans="1:13">
      <c r="A93" t="s">
        <v>54</v>
      </c>
      <c r="B93" t="s">
        <v>54</v>
      </c>
      <c r="C93" t="s">
        <v>19</v>
      </c>
      <c r="D93" t="s">
        <v>19</v>
      </c>
      <c r="E93" t="s">
        <v>561</v>
      </c>
      <c r="F93" t="s">
        <v>561</v>
      </c>
      <c r="G93" t="s">
        <v>293</v>
      </c>
      <c r="H93" t="s">
        <v>293</v>
      </c>
      <c r="K93" t="b">
        <v>1</v>
      </c>
      <c r="L93" t="str">
        <f>_xlfn.CONCAT(quot_marks,AppendFullResults[[#This Row],[combination on kb]],quot_marks,",")</f>
        <v>"`BQ",</v>
      </c>
      <c r="M93" t="str">
        <f>_xlfn.CONCAT(quot_marks,AppendFullResults[[#This Row],[fixed on kb]],quot_marks,",")</f>
        <v>"QT",</v>
      </c>
    </row>
    <row r="94" spans="1:13">
      <c r="A94" t="s">
        <v>184</v>
      </c>
      <c r="B94" t="s">
        <v>184</v>
      </c>
      <c r="C94" t="s">
        <v>19</v>
      </c>
      <c r="D94" t="s">
        <v>19</v>
      </c>
      <c r="E94" t="s">
        <v>562</v>
      </c>
      <c r="F94" t="s">
        <v>562</v>
      </c>
      <c r="G94" t="s">
        <v>294</v>
      </c>
      <c r="H94" t="s">
        <v>294</v>
      </c>
      <c r="K94" t="b">
        <v>1</v>
      </c>
      <c r="L94" t="str">
        <f>_xlfn.CONCAT(quot_marks,AppendFullResults[[#This Row],[combination on kb]],quot_marks,",")</f>
        <v>"`Ba",</v>
      </c>
      <c r="M94" t="str">
        <f>_xlfn.CONCAT(quot_marks,AppendFullResults[[#This Row],[fixed on kb]],quot_marks,",")</f>
        <v>"aT",</v>
      </c>
    </row>
    <row r="95" spans="1:13">
      <c r="A95" t="s">
        <v>185</v>
      </c>
      <c r="B95" t="s">
        <v>185</v>
      </c>
      <c r="C95" t="s">
        <v>19</v>
      </c>
      <c r="D95" t="s">
        <v>19</v>
      </c>
      <c r="E95" t="s">
        <v>563</v>
      </c>
      <c r="F95" t="s">
        <v>563</v>
      </c>
      <c r="G95" t="s">
        <v>295</v>
      </c>
      <c r="H95" t="s">
        <v>295</v>
      </c>
      <c r="K95" t="b">
        <v>1</v>
      </c>
      <c r="L95" t="str">
        <f>_xlfn.CONCAT(quot_marks,AppendFullResults[[#This Row],[combination on kb]],quot_marks,",")</f>
        <v>"`BA",</v>
      </c>
      <c r="M95" t="str">
        <f>_xlfn.CONCAT(quot_marks,AppendFullResults[[#This Row],[fixed on kb]],quot_marks,",")</f>
        <v>"AT",</v>
      </c>
    </row>
    <row r="96" spans="1:13">
      <c r="A96" t="s">
        <v>3</v>
      </c>
      <c r="B96" t="s">
        <v>3</v>
      </c>
      <c r="C96" t="s">
        <v>19</v>
      </c>
      <c r="D96" t="s">
        <v>19</v>
      </c>
      <c r="E96" t="s">
        <v>564</v>
      </c>
      <c r="F96" t="s">
        <v>564</v>
      </c>
      <c r="G96" t="s">
        <v>296</v>
      </c>
      <c r="H96" t="s">
        <v>296</v>
      </c>
      <c r="K96" t="b">
        <v>1</v>
      </c>
      <c r="L96" t="str">
        <f>_xlfn.CONCAT(quot_marks,AppendFullResults[[#This Row],[combination on kb]],quot_marks,",")</f>
        <v>"`Bz",</v>
      </c>
      <c r="M96" t="str">
        <f>_xlfn.CONCAT(quot_marks,AppendFullResults[[#This Row],[fixed on kb]],quot_marks,",")</f>
        <v>"zT",</v>
      </c>
    </row>
    <row r="97" spans="1:13">
      <c r="A97" t="s">
        <v>188</v>
      </c>
      <c r="B97" t="s">
        <v>188</v>
      </c>
      <c r="C97" t="s">
        <v>19</v>
      </c>
      <c r="D97" t="s">
        <v>19</v>
      </c>
      <c r="E97" t="s">
        <v>565</v>
      </c>
      <c r="F97" t="s">
        <v>565</v>
      </c>
      <c r="G97" t="s">
        <v>297</v>
      </c>
      <c r="H97" t="s">
        <v>297</v>
      </c>
      <c r="K97" t="b">
        <v>1</v>
      </c>
      <c r="L97" t="str">
        <f>_xlfn.CONCAT(quot_marks,AppendFullResults[[#This Row],[combination on kb]],quot_marks,",")</f>
        <v>"`BZ",</v>
      </c>
      <c r="M97" t="str">
        <f>_xlfn.CONCAT(quot_marks,AppendFullResults[[#This Row],[fixed on kb]],quot_marks,",")</f>
        <v>"ZT",</v>
      </c>
    </row>
    <row r="98" spans="1:13">
      <c r="A98" t="s">
        <v>21</v>
      </c>
      <c r="B98" t="s">
        <v>21</v>
      </c>
      <c r="C98" t="s">
        <v>19</v>
      </c>
      <c r="D98" t="s">
        <v>19</v>
      </c>
      <c r="E98" t="s">
        <v>566</v>
      </c>
      <c r="F98" t="s">
        <v>566</v>
      </c>
      <c r="G98" t="s">
        <v>298</v>
      </c>
      <c r="H98" t="s">
        <v>298</v>
      </c>
      <c r="K98" t="b">
        <v>1</v>
      </c>
      <c r="L98" t="str">
        <f>_xlfn.CONCAT(quot_marks,AppendFullResults[[#This Row],[combination on kb]],quot_marks,",")</f>
        <v>"`B2",</v>
      </c>
      <c r="M98" t="str">
        <f>_xlfn.CONCAT(quot_marks,AppendFullResults[[#This Row],[fixed on kb]],quot_marks,",")</f>
        <v>"2%",</v>
      </c>
    </row>
    <row r="99" spans="1:13">
      <c r="A99" t="s">
        <v>189</v>
      </c>
      <c r="B99" t="s">
        <v>189</v>
      </c>
      <c r="C99" t="s">
        <v>19</v>
      </c>
      <c r="D99" t="s">
        <v>19</v>
      </c>
      <c r="E99" t="s">
        <v>567</v>
      </c>
      <c r="F99" t="s">
        <v>567</v>
      </c>
      <c r="G99" t="s">
        <v>299</v>
      </c>
      <c r="H99" t="s">
        <v>299</v>
      </c>
      <c r="K99" t="b">
        <v>1</v>
      </c>
      <c r="L99" t="str">
        <f>_xlfn.CONCAT(quot_marks,AppendFullResults[[#This Row],[combination on kb]],quot_marks,",")</f>
        <v>"`B@",</v>
      </c>
      <c r="M99" t="str">
        <f>_xlfn.CONCAT(quot_marks,AppendFullResults[[#This Row],[fixed on kb]],quot_marks,",")</f>
        <v>"@%",</v>
      </c>
    </row>
    <row r="100" spans="1:13">
      <c r="A100" t="s">
        <v>15</v>
      </c>
      <c r="B100" t="s">
        <v>15</v>
      </c>
      <c r="C100" t="s">
        <v>19</v>
      </c>
      <c r="D100" t="s">
        <v>19</v>
      </c>
      <c r="E100" t="s">
        <v>568</v>
      </c>
      <c r="F100" t="s">
        <v>568</v>
      </c>
      <c r="G100" t="s">
        <v>300</v>
      </c>
      <c r="H100" t="s">
        <v>300</v>
      </c>
      <c r="K100" t="b">
        <v>1</v>
      </c>
      <c r="L100" t="str">
        <f>_xlfn.CONCAT(quot_marks,AppendFullResults[[#This Row],[combination on kb]],quot_marks,",")</f>
        <v>"`Bw",</v>
      </c>
      <c r="M100" t="str">
        <f>_xlfn.CONCAT(quot_marks,AppendFullResults[[#This Row],[fixed on kb]],quot_marks,",")</f>
        <v>"w%",</v>
      </c>
    </row>
    <row r="101" spans="1:13">
      <c r="A101" t="s">
        <v>190</v>
      </c>
      <c r="B101" t="s">
        <v>190</v>
      </c>
      <c r="C101" t="s">
        <v>19</v>
      </c>
      <c r="D101" t="s">
        <v>19</v>
      </c>
      <c r="E101" t="s">
        <v>569</v>
      </c>
      <c r="F101" t="s">
        <v>569</v>
      </c>
      <c r="G101" t="s">
        <v>301</v>
      </c>
      <c r="H101" t="s">
        <v>301</v>
      </c>
      <c r="K101" t="b">
        <v>1</v>
      </c>
      <c r="L101" t="str">
        <f>_xlfn.CONCAT(quot_marks,AppendFullResults[[#This Row],[combination on kb]],quot_marks,",")</f>
        <v>"`BW",</v>
      </c>
      <c r="M101" t="str">
        <f>_xlfn.CONCAT(quot_marks,AppendFullResults[[#This Row],[fixed on kb]],quot_marks,",")</f>
        <v>"W%",</v>
      </c>
    </row>
    <row r="102" spans="1:13">
      <c r="A102" t="s">
        <v>186</v>
      </c>
      <c r="B102" t="s">
        <v>186</v>
      </c>
      <c r="C102" t="s">
        <v>19</v>
      </c>
      <c r="D102" t="s">
        <v>19</v>
      </c>
      <c r="E102" t="s">
        <v>570</v>
      </c>
      <c r="F102" t="s">
        <v>570</v>
      </c>
      <c r="G102" t="s">
        <v>302</v>
      </c>
      <c r="H102" t="s">
        <v>302</v>
      </c>
      <c r="K102" t="b">
        <v>1</v>
      </c>
      <c r="L102" t="str">
        <f>_xlfn.CONCAT(quot_marks,AppendFullResults[[#This Row],[combination on kb]],quot_marks,",")</f>
        <v>"`Bs",</v>
      </c>
      <c r="M102" t="str">
        <f>_xlfn.CONCAT(quot_marks,AppendFullResults[[#This Row],[fixed on kb]],quot_marks,",")</f>
        <v>"s%",</v>
      </c>
    </row>
    <row r="103" spans="1:13">
      <c r="A103" t="s">
        <v>11</v>
      </c>
      <c r="B103" t="s">
        <v>11</v>
      </c>
      <c r="C103" t="s">
        <v>19</v>
      </c>
      <c r="D103" t="s">
        <v>19</v>
      </c>
      <c r="E103" t="s">
        <v>571</v>
      </c>
      <c r="F103" t="s">
        <v>571</v>
      </c>
      <c r="G103" t="s">
        <v>303</v>
      </c>
      <c r="H103" t="s">
        <v>303</v>
      </c>
      <c r="K103" t="b">
        <v>1</v>
      </c>
      <c r="L103" t="str">
        <f>_xlfn.CONCAT(quot_marks,AppendFullResults[[#This Row],[combination on kb]],quot_marks,",")</f>
        <v>"`BS",</v>
      </c>
      <c r="M103" t="str">
        <f>_xlfn.CONCAT(quot_marks,AppendFullResults[[#This Row],[fixed on kb]],quot_marks,",")</f>
        <v>"S%",</v>
      </c>
    </row>
    <row r="104" spans="1:13">
      <c r="A104" t="s">
        <v>9</v>
      </c>
      <c r="B104" t="s">
        <v>9</v>
      </c>
      <c r="C104" t="s">
        <v>19</v>
      </c>
      <c r="D104" t="s">
        <v>19</v>
      </c>
      <c r="E104" t="s">
        <v>572</v>
      </c>
      <c r="F104" t="s">
        <v>572</v>
      </c>
      <c r="G104" t="s">
        <v>304</v>
      </c>
      <c r="H104" t="s">
        <v>304</v>
      </c>
      <c r="K104" t="b">
        <v>1</v>
      </c>
      <c r="L104" t="str">
        <f>_xlfn.CONCAT(quot_marks,AppendFullResults[[#This Row],[combination on kb]],quot_marks,",")</f>
        <v>"`Bx",</v>
      </c>
      <c r="M104" t="str">
        <f>_xlfn.CONCAT(quot_marks,AppendFullResults[[#This Row],[fixed on kb]],quot_marks,",")</f>
        <v>"x%",</v>
      </c>
    </row>
    <row r="105" spans="1:13">
      <c r="A105" t="s">
        <v>6</v>
      </c>
      <c r="B105" t="s">
        <v>6</v>
      </c>
      <c r="C105" t="s">
        <v>19</v>
      </c>
      <c r="D105" t="s">
        <v>19</v>
      </c>
      <c r="E105" t="s">
        <v>573</v>
      </c>
      <c r="F105" t="s">
        <v>573</v>
      </c>
      <c r="G105" t="s">
        <v>305</v>
      </c>
      <c r="H105" t="s">
        <v>305</v>
      </c>
      <c r="K105" t="b">
        <v>1</v>
      </c>
      <c r="L105" t="str">
        <f>_xlfn.CONCAT(quot_marks,AppendFullResults[[#This Row],[combination on kb]],quot_marks,",")</f>
        <v>"`BX",</v>
      </c>
      <c r="M105" t="str">
        <f>_xlfn.CONCAT(quot_marks,AppendFullResults[[#This Row],[fixed on kb]],quot_marks,",")</f>
        <v>"X%",</v>
      </c>
    </row>
    <row r="106" spans="1:13">
      <c r="A106" t="s">
        <v>191</v>
      </c>
      <c r="B106" t="s">
        <v>191</v>
      </c>
      <c r="C106" t="s">
        <v>19</v>
      </c>
      <c r="D106" t="s">
        <v>19</v>
      </c>
      <c r="E106" t="s">
        <v>574</v>
      </c>
      <c r="F106" t="s">
        <v>574</v>
      </c>
      <c r="G106" t="s">
        <v>306</v>
      </c>
      <c r="H106" t="s">
        <v>306</v>
      </c>
      <c r="K106" t="b">
        <v>1</v>
      </c>
      <c r="L106" t="str">
        <f>_xlfn.CONCAT(quot_marks,AppendFullResults[[#This Row],[combination on kb]],quot_marks,",")</f>
        <v>"`B3",</v>
      </c>
      <c r="M106" t="str">
        <f>_xlfn.CONCAT(quot_marks,AppendFullResults[[#This Row],[fixed on kb]],quot_marks,",")</f>
        <v>"3T",</v>
      </c>
    </row>
    <row r="107" spans="1:13">
      <c r="A107" t="s">
        <v>29</v>
      </c>
      <c r="B107" t="s">
        <v>29</v>
      </c>
      <c r="C107" t="s">
        <v>19</v>
      </c>
      <c r="D107" t="s">
        <v>19</v>
      </c>
      <c r="E107" t="s">
        <v>575</v>
      </c>
      <c r="F107" t="s">
        <v>575</v>
      </c>
      <c r="G107" t="s">
        <v>307</v>
      </c>
      <c r="H107" t="s">
        <v>307</v>
      </c>
      <c r="K107" t="b">
        <v>1</v>
      </c>
      <c r="L107" t="str">
        <f>_xlfn.CONCAT(quot_marks,AppendFullResults[[#This Row],[combination on kb]],quot_marks,",")</f>
        <v>"`Be",</v>
      </c>
      <c r="M107" t="str">
        <f>_xlfn.CONCAT(quot_marks,AppendFullResults[[#This Row],[fixed on kb]],quot_marks,",")</f>
        <v>"eT",</v>
      </c>
    </row>
    <row r="108" spans="1:13">
      <c r="A108" t="s">
        <v>13</v>
      </c>
      <c r="B108" t="s">
        <v>13</v>
      </c>
      <c r="C108" t="s">
        <v>19</v>
      </c>
      <c r="D108" t="s">
        <v>19</v>
      </c>
      <c r="E108" t="s">
        <v>576</v>
      </c>
      <c r="F108" t="s">
        <v>576</v>
      </c>
      <c r="G108" t="s">
        <v>308</v>
      </c>
      <c r="H108" t="s">
        <v>308</v>
      </c>
      <c r="K108" t="b">
        <v>1</v>
      </c>
      <c r="L108" t="str">
        <f>_xlfn.CONCAT(quot_marks,AppendFullResults[[#This Row],[combination on kb]],quot_marks,",")</f>
        <v>"`Bd",</v>
      </c>
      <c r="M108" t="str">
        <f>_xlfn.CONCAT(quot_marks,AppendFullResults[[#This Row],[fixed on kb]],quot_marks,",")</f>
        <v>"dT",</v>
      </c>
    </row>
    <row r="109" spans="1:13">
      <c r="A109" t="s">
        <v>33</v>
      </c>
      <c r="B109" t="s">
        <v>33</v>
      </c>
      <c r="C109" t="s">
        <v>19</v>
      </c>
      <c r="D109" t="s">
        <v>19</v>
      </c>
      <c r="E109" t="s">
        <v>577</v>
      </c>
      <c r="F109" t="s">
        <v>577</v>
      </c>
      <c r="G109" t="s">
        <v>309</v>
      </c>
      <c r="H109" t="s">
        <v>309</v>
      </c>
      <c r="K109" t="b">
        <v>1</v>
      </c>
      <c r="L109" t="str">
        <f>_xlfn.CONCAT(quot_marks,AppendFullResults[[#This Row],[combination on kb]],quot_marks,",")</f>
        <v>"`Bc",</v>
      </c>
      <c r="M109" t="str">
        <f>_xlfn.CONCAT(quot_marks,AppendFullResults[[#This Row],[fixed on kb]],quot_marks,",")</f>
        <v>"cT",</v>
      </c>
    </row>
    <row r="110" spans="1:13">
      <c r="A110" t="s">
        <v>192</v>
      </c>
      <c r="B110" t="s">
        <v>192</v>
      </c>
      <c r="C110" t="s">
        <v>19</v>
      </c>
      <c r="D110" t="s">
        <v>19</v>
      </c>
      <c r="E110" t="s">
        <v>578</v>
      </c>
      <c r="F110" t="s">
        <v>578</v>
      </c>
      <c r="G110" t="s">
        <v>310</v>
      </c>
      <c r="H110" t="s">
        <v>310</v>
      </c>
      <c r="K110" t="b">
        <v>1</v>
      </c>
      <c r="L110" t="str">
        <f>_xlfn.CONCAT(quot_marks,AppendFullResults[[#This Row],[combination on kb]],quot_marks,",")</f>
        <v>"`B4",</v>
      </c>
      <c r="M110" t="str">
        <f>_xlfn.CONCAT(quot_marks,AppendFullResults[[#This Row],[fixed on kb]],quot_marks,",")</f>
        <v>"4%",</v>
      </c>
    </row>
    <row r="111" spans="1:13">
      <c r="A111" t="s">
        <v>30</v>
      </c>
      <c r="B111" t="s">
        <v>30</v>
      </c>
      <c r="C111" t="s">
        <v>19</v>
      </c>
      <c r="D111" t="s">
        <v>19</v>
      </c>
      <c r="E111" t="s">
        <v>579</v>
      </c>
      <c r="F111" t="s">
        <v>579</v>
      </c>
      <c r="G111" t="s">
        <v>311</v>
      </c>
      <c r="H111" t="s">
        <v>311</v>
      </c>
      <c r="K111" t="b">
        <v>1</v>
      </c>
      <c r="L111" t="str">
        <f>_xlfn.CONCAT(quot_marks,AppendFullResults[[#This Row],[combination on kb]],quot_marks,",")</f>
        <v>"`Br",</v>
      </c>
      <c r="M111" t="str">
        <f>_xlfn.CONCAT(quot_marks,AppendFullResults[[#This Row],[fixed on kb]],quot_marks,",")</f>
        <v>"r%",</v>
      </c>
    </row>
    <row r="112" spans="1:13">
      <c r="A112" t="s">
        <v>14</v>
      </c>
      <c r="B112" t="s">
        <v>14</v>
      </c>
      <c r="C112" t="s">
        <v>19</v>
      </c>
      <c r="D112" t="s">
        <v>19</v>
      </c>
      <c r="E112" t="s">
        <v>580</v>
      </c>
      <c r="F112" t="s">
        <v>580</v>
      </c>
      <c r="G112" t="s">
        <v>312</v>
      </c>
      <c r="H112" t="s">
        <v>312</v>
      </c>
      <c r="K112" t="b">
        <v>1</v>
      </c>
      <c r="L112" t="str">
        <f>_xlfn.CONCAT(quot_marks,AppendFullResults[[#This Row],[combination on kb]],quot_marks,",")</f>
        <v>"`Bf",</v>
      </c>
      <c r="M112" t="str">
        <f>_xlfn.CONCAT(quot_marks,AppendFullResults[[#This Row],[fixed on kb]],quot_marks,",")</f>
        <v>"f%",</v>
      </c>
    </row>
    <row r="113" spans="1:13">
      <c r="A113" t="s">
        <v>2</v>
      </c>
      <c r="B113" t="s">
        <v>2</v>
      </c>
      <c r="C113" t="s">
        <v>19</v>
      </c>
      <c r="D113" t="s">
        <v>19</v>
      </c>
      <c r="E113" t="s">
        <v>581</v>
      </c>
      <c r="F113" t="s">
        <v>581</v>
      </c>
      <c r="G113" t="s">
        <v>313</v>
      </c>
      <c r="H113" t="s">
        <v>313</v>
      </c>
      <c r="K113" t="b">
        <v>1</v>
      </c>
      <c r="L113" t="str">
        <f>_xlfn.CONCAT(quot_marks,AppendFullResults[[#This Row],[combination on kb]],quot_marks,",")</f>
        <v>"`Bv",</v>
      </c>
      <c r="M113" t="str">
        <f>_xlfn.CONCAT(quot_marks,AppendFullResults[[#This Row],[fixed on kb]],quot_marks,",")</f>
        <v>"v%",</v>
      </c>
    </row>
    <row r="114" spans="1:13">
      <c r="A114" t="s">
        <v>491</v>
      </c>
      <c r="B114" t="s">
        <v>491</v>
      </c>
      <c r="C114" t="s">
        <v>19</v>
      </c>
      <c r="D114" t="s">
        <v>19</v>
      </c>
      <c r="E114" t="s">
        <v>582</v>
      </c>
      <c r="F114" t="s">
        <v>582</v>
      </c>
      <c r="G114" t="s">
        <v>315</v>
      </c>
      <c r="H114" t="s">
        <v>315</v>
      </c>
      <c r="K114" t="b">
        <v>1</v>
      </c>
      <c r="L114" t="str">
        <f>_xlfn.CONCAT(quot_marks,AppendFullResults[[#This Row],[combination on kb]],quot_marks,",")</f>
        <v>"`B5",</v>
      </c>
      <c r="M114" t="str">
        <f>_xlfn.CONCAT(quot_marks,AppendFullResults[[#This Row],[fixed on kb]],quot_marks,",")</f>
        <v>"5%",</v>
      </c>
    </row>
    <row r="115" spans="1:13">
      <c r="A115" t="s">
        <v>24</v>
      </c>
      <c r="B115" t="s">
        <v>24</v>
      </c>
      <c r="C115" t="s">
        <v>19</v>
      </c>
      <c r="D115" t="s">
        <v>19</v>
      </c>
      <c r="E115" t="s">
        <v>583</v>
      </c>
      <c r="F115" t="s">
        <v>583</v>
      </c>
      <c r="G115" t="s">
        <v>316</v>
      </c>
      <c r="H115" t="s">
        <v>316</v>
      </c>
      <c r="K115" t="b">
        <v>1</v>
      </c>
      <c r="L115" t="str">
        <f>_xlfn.CONCAT(quot_marks,AppendFullResults[[#This Row],[combination on kb]],quot_marks,",")</f>
        <v>"`Bt",</v>
      </c>
      <c r="M115" t="str">
        <f>_xlfn.CONCAT(quot_marks,AppendFullResults[[#This Row],[fixed on kb]],quot_marks,",")</f>
        <v>"t%",</v>
      </c>
    </row>
    <row r="116" spans="1:13">
      <c r="A116" t="s">
        <v>17</v>
      </c>
      <c r="B116" t="s">
        <v>17</v>
      </c>
      <c r="C116" t="s">
        <v>19</v>
      </c>
      <c r="D116" t="s">
        <v>19</v>
      </c>
      <c r="E116" t="s">
        <v>584</v>
      </c>
      <c r="F116" t="s">
        <v>584</v>
      </c>
      <c r="G116" t="s">
        <v>168</v>
      </c>
      <c r="H116" t="s">
        <v>168</v>
      </c>
      <c r="I116" t="s">
        <v>242</v>
      </c>
      <c r="K116" t="b">
        <v>1</v>
      </c>
      <c r="L116" t="str">
        <f>_xlfn.CONCAT(quot_marks,AppendFullResults[[#This Row],[combination on kb]],quot_marks,",")</f>
        <v>"`Bg",</v>
      </c>
      <c r="M116" t="str">
        <f>_xlfn.CONCAT(quot_marks,AppendFullResults[[#This Row],[fixed on kb]],quot_marks,",")</f>
        <v>"g%",</v>
      </c>
    </row>
    <row r="117" spans="1:13">
      <c r="A117" t="s">
        <v>25</v>
      </c>
      <c r="B117" t="s">
        <v>25</v>
      </c>
      <c r="C117" t="s">
        <v>19</v>
      </c>
      <c r="D117" t="s">
        <v>19</v>
      </c>
      <c r="E117" t="s">
        <v>585</v>
      </c>
      <c r="F117" t="s">
        <v>585</v>
      </c>
      <c r="G117" t="s">
        <v>317</v>
      </c>
      <c r="H117" t="s">
        <v>317</v>
      </c>
      <c r="K117" t="b">
        <v>1</v>
      </c>
      <c r="L117" t="str">
        <f>_xlfn.CONCAT(quot_marks,AppendFullResults[[#This Row],[combination on kb]],quot_marks,",")</f>
        <v>"`Bb",</v>
      </c>
      <c r="M117" t="str">
        <f>_xlfn.CONCAT(quot_marks,AppendFullResults[[#This Row],[fixed on kb]],quot_marks,",")</f>
        <v>"b%",</v>
      </c>
    </row>
    <row r="118" spans="1:13">
      <c r="A118" t="s">
        <v>496</v>
      </c>
      <c r="B118" t="s">
        <v>496</v>
      </c>
      <c r="C118" t="s">
        <v>19</v>
      </c>
      <c r="D118" t="s">
        <v>19</v>
      </c>
      <c r="E118" t="s">
        <v>586</v>
      </c>
      <c r="F118" t="s">
        <v>586</v>
      </c>
      <c r="G118" t="s">
        <v>314</v>
      </c>
      <c r="H118" t="s">
        <v>314</v>
      </c>
      <c r="K118" t="b">
        <v>1</v>
      </c>
      <c r="L118" t="str">
        <f>_xlfn.CONCAT(quot_marks,AppendFullResults[[#This Row],[combination on kb]],quot_marks,",")</f>
        <v>"`B6",</v>
      </c>
      <c r="M118" t="str">
        <f>_xlfn.CONCAT(quot_marks,AppendFullResults[[#This Row],[fixed on kb]],quot_marks,",")</f>
        <v>"6T",</v>
      </c>
    </row>
    <row r="119" spans="1:13">
      <c r="A119" t="s">
        <v>31</v>
      </c>
      <c r="B119" t="s">
        <v>31</v>
      </c>
      <c r="C119" t="s">
        <v>19</v>
      </c>
      <c r="D119" t="s">
        <v>19</v>
      </c>
      <c r="E119" t="s">
        <v>587</v>
      </c>
      <c r="F119" t="s">
        <v>587</v>
      </c>
      <c r="G119" t="s">
        <v>318</v>
      </c>
      <c r="H119" t="s">
        <v>318</v>
      </c>
      <c r="K119" t="b">
        <v>1</v>
      </c>
      <c r="L119" t="str">
        <f>_xlfn.CONCAT(quot_marks,AppendFullResults[[#This Row],[combination on kb]],quot_marks,",")</f>
        <v>"`By",</v>
      </c>
      <c r="M119" t="str">
        <f>_xlfn.CONCAT(quot_marks,AppendFullResults[[#This Row],[fixed on kb]],quot_marks,",")</f>
        <v>"yT",</v>
      </c>
    </row>
    <row r="120" spans="1:13">
      <c r="A120" t="s">
        <v>20</v>
      </c>
      <c r="B120" t="s">
        <v>20</v>
      </c>
      <c r="C120" t="s">
        <v>19</v>
      </c>
      <c r="D120" t="s">
        <v>19</v>
      </c>
      <c r="E120" t="s">
        <v>588</v>
      </c>
      <c r="F120" t="s">
        <v>588</v>
      </c>
      <c r="G120" t="s">
        <v>319</v>
      </c>
      <c r="H120" t="s">
        <v>319</v>
      </c>
      <c r="K120" t="b">
        <v>1</v>
      </c>
      <c r="L120" t="str">
        <f>_xlfn.CONCAT(quot_marks,AppendFullResults[[#This Row],[combination on kb]],quot_marks,",")</f>
        <v>"`Bh",</v>
      </c>
      <c r="M120" t="str">
        <f>_xlfn.CONCAT(quot_marks,AppendFullResults[[#This Row],[fixed on kb]],quot_marks,",")</f>
        <v>"hT",</v>
      </c>
    </row>
    <row r="121" spans="1:13">
      <c r="A121" t="s">
        <v>23</v>
      </c>
      <c r="B121" t="s">
        <v>23</v>
      </c>
      <c r="C121" t="s">
        <v>19</v>
      </c>
      <c r="D121" t="s">
        <v>19</v>
      </c>
      <c r="E121" t="s">
        <v>589</v>
      </c>
      <c r="F121" t="s">
        <v>589</v>
      </c>
      <c r="G121" t="s">
        <v>320</v>
      </c>
      <c r="H121" t="s">
        <v>320</v>
      </c>
      <c r="K121" t="b">
        <v>1</v>
      </c>
      <c r="L121" t="str">
        <f>_xlfn.CONCAT(quot_marks,AppendFullResults[[#This Row],[combination on kb]],quot_marks,",")</f>
        <v>"`Bn",</v>
      </c>
      <c r="M121" t="str">
        <f>_xlfn.CONCAT(quot_marks,AppendFullResults[[#This Row],[fixed on kb]],quot_marks,",")</f>
        <v>"nT",</v>
      </c>
    </row>
    <row r="122" spans="1:13">
      <c r="A122" t="s">
        <v>193</v>
      </c>
      <c r="B122" t="s">
        <v>193</v>
      </c>
      <c r="C122" t="s">
        <v>19</v>
      </c>
      <c r="D122" t="s">
        <v>19</v>
      </c>
      <c r="E122" t="s">
        <v>590</v>
      </c>
      <c r="F122" t="s">
        <v>590</v>
      </c>
      <c r="G122" t="s">
        <v>321</v>
      </c>
      <c r="H122" t="s">
        <v>321</v>
      </c>
      <c r="K122" t="b">
        <v>0</v>
      </c>
      <c r="L122" t="str">
        <f>_xlfn.CONCAT(quot_marks,AppendFullResults[[#This Row],[combination on kb]],quot_marks,",")</f>
        <v>"`B7",</v>
      </c>
      <c r="M122" t="str">
        <f>_xlfn.CONCAT(quot_marks,AppendFullResults[[#This Row],[fixed on kb]],quot_marks,",")</f>
        <v>"7T",</v>
      </c>
    </row>
    <row r="123" spans="1:13">
      <c r="A123" t="s">
        <v>18</v>
      </c>
      <c r="B123" t="s">
        <v>18</v>
      </c>
      <c r="C123" t="s">
        <v>19</v>
      </c>
      <c r="D123" t="s">
        <v>19</v>
      </c>
      <c r="E123" t="s">
        <v>591</v>
      </c>
      <c r="F123" t="s">
        <v>591</v>
      </c>
      <c r="G123" t="s">
        <v>321</v>
      </c>
      <c r="H123" t="s">
        <v>321</v>
      </c>
      <c r="K123" t="b">
        <v>1</v>
      </c>
      <c r="L123" t="str">
        <f>_xlfn.CONCAT(quot_marks,AppendFullResults[[#This Row],[combination on kb]],quot_marks,",")</f>
        <v>"`Bu",</v>
      </c>
      <c r="M123" t="str">
        <f>_xlfn.CONCAT(quot_marks,AppendFullResults[[#This Row],[fixed on kb]],quot_marks,",")</f>
        <v>"uT",</v>
      </c>
    </row>
    <row r="124" spans="1:13">
      <c r="A124" t="s">
        <v>22</v>
      </c>
      <c r="B124" t="s">
        <v>22</v>
      </c>
      <c r="C124" t="s">
        <v>19</v>
      </c>
      <c r="D124" t="s">
        <v>19</v>
      </c>
      <c r="E124" t="s">
        <v>592</v>
      </c>
      <c r="F124" t="s">
        <v>592</v>
      </c>
      <c r="G124" t="s">
        <v>322</v>
      </c>
      <c r="H124" t="s">
        <v>322</v>
      </c>
      <c r="K124" t="b">
        <v>0</v>
      </c>
      <c r="L124" t="str">
        <f>_xlfn.CONCAT(quot_marks,AppendFullResults[[#This Row],[combination on kb]],quot_marks,",")</f>
        <v>"`Bj",</v>
      </c>
      <c r="M124" t="str">
        <f>_xlfn.CONCAT(quot_marks,AppendFullResults[[#This Row],[fixed on kb]],quot_marks,",")</f>
        <v>"j%",</v>
      </c>
    </row>
    <row r="125" spans="1:13">
      <c r="A125" t="s">
        <v>38</v>
      </c>
      <c r="B125" t="s">
        <v>38</v>
      </c>
      <c r="C125" t="s">
        <v>19</v>
      </c>
      <c r="D125" t="s">
        <v>19</v>
      </c>
      <c r="E125" t="s">
        <v>593</v>
      </c>
      <c r="F125" t="s">
        <v>593</v>
      </c>
      <c r="G125" t="s">
        <v>322</v>
      </c>
      <c r="H125" t="s">
        <v>322</v>
      </c>
      <c r="K125" t="b">
        <v>1</v>
      </c>
      <c r="L125" t="str">
        <f>_xlfn.CONCAT(quot_marks,AppendFullResults[[#This Row],[combination on kb]],quot_marks,",")</f>
        <v>"`Bm",</v>
      </c>
      <c r="M125" t="str">
        <f>_xlfn.CONCAT(quot_marks,AppendFullResults[[#This Row],[fixed on kb]],quot_marks,",")</f>
        <v>"m%",</v>
      </c>
    </row>
    <row r="126" spans="1:13">
      <c r="A126" t="s">
        <v>505</v>
      </c>
      <c r="B126" t="s">
        <v>505</v>
      </c>
      <c r="C126" t="s">
        <v>19</v>
      </c>
      <c r="D126" t="s">
        <v>19</v>
      </c>
      <c r="E126" t="s">
        <v>594</v>
      </c>
      <c r="F126" t="s">
        <v>594</v>
      </c>
      <c r="G126" t="s">
        <v>323</v>
      </c>
      <c r="H126" t="s">
        <v>323</v>
      </c>
      <c r="K126" t="b">
        <v>1</v>
      </c>
      <c r="L126" t="str">
        <f>_xlfn.CONCAT(quot_marks,AppendFullResults[[#This Row],[combination on kb]],quot_marks,",")</f>
        <v>"`B8",</v>
      </c>
      <c r="M126" t="str">
        <f>_xlfn.CONCAT(quot_marks,AppendFullResults[[#This Row],[fixed on kb]],quot_marks,",")</f>
        <v>"iT",</v>
      </c>
    </row>
    <row r="127" spans="1:13">
      <c r="A127" t="s">
        <v>26</v>
      </c>
      <c r="B127" t="s">
        <v>26</v>
      </c>
      <c r="C127" t="s">
        <v>19</v>
      </c>
      <c r="D127" t="s">
        <v>19</v>
      </c>
      <c r="E127" t="s">
        <v>595</v>
      </c>
      <c r="F127" t="s">
        <v>595</v>
      </c>
      <c r="G127" t="s">
        <v>324</v>
      </c>
      <c r="H127" t="s">
        <v>324</v>
      </c>
      <c r="K127" t="b">
        <v>1</v>
      </c>
      <c r="L127" t="str">
        <f>_xlfn.CONCAT(quot_marks,AppendFullResults[[#This Row],[combination on kb]],quot_marks,",")</f>
        <v>"`Bi",</v>
      </c>
      <c r="M127" t="str">
        <f>_xlfn.CONCAT(quot_marks,AppendFullResults[[#This Row],[fixed on kb]],quot_marks,",")</f>
        <v>"iT",</v>
      </c>
    </row>
    <row r="128" spans="1:13">
      <c r="A128" t="s">
        <v>183</v>
      </c>
      <c r="B128" t="s">
        <v>183</v>
      </c>
      <c r="C128" t="s">
        <v>326</v>
      </c>
      <c r="D128" t="s">
        <v>326</v>
      </c>
      <c r="E128" t="s">
        <v>463</v>
      </c>
      <c r="F128" t="s">
        <v>463</v>
      </c>
      <c r="G128" t="s">
        <v>327</v>
      </c>
      <c r="H128" t="s">
        <v>327</v>
      </c>
      <c r="K128" t="b">
        <v>1</v>
      </c>
      <c r="L128" t="str">
        <f>_xlfn.CONCAT(quot_marks,AppendFullResults[[#This Row],[combination on kb]],quot_marks,",")</f>
        <v>"`Bk",</v>
      </c>
      <c r="M128" t="str">
        <f>_xlfn.CONCAT(quot_marks,AppendFullResults[[#This Row],[fixed on kb]],quot_marks,",")</f>
        <v>",T",</v>
      </c>
    </row>
    <row r="129" spans="1:13">
      <c r="A129" t="s">
        <v>140</v>
      </c>
      <c r="B129" t="s">
        <v>140</v>
      </c>
      <c r="C129" t="s">
        <v>326</v>
      </c>
      <c r="D129" t="s">
        <v>326</v>
      </c>
      <c r="E129" t="s">
        <v>464</v>
      </c>
      <c r="F129" t="s">
        <v>464</v>
      </c>
      <c r="G129" t="s">
        <v>328</v>
      </c>
      <c r="H129" t="s">
        <v>328</v>
      </c>
      <c r="K129" t="b">
        <v>1</v>
      </c>
      <c r="L129" t="str">
        <f>_xlfn.CONCAT(quot_marks,AppendFullResults[[#This Row],[combination on kb]],quot_marks,",")</f>
        <v>"`B,",</v>
      </c>
      <c r="M129" t="str">
        <f>_xlfn.CONCAT(quot_marks,AppendFullResults[[#This Row],[fixed on kb]],quot_marks,",")</f>
        <v>",T",</v>
      </c>
    </row>
    <row r="130" spans="1:13">
      <c r="A130" t="s">
        <v>28</v>
      </c>
      <c r="B130" t="s">
        <v>28</v>
      </c>
      <c r="C130" t="s">
        <v>326</v>
      </c>
      <c r="D130" t="s">
        <v>326</v>
      </c>
      <c r="E130" t="s">
        <v>465</v>
      </c>
      <c r="F130" t="s">
        <v>465</v>
      </c>
      <c r="G130" t="s">
        <v>329</v>
      </c>
      <c r="H130" t="s">
        <v>329</v>
      </c>
      <c r="K130" t="b">
        <v>1</v>
      </c>
      <c r="L130" t="str">
        <f>_xlfn.CONCAT(quot_marks,AppendFullResults[[#This Row],[combination on kb]],quot_marks,",")</f>
        <v>"`B9",</v>
      </c>
      <c r="M130" t="str">
        <f>_xlfn.CONCAT(quot_marks,AppendFullResults[[#This Row],[fixed on kb]],quot_marks,",")</f>
        <v>"9G",</v>
      </c>
    </row>
    <row r="131" spans="1:13">
      <c r="A131" t="s">
        <v>59</v>
      </c>
      <c r="B131" t="s">
        <v>59</v>
      </c>
      <c r="C131" t="s">
        <v>326</v>
      </c>
      <c r="D131" t="s">
        <v>326</v>
      </c>
      <c r="E131" t="s">
        <v>466</v>
      </c>
      <c r="F131" t="s">
        <v>466</v>
      </c>
      <c r="G131" t="s">
        <v>330</v>
      </c>
      <c r="H131" t="s">
        <v>330</v>
      </c>
      <c r="K131" t="b">
        <v>1</v>
      </c>
      <c r="L131" t="str">
        <f>_xlfn.CONCAT(quot_marks,AppendFullResults[[#This Row],[combination on kb]],quot_marks,",")</f>
        <v>"`Bo",</v>
      </c>
      <c r="M131" t="str">
        <f>_xlfn.CONCAT(quot_marks,AppendFullResults[[#This Row],[fixed on kb]],quot_marks,",")</f>
        <v>"oT",</v>
      </c>
    </row>
    <row r="132" spans="1:13">
      <c r="A132" t="s">
        <v>0</v>
      </c>
      <c r="B132" t="s">
        <v>0</v>
      </c>
      <c r="C132" t="s">
        <v>326</v>
      </c>
      <c r="D132" t="s">
        <v>326</v>
      </c>
      <c r="E132" t="s">
        <v>467</v>
      </c>
      <c r="F132" t="s">
        <v>467</v>
      </c>
      <c r="G132" t="s">
        <v>331</v>
      </c>
      <c r="H132" t="s">
        <v>331</v>
      </c>
      <c r="K132" t="b">
        <v>1</v>
      </c>
      <c r="L132" t="str">
        <f>_xlfn.CONCAT(quot_marks,AppendFullResults[[#This Row],[combination on kb]],quot_marks,",")</f>
        <v>"`Bl",</v>
      </c>
      <c r="M132" t="str">
        <f>_xlfn.CONCAT(quot_marks,AppendFullResults[[#This Row],[fixed on kb]],quot_marks,",")</f>
        <v>"lT",</v>
      </c>
    </row>
    <row r="133" spans="1:13">
      <c r="A133" t="s">
        <v>187</v>
      </c>
      <c r="B133" t="s">
        <v>187</v>
      </c>
      <c r="C133" t="s">
        <v>326</v>
      </c>
      <c r="D133" t="s">
        <v>326</v>
      </c>
      <c r="E133" t="s">
        <v>468</v>
      </c>
      <c r="F133" t="s">
        <v>468</v>
      </c>
      <c r="G133" t="s">
        <v>332</v>
      </c>
      <c r="H133" t="s">
        <v>332</v>
      </c>
      <c r="K133" t="b">
        <v>1</v>
      </c>
      <c r="L133" t="str">
        <f>_xlfn.CONCAT(quot_marks,AppendFullResults[[#This Row],[combination on kb]],quot_marks,",")</f>
        <v>"`B.",</v>
      </c>
      <c r="M133" t="str">
        <f>_xlfn.CONCAT(quot_marks,AppendFullResults[[#This Row],[fixed on kb]],quot_marks,",")</f>
        <v>".T",</v>
      </c>
    </row>
    <row r="134" spans="1:13">
      <c r="A134" t="s">
        <v>7</v>
      </c>
      <c r="B134" t="s">
        <v>7</v>
      </c>
      <c r="C134" t="s">
        <v>326</v>
      </c>
      <c r="D134" t="s">
        <v>326</v>
      </c>
      <c r="E134" t="s">
        <v>469</v>
      </c>
      <c r="F134" t="s">
        <v>469</v>
      </c>
      <c r="G134" t="s">
        <v>333</v>
      </c>
      <c r="H134" t="s">
        <v>333</v>
      </c>
      <c r="K134" t="b">
        <v>1</v>
      </c>
      <c r="L134" t="str">
        <f>_xlfn.CONCAT(quot_marks,AppendFullResults[[#This Row],[combination on kb]],quot_marks,",")</f>
        <v>"`N1",</v>
      </c>
      <c r="M134" t="str">
        <f>_xlfn.CONCAT(quot_marks,AppendFullResults[[#This Row],[fixed on kb]],quot_marks,",")</f>
        <v>"1N",</v>
      </c>
    </row>
    <row r="135" spans="1:13">
      <c r="A135" t="s">
        <v>54</v>
      </c>
      <c r="B135" t="s">
        <v>54</v>
      </c>
      <c r="C135" t="s">
        <v>326</v>
      </c>
      <c r="D135" t="s">
        <v>326</v>
      </c>
      <c r="E135" t="s">
        <v>470</v>
      </c>
      <c r="F135" t="s">
        <v>470</v>
      </c>
      <c r="G135" t="s">
        <v>334</v>
      </c>
      <c r="H135" t="s">
        <v>334</v>
      </c>
      <c r="K135" t="b">
        <v>1</v>
      </c>
      <c r="L135" t="str">
        <f>_xlfn.CONCAT(quot_marks,AppendFullResults[[#This Row],[combination on kb]],quot_marks,",")</f>
        <v>"`N!",</v>
      </c>
      <c r="M135" t="str">
        <f>_xlfn.CONCAT(quot_marks,AppendFullResults[[#This Row],[fixed on kb]],quot_marks,",")</f>
        <v>"!N",</v>
      </c>
    </row>
    <row r="136" spans="1:13">
      <c r="A136" t="s">
        <v>184</v>
      </c>
      <c r="B136" t="s">
        <v>184</v>
      </c>
      <c r="C136" t="s">
        <v>326</v>
      </c>
      <c r="D136" t="s">
        <v>326</v>
      </c>
      <c r="E136" t="s">
        <v>471</v>
      </c>
      <c r="F136" t="s">
        <v>471</v>
      </c>
      <c r="G136" t="s">
        <v>347</v>
      </c>
      <c r="H136" t="s">
        <v>347</v>
      </c>
      <c r="K136" t="b">
        <v>1</v>
      </c>
      <c r="L136" t="str">
        <f>_xlfn.CONCAT(quot_marks,AppendFullResults[[#This Row],[combination on kb]],quot_marks,",")</f>
        <v>"`Nq",</v>
      </c>
      <c r="M136" t="str">
        <f>_xlfn.CONCAT(quot_marks,AppendFullResults[[#This Row],[fixed on kb]],quot_marks,",")</f>
        <v>"qN",</v>
      </c>
    </row>
    <row r="137" spans="1:13">
      <c r="A137" t="s">
        <v>185</v>
      </c>
      <c r="B137" t="s">
        <v>185</v>
      </c>
      <c r="C137" t="s">
        <v>326</v>
      </c>
      <c r="D137" t="s">
        <v>326</v>
      </c>
      <c r="E137" t="s">
        <v>472</v>
      </c>
      <c r="F137" t="s">
        <v>472</v>
      </c>
      <c r="G137" t="s">
        <v>348</v>
      </c>
      <c r="H137" t="s">
        <v>348</v>
      </c>
      <c r="K137" t="b">
        <v>1</v>
      </c>
      <c r="L137" t="str">
        <f>_xlfn.CONCAT(quot_marks,AppendFullResults[[#This Row],[combination on kb]],quot_marks,",")</f>
        <v>"`NQ",</v>
      </c>
      <c r="M137" t="str">
        <f>_xlfn.CONCAT(quot_marks,AppendFullResults[[#This Row],[fixed on kb]],quot_marks,",")</f>
        <v>"QN",</v>
      </c>
    </row>
    <row r="138" spans="1:13">
      <c r="A138" t="s">
        <v>3</v>
      </c>
      <c r="B138" t="s">
        <v>3</v>
      </c>
      <c r="C138" t="s">
        <v>326</v>
      </c>
      <c r="D138" t="s">
        <v>326</v>
      </c>
      <c r="E138" t="s">
        <v>473</v>
      </c>
      <c r="F138" t="s">
        <v>473</v>
      </c>
      <c r="G138" t="s">
        <v>349</v>
      </c>
      <c r="H138" t="s">
        <v>349</v>
      </c>
      <c r="K138" t="b">
        <v>1</v>
      </c>
      <c r="L138" t="str">
        <f>_xlfn.CONCAT(quot_marks,AppendFullResults[[#This Row],[combination on kb]],quot_marks,",")</f>
        <v>"`Na",</v>
      </c>
      <c r="M138" t="str">
        <f>_xlfn.CONCAT(quot_marks,AppendFullResults[[#This Row],[fixed on kb]],quot_marks,",")</f>
        <v>"aN",</v>
      </c>
    </row>
    <row r="139" spans="1:13">
      <c r="A139" t="s">
        <v>188</v>
      </c>
      <c r="B139" t="s">
        <v>188</v>
      </c>
      <c r="C139" t="s">
        <v>326</v>
      </c>
      <c r="D139" t="s">
        <v>326</v>
      </c>
      <c r="E139" t="s">
        <v>474</v>
      </c>
      <c r="F139" t="s">
        <v>474</v>
      </c>
      <c r="G139" t="s">
        <v>350</v>
      </c>
      <c r="H139" t="s">
        <v>350</v>
      </c>
      <c r="K139" t="b">
        <v>1</v>
      </c>
      <c r="L139" t="str">
        <f>_xlfn.CONCAT(quot_marks,AppendFullResults[[#This Row],[combination on kb]],quot_marks,",")</f>
        <v>"`NA",</v>
      </c>
      <c r="M139" t="str">
        <f>_xlfn.CONCAT(quot_marks,AppendFullResults[[#This Row],[fixed on kb]],quot_marks,",")</f>
        <v>"AN",</v>
      </c>
    </row>
    <row r="140" spans="1:13">
      <c r="A140" t="s">
        <v>21</v>
      </c>
      <c r="B140" t="s">
        <v>21</v>
      </c>
      <c r="C140" t="s">
        <v>326</v>
      </c>
      <c r="D140" t="s">
        <v>326</v>
      </c>
      <c r="E140" t="s">
        <v>475</v>
      </c>
      <c r="F140" t="s">
        <v>475</v>
      </c>
      <c r="G140" t="s">
        <v>351</v>
      </c>
      <c r="H140" t="s">
        <v>351</v>
      </c>
      <c r="K140" t="b">
        <v>1</v>
      </c>
      <c r="L140" t="str">
        <f>_xlfn.CONCAT(quot_marks,AppendFullResults[[#This Row],[combination on kb]],quot_marks,",")</f>
        <v>"`Nz",</v>
      </c>
      <c r="M140" t="str">
        <f>_xlfn.CONCAT(quot_marks,AppendFullResults[[#This Row],[fixed on kb]],quot_marks,",")</f>
        <v>"zN",</v>
      </c>
    </row>
    <row r="141" spans="1:13">
      <c r="A141" t="s">
        <v>189</v>
      </c>
      <c r="B141" t="s">
        <v>189</v>
      </c>
      <c r="C141" t="s">
        <v>326</v>
      </c>
      <c r="D141" t="s">
        <v>326</v>
      </c>
      <c r="E141" t="s">
        <v>476</v>
      </c>
      <c r="F141" t="s">
        <v>476</v>
      </c>
      <c r="G141" t="s">
        <v>352</v>
      </c>
      <c r="H141" t="s">
        <v>352</v>
      </c>
      <c r="K141" t="b">
        <v>1</v>
      </c>
      <c r="L141" t="str">
        <f>_xlfn.CONCAT(quot_marks,AppendFullResults[[#This Row],[combination on kb]],quot_marks,",")</f>
        <v>"`NZ",</v>
      </c>
      <c r="M141" t="str">
        <f>_xlfn.CONCAT(quot_marks,AppendFullResults[[#This Row],[fixed on kb]],quot_marks,",")</f>
        <v>"ZN",</v>
      </c>
    </row>
    <row r="142" spans="1:13">
      <c r="A142" t="s">
        <v>15</v>
      </c>
      <c r="B142" t="s">
        <v>15</v>
      </c>
      <c r="C142" t="s">
        <v>326</v>
      </c>
      <c r="D142" t="s">
        <v>326</v>
      </c>
      <c r="E142" t="s">
        <v>477</v>
      </c>
      <c r="F142" t="s">
        <v>477</v>
      </c>
      <c r="G142" t="s">
        <v>353</v>
      </c>
      <c r="H142" t="s">
        <v>353</v>
      </c>
      <c r="K142" t="b">
        <v>1</v>
      </c>
      <c r="L142" t="str">
        <f>_xlfn.CONCAT(quot_marks,AppendFullResults[[#This Row],[combination on kb]],quot_marks,",")</f>
        <v>"`N2",</v>
      </c>
      <c r="M142" t="str">
        <f>_xlfn.CONCAT(quot_marks,AppendFullResults[[#This Row],[fixed on kb]],quot_marks,",")</f>
        <v>"2Y",</v>
      </c>
    </row>
    <row r="143" spans="1:13">
      <c r="A143" t="s">
        <v>190</v>
      </c>
      <c r="B143" t="s">
        <v>190</v>
      </c>
      <c r="C143" t="s">
        <v>326</v>
      </c>
      <c r="D143" t="s">
        <v>326</v>
      </c>
      <c r="E143" t="s">
        <v>478</v>
      </c>
      <c r="F143" t="s">
        <v>478</v>
      </c>
      <c r="G143" t="s">
        <v>354</v>
      </c>
      <c r="H143" t="s">
        <v>354</v>
      </c>
      <c r="K143" t="b">
        <v>1</v>
      </c>
      <c r="L143" t="str">
        <f>_xlfn.CONCAT(quot_marks,AppendFullResults[[#This Row],[combination on kb]],quot_marks,",")</f>
        <v>"`N@",</v>
      </c>
      <c r="M143" t="str">
        <f>_xlfn.CONCAT(quot_marks,AppendFullResults[[#This Row],[fixed on kb]],quot_marks,",")</f>
        <v>"@Y",</v>
      </c>
    </row>
    <row r="144" spans="1:13">
      <c r="A144" t="s">
        <v>186</v>
      </c>
      <c r="B144" t="s">
        <v>186</v>
      </c>
      <c r="C144" t="s">
        <v>326</v>
      </c>
      <c r="D144" t="s">
        <v>326</v>
      </c>
      <c r="E144" t="s">
        <v>479</v>
      </c>
      <c r="F144" t="s">
        <v>479</v>
      </c>
      <c r="G144" t="s">
        <v>335</v>
      </c>
      <c r="H144" t="s">
        <v>335</v>
      </c>
      <c r="K144" t="b">
        <v>1</v>
      </c>
      <c r="L144" t="str">
        <f>_xlfn.CONCAT(quot_marks,AppendFullResults[[#This Row],[combination on kb]],quot_marks,",")</f>
        <v>"`Nw",</v>
      </c>
      <c r="M144" t="str">
        <f>_xlfn.CONCAT(quot_marks,AppendFullResults[[#This Row],[fixed on kb]],quot_marks,",")</f>
        <v>"wY",</v>
      </c>
    </row>
    <row r="145" spans="1:13">
      <c r="A145" t="s">
        <v>11</v>
      </c>
      <c r="B145" t="s">
        <v>11</v>
      </c>
      <c r="C145" t="s">
        <v>326</v>
      </c>
      <c r="D145" t="s">
        <v>326</v>
      </c>
      <c r="E145" t="s">
        <v>480</v>
      </c>
      <c r="F145" t="s">
        <v>480</v>
      </c>
      <c r="G145" t="s">
        <v>336</v>
      </c>
      <c r="H145" t="s">
        <v>336</v>
      </c>
      <c r="K145" t="b">
        <v>1</v>
      </c>
      <c r="L145" t="str">
        <f>_xlfn.CONCAT(quot_marks,AppendFullResults[[#This Row],[combination on kb]],quot_marks,",")</f>
        <v>"`NW",</v>
      </c>
      <c r="M145" t="str">
        <f>_xlfn.CONCAT(quot_marks,AppendFullResults[[#This Row],[fixed on kb]],quot_marks,",")</f>
        <v>"WY",</v>
      </c>
    </row>
    <row r="146" spans="1:13">
      <c r="A146" t="s">
        <v>9</v>
      </c>
      <c r="B146" t="s">
        <v>9</v>
      </c>
      <c r="C146" t="s">
        <v>326</v>
      </c>
      <c r="D146" t="s">
        <v>326</v>
      </c>
      <c r="E146" t="s">
        <v>481</v>
      </c>
      <c r="F146" t="s">
        <v>481</v>
      </c>
      <c r="G146" t="s">
        <v>337</v>
      </c>
      <c r="H146" t="s">
        <v>337</v>
      </c>
      <c r="K146" t="b">
        <v>1</v>
      </c>
      <c r="L146" t="str">
        <f>_xlfn.CONCAT(quot_marks,AppendFullResults[[#This Row],[combination on kb]],quot_marks,",")</f>
        <v>"`Ns",</v>
      </c>
      <c r="M146" t="str">
        <f>_xlfn.CONCAT(quot_marks,AppendFullResults[[#This Row],[fixed on kb]],quot_marks,",")</f>
        <v>"sY",</v>
      </c>
    </row>
    <row r="147" spans="1:13">
      <c r="A147" t="s">
        <v>6</v>
      </c>
      <c r="B147" t="s">
        <v>6</v>
      </c>
      <c r="C147" t="s">
        <v>326</v>
      </c>
      <c r="D147" t="s">
        <v>326</v>
      </c>
      <c r="E147" t="s">
        <v>482</v>
      </c>
      <c r="F147" t="s">
        <v>482</v>
      </c>
      <c r="G147" t="s">
        <v>338</v>
      </c>
      <c r="H147" t="s">
        <v>338</v>
      </c>
      <c r="K147" t="b">
        <v>1</v>
      </c>
      <c r="L147" t="str">
        <f>_xlfn.CONCAT(quot_marks,AppendFullResults[[#This Row],[combination on kb]],quot_marks,",")</f>
        <v>"`NS",</v>
      </c>
      <c r="M147" t="str">
        <f>_xlfn.CONCAT(quot_marks,AppendFullResults[[#This Row],[fixed on kb]],quot_marks,",")</f>
        <v>"SY",</v>
      </c>
    </row>
    <row r="148" spans="1:13">
      <c r="A148" t="s">
        <v>191</v>
      </c>
      <c r="B148" t="s">
        <v>191</v>
      </c>
      <c r="C148" t="s">
        <v>326</v>
      </c>
      <c r="D148" t="s">
        <v>326</v>
      </c>
      <c r="E148" t="s">
        <v>483</v>
      </c>
      <c r="F148" t="s">
        <v>483</v>
      </c>
      <c r="G148" t="s">
        <v>355</v>
      </c>
      <c r="H148" t="s">
        <v>355</v>
      </c>
      <c r="K148" t="b">
        <v>1</v>
      </c>
      <c r="L148" t="str">
        <f>_xlfn.CONCAT(quot_marks,AppendFullResults[[#This Row],[combination on kb]],quot_marks,",")</f>
        <v>"`Nx",</v>
      </c>
      <c r="M148" t="str">
        <f>_xlfn.CONCAT(quot_marks,AppendFullResults[[#This Row],[fixed on kb]],quot_marks,",")</f>
        <v>"xY",</v>
      </c>
    </row>
    <row r="149" spans="1:13">
      <c r="A149" t="s">
        <v>29</v>
      </c>
      <c r="B149" t="s">
        <v>29</v>
      </c>
      <c r="C149" t="s">
        <v>326</v>
      </c>
      <c r="D149" t="s">
        <v>326</v>
      </c>
      <c r="E149" t="s">
        <v>484</v>
      </c>
      <c r="F149" t="s">
        <v>484</v>
      </c>
      <c r="G149" t="s">
        <v>356</v>
      </c>
      <c r="H149" t="s">
        <v>356</v>
      </c>
      <c r="K149" t="b">
        <v>1</v>
      </c>
      <c r="L149" t="str">
        <f>_xlfn.CONCAT(quot_marks,AppendFullResults[[#This Row],[combination on kb]],quot_marks,",")</f>
        <v>"`NX",</v>
      </c>
      <c r="M149" t="str">
        <f>_xlfn.CONCAT(quot_marks,AppendFullResults[[#This Row],[fixed on kb]],quot_marks,",")</f>
        <v>"XY",</v>
      </c>
    </row>
    <row r="150" spans="1:13">
      <c r="A150" t="s">
        <v>13</v>
      </c>
      <c r="B150" t="s">
        <v>13</v>
      </c>
      <c r="C150" t="s">
        <v>326</v>
      </c>
      <c r="D150" t="s">
        <v>326</v>
      </c>
      <c r="E150" t="s">
        <v>485</v>
      </c>
      <c r="F150" t="s">
        <v>485</v>
      </c>
      <c r="G150" t="s">
        <v>357</v>
      </c>
      <c r="H150" t="s">
        <v>357</v>
      </c>
      <c r="K150" t="b">
        <v>1</v>
      </c>
      <c r="L150" t="str">
        <f>_xlfn.CONCAT(quot_marks,AppendFullResults[[#This Row],[combination on kb]],quot_marks,",")</f>
        <v>"`N3",</v>
      </c>
      <c r="M150" t="str">
        <f>_xlfn.CONCAT(quot_marks,AppendFullResults[[#This Row],[fixed on kb]],quot_marks,",")</f>
        <v>"3N",</v>
      </c>
    </row>
    <row r="151" spans="1:13">
      <c r="A151" t="s">
        <v>33</v>
      </c>
      <c r="B151" t="s">
        <v>33</v>
      </c>
      <c r="C151" t="s">
        <v>326</v>
      </c>
      <c r="D151" t="s">
        <v>326</v>
      </c>
      <c r="E151" t="s">
        <v>486</v>
      </c>
      <c r="F151" t="s">
        <v>486</v>
      </c>
      <c r="G151" t="s">
        <v>358</v>
      </c>
      <c r="H151" t="s">
        <v>358</v>
      </c>
      <c r="K151" t="b">
        <v>1</v>
      </c>
      <c r="L151" t="str">
        <f>_xlfn.CONCAT(quot_marks,AppendFullResults[[#This Row],[combination on kb]],quot_marks,",")</f>
        <v>"`Ne",</v>
      </c>
      <c r="M151" t="str">
        <f>_xlfn.CONCAT(quot_marks,AppendFullResults[[#This Row],[fixed on kb]],quot_marks,",")</f>
        <v>"eN",</v>
      </c>
    </row>
    <row r="152" spans="1:13">
      <c r="A152" t="s">
        <v>192</v>
      </c>
      <c r="B152" t="s">
        <v>192</v>
      </c>
      <c r="C152" t="s">
        <v>326</v>
      </c>
      <c r="D152" t="s">
        <v>326</v>
      </c>
      <c r="E152" t="s">
        <v>487</v>
      </c>
      <c r="F152" t="s">
        <v>487</v>
      </c>
      <c r="G152" t="s">
        <v>359</v>
      </c>
      <c r="H152" t="s">
        <v>359</v>
      </c>
      <c r="K152" t="b">
        <v>1</v>
      </c>
      <c r="L152" t="str">
        <f>_xlfn.CONCAT(quot_marks,AppendFullResults[[#This Row],[combination on kb]],quot_marks,",")</f>
        <v>"`Nd",</v>
      </c>
      <c r="M152" t="str">
        <f>_xlfn.CONCAT(quot_marks,AppendFullResults[[#This Row],[fixed on kb]],quot_marks,",")</f>
        <v>"dN",</v>
      </c>
    </row>
    <row r="153" spans="1:13">
      <c r="A153" t="s">
        <v>30</v>
      </c>
      <c r="B153" t="s">
        <v>30</v>
      </c>
      <c r="C153" t="s">
        <v>326</v>
      </c>
      <c r="D153" t="s">
        <v>326</v>
      </c>
      <c r="E153" t="s">
        <v>488</v>
      </c>
      <c r="F153" t="s">
        <v>488</v>
      </c>
      <c r="G153" t="s">
        <v>449</v>
      </c>
      <c r="H153" t="s">
        <v>449</v>
      </c>
      <c r="K153" t="b">
        <v>1</v>
      </c>
      <c r="L153" t="str">
        <f>_xlfn.CONCAT(quot_marks,AppendFullResults[[#This Row],[combination on kb]],quot_marks,",")</f>
        <v>"`Nc",</v>
      </c>
      <c r="M153" t="str">
        <f>_xlfn.CONCAT(quot_marks,AppendFullResults[[#This Row],[fixed on kb]],quot_marks,",")</f>
        <v>"cN",</v>
      </c>
    </row>
    <row r="154" spans="1:13">
      <c r="A154" t="s">
        <v>14</v>
      </c>
      <c r="B154" t="s">
        <v>14</v>
      </c>
      <c r="C154" t="s">
        <v>326</v>
      </c>
      <c r="D154" t="s">
        <v>326</v>
      </c>
      <c r="E154" t="s">
        <v>489</v>
      </c>
      <c r="F154" t="s">
        <v>489</v>
      </c>
      <c r="G154" t="s">
        <v>360</v>
      </c>
      <c r="H154" t="s">
        <v>360</v>
      </c>
      <c r="K154" t="b">
        <v>1</v>
      </c>
      <c r="L154" t="str">
        <f>_xlfn.CONCAT(quot_marks,AppendFullResults[[#This Row],[combination on kb]],quot_marks,",")</f>
        <v>"`N4",</v>
      </c>
      <c r="M154" t="str">
        <f>_xlfn.CONCAT(quot_marks,AppendFullResults[[#This Row],[fixed on kb]],quot_marks,",")</f>
        <v>"4Y",</v>
      </c>
    </row>
    <row r="155" spans="1:13">
      <c r="A155" t="s">
        <v>2</v>
      </c>
      <c r="B155" t="s">
        <v>2</v>
      </c>
      <c r="C155" t="s">
        <v>326</v>
      </c>
      <c r="D155" t="s">
        <v>326</v>
      </c>
      <c r="E155" t="s">
        <v>490</v>
      </c>
      <c r="F155" t="s">
        <v>490</v>
      </c>
      <c r="G155" t="s">
        <v>361</v>
      </c>
      <c r="H155" t="s">
        <v>361</v>
      </c>
      <c r="K155" t="b">
        <v>1</v>
      </c>
      <c r="L155" t="str">
        <f>_xlfn.CONCAT(quot_marks,AppendFullResults[[#This Row],[combination on kb]],quot_marks,",")</f>
        <v>"`Nr",</v>
      </c>
      <c r="M155" t="str">
        <f>_xlfn.CONCAT(quot_marks,AppendFullResults[[#This Row],[fixed on kb]],quot_marks,",")</f>
        <v>"rY",</v>
      </c>
    </row>
    <row r="156" spans="1:13">
      <c r="A156" t="s">
        <v>491</v>
      </c>
      <c r="B156" t="s">
        <v>491</v>
      </c>
      <c r="C156" t="s">
        <v>326</v>
      </c>
      <c r="D156" t="s">
        <v>326</v>
      </c>
      <c r="E156" t="s">
        <v>492</v>
      </c>
      <c r="F156" t="s">
        <v>492</v>
      </c>
      <c r="G156" t="s">
        <v>339</v>
      </c>
      <c r="H156" t="s">
        <v>339</v>
      </c>
      <c r="K156" t="b">
        <v>1</v>
      </c>
      <c r="L156" t="str">
        <f>_xlfn.CONCAT(quot_marks,AppendFullResults[[#This Row],[combination on kb]],quot_marks,",")</f>
        <v>"`Nf",</v>
      </c>
      <c r="M156" t="str">
        <f>_xlfn.CONCAT(quot_marks,AppendFullResults[[#This Row],[fixed on kb]],quot_marks,",")</f>
        <v>"fY",</v>
      </c>
    </row>
    <row r="157" spans="1:13">
      <c r="A157" t="s">
        <v>24</v>
      </c>
      <c r="B157" t="s">
        <v>24</v>
      </c>
      <c r="C157" t="s">
        <v>326</v>
      </c>
      <c r="D157" t="s">
        <v>326</v>
      </c>
      <c r="E157" t="s">
        <v>493</v>
      </c>
      <c r="F157" t="s">
        <v>493</v>
      </c>
      <c r="G157" t="s">
        <v>340</v>
      </c>
      <c r="H157" t="s">
        <v>340</v>
      </c>
      <c r="K157" t="b">
        <v>1</v>
      </c>
      <c r="L157" t="str">
        <f>_xlfn.CONCAT(quot_marks,AppendFullResults[[#This Row],[combination on kb]],quot_marks,",")</f>
        <v>"`Nv",</v>
      </c>
      <c r="M157" t="str">
        <f>_xlfn.CONCAT(quot_marks,AppendFullResults[[#This Row],[fixed on kb]],quot_marks,",")</f>
        <v>"vY",</v>
      </c>
    </row>
    <row r="158" spans="1:13">
      <c r="A158" t="s">
        <v>17</v>
      </c>
      <c r="B158" t="s">
        <v>17</v>
      </c>
      <c r="C158" t="s">
        <v>326</v>
      </c>
      <c r="D158" t="s">
        <v>326</v>
      </c>
      <c r="E158" t="s">
        <v>494</v>
      </c>
      <c r="F158" t="s">
        <v>494</v>
      </c>
      <c r="G158" t="s">
        <v>341</v>
      </c>
      <c r="H158" t="s">
        <v>341</v>
      </c>
      <c r="I158" t="s">
        <v>242</v>
      </c>
      <c r="K158" t="b">
        <v>1</v>
      </c>
      <c r="L158" t="str">
        <f>_xlfn.CONCAT(quot_marks,AppendFullResults[[#This Row],[combination on kb]],quot_marks,",")</f>
        <v>"`N5",</v>
      </c>
      <c r="M158" t="str">
        <f>_xlfn.CONCAT(quot_marks,AppendFullResults[[#This Row],[fixed on kb]],quot_marks,",")</f>
        <v>"5Y",</v>
      </c>
    </row>
    <row r="159" spans="1:13">
      <c r="A159" t="s">
        <v>25</v>
      </c>
      <c r="B159" t="s">
        <v>25</v>
      </c>
      <c r="C159" t="s">
        <v>326</v>
      </c>
      <c r="D159" t="s">
        <v>326</v>
      </c>
      <c r="E159" t="s">
        <v>495</v>
      </c>
      <c r="F159" t="s">
        <v>495</v>
      </c>
      <c r="G159" t="s">
        <v>342</v>
      </c>
      <c r="H159" t="s">
        <v>342</v>
      </c>
      <c r="K159" t="b">
        <v>1</v>
      </c>
      <c r="L159" t="str">
        <f>_xlfn.CONCAT(quot_marks,AppendFullResults[[#This Row],[combination on kb]],quot_marks,",")</f>
        <v>"`Nt",</v>
      </c>
      <c r="M159" t="str">
        <f>_xlfn.CONCAT(quot_marks,AppendFullResults[[#This Row],[fixed on kb]],quot_marks,",")</f>
        <v>"tY",</v>
      </c>
    </row>
    <row r="160" spans="1:13">
      <c r="A160" t="s">
        <v>496</v>
      </c>
      <c r="B160" t="s">
        <v>496</v>
      </c>
      <c r="C160" t="s">
        <v>326</v>
      </c>
      <c r="D160" t="s">
        <v>326</v>
      </c>
      <c r="E160" t="s">
        <v>497</v>
      </c>
      <c r="F160" t="s">
        <v>497</v>
      </c>
      <c r="G160" t="s">
        <v>343</v>
      </c>
      <c r="H160" t="s">
        <v>343</v>
      </c>
      <c r="K160" t="b">
        <v>1</v>
      </c>
      <c r="L160" t="str">
        <f>_xlfn.CONCAT(quot_marks,AppendFullResults[[#This Row],[combination on kb]],quot_marks,",")</f>
        <v>"`Ng",</v>
      </c>
      <c r="M160" t="str">
        <f>_xlfn.CONCAT(quot_marks,AppendFullResults[[#This Row],[fixed on kb]],quot_marks,",")</f>
        <v>"gY",</v>
      </c>
    </row>
    <row r="161" spans="1:13">
      <c r="A161" t="s">
        <v>31</v>
      </c>
      <c r="B161" t="s">
        <v>31</v>
      </c>
      <c r="C161" t="s">
        <v>326</v>
      </c>
      <c r="D161" t="s">
        <v>326</v>
      </c>
      <c r="E161" t="s">
        <v>498</v>
      </c>
      <c r="F161" t="s">
        <v>498</v>
      </c>
      <c r="G161" t="s">
        <v>344</v>
      </c>
      <c r="H161" t="s">
        <v>344</v>
      </c>
      <c r="K161" t="b">
        <v>1</v>
      </c>
      <c r="L161" t="str">
        <f>_xlfn.CONCAT(quot_marks,AppendFullResults[[#This Row],[combination on kb]],quot_marks,",")</f>
        <v>"`Nb",</v>
      </c>
      <c r="M161" t="str">
        <f>_xlfn.CONCAT(quot_marks,AppendFullResults[[#This Row],[fixed on kb]],quot_marks,",")</f>
        <v>"bY",</v>
      </c>
    </row>
    <row r="162" spans="1:13">
      <c r="A162" t="s">
        <v>20</v>
      </c>
      <c r="B162" t="s">
        <v>20</v>
      </c>
      <c r="C162" t="s">
        <v>326</v>
      </c>
      <c r="D162" t="s">
        <v>326</v>
      </c>
      <c r="E162" t="s">
        <v>499</v>
      </c>
      <c r="F162" t="s">
        <v>499</v>
      </c>
      <c r="G162" t="s">
        <v>362</v>
      </c>
      <c r="H162" t="s">
        <v>362</v>
      </c>
      <c r="K162" t="b">
        <v>1</v>
      </c>
      <c r="L162" t="str">
        <f>_xlfn.CONCAT(quot_marks,AppendFullResults[[#This Row],[combination on kb]],quot_marks,",")</f>
        <v>"`N6",</v>
      </c>
      <c r="M162" t="str">
        <f>_xlfn.CONCAT(quot_marks,AppendFullResults[[#This Row],[fixed on kb]],quot_marks,",")</f>
        <v>"6N",</v>
      </c>
    </row>
    <row r="163" spans="1:13">
      <c r="A163" t="s">
        <v>23</v>
      </c>
      <c r="B163" t="s">
        <v>23</v>
      </c>
      <c r="C163" t="s">
        <v>326</v>
      </c>
      <c r="D163" t="s">
        <v>326</v>
      </c>
      <c r="E163" t="s">
        <v>500</v>
      </c>
      <c r="F163" t="s">
        <v>500</v>
      </c>
      <c r="G163" t="s">
        <v>363</v>
      </c>
      <c r="H163" t="s">
        <v>363</v>
      </c>
      <c r="K163" t="b">
        <v>1</v>
      </c>
      <c r="L163" t="str">
        <f>_xlfn.CONCAT(quot_marks,AppendFullResults[[#This Row],[combination on kb]],quot_marks,",")</f>
        <v>"`Ny",</v>
      </c>
      <c r="M163" t="str">
        <f>_xlfn.CONCAT(quot_marks,AppendFullResults[[#This Row],[fixed on kb]],quot_marks,",")</f>
        <v>"yN",</v>
      </c>
    </row>
    <row r="164" spans="1:13">
      <c r="A164" t="s">
        <v>193</v>
      </c>
      <c r="B164" t="s">
        <v>193</v>
      </c>
      <c r="C164" t="s">
        <v>326</v>
      </c>
      <c r="D164" t="s">
        <v>326</v>
      </c>
      <c r="E164" t="s">
        <v>501</v>
      </c>
      <c r="F164" t="s">
        <v>501</v>
      </c>
      <c r="G164" t="s">
        <v>345</v>
      </c>
      <c r="H164" t="s">
        <v>345</v>
      </c>
      <c r="K164" t="b">
        <v>0</v>
      </c>
      <c r="L164" t="str">
        <f>_xlfn.CONCAT(quot_marks,AppendFullResults[[#This Row],[combination on kb]],quot_marks,",")</f>
        <v>"`Nh",</v>
      </c>
      <c r="M164" t="str">
        <f>_xlfn.CONCAT(quot_marks,AppendFullResults[[#This Row],[fixed on kb]],quot_marks,",")</f>
        <v>"hN",</v>
      </c>
    </row>
    <row r="165" spans="1:13">
      <c r="A165" t="s">
        <v>18</v>
      </c>
      <c r="B165" t="s">
        <v>18</v>
      </c>
      <c r="C165" t="s">
        <v>326</v>
      </c>
      <c r="D165" t="s">
        <v>326</v>
      </c>
      <c r="E165" t="s">
        <v>502</v>
      </c>
      <c r="F165" t="s">
        <v>502</v>
      </c>
      <c r="G165" t="s">
        <v>345</v>
      </c>
      <c r="H165" t="s">
        <v>345</v>
      </c>
      <c r="K165" t="b">
        <v>1</v>
      </c>
      <c r="L165" t="str">
        <f>_xlfn.CONCAT(quot_marks,AppendFullResults[[#This Row],[combination on kb]],quot_marks,",")</f>
        <v>"`Nn",</v>
      </c>
      <c r="M165" t="str">
        <f>_xlfn.CONCAT(quot_marks,AppendFullResults[[#This Row],[fixed on kb]],quot_marks,",")</f>
        <v>"nN",</v>
      </c>
    </row>
    <row r="166" spans="1:13">
      <c r="A166" t="s">
        <v>22</v>
      </c>
      <c r="B166" t="s">
        <v>22</v>
      </c>
      <c r="C166" t="s">
        <v>326</v>
      </c>
      <c r="D166" t="s">
        <v>326</v>
      </c>
      <c r="E166" t="s">
        <v>503</v>
      </c>
      <c r="F166" t="s">
        <v>503</v>
      </c>
      <c r="G166" t="s">
        <v>346</v>
      </c>
      <c r="H166" t="s">
        <v>346</v>
      </c>
      <c r="K166" t="b">
        <v>0</v>
      </c>
      <c r="L166" t="str">
        <f>_xlfn.CONCAT(quot_marks,AppendFullResults[[#This Row],[combination on kb]],quot_marks,",")</f>
        <v>"`N7",</v>
      </c>
      <c r="M166" t="str">
        <f>_xlfn.CONCAT(quot_marks,AppendFullResults[[#This Row],[fixed on kb]],quot_marks,",")</f>
        <v>"7N",</v>
      </c>
    </row>
    <row r="167" spans="1:13">
      <c r="A167" t="s">
        <v>38</v>
      </c>
      <c r="B167" t="s">
        <v>38</v>
      </c>
      <c r="C167" t="s">
        <v>326</v>
      </c>
      <c r="D167" t="s">
        <v>326</v>
      </c>
      <c r="E167" t="s">
        <v>504</v>
      </c>
      <c r="F167" t="s">
        <v>504</v>
      </c>
      <c r="G167" t="s">
        <v>346</v>
      </c>
      <c r="H167" t="s">
        <v>346</v>
      </c>
      <c r="K167" t="b">
        <v>1</v>
      </c>
      <c r="L167" t="str">
        <f>_xlfn.CONCAT(quot_marks,AppendFullResults[[#This Row],[combination on kb]],quot_marks,",")</f>
        <v>"`Nu",</v>
      </c>
      <c r="M167" t="str">
        <f>_xlfn.CONCAT(quot_marks,AppendFullResults[[#This Row],[fixed on kb]],quot_marks,",")</f>
        <v>"uN",</v>
      </c>
    </row>
    <row r="168" spans="1:13">
      <c r="A168" t="s">
        <v>505</v>
      </c>
      <c r="B168" t="s">
        <v>505</v>
      </c>
      <c r="C168" t="s">
        <v>326</v>
      </c>
      <c r="D168" t="s">
        <v>326</v>
      </c>
      <c r="E168" t="s">
        <v>506</v>
      </c>
      <c r="F168" t="s">
        <v>506</v>
      </c>
      <c r="G168" t="s">
        <v>364</v>
      </c>
      <c r="H168" t="s">
        <v>364</v>
      </c>
      <c r="K168" t="b">
        <v>1</v>
      </c>
      <c r="L168" t="str">
        <f>_xlfn.CONCAT(quot_marks,AppendFullResults[[#This Row],[combination on kb]],quot_marks,",")</f>
        <v>"`Nj",</v>
      </c>
      <c r="M168" t="str">
        <f>_xlfn.CONCAT(quot_marks,AppendFullResults[[#This Row],[fixed on kb]],quot_marks,",")</f>
        <v>"jY",</v>
      </c>
    </row>
    <row r="169" spans="1:13">
      <c r="A169" t="s">
        <v>26</v>
      </c>
      <c r="B169" t="s">
        <v>26</v>
      </c>
      <c r="C169" t="s">
        <v>326</v>
      </c>
      <c r="D169" t="s">
        <v>326</v>
      </c>
      <c r="E169" t="s">
        <v>507</v>
      </c>
      <c r="F169" t="s">
        <v>507</v>
      </c>
      <c r="G169" t="s">
        <v>365</v>
      </c>
      <c r="H169" t="s">
        <v>365</v>
      </c>
      <c r="K169" t="b">
        <v>1</v>
      </c>
      <c r="L169" t="str">
        <f>_xlfn.CONCAT(quot_marks,AppendFullResults[[#This Row],[combination on kb]],quot_marks,",")</f>
        <v>"`Nm",</v>
      </c>
      <c r="M169" t="str">
        <f>_xlfn.CONCAT(quot_marks,AppendFullResults[[#This Row],[fixed on kb]],quot_marks,",")</f>
        <v>"mY",</v>
      </c>
    </row>
    <row r="170" spans="1:13">
      <c r="A170" t="s">
        <v>183</v>
      </c>
      <c r="B170" t="s">
        <v>183</v>
      </c>
      <c r="C170" t="s">
        <v>367</v>
      </c>
      <c r="D170" t="s">
        <v>367</v>
      </c>
      <c r="E170" t="s">
        <v>598</v>
      </c>
      <c r="F170" t="s">
        <v>598</v>
      </c>
      <c r="G170" t="s">
        <v>368</v>
      </c>
      <c r="H170" t="s">
        <v>368</v>
      </c>
      <c r="K170" t="b">
        <v>1</v>
      </c>
      <c r="L170" t="str">
        <f>_xlfn.CONCAT(quot_marks,AppendFullResults[[#This Row],[combination on kb]],quot_marks,",")</f>
        <v>"`N8",</v>
      </c>
      <c r="M170" t="str">
        <f>_xlfn.CONCAT(quot_marks,AppendFullResults[[#This Row],[fixed on kb]],quot_marks,",")</f>
        <v>"iN",</v>
      </c>
    </row>
    <row r="171" spans="1:13">
      <c r="A171" t="s">
        <v>140</v>
      </c>
      <c r="B171" t="s">
        <v>140</v>
      </c>
      <c r="C171" t="s">
        <v>367</v>
      </c>
      <c r="D171" t="s">
        <v>367</v>
      </c>
      <c r="E171" t="s">
        <v>599</v>
      </c>
      <c r="F171" t="s">
        <v>599</v>
      </c>
      <c r="G171" t="s">
        <v>369</v>
      </c>
      <c r="H171" t="s">
        <v>369</v>
      </c>
      <c r="K171" t="b">
        <v>1</v>
      </c>
      <c r="L171" t="str">
        <f>_xlfn.CONCAT(quot_marks,AppendFullResults[[#This Row],[combination on kb]],quot_marks,",")</f>
        <v>"`Ni",</v>
      </c>
      <c r="M171" t="str">
        <f>_xlfn.CONCAT(quot_marks,AppendFullResults[[#This Row],[fixed on kb]],quot_marks,",")</f>
        <v>"iN",</v>
      </c>
    </row>
    <row r="172" spans="1:13">
      <c r="A172" t="s">
        <v>28</v>
      </c>
      <c r="B172" t="s">
        <v>28</v>
      </c>
      <c r="C172" t="s">
        <v>367</v>
      </c>
      <c r="D172" t="s">
        <v>367</v>
      </c>
      <c r="E172" t="s">
        <v>600</v>
      </c>
      <c r="F172" t="s">
        <v>600</v>
      </c>
      <c r="G172" t="s">
        <v>398</v>
      </c>
      <c r="H172" t="s">
        <v>398</v>
      </c>
      <c r="K172" t="b">
        <v>1</v>
      </c>
      <c r="L172" t="str">
        <f>_xlfn.CONCAT(quot_marks,AppendFullResults[[#This Row],[combination on kb]],quot_marks,",")</f>
        <v>"`Nk",</v>
      </c>
      <c r="M172" t="str">
        <f>_xlfn.CONCAT(quot_marks,AppendFullResults[[#This Row],[fixed on kb]],quot_marks,",")</f>
        <v>",N",</v>
      </c>
    </row>
    <row r="173" spans="1:13">
      <c r="A173" t="s">
        <v>59</v>
      </c>
      <c r="B173" t="s">
        <v>59</v>
      </c>
      <c r="C173" t="s">
        <v>367</v>
      </c>
      <c r="D173" t="s">
        <v>367</v>
      </c>
      <c r="E173" t="s">
        <v>601</v>
      </c>
      <c r="F173" t="s">
        <v>601</v>
      </c>
      <c r="G173" t="s">
        <v>399</v>
      </c>
      <c r="H173" t="s">
        <v>399</v>
      </c>
      <c r="K173" t="b">
        <v>1</v>
      </c>
      <c r="L173" t="str">
        <f>_xlfn.CONCAT(quot_marks,AppendFullResults[[#This Row],[combination on kb]],quot_marks,",")</f>
        <v>"`N,",</v>
      </c>
      <c r="M173" t="str">
        <f>_xlfn.CONCAT(quot_marks,AppendFullResults[[#This Row],[fixed on kb]],quot_marks,",")</f>
        <v>",N",</v>
      </c>
    </row>
    <row r="174" spans="1:13">
      <c r="A174" t="s">
        <v>0</v>
      </c>
      <c r="B174" t="s">
        <v>0</v>
      </c>
      <c r="C174" t="s">
        <v>367</v>
      </c>
      <c r="D174" t="s">
        <v>367</v>
      </c>
      <c r="E174" t="s">
        <v>602</v>
      </c>
      <c r="F174" t="s">
        <v>602</v>
      </c>
      <c r="G174" t="s">
        <v>370</v>
      </c>
      <c r="H174" t="s">
        <v>370</v>
      </c>
      <c r="K174" t="b">
        <v>1</v>
      </c>
      <c r="L174" t="str">
        <f>_xlfn.CONCAT(quot_marks,AppendFullResults[[#This Row],[combination on kb]],quot_marks,",")</f>
        <v>"`N9",</v>
      </c>
      <c r="M174" t="str">
        <f>_xlfn.CONCAT(quot_marks,AppendFullResults[[#This Row],[fixed on kb]],quot_marks,",")</f>
        <v>"9N",</v>
      </c>
    </row>
    <row r="175" spans="1:13">
      <c r="A175" t="s">
        <v>187</v>
      </c>
      <c r="B175" t="s">
        <v>187</v>
      </c>
      <c r="C175" t="s">
        <v>367</v>
      </c>
      <c r="D175" t="s">
        <v>367</v>
      </c>
      <c r="E175" t="s">
        <v>603</v>
      </c>
      <c r="F175" t="s">
        <v>603</v>
      </c>
      <c r="G175" t="s">
        <v>385</v>
      </c>
      <c r="H175" t="s">
        <v>385</v>
      </c>
      <c r="K175" t="b">
        <v>1</v>
      </c>
      <c r="L175" t="str">
        <f>_xlfn.CONCAT(quot_marks,AppendFullResults[[#This Row],[combination on kb]],quot_marks,",")</f>
        <v>"`No",</v>
      </c>
      <c r="M175" t="str">
        <f>_xlfn.CONCAT(quot_marks,AppendFullResults[[#This Row],[fixed on kb]],quot_marks,",")</f>
        <v>"oY",</v>
      </c>
    </row>
    <row r="176" spans="1:13">
      <c r="A176" t="s">
        <v>7</v>
      </c>
      <c r="B176" t="s">
        <v>7</v>
      </c>
      <c r="C176" t="s">
        <v>367</v>
      </c>
      <c r="D176" t="s">
        <v>367</v>
      </c>
      <c r="E176" t="s">
        <v>604</v>
      </c>
      <c r="F176" t="s">
        <v>604</v>
      </c>
      <c r="G176" t="s">
        <v>400</v>
      </c>
      <c r="H176" t="s">
        <v>400</v>
      </c>
      <c r="K176" t="b">
        <v>1</v>
      </c>
      <c r="L176" t="str">
        <f>_xlfn.CONCAT(quot_marks,AppendFullResults[[#This Row],[combination on kb]],quot_marks,",")</f>
        <v>"`Nl",</v>
      </c>
      <c r="M176" t="str">
        <f>_xlfn.CONCAT(quot_marks,AppendFullResults[[#This Row],[fixed on kb]],quot_marks,",")</f>
        <v>"lN",</v>
      </c>
    </row>
    <row r="177" spans="1:13">
      <c r="A177" t="s">
        <v>54</v>
      </c>
      <c r="B177" t="s">
        <v>54</v>
      </c>
      <c r="C177" t="s">
        <v>367</v>
      </c>
      <c r="D177" t="s">
        <v>367</v>
      </c>
      <c r="E177" t="s">
        <v>605</v>
      </c>
      <c r="F177" t="s">
        <v>605</v>
      </c>
      <c r="G177" t="s">
        <v>386</v>
      </c>
      <c r="H177" t="s">
        <v>386</v>
      </c>
      <c r="K177" t="b">
        <v>1</v>
      </c>
      <c r="L177" t="str">
        <f>_xlfn.CONCAT(quot_marks,AppendFullResults[[#This Row],[combination on kb]],quot_marks,",")</f>
        <v>"`N.",</v>
      </c>
      <c r="M177" t="str">
        <f>_xlfn.CONCAT(quot_marks,AppendFullResults[[#This Row],[fixed on kb]],quot_marks,",")</f>
        <v>".N",</v>
      </c>
    </row>
    <row r="178" spans="1:13">
      <c r="A178" t="s">
        <v>184</v>
      </c>
      <c r="B178" t="s">
        <v>184</v>
      </c>
      <c r="C178" t="s">
        <v>367</v>
      </c>
      <c r="D178" t="s">
        <v>367</v>
      </c>
      <c r="E178" t="s">
        <v>606</v>
      </c>
      <c r="F178" t="s">
        <v>606</v>
      </c>
      <c r="G178" t="s">
        <v>378</v>
      </c>
      <c r="H178" t="s">
        <v>378</v>
      </c>
      <c r="K178" t="b">
        <v>1</v>
      </c>
      <c r="L178" t="str">
        <f>_xlfn.CONCAT(quot_marks,AppendFullResults[[#This Row],[combination on kb]],quot_marks,",")</f>
        <v>"`M1",</v>
      </c>
      <c r="M178" t="str">
        <f>_xlfn.CONCAT(quot_marks,AppendFullResults[[#This Row],[fixed on kb]],quot_marks,",")</f>
        <v>"1M",</v>
      </c>
    </row>
    <row r="179" spans="1:13">
      <c r="A179" t="s">
        <v>185</v>
      </c>
      <c r="B179" t="s">
        <v>185</v>
      </c>
      <c r="C179" t="s">
        <v>367</v>
      </c>
      <c r="D179" t="s">
        <v>367</v>
      </c>
      <c r="E179" t="s">
        <v>607</v>
      </c>
      <c r="F179" t="s">
        <v>607</v>
      </c>
      <c r="G179" t="s">
        <v>379</v>
      </c>
      <c r="H179" t="s">
        <v>379</v>
      </c>
      <c r="K179" t="b">
        <v>1</v>
      </c>
      <c r="L179" t="str">
        <f>_xlfn.CONCAT(quot_marks,AppendFullResults[[#This Row],[combination on kb]],quot_marks,",")</f>
        <v>"`M!",</v>
      </c>
      <c r="M179" t="str">
        <f>_xlfn.CONCAT(quot_marks,AppendFullResults[[#This Row],[fixed on kb]],quot_marks,",")</f>
        <v>"!M",</v>
      </c>
    </row>
    <row r="180" spans="1:13">
      <c r="A180" t="s">
        <v>3</v>
      </c>
      <c r="B180" t="s">
        <v>3</v>
      </c>
      <c r="C180" t="s">
        <v>367</v>
      </c>
      <c r="D180" t="s">
        <v>367</v>
      </c>
      <c r="E180" t="s">
        <v>608</v>
      </c>
      <c r="F180" t="s">
        <v>608</v>
      </c>
      <c r="G180" t="s">
        <v>380</v>
      </c>
      <c r="H180" t="s">
        <v>380</v>
      </c>
      <c r="K180" t="b">
        <v>1</v>
      </c>
      <c r="L180" t="str">
        <f>_xlfn.CONCAT(quot_marks,AppendFullResults[[#This Row],[combination on kb]],quot_marks,",")</f>
        <v>"`Mq",</v>
      </c>
      <c r="M180" t="str">
        <f>_xlfn.CONCAT(quot_marks,AppendFullResults[[#This Row],[fixed on kb]],quot_marks,",")</f>
        <v>"qJ",</v>
      </c>
    </row>
    <row r="181" spans="1:13">
      <c r="A181" t="s">
        <v>188</v>
      </c>
      <c r="B181" t="s">
        <v>188</v>
      </c>
      <c r="C181" t="s">
        <v>367</v>
      </c>
      <c r="D181" t="s">
        <v>367</v>
      </c>
      <c r="E181" t="s">
        <v>609</v>
      </c>
      <c r="F181" t="s">
        <v>609</v>
      </c>
      <c r="G181" t="s">
        <v>381</v>
      </c>
      <c r="H181" t="s">
        <v>381</v>
      </c>
      <c r="K181" t="b">
        <v>1</v>
      </c>
      <c r="L181" t="str">
        <f>_xlfn.CONCAT(quot_marks,AppendFullResults[[#This Row],[combination on kb]],quot_marks,",")</f>
        <v>"`MQ",</v>
      </c>
      <c r="M181" t="str">
        <f>_xlfn.CONCAT(quot_marks,AppendFullResults[[#This Row],[fixed on kb]],quot_marks,",")</f>
        <v>"QJ",</v>
      </c>
    </row>
    <row r="182" spans="1:13">
      <c r="A182" t="s">
        <v>21</v>
      </c>
      <c r="B182" t="s">
        <v>21</v>
      </c>
      <c r="C182" t="s">
        <v>367</v>
      </c>
      <c r="D182" t="s">
        <v>367</v>
      </c>
      <c r="E182" t="s">
        <v>610</v>
      </c>
      <c r="F182" t="s">
        <v>610</v>
      </c>
      <c r="G182" t="s">
        <v>388</v>
      </c>
      <c r="H182" t="s">
        <v>388</v>
      </c>
      <c r="K182" t="b">
        <v>1</v>
      </c>
      <c r="L182" t="str">
        <f>_xlfn.CONCAT(quot_marks,AppendFullResults[[#This Row],[combination on kb]],quot_marks,",")</f>
        <v>"`Ma",</v>
      </c>
      <c r="M182" t="str">
        <f>_xlfn.CONCAT(quot_marks,AppendFullResults[[#This Row],[fixed on kb]],quot_marks,",")</f>
        <v>"aM",</v>
      </c>
    </row>
    <row r="183" spans="1:13">
      <c r="A183" t="s">
        <v>189</v>
      </c>
      <c r="B183" t="s">
        <v>189</v>
      </c>
      <c r="C183" t="s">
        <v>367</v>
      </c>
      <c r="D183" t="s">
        <v>367</v>
      </c>
      <c r="E183" t="s">
        <v>611</v>
      </c>
      <c r="F183" t="s">
        <v>611</v>
      </c>
      <c r="G183" t="s">
        <v>387</v>
      </c>
      <c r="H183" t="s">
        <v>387</v>
      </c>
      <c r="K183" t="b">
        <v>1</v>
      </c>
      <c r="L183" t="str">
        <f>_xlfn.CONCAT(quot_marks,AppendFullResults[[#This Row],[combination on kb]],quot_marks,",")</f>
        <v>"`MA",</v>
      </c>
      <c r="M183" t="str">
        <f>_xlfn.CONCAT(quot_marks,AppendFullResults[[#This Row],[fixed on kb]],quot_marks,",")</f>
        <v>"AU",</v>
      </c>
    </row>
    <row r="184" spans="1:13">
      <c r="A184" t="s">
        <v>15</v>
      </c>
      <c r="B184" t="s">
        <v>15</v>
      </c>
      <c r="C184" t="s">
        <v>367</v>
      </c>
      <c r="D184" t="s">
        <v>367</v>
      </c>
      <c r="E184" t="s">
        <v>612</v>
      </c>
      <c r="F184" t="s">
        <v>612</v>
      </c>
      <c r="G184" t="s">
        <v>389</v>
      </c>
      <c r="H184" t="s">
        <v>389</v>
      </c>
      <c r="K184" t="b">
        <v>1</v>
      </c>
      <c r="L184" t="str">
        <f>_xlfn.CONCAT(quot_marks,AppendFullResults[[#This Row],[combination on kb]],quot_marks,",")</f>
        <v>"`Mz",</v>
      </c>
      <c r="M184" t="str">
        <f>_xlfn.CONCAT(quot_marks,AppendFullResults[[#This Row],[fixed on kb]],quot_marks,",")</f>
        <v>"zJ",</v>
      </c>
    </row>
    <row r="185" spans="1:13">
      <c r="A185" t="s">
        <v>190</v>
      </c>
      <c r="B185" t="s">
        <v>190</v>
      </c>
      <c r="C185" t="s">
        <v>367</v>
      </c>
      <c r="D185" t="s">
        <v>367</v>
      </c>
      <c r="E185" t="s">
        <v>613</v>
      </c>
      <c r="F185" t="s">
        <v>613</v>
      </c>
      <c r="G185" t="s">
        <v>390</v>
      </c>
      <c r="H185" t="s">
        <v>390</v>
      </c>
      <c r="K185" t="b">
        <v>1</v>
      </c>
      <c r="L185" t="str">
        <f>_xlfn.CONCAT(quot_marks,AppendFullResults[[#This Row],[combination on kb]],quot_marks,",")</f>
        <v>"`MZ",</v>
      </c>
      <c r="M185" t="str">
        <f>_xlfn.CONCAT(quot_marks,AppendFullResults[[#This Row],[fixed on kb]],quot_marks,",")</f>
        <v>"ZU",</v>
      </c>
    </row>
    <row r="186" spans="1:13">
      <c r="A186" t="s">
        <v>186</v>
      </c>
      <c r="B186" t="s">
        <v>186</v>
      </c>
      <c r="C186" t="s">
        <v>367</v>
      </c>
      <c r="D186" t="s">
        <v>367</v>
      </c>
      <c r="E186" t="s">
        <v>614</v>
      </c>
      <c r="F186" t="s">
        <v>614</v>
      </c>
      <c r="G186" t="s">
        <v>371</v>
      </c>
      <c r="H186" t="s">
        <v>371</v>
      </c>
      <c r="K186" t="b">
        <v>1</v>
      </c>
      <c r="L186" t="str">
        <f>_xlfn.CONCAT(quot_marks,AppendFullResults[[#This Row],[combination on kb]],quot_marks,",")</f>
        <v>"`M2",</v>
      </c>
      <c r="M186" t="str">
        <f>_xlfn.CONCAT(quot_marks,AppendFullResults[[#This Row],[fixed on kb]],quot_marks,",")</f>
        <v>"2&amp;",</v>
      </c>
    </row>
    <row r="187" spans="1:13">
      <c r="A187" t="s">
        <v>11</v>
      </c>
      <c r="B187" t="s">
        <v>11</v>
      </c>
      <c r="C187" t="s">
        <v>367</v>
      </c>
      <c r="D187" t="s">
        <v>367</v>
      </c>
      <c r="E187" t="s">
        <v>615</v>
      </c>
      <c r="F187" t="s">
        <v>615</v>
      </c>
      <c r="G187" t="s">
        <v>372</v>
      </c>
      <c r="H187" t="s">
        <v>372</v>
      </c>
      <c r="K187" t="b">
        <v>1</v>
      </c>
      <c r="L187" t="str">
        <f>_xlfn.CONCAT(quot_marks,AppendFullResults[[#This Row],[combination on kb]],quot_marks,",")</f>
        <v>"`M@",</v>
      </c>
      <c r="M187" t="str">
        <f>_xlfn.CONCAT(quot_marks,AppendFullResults[[#This Row],[fixed on kb]],quot_marks,",")</f>
        <v>"@&amp;",</v>
      </c>
    </row>
    <row r="188" spans="1:13">
      <c r="A188" t="s">
        <v>9</v>
      </c>
      <c r="B188" t="s">
        <v>9</v>
      </c>
      <c r="C188" t="s">
        <v>367</v>
      </c>
      <c r="D188" t="s">
        <v>367</v>
      </c>
      <c r="E188" t="s">
        <v>616</v>
      </c>
      <c r="F188" t="s">
        <v>616</v>
      </c>
      <c r="G188" t="s">
        <v>391</v>
      </c>
      <c r="H188" t="s">
        <v>391</v>
      </c>
      <c r="K188" t="b">
        <v>1</v>
      </c>
      <c r="L188" t="str">
        <f>_xlfn.CONCAT(quot_marks,AppendFullResults[[#This Row],[combination on kb]],quot_marks,",")</f>
        <v>"`Mw",</v>
      </c>
      <c r="M188" t="str">
        <f>_xlfn.CONCAT(quot_marks,AppendFullResults[[#This Row],[fixed on kb]],quot_marks,",")</f>
        <v>"w&amp;",</v>
      </c>
    </row>
    <row r="189" spans="1:13">
      <c r="A189" t="s">
        <v>6</v>
      </c>
      <c r="B189" t="s">
        <v>6</v>
      </c>
      <c r="C189" t="s">
        <v>367</v>
      </c>
      <c r="D189" t="s">
        <v>367</v>
      </c>
      <c r="E189" t="s">
        <v>617</v>
      </c>
      <c r="F189" t="s">
        <v>617</v>
      </c>
      <c r="G189" t="s">
        <v>392</v>
      </c>
      <c r="H189" t="s">
        <v>392</v>
      </c>
      <c r="K189" t="b">
        <v>1</v>
      </c>
      <c r="L189" t="str">
        <f>_xlfn.CONCAT(quot_marks,AppendFullResults[[#This Row],[combination on kb]],quot_marks,",")</f>
        <v>"`MW",</v>
      </c>
      <c r="M189" t="str">
        <f>_xlfn.CONCAT(quot_marks,AppendFullResults[[#This Row],[fixed on kb]],quot_marks,",")</f>
        <v>"W&amp;",</v>
      </c>
    </row>
    <row r="190" spans="1:13">
      <c r="A190" t="s">
        <v>191</v>
      </c>
      <c r="B190" t="s">
        <v>191</v>
      </c>
      <c r="C190" t="s">
        <v>367</v>
      </c>
      <c r="D190" t="s">
        <v>367</v>
      </c>
      <c r="E190" t="s">
        <v>618</v>
      </c>
      <c r="F190" t="s">
        <v>618</v>
      </c>
      <c r="G190" t="s">
        <v>382</v>
      </c>
      <c r="H190" t="s">
        <v>382</v>
      </c>
      <c r="K190" t="b">
        <v>1</v>
      </c>
      <c r="L190" t="str">
        <f>_xlfn.CONCAT(quot_marks,AppendFullResults[[#This Row],[combination on kb]],quot_marks,",")</f>
        <v>"`Ms",</v>
      </c>
      <c r="M190" t="str">
        <f>_xlfn.CONCAT(quot_marks,AppendFullResults[[#This Row],[fixed on kb]],quot_marks,",")</f>
        <v>"sU",</v>
      </c>
    </row>
    <row r="191" spans="1:13">
      <c r="A191" t="s">
        <v>29</v>
      </c>
      <c r="B191" t="s">
        <v>29</v>
      </c>
      <c r="C191" t="s">
        <v>367</v>
      </c>
      <c r="D191" t="s">
        <v>367</v>
      </c>
      <c r="E191" t="s">
        <v>619</v>
      </c>
      <c r="F191" t="s">
        <v>619</v>
      </c>
      <c r="G191" t="s">
        <v>383</v>
      </c>
      <c r="H191" t="s">
        <v>383</v>
      </c>
      <c r="K191" t="b">
        <v>1</v>
      </c>
      <c r="L191" t="str">
        <f>_xlfn.CONCAT(quot_marks,AppendFullResults[[#This Row],[combination on kb]],quot_marks,",")</f>
        <v>"`MS",</v>
      </c>
      <c r="M191" t="str">
        <f>_xlfn.CONCAT(quot_marks,AppendFullResults[[#This Row],[fixed on kb]],quot_marks,",")</f>
        <v>"SU",</v>
      </c>
    </row>
    <row r="192" spans="1:13">
      <c r="A192" t="s">
        <v>13</v>
      </c>
      <c r="B192" t="s">
        <v>13</v>
      </c>
      <c r="C192" t="s">
        <v>367</v>
      </c>
      <c r="D192" t="s">
        <v>367</v>
      </c>
      <c r="E192" t="s">
        <v>620</v>
      </c>
      <c r="F192" t="s">
        <v>620</v>
      </c>
      <c r="G192" t="s">
        <v>393</v>
      </c>
      <c r="H192" t="s">
        <v>393</v>
      </c>
      <c r="K192" t="b">
        <v>1</v>
      </c>
      <c r="L192" t="str">
        <f>_xlfn.CONCAT(quot_marks,AppendFullResults[[#This Row],[combination on kb]],quot_marks,",")</f>
        <v>"`Mx",</v>
      </c>
      <c r="M192" t="str">
        <f>_xlfn.CONCAT(quot_marks,AppendFullResults[[#This Row],[fixed on kb]],quot_marks,",")</f>
        <v>"xU",</v>
      </c>
    </row>
    <row r="193" spans="1:13">
      <c r="A193" t="s">
        <v>33</v>
      </c>
      <c r="B193" t="s">
        <v>33</v>
      </c>
      <c r="C193" t="s">
        <v>367</v>
      </c>
      <c r="D193" t="s">
        <v>367</v>
      </c>
      <c r="E193" t="s">
        <v>621</v>
      </c>
      <c r="F193" t="s">
        <v>621</v>
      </c>
      <c r="G193" t="s">
        <v>394</v>
      </c>
      <c r="H193" t="s">
        <v>394</v>
      </c>
      <c r="K193" t="b">
        <v>1</v>
      </c>
      <c r="L193" t="str">
        <f>_xlfn.CONCAT(quot_marks,AppendFullResults[[#This Row],[combination on kb]],quot_marks,",")</f>
        <v>"`MX",</v>
      </c>
      <c r="M193" t="str">
        <f>_xlfn.CONCAT(quot_marks,AppendFullResults[[#This Row],[fixed on kb]],quot_marks,",")</f>
        <v>"XU",</v>
      </c>
    </row>
    <row r="194" spans="1:13">
      <c r="A194" t="s">
        <v>192</v>
      </c>
      <c r="B194" t="s">
        <v>192</v>
      </c>
      <c r="C194" t="s">
        <v>367</v>
      </c>
      <c r="D194" t="s">
        <v>367</v>
      </c>
      <c r="E194" t="s">
        <v>622</v>
      </c>
      <c r="F194" t="s">
        <v>622</v>
      </c>
      <c r="G194" t="s">
        <v>384</v>
      </c>
      <c r="H194" t="s">
        <v>384</v>
      </c>
      <c r="K194" t="b">
        <v>1</v>
      </c>
      <c r="L194" t="str">
        <f>_xlfn.CONCAT(quot_marks,AppendFullResults[[#This Row],[combination on kb]],quot_marks,",")</f>
        <v>"`M3",</v>
      </c>
      <c r="M194" t="str">
        <f>_xlfn.CONCAT(quot_marks,AppendFullResults[[#This Row],[fixed on kb]],quot_marks,",")</f>
        <v>"3M",</v>
      </c>
    </row>
    <row r="195" spans="1:13">
      <c r="A195" t="s">
        <v>30</v>
      </c>
      <c r="B195" t="s">
        <v>30</v>
      </c>
      <c r="C195" t="s">
        <v>367</v>
      </c>
      <c r="D195" t="s">
        <v>367</v>
      </c>
      <c r="E195" t="s">
        <v>623</v>
      </c>
      <c r="F195" t="s">
        <v>623</v>
      </c>
      <c r="G195" t="s">
        <v>446</v>
      </c>
      <c r="H195" t="s">
        <v>446</v>
      </c>
      <c r="K195" t="b">
        <v>1</v>
      </c>
      <c r="L195" t="str">
        <f>_xlfn.CONCAT(quot_marks,AppendFullResults[[#This Row],[combination on kb]],quot_marks,",")</f>
        <v>"`Me",</v>
      </c>
      <c r="M195" t="str">
        <f>_xlfn.CONCAT(quot_marks,AppendFullResults[[#This Row],[fixed on kb]],quot_marks,",")</f>
        <v>"eM",</v>
      </c>
    </row>
    <row r="196" spans="1:13">
      <c r="A196" t="s">
        <v>14</v>
      </c>
      <c r="B196" t="s">
        <v>14</v>
      </c>
      <c r="C196" t="s">
        <v>367</v>
      </c>
      <c r="D196" t="s">
        <v>367</v>
      </c>
      <c r="E196" t="s">
        <v>624</v>
      </c>
      <c r="F196" t="s">
        <v>624</v>
      </c>
      <c r="G196" t="s">
        <v>395</v>
      </c>
      <c r="H196" t="s">
        <v>395</v>
      </c>
      <c r="K196" t="b">
        <v>1</v>
      </c>
      <c r="L196" t="str">
        <f>_xlfn.CONCAT(quot_marks,AppendFullResults[[#This Row],[combination on kb]],quot_marks,",")</f>
        <v>"`Md",</v>
      </c>
      <c r="M196" t="str">
        <f>_xlfn.CONCAT(quot_marks,AppendFullResults[[#This Row],[fixed on kb]],quot_marks,",")</f>
        <v>"dU",</v>
      </c>
    </row>
    <row r="197" spans="1:13">
      <c r="A197" t="s">
        <v>2</v>
      </c>
      <c r="B197" t="s">
        <v>2</v>
      </c>
      <c r="C197" t="s">
        <v>367</v>
      </c>
      <c r="D197" t="s">
        <v>367</v>
      </c>
      <c r="E197" t="s">
        <v>625</v>
      </c>
      <c r="F197" t="s">
        <v>625</v>
      </c>
      <c r="G197" t="s">
        <v>396</v>
      </c>
      <c r="H197" t="s">
        <v>396</v>
      </c>
      <c r="K197" t="b">
        <v>1</v>
      </c>
      <c r="L197" t="str">
        <f>_xlfn.CONCAT(quot_marks,AppendFullResults[[#This Row],[combination on kb]],quot_marks,",")</f>
        <v>"`Mc",</v>
      </c>
      <c r="M197" t="str">
        <f>_xlfn.CONCAT(quot_marks,AppendFullResults[[#This Row],[fixed on kb]],quot_marks,",")</f>
        <v>"cU",</v>
      </c>
    </row>
    <row r="198" spans="1:13">
      <c r="A198" t="s">
        <v>491</v>
      </c>
      <c r="B198" t="s">
        <v>491</v>
      </c>
      <c r="C198" t="s">
        <v>367</v>
      </c>
      <c r="D198" t="s">
        <v>367</v>
      </c>
      <c r="E198" t="s">
        <v>626</v>
      </c>
      <c r="F198" t="s">
        <v>626</v>
      </c>
      <c r="G198" t="s">
        <v>373</v>
      </c>
      <c r="H198" t="s">
        <v>373</v>
      </c>
      <c r="K198" t="b">
        <v>1</v>
      </c>
      <c r="L198" t="str">
        <f>_xlfn.CONCAT(quot_marks,AppendFullResults[[#This Row],[combination on kb]],quot_marks,",")</f>
        <v>"`M4",</v>
      </c>
      <c r="M198" t="str">
        <f>_xlfn.CONCAT(quot_marks,AppendFullResults[[#This Row],[fixed on kb]],quot_marks,",")</f>
        <v>"4&amp;",</v>
      </c>
    </row>
    <row r="199" spans="1:13">
      <c r="A199" t="s">
        <v>24</v>
      </c>
      <c r="B199" t="s">
        <v>24</v>
      </c>
      <c r="C199" t="s">
        <v>367</v>
      </c>
      <c r="D199" t="s">
        <v>367</v>
      </c>
      <c r="E199" t="s">
        <v>627</v>
      </c>
      <c r="F199" t="s">
        <v>627</v>
      </c>
      <c r="G199" t="s">
        <v>448</v>
      </c>
      <c r="H199" t="s">
        <v>448</v>
      </c>
      <c r="K199" t="b">
        <v>1</v>
      </c>
      <c r="L199" t="str">
        <f>_xlfn.CONCAT(quot_marks,AppendFullResults[[#This Row],[combination on kb]],quot_marks,",")</f>
        <v>"`Mr",</v>
      </c>
      <c r="M199" t="str">
        <f>_xlfn.CONCAT(quot_marks,AppendFullResults[[#This Row],[fixed on kb]],quot_marks,",")</f>
        <v>"r&amp;",</v>
      </c>
    </row>
    <row r="200" spans="1:13">
      <c r="A200" t="s">
        <v>17</v>
      </c>
      <c r="B200" t="s">
        <v>17</v>
      </c>
      <c r="C200" t="s">
        <v>367</v>
      </c>
      <c r="D200" t="s">
        <v>367</v>
      </c>
      <c r="E200" t="s">
        <v>628</v>
      </c>
      <c r="F200" t="s">
        <v>628</v>
      </c>
      <c r="G200" t="s">
        <v>374</v>
      </c>
      <c r="H200" t="s">
        <v>374</v>
      </c>
      <c r="I200" t="s">
        <v>242</v>
      </c>
      <c r="K200" t="b">
        <v>1</v>
      </c>
      <c r="L200" t="str">
        <f>_xlfn.CONCAT(quot_marks,AppendFullResults[[#This Row],[combination on kb]],quot_marks,",")</f>
        <v>"`Mf",</v>
      </c>
      <c r="M200" t="str">
        <f>_xlfn.CONCAT(quot_marks,AppendFullResults[[#This Row],[fixed on kb]],quot_marks,",")</f>
        <v>"fU",</v>
      </c>
    </row>
    <row r="201" spans="1:13">
      <c r="A201" t="s">
        <v>25</v>
      </c>
      <c r="B201" t="s">
        <v>25</v>
      </c>
      <c r="C201" t="s">
        <v>367</v>
      </c>
      <c r="D201" t="s">
        <v>367</v>
      </c>
      <c r="E201" t="s">
        <v>629</v>
      </c>
      <c r="F201" t="s">
        <v>629</v>
      </c>
      <c r="G201" t="s">
        <v>447</v>
      </c>
      <c r="H201" t="s">
        <v>447</v>
      </c>
      <c r="K201" t="b">
        <v>1</v>
      </c>
      <c r="L201" t="str">
        <f>_xlfn.CONCAT(quot_marks,AppendFullResults[[#This Row],[combination on kb]],quot_marks,",")</f>
        <v>"`Mv",</v>
      </c>
      <c r="M201" t="str">
        <f>_xlfn.CONCAT(quot_marks,AppendFullResults[[#This Row],[fixed on kb]],quot_marks,",")</f>
        <v>"vU",</v>
      </c>
    </row>
    <row r="202" spans="1:13">
      <c r="A202" t="s">
        <v>496</v>
      </c>
      <c r="B202" t="s">
        <v>496</v>
      </c>
      <c r="C202" t="s">
        <v>367</v>
      </c>
      <c r="D202" t="s">
        <v>367</v>
      </c>
      <c r="E202" t="s">
        <v>630</v>
      </c>
      <c r="F202" t="s">
        <v>630</v>
      </c>
      <c r="G202" t="s">
        <v>401</v>
      </c>
      <c r="H202" t="s">
        <v>401</v>
      </c>
      <c r="K202" t="b">
        <v>1</v>
      </c>
      <c r="L202" t="str">
        <f>_xlfn.CONCAT(quot_marks,AppendFullResults[[#This Row],[combination on kb]],quot_marks,",")</f>
        <v>"`M5",</v>
      </c>
      <c r="M202" t="str">
        <f>_xlfn.CONCAT(quot_marks,AppendFullResults[[#This Row],[fixed on kb]],quot_marks,",")</f>
        <v>"5&amp;",</v>
      </c>
    </row>
    <row r="203" spans="1:13">
      <c r="A203" t="s">
        <v>31</v>
      </c>
      <c r="B203" t="s">
        <v>31</v>
      </c>
      <c r="C203" t="s">
        <v>367</v>
      </c>
      <c r="D203" t="s">
        <v>367</v>
      </c>
      <c r="E203" t="s">
        <v>631</v>
      </c>
      <c r="F203" t="s">
        <v>631</v>
      </c>
      <c r="G203" t="s">
        <v>402</v>
      </c>
      <c r="H203" t="s">
        <v>402</v>
      </c>
      <c r="K203" t="b">
        <v>1</v>
      </c>
      <c r="L203" t="str">
        <f>_xlfn.CONCAT(quot_marks,AppendFullResults[[#This Row],[combination on kb]],quot_marks,",")</f>
        <v>"`Mt",</v>
      </c>
      <c r="M203" t="str">
        <f>_xlfn.CONCAT(quot_marks,AppendFullResults[[#This Row],[fixed on kb]],quot_marks,",")</f>
        <v>"t&amp;",</v>
      </c>
    </row>
    <row r="204" spans="1:13">
      <c r="A204" t="s">
        <v>20</v>
      </c>
      <c r="B204" t="s">
        <v>20</v>
      </c>
      <c r="C204" t="s">
        <v>367</v>
      </c>
      <c r="D204" t="s">
        <v>367</v>
      </c>
      <c r="E204" t="s">
        <v>632</v>
      </c>
      <c r="F204" t="s">
        <v>632</v>
      </c>
      <c r="G204" t="s">
        <v>403</v>
      </c>
      <c r="H204" t="s">
        <v>403</v>
      </c>
      <c r="K204" t="b">
        <v>1</v>
      </c>
      <c r="L204" t="str">
        <f>_xlfn.CONCAT(quot_marks,AppendFullResults[[#This Row],[combination on kb]],quot_marks,",")</f>
        <v>"`Mg",</v>
      </c>
      <c r="M204" t="str">
        <f>_xlfn.CONCAT(quot_marks,AppendFullResults[[#This Row],[fixed on kb]],quot_marks,",")</f>
        <v>"gU",</v>
      </c>
    </row>
    <row r="205" spans="1:13">
      <c r="A205" t="s">
        <v>23</v>
      </c>
      <c r="B205" t="s">
        <v>23</v>
      </c>
      <c r="C205" t="s">
        <v>367</v>
      </c>
      <c r="D205" t="s">
        <v>367</v>
      </c>
      <c r="E205" t="s">
        <v>633</v>
      </c>
      <c r="F205" t="s">
        <v>633</v>
      </c>
      <c r="G205" t="s">
        <v>404</v>
      </c>
      <c r="H205" t="s">
        <v>404</v>
      </c>
      <c r="K205" t="b">
        <v>1</v>
      </c>
      <c r="L205" t="str">
        <f>_xlfn.CONCAT(quot_marks,AppendFullResults[[#This Row],[combination on kb]],quot_marks,",")</f>
        <v>"`Mb",</v>
      </c>
      <c r="M205" t="str">
        <f>_xlfn.CONCAT(quot_marks,AppendFullResults[[#This Row],[fixed on kb]],quot_marks,",")</f>
        <v>"bU",</v>
      </c>
    </row>
    <row r="206" spans="1:13">
      <c r="A206" t="s">
        <v>193</v>
      </c>
      <c r="B206" t="s">
        <v>193</v>
      </c>
      <c r="C206" t="s">
        <v>367</v>
      </c>
      <c r="D206" t="s">
        <v>367</v>
      </c>
      <c r="E206" t="s">
        <v>634</v>
      </c>
      <c r="F206" t="s">
        <v>634</v>
      </c>
      <c r="G206" t="s">
        <v>375</v>
      </c>
      <c r="H206" t="s">
        <v>375</v>
      </c>
      <c r="K206" t="b">
        <v>0</v>
      </c>
      <c r="L206" t="str">
        <f>_xlfn.CONCAT(quot_marks,AppendFullResults[[#This Row],[combination on kb]],quot_marks,",")</f>
        <v>"`M6",</v>
      </c>
      <c r="M206" t="str">
        <f>_xlfn.CONCAT(quot_marks,AppendFullResults[[#This Row],[fixed on kb]],quot_marks,",")</f>
        <v>"6M",</v>
      </c>
    </row>
    <row r="207" spans="1:13">
      <c r="A207" t="s">
        <v>18</v>
      </c>
      <c r="B207" t="s">
        <v>18</v>
      </c>
      <c r="C207" t="s">
        <v>367</v>
      </c>
      <c r="D207" t="s">
        <v>367</v>
      </c>
      <c r="E207" t="s">
        <v>635</v>
      </c>
      <c r="F207" t="s">
        <v>635</v>
      </c>
      <c r="G207" t="s">
        <v>375</v>
      </c>
      <c r="H207" t="s">
        <v>375</v>
      </c>
      <c r="K207" t="b">
        <v>1</v>
      </c>
      <c r="L207" t="str">
        <f>_xlfn.CONCAT(quot_marks,AppendFullResults[[#This Row],[combination on kb]],quot_marks,",")</f>
        <v>"`My",</v>
      </c>
      <c r="M207" t="str">
        <f>_xlfn.CONCAT(quot_marks,AppendFullResults[[#This Row],[fixed on kb]],quot_marks,",")</f>
        <v>"yM",</v>
      </c>
    </row>
    <row r="208" spans="1:13">
      <c r="A208" t="s">
        <v>22</v>
      </c>
      <c r="B208" t="s">
        <v>22</v>
      </c>
      <c r="C208" t="s">
        <v>367</v>
      </c>
      <c r="D208" t="s">
        <v>367</v>
      </c>
      <c r="E208" t="s">
        <v>636</v>
      </c>
      <c r="F208" t="s">
        <v>636</v>
      </c>
      <c r="G208" t="s">
        <v>458</v>
      </c>
      <c r="H208" t="s">
        <v>458</v>
      </c>
      <c r="K208" t="b">
        <v>0</v>
      </c>
      <c r="L208" t="str">
        <f>_xlfn.CONCAT(quot_marks,AppendFullResults[[#This Row],[combination on kb]],quot_marks,",")</f>
        <v>"`Mh",</v>
      </c>
      <c r="M208" t="str">
        <f>_xlfn.CONCAT(quot_marks,AppendFullResults[[#This Row],[fixed on kb]],quot_marks,",")</f>
        <v>"hM",</v>
      </c>
    </row>
    <row r="209" spans="1:13">
      <c r="A209" t="s">
        <v>38</v>
      </c>
      <c r="B209" t="s">
        <v>38</v>
      </c>
      <c r="C209" t="s">
        <v>367</v>
      </c>
      <c r="D209" t="s">
        <v>367</v>
      </c>
      <c r="E209" t="s">
        <v>637</v>
      </c>
      <c r="F209" t="s">
        <v>637</v>
      </c>
      <c r="G209" t="s">
        <v>458</v>
      </c>
      <c r="H209" t="s">
        <v>458</v>
      </c>
      <c r="K209" t="b">
        <v>1</v>
      </c>
      <c r="L209" t="str">
        <f>_xlfn.CONCAT(quot_marks,AppendFullResults[[#This Row],[combination on kb]],quot_marks,",")</f>
        <v>"`Mn",</v>
      </c>
      <c r="M209" t="str">
        <f>_xlfn.CONCAT(quot_marks,AppendFullResults[[#This Row],[fixed on kb]],quot_marks,",")</f>
        <v>"nM",</v>
      </c>
    </row>
    <row r="210" spans="1:13">
      <c r="A210" t="s">
        <v>505</v>
      </c>
      <c r="B210" t="s">
        <v>505</v>
      </c>
      <c r="C210" t="s">
        <v>367</v>
      </c>
      <c r="D210" t="s">
        <v>367</v>
      </c>
      <c r="E210" t="s">
        <v>638</v>
      </c>
      <c r="F210" t="s">
        <v>638</v>
      </c>
      <c r="G210" t="s">
        <v>376</v>
      </c>
      <c r="H210" t="s">
        <v>376</v>
      </c>
      <c r="K210" t="b">
        <v>1</v>
      </c>
      <c r="L210" t="str">
        <f>_xlfn.CONCAT(quot_marks,AppendFullResults[[#This Row],[combination on kb]],quot_marks,",")</f>
        <v>"`M7",</v>
      </c>
      <c r="M210" t="str">
        <f>_xlfn.CONCAT(quot_marks,AppendFullResults[[#This Row],[fixed on kb]],quot_marks,",")</f>
        <v>"7J",</v>
      </c>
    </row>
    <row r="211" spans="1:13">
      <c r="A211" t="s">
        <v>26</v>
      </c>
      <c r="B211" t="s">
        <v>26</v>
      </c>
      <c r="C211" t="s">
        <v>367</v>
      </c>
      <c r="D211" t="s">
        <v>367</v>
      </c>
      <c r="E211" t="s">
        <v>639</v>
      </c>
      <c r="F211" t="s">
        <v>639</v>
      </c>
      <c r="G211" t="s">
        <v>397</v>
      </c>
      <c r="H211" t="s">
        <v>397</v>
      </c>
      <c r="K211" t="b">
        <v>1</v>
      </c>
      <c r="L211" t="str">
        <f>_xlfn.CONCAT(quot_marks,AppendFullResults[[#This Row],[combination on kb]],quot_marks,",")</f>
        <v>"`Mu",</v>
      </c>
      <c r="M211" t="str">
        <f>_xlfn.CONCAT(quot_marks,AppendFullResults[[#This Row],[fixed on kb]],quot_marks,",")</f>
        <v>"uJ",</v>
      </c>
    </row>
    <row r="212" spans="1:13">
      <c r="A212" t="s">
        <v>183</v>
      </c>
      <c r="B212" t="s">
        <v>183</v>
      </c>
      <c r="C212" t="s">
        <v>406</v>
      </c>
      <c r="D212" t="s">
        <v>406</v>
      </c>
      <c r="E212" t="s">
        <v>642</v>
      </c>
      <c r="F212" t="s">
        <v>642</v>
      </c>
      <c r="G212" t="s">
        <v>407</v>
      </c>
      <c r="H212" t="s">
        <v>407</v>
      </c>
      <c r="K212" t="b">
        <v>1</v>
      </c>
      <c r="L212" t="str">
        <f>_xlfn.CONCAT(quot_marks,AppendFullResults[[#This Row],[combination on kb]],quot_marks,",")</f>
        <v>"`Mj",</v>
      </c>
      <c r="M212" t="str">
        <f>_xlfn.CONCAT(quot_marks,AppendFullResults[[#This Row],[fixed on kb]],quot_marks,",")</f>
        <v>"jU",</v>
      </c>
    </row>
    <row r="213" spans="1:13">
      <c r="A213" t="s">
        <v>140</v>
      </c>
      <c r="B213" t="s">
        <v>140</v>
      </c>
      <c r="C213" t="s">
        <v>406</v>
      </c>
      <c r="D213" t="s">
        <v>406</v>
      </c>
      <c r="E213" t="s">
        <v>643</v>
      </c>
      <c r="F213" t="s">
        <v>643</v>
      </c>
      <c r="G213" t="s">
        <v>442</v>
      </c>
      <c r="H213" t="s">
        <v>442</v>
      </c>
      <c r="K213" t="b">
        <v>1</v>
      </c>
      <c r="L213" t="str">
        <f>_xlfn.CONCAT(quot_marks,AppendFullResults[[#This Row],[combination on kb]],quot_marks,",")</f>
        <v>"`Mm",</v>
      </c>
      <c r="M213" t="str">
        <f>_xlfn.CONCAT(quot_marks,AppendFullResults[[#This Row],[fixed on kb]],quot_marks,",")</f>
        <v>"mU",</v>
      </c>
    </row>
    <row r="214" spans="1:13">
      <c r="A214" t="s">
        <v>28</v>
      </c>
      <c r="B214" t="s">
        <v>28</v>
      </c>
      <c r="C214" t="s">
        <v>406</v>
      </c>
      <c r="D214" t="s">
        <v>406</v>
      </c>
      <c r="E214" t="s">
        <v>644</v>
      </c>
      <c r="F214" t="s">
        <v>644</v>
      </c>
      <c r="G214" t="s">
        <v>408</v>
      </c>
      <c r="H214" t="s">
        <v>408</v>
      </c>
      <c r="K214" t="b">
        <v>1</v>
      </c>
      <c r="L214" t="str">
        <f>_xlfn.CONCAT(quot_marks,AppendFullResults[[#This Row],[combination on kb]],quot_marks,",")</f>
        <v>"`M8",</v>
      </c>
      <c r="M214" t="str">
        <f>_xlfn.CONCAT(quot_marks,AppendFullResults[[#This Row],[fixed on kb]],quot_marks,",")</f>
        <v>"iM",</v>
      </c>
    </row>
    <row r="215" spans="1:13">
      <c r="A215" t="s">
        <v>59</v>
      </c>
      <c r="B215" t="s">
        <v>59</v>
      </c>
      <c r="C215" t="s">
        <v>406</v>
      </c>
      <c r="D215" t="s">
        <v>406</v>
      </c>
      <c r="E215" t="s">
        <v>645</v>
      </c>
      <c r="F215" t="s">
        <v>645</v>
      </c>
      <c r="G215" t="s">
        <v>443</v>
      </c>
      <c r="H215" t="s">
        <v>443</v>
      </c>
      <c r="K215" t="b">
        <v>1</v>
      </c>
      <c r="L215" t="str">
        <f>_xlfn.CONCAT(quot_marks,AppendFullResults[[#This Row],[combination on kb]],quot_marks,",")</f>
        <v>"`Mi",</v>
      </c>
      <c r="M215" t="str">
        <f>_xlfn.CONCAT(quot_marks,AppendFullResults[[#This Row],[fixed on kb]],quot_marks,",")</f>
        <v>"iM",</v>
      </c>
    </row>
    <row r="216" spans="1:13">
      <c r="A216" t="s">
        <v>0</v>
      </c>
      <c r="B216" t="s">
        <v>0</v>
      </c>
      <c r="C216" t="s">
        <v>406</v>
      </c>
      <c r="D216" t="s">
        <v>406</v>
      </c>
      <c r="E216" t="s">
        <v>646</v>
      </c>
      <c r="F216" t="s">
        <v>646</v>
      </c>
      <c r="G216" t="s">
        <v>409</v>
      </c>
      <c r="H216" t="s">
        <v>409</v>
      </c>
      <c r="K216" t="b">
        <v>1</v>
      </c>
      <c r="L216" t="str">
        <f>_xlfn.CONCAT(quot_marks,AppendFullResults[[#This Row],[combination on kb]],quot_marks,",")</f>
        <v>"`Mk",</v>
      </c>
      <c r="M216" t="str">
        <f>_xlfn.CONCAT(quot_marks,AppendFullResults[[#This Row],[fixed on kb]],quot_marks,",")</f>
        <v>",U",</v>
      </c>
    </row>
    <row r="217" spans="1:13">
      <c r="A217" t="s">
        <v>187</v>
      </c>
      <c r="B217" t="s">
        <v>187</v>
      </c>
      <c r="C217" t="s">
        <v>406</v>
      </c>
      <c r="D217" t="s">
        <v>406</v>
      </c>
      <c r="E217" t="s">
        <v>647</v>
      </c>
      <c r="F217" t="s">
        <v>647</v>
      </c>
      <c r="G217" t="s">
        <v>410</v>
      </c>
      <c r="H217" t="s">
        <v>410</v>
      </c>
      <c r="K217" t="b">
        <v>1</v>
      </c>
      <c r="L217" t="str">
        <f>_xlfn.CONCAT(quot_marks,AppendFullResults[[#This Row],[combination on kb]],quot_marks,",")</f>
        <v>"`M,",</v>
      </c>
      <c r="M217" t="str">
        <f>_xlfn.CONCAT(quot_marks,AppendFullResults[[#This Row],[fixed on kb]],quot_marks,",")</f>
        <v>",U",</v>
      </c>
    </row>
    <row r="218" spans="1:13">
      <c r="A218" t="s">
        <v>7</v>
      </c>
      <c r="B218" t="s">
        <v>7</v>
      </c>
      <c r="C218" t="s">
        <v>406</v>
      </c>
      <c r="D218" t="s">
        <v>406</v>
      </c>
      <c r="E218" t="s">
        <v>648</v>
      </c>
      <c r="F218" t="s">
        <v>648</v>
      </c>
      <c r="G218" t="s">
        <v>411</v>
      </c>
      <c r="H218" t="s">
        <v>411</v>
      </c>
      <c r="K218" t="b">
        <v>1</v>
      </c>
      <c r="L218" t="str">
        <f>_xlfn.CONCAT(quot_marks,AppendFullResults[[#This Row],[combination on kb]],quot_marks,",")</f>
        <v>"`M9",</v>
      </c>
      <c r="M218" t="str">
        <f>_xlfn.CONCAT(quot_marks,AppendFullResults[[#This Row],[fixed on kb]],quot_marks,",")</f>
        <v>"9M",</v>
      </c>
    </row>
    <row r="219" spans="1:13">
      <c r="A219" t="s">
        <v>54</v>
      </c>
      <c r="B219" t="s">
        <v>54</v>
      </c>
      <c r="C219" t="s">
        <v>406</v>
      </c>
      <c r="D219" t="s">
        <v>406</v>
      </c>
      <c r="E219" t="s">
        <v>649</v>
      </c>
      <c r="F219" t="s">
        <v>649</v>
      </c>
      <c r="G219" t="s">
        <v>412</v>
      </c>
      <c r="H219" t="s">
        <v>412</v>
      </c>
      <c r="K219" t="b">
        <v>1</v>
      </c>
      <c r="L219" t="str">
        <f>_xlfn.CONCAT(quot_marks,AppendFullResults[[#This Row],[combination on kb]],quot_marks,",")</f>
        <v>"`Mo",</v>
      </c>
      <c r="M219" t="str">
        <f>_xlfn.CONCAT(quot_marks,AppendFullResults[[#This Row],[fixed on kb]],quot_marks,",")</f>
        <v>"oU",</v>
      </c>
    </row>
    <row r="220" spans="1:13">
      <c r="A220" t="s">
        <v>184</v>
      </c>
      <c r="B220" t="s">
        <v>184</v>
      </c>
      <c r="C220" t="s">
        <v>406</v>
      </c>
      <c r="D220" t="s">
        <v>406</v>
      </c>
      <c r="E220" t="s">
        <v>650</v>
      </c>
      <c r="F220" t="s">
        <v>650</v>
      </c>
      <c r="G220" t="s">
        <v>420</v>
      </c>
      <c r="H220" t="s">
        <v>420</v>
      </c>
      <c r="K220" t="b">
        <v>1</v>
      </c>
      <c r="L220" t="str">
        <f>_xlfn.CONCAT(quot_marks,AppendFullResults[[#This Row],[combination on kb]],quot_marks,",")</f>
        <v>"`Ml",</v>
      </c>
      <c r="M220" t="str">
        <f>_xlfn.CONCAT(quot_marks,AppendFullResults[[#This Row],[fixed on kb]],quot_marks,",")</f>
        <v>"lJ",</v>
      </c>
    </row>
    <row r="221" spans="1:13">
      <c r="A221" t="s">
        <v>185</v>
      </c>
      <c r="B221" t="s">
        <v>185</v>
      </c>
      <c r="C221" t="s">
        <v>406</v>
      </c>
      <c r="D221" t="s">
        <v>406</v>
      </c>
      <c r="E221" t="s">
        <v>651</v>
      </c>
      <c r="F221" t="s">
        <v>651</v>
      </c>
      <c r="G221" t="s">
        <v>421</v>
      </c>
      <c r="H221" t="s">
        <v>421</v>
      </c>
      <c r="K221" t="b">
        <v>1</v>
      </c>
      <c r="L221" t="str">
        <f>_xlfn.CONCAT(quot_marks,AppendFullResults[[#This Row],[combination on kb]],quot_marks,",")</f>
        <v>"`M.",</v>
      </c>
      <c r="M221" t="str">
        <f>_xlfn.CONCAT(quot_marks,AppendFullResults[[#This Row],[fixed on kb]],quot_marks,",")</f>
        <v>".M",</v>
      </c>
    </row>
    <row r="222" spans="1:13">
      <c r="A222" t="s">
        <v>3</v>
      </c>
      <c r="B222" t="s">
        <v>3</v>
      </c>
      <c r="C222" t="s">
        <v>406</v>
      </c>
      <c r="D222" t="s">
        <v>406</v>
      </c>
      <c r="E222" t="s">
        <v>652</v>
      </c>
      <c r="F222" t="s">
        <v>652</v>
      </c>
      <c r="G222" t="s">
        <v>422</v>
      </c>
      <c r="H222" t="s">
        <v>422</v>
      </c>
      <c r="K222" t="b">
        <v>1</v>
      </c>
      <c r="L222" t="str">
        <f>_xlfn.CONCAT(quot_marks,AppendFullResults[[#This Row],[combination on kb]],quot_marks,",")</f>
        <v>"`×1",</v>
      </c>
      <c r="M222" t="str">
        <f>_xlfn.CONCAT(quot_marks,AppendFullResults[[#This Row],[fixed on kb]],quot_marks,",")</f>
        <v>"1Õ",</v>
      </c>
    </row>
    <row r="223" spans="1:13">
      <c r="A223" t="s">
        <v>188</v>
      </c>
      <c r="B223" t="s">
        <v>188</v>
      </c>
      <c r="C223" t="s">
        <v>406</v>
      </c>
      <c r="D223" t="s">
        <v>406</v>
      </c>
      <c r="E223" t="s">
        <v>653</v>
      </c>
      <c r="F223" t="s">
        <v>653</v>
      </c>
      <c r="G223" t="s">
        <v>423</v>
      </c>
      <c r="H223" t="s">
        <v>423</v>
      </c>
      <c r="K223" t="b">
        <v>1</v>
      </c>
      <c r="L223" t="str">
        <f>_xlfn.CONCAT(quot_marks,AppendFullResults[[#This Row],[combination on kb]],quot_marks,",")</f>
        <v>"`×!",</v>
      </c>
      <c r="M223" t="str">
        <f>_xlfn.CONCAT(quot_marks,AppendFullResults[[#This Row],[fixed on kb]],quot_marks,",")</f>
        <v>"!Ö",</v>
      </c>
    </row>
    <row r="224" spans="1:13">
      <c r="A224" t="s">
        <v>21</v>
      </c>
      <c r="B224" t="s">
        <v>21</v>
      </c>
      <c r="C224" t="s">
        <v>406</v>
      </c>
      <c r="D224" t="s">
        <v>406</v>
      </c>
      <c r="E224" t="s">
        <v>654</v>
      </c>
      <c r="F224" t="s">
        <v>654</v>
      </c>
      <c r="G224" t="s">
        <v>424</v>
      </c>
      <c r="H224" t="s">
        <v>424</v>
      </c>
      <c r="K224" t="b">
        <v>1</v>
      </c>
      <c r="L224" t="str">
        <f>_xlfn.CONCAT(quot_marks,AppendFullResults[[#This Row],[combination on kb]],quot_marks,",")</f>
        <v>"`×q",</v>
      </c>
      <c r="M224" t="str">
        <f>_xlfn.CONCAT(quot_marks,AppendFullResults[[#This Row],[fixed on kb]],quot_marks,",")</f>
        <v>"qÕ",</v>
      </c>
    </row>
    <row r="225" spans="1:13">
      <c r="A225" t="s">
        <v>189</v>
      </c>
      <c r="B225" t="s">
        <v>189</v>
      </c>
      <c r="C225" t="s">
        <v>406</v>
      </c>
      <c r="D225" t="s">
        <v>406</v>
      </c>
      <c r="E225" t="s">
        <v>655</v>
      </c>
      <c r="F225" t="s">
        <v>655</v>
      </c>
      <c r="G225" t="s">
        <v>425</v>
      </c>
      <c r="H225" t="s">
        <v>425</v>
      </c>
      <c r="K225" t="b">
        <v>1</v>
      </c>
      <c r="L225" t="str">
        <f>_xlfn.CONCAT(quot_marks,AppendFullResults[[#This Row],[combination on kb]],quot_marks,",")</f>
        <v>"`×Q",</v>
      </c>
      <c r="M225" t="str">
        <f>_xlfn.CONCAT(quot_marks,AppendFullResults[[#This Row],[fixed on kb]],quot_marks,",")</f>
        <v>"QÖ",</v>
      </c>
    </row>
    <row r="226" spans="1:13">
      <c r="A226" t="s">
        <v>15</v>
      </c>
      <c r="B226" t="s">
        <v>15</v>
      </c>
      <c r="C226" t="s">
        <v>406</v>
      </c>
      <c r="D226" t="s">
        <v>406</v>
      </c>
      <c r="E226" t="s">
        <v>656</v>
      </c>
      <c r="F226" t="s">
        <v>656</v>
      </c>
      <c r="G226" t="s">
        <v>426</v>
      </c>
      <c r="H226" t="s">
        <v>426</v>
      </c>
      <c r="K226" t="b">
        <v>1</v>
      </c>
      <c r="L226" t="str">
        <f>_xlfn.CONCAT(quot_marks,AppendFullResults[[#This Row],[combination on kb]],quot_marks,",")</f>
        <v>"`×a",</v>
      </c>
      <c r="M226" t="str">
        <f>_xlfn.CONCAT(quot_marks,AppendFullResults[[#This Row],[fixed on kb]],quot_marks,",")</f>
        <v>"aÕ",</v>
      </c>
    </row>
    <row r="227" spans="1:13">
      <c r="A227" t="s">
        <v>190</v>
      </c>
      <c r="B227" t="s">
        <v>190</v>
      </c>
      <c r="C227" t="s">
        <v>406</v>
      </c>
      <c r="D227" t="s">
        <v>406</v>
      </c>
      <c r="E227" t="s">
        <v>657</v>
      </c>
      <c r="F227" t="s">
        <v>657</v>
      </c>
      <c r="G227" t="s">
        <v>427</v>
      </c>
      <c r="H227" t="s">
        <v>427</v>
      </c>
      <c r="K227" t="b">
        <v>1</v>
      </c>
      <c r="L227" t="str">
        <f>_xlfn.CONCAT(quot_marks,AppendFullResults[[#This Row],[combination on kb]],quot_marks,",")</f>
        <v>"`×A",</v>
      </c>
      <c r="M227" t="str">
        <f>_xlfn.CONCAT(quot_marks,AppendFullResults[[#This Row],[fixed on kb]],quot_marks,",")</f>
        <v>"AÕ",</v>
      </c>
    </row>
    <row r="228" spans="1:13">
      <c r="A228" t="s">
        <v>186</v>
      </c>
      <c r="B228" t="s">
        <v>186</v>
      </c>
      <c r="C228" t="s">
        <v>406</v>
      </c>
      <c r="D228" t="s">
        <v>406</v>
      </c>
      <c r="E228" t="s">
        <v>658</v>
      </c>
      <c r="F228" t="s">
        <v>658</v>
      </c>
      <c r="G228" t="s">
        <v>441</v>
      </c>
      <c r="H228" t="s">
        <v>441</v>
      </c>
      <c r="K228" t="b">
        <v>1</v>
      </c>
      <c r="L228" t="str">
        <f>_xlfn.CONCAT(quot_marks,AppendFullResults[[#This Row],[combination on kb]],quot_marks,",")</f>
        <v>"`×z",</v>
      </c>
      <c r="M228" t="str">
        <f>_xlfn.CONCAT(quot_marks,AppendFullResults[[#This Row],[fixed on kb]],quot_marks,",")</f>
        <v>"zÕ",</v>
      </c>
    </row>
    <row r="229" spans="1:13">
      <c r="A229" t="s">
        <v>11</v>
      </c>
      <c r="B229" t="s">
        <v>11</v>
      </c>
      <c r="C229" t="s">
        <v>406</v>
      </c>
      <c r="D229" t="s">
        <v>406</v>
      </c>
      <c r="E229" t="s">
        <v>659</v>
      </c>
      <c r="F229" t="s">
        <v>659</v>
      </c>
      <c r="G229" t="s">
        <v>440</v>
      </c>
      <c r="H229" t="s">
        <v>440</v>
      </c>
      <c r="K229" t="b">
        <v>1</v>
      </c>
      <c r="L229" t="str">
        <f>_xlfn.CONCAT(quot_marks,AppendFullResults[[#This Row],[combination on kb]],quot_marks,",")</f>
        <v>"`×Z",</v>
      </c>
      <c r="M229" t="str">
        <f>_xlfn.CONCAT(quot_marks,AppendFullResults[[#This Row],[fixed on kb]],quot_marks,",")</f>
        <v>"ZÕ",</v>
      </c>
    </row>
    <row r="230" spans="1:13">
      <c r="A230" t="s">
        <v>9</v>
      </c>
      <c r="B230" t="s">
        <v>9</v>
      </c>
      <c r="C230" t="s">
        <v>406</v>
      </c>
      <c r="D230" t="s">
        <v>406</v>
      </c>
      <c r="E230" t="s">
        <v>660</v>
      </c>
      <c r="F230" t="s">
        <v>660</v>
      </c>
      <c r="G230" t="s">
        <v>413</v>
      </c>
      <c r="H230" t="s">
        <v>413</v>
      </c>
      <c r="K230" t="b">
        <v>1</v>
      </c>
      <c r="L230" t="str">
        <f>_xlfn.CONCAT(quot_marks,AppendFullResults[[#This Row],[combination on kb]],quot_marks,",")</f>
        <v>"`×2",</v>
      </c>
      <c r="M230" t="str">
        <f>_xlfn.CONCAT(quot_marks,AppendFullResults[[#This Row],[fixed on kb]],quot_marks,",")</f>
        <v>"2Ô",</v>
      </c>
    </row>
    <row r="231" spans="1:13">
      <c r="A231" t="s">
        <v>6</v>
      </c>
      <c r="B231" t="s">
        <v>6</v>
      </c>
      <c r="C231" t="s">
        <v>406</v>
      </c>
      <c r="D231" t="s">
        <v>406</v>
      </c>
      <c r="E231" t="s">
        <v>661</v>
      </c>
      <c r="F231" t="s">
        <v>661</v>
      </c>
      <c r="G231" t="s">
        <v>414</v>
      </c>
      <c r="H231" t="s">
        <v>414</v>
      </c>
      <c r="K231" t="b">
        <v>1</v>
      </c>
      <c r="L231" t="str">
        <f>_xlfn.CONCAT(quot_marks,AppendFullResults[[#This Row],[combination on kb]],quot_marks,",")</f>
        <v>"`×@",</v>
      </c>
      <c r="M231" t="str">
        <f>_xlfn.CONCAT(quot_marks,AppendFullResults[[#This Row],[fixed on kb]],quot_marks,",")</f>
        <v>"@Ô",</v>
      </c>
    </row>
    <row r="232" spans="1:13">
      <c r="A232" t="s">
        <v>191</v>
      </c>
      <c r="B232" t="s">
        <v>191</v>
      </c>
      <c r="C232" t="s">
        <v>406</v>
      </c>
      <c r="D232" t="s">
        <v>406</v>
      </c>
      <c r="E232" t="s">
        <v>662</v>
      </c>
      <c r="F232" t="s">
        <v>662</v>
      </c>
      <c r="G232" t="s">
        <v>428</v>
      </c>
      <c r="H232" t="s">
        <v>428</v>
      </c>
      <c r="K232" t="b">
        <v>1</v>
      </c>
      <c r="L232" t="str">
        <f>_xlfn.CONCAT(quot_marks,AppendFullResults[[#This Row],[combination on kb]],quot_marks,",")</f>
        <v>"`×w",</v>
      </c>
      <c r="M232" t="str">
        <f>_xlfn.CONCAT(quot_marks,AppendFullResults[[#This Row],[fixed on kb]],quot_marks,",")</f>
        <v>"wÔ",</v>
      </c>
    </row>
    <row r="233" spans="1:13">
      <c r="A233" t="s">
        <v>29</v>
      </c>
      <c r="B233" t="s">
        <v>29</v>
      </c>
      <c r="C233" t="s">
        <v>406</v>
      </c>
      <c r="D233" t="s">
        <v>406</v>
      </c>
      <c r="E233" t="s">
        <v>663</v>
      </c>
      <c r="F233" t="s">
        <v>663</v>
      </c>
      <c r="G233" t="s">
        <v>429</v>
      </c>
      <c r="H233" t="s">
        <v>429</v>
      </c>
      <c r="K233" t="b">
        <v>1</v>
      </c>
      <c r="L233" t="str">
        <f>_xlfn.CONCAT(quot_marks,AppendFullResults[[#This Row],[combination on kb]],quot_marks,",")</f>
        <v>"`×W",</v>
      </c>
      <c r="M233" t="str">
        <f>_xlfn.CONCAT(quot_marks,AppendFullResults[[#This Row],[fixed on kb]],quot_marks,",")</f>
        <v>"WÔ",</v>
      </c>
    </row>
    <row r="234" spans="1:13">
      <c r="A234" t="s">
        <v>13</v>
      </c>
      <c r="B234" t="s">
        <v>13</v>
      </c>
      <c r="C234" t="s">
        <v>406</v>
      </c>
      <c r="D234" t="s">
        <v>406</v>
      </c>
      <c r="E234" t="s">
        <v>664</v>
      </c>
      <c r="F234" t="s">
        <v>664</v>
      </c>
      <c r="G234" t="s">
        <v>430</v>
      </c>
      <c r="H234" t="s">
        <v>430</v>
      </c>
      <c r="K234" t="b">
        <v>1</v>
      </c>
      <c r="L234" t="str">
        <f>_xlfn.CONCAT(quot_marks,AppendFullResults[[#This Row],[combination on kb]],quot_marks,",")</f>
        <v>"`×s",</v>
      </c>
      <c r="M234" t="str">
        <f>_xlfn.CONCAT(quot_marks,AppendFullResults[[#This Row],[fixed on kb]],quot_marks,",")</f>
        <v>"sÔ",</v>
      </c>
    </row>
    <row r="235" spans="1:13">
      <c r="A235" t="s">
        <v>33</v>
      </c>
      <c r="B235" t="s">
        <v>33</v>
      </c>
      <c r="C235" t="s">
        <v>406</v>
      </c>
      <c r="D235" t="s">
        <v>406</v>
      </c>
      <c r="E235" t="s">
        <v>665</v>
      </c>
      <c r="F235" t="s">
        <v>665</v>
      </c>
      <c r="G235" t="s">
        <v>431</v>
      </c>
      <c r="H235" t="s">
        <v>431</v>
      </c>
      <c r="K235" t="b">
        <v>1</v>
      </c>
      <c r="L235" t="str">
        <f>_xlfn.CONCAT(quot_marks,AppendFullResults[[#This Row],[combination on kb]],quot_marks,",")</f>
        <v>"`×S",</v>
      </c>
      <c r="M235" t="str">
        <f>_xlfn.CONCAT(quot_marks,AppendFullResults[[#This Row],[fixed on kb]],quot_marks,",")</f>
        <v>"SÔ",</v>
      </c>
    </row>
    <row r="236" spans="1:13">
      <c r="A236" t="s">
        <v>192</v>
      </c>
      <c r="B236" t="s">
        <v>192</v>
      </c>
      <c r="C236" t="s">
        <v>406</v>
      </c>
      <c r="D236" t="s">
        <v>406</v>
      </c>
      <c r="E236" t="s">
        <v>666</v>
      </c>
      <c r="F236" t="s">
        <v>666</v>
      </c>
      <c r="G236" t="s">
        <v>432</v>
      </c>
      <c r="H236" t="s">
        <v>432</v>
      </c>
      <c r="K236" t="b">
        <v>1</v>
      </c>
      <c r="L236" t="str">
        <f>_xlfn.CONCAT(quot_marks,AppendFullResults[[#This Row],[combination on kb]],quot_marks,",")</f>
        <v>"`×x",</v>
      </c>
      <c r="M236" t="str">
        <f>_xlfn.CONCAT(quot_marks,AppendFullResults[[#This Row],[fixed on kb]],quot_marks,",")</f>
        <v>"xÔ",</v>
      </c>
    </row>
    <row r="237" spans="1:13">
      <c r="A237" t="s">
        <v>30</v>
      </c>
      <c r="B237" t="s">
        <v>30</v>
      </c>
      <c r="C237" t="s">
        <v>406</v>
      </c>
      <c r="D237" t="s">
        <v>406</v>
      </c>
      <c r="E237" t="s">
        <v>667</v>
      </c>
      <c r="F237" t="s">
        <v>667</v>
      </c>
      <c r="G237" t="s">
        <v>446</v>
      </c>
      <c r="H237" t="s">
        <v>446</v>
      </c>
      <c r="K237" t="b">
        <v>1</v>
      </c>
      <c r="L237" t="str">
        <f>_xlfn.CONCAT(quot_marks,AppendFullResults[[#This Row],[combination on kb]],quot_marks,",")</f>
        <v>"`×X",</v>
      </c>
      <c r="M237" t="str">
        <f>_xlfn.CONCAT(quot_marks,AppendFullResults[[#This Row],[fixed on kb]],quot_marks,",")</f>
        <v>"XÔ",</v>
      </c>
    </row>
    <row r="238" spans="1:13">
      <c r="A238" t="s">
        <v>14</v>
      </c>
      <c r="B238" t="s">
        <v>14</v>
      </c>
      <c r="C238" t="s">
        <v>406</v>
      </c>
      <c r="D238" t="s">
        <v>406</v>
      </c>
      <c r="E238" t="s">
        <v>668</v>
      </c>
      <c r="F238" t="s">
        <v>668</v>
      </c>
      <c r="G238" t="s">
        <v>433</v>
      </c>
      <c r="H238" t="s">
        <v>433</v>
      </c>
      <c r="K238" t="b">
        <v>1</v>
      </c>
      <c r="L238" t="str">
        <f>_xlfn.CONCAT(quot_marks,AppendFullResults[[#This Row],[combination on kb]],quot_marks,",")</f>
        <v>"`×3",</v>
      </c>
      <c r="M238" t="str">
        <f>_xlfn.CONCAT(quot_marks,AppendFullResults[[#This Row],[fixed on kb]],quot_marks,",")</f>
        <v>"3Ö",</v>
      </c>
    </row>
    <row r="239" spans="1:13">
      <c r="A239" t="s">
        <v>2</v>
      </c>
      <c r="B239" t="s">
        <v>2</v>
      </c>
      <c r="C239" t="s">
        <v>406</v>
      </c>
      <c r="D239" t="s">
        <v>406</v>
      </c>
      <c r="E239" t="s">
        <v>669</v>
      </c>
      <c r="F239" t="s">
        <v>669</v>
      </c>
      <c r="G239" t="s">
        <v>434</v>
      </c>
      <c r="H239" t="s">
        <v>434</v>
      </c>
      <c r="K239" t="b">
        <v>1</v>
      </c>
      <c r="L239" t="str">
        <f>_xlfn.CONCAT(quot_marks,AppendFullResults[[#This Row],[combination on kb]],quot_marks,",")</f>
        <v>"`×e",</v>
      </c>
      <c r="M239" t="str">
        <f>_xlfn.CONCAT(quot_marks,AppendFullResults[[#This Row],[fixed on kb]],quot_marks,",")</f>
        <v>"eÖ",</v>
      </c>
    </row>
    <row r="240" spans="1:13">
      <c r="A240" t="s">
        <v>491</v>
      </c>
      <c r="B240" t="s">
        <v>491</v>
      </c>
      <c r="C240" t="s">
        <v>406</v>
      </c>
      <c r="D240" t="s">
        <v>406</v>
      </c>
      <c r="E240" t="s">
        <v>670</v>
      </c>
      <c r="F240" t="s">
        <v>670</v>
      </c>
      <c r="G240" t="s">
        <v>437</v>
      </c>
      <c r="H240" t="s">
        <v>437</v>
      </c>
      <c r="K240" t="b">
        <v>1</v>
      </c>
      <c r="L240" t="str">
        <f>_xlfn.CONCAT(quot_marks,AppendFullResults[[#This Row],[combination on kb]],quot_marks,",")</f>
        <v>"`×d",</v>
      </c>
      <c r="M240" t="str">
        <f>_xlfn.CONCAT(quot_marks,AppendFullResults[[#This Row],[fixed on kb]],quot_marks,",")</f>
        <v>"dÕ",</v>
      </c>
    </row>
    <row r="241" spans="1:13">
      <c r="A241" t="s">
        <v>24</v>
      </c>
      <c r="B241" t="s">
        <v>24</v>
      </c>
      <c r="C241" t="s">
        <v>406</v>
      </c>
      <c r="D241" t="s">
        <v>406</v>
      </c>
      <c r="E241" t="s">
        <v>671</v>
      </c>
      <c r="F241" t="s">
        <v>671</v>
      </c>
      <c r="G241" t="s">
        <v>445</v>
      </c>
      <c r="H241" t="s">
        <v>445</v>
      </c>
      <c r="K241" t="b">
        <v>1</v>
      </c>
      <c r="L241" t="str">
        <f>_xlfn.CONCAT(quot_marks,AppendFullResults[[#This Row],[combination on kb]],quot_marks,",")</f>
        <v>"`×c",</v>
      </c>
      <c r="M241" t="str">
        <f>_xlfn.CONCAT(quot_marks,AppendFullResults[[#This Row],[fixed on kb]],quot_marks,",")</f>
        <v>"cÕ",</v>
      </c>
    </row>
    <row r="242" spans="1:13">
      <c r="A242" t="s">
        <v>17</v>
      </c>
      <c r="B242" t="s">
        <v>17</v>
      </c>
      <c r="C242" t="s">
        <v>406</v>
      </c>
      <c r="D242" t="s">
        <v>406</v>
      </c>
      <c r="E242" t="s">
        <v>672</v>
      </c>
      <c r="F242" t="s">
        <v>672</v>
      </c>
      <c r="G242" t="s">
        <v>171</v>
      </c>
      <c r="H242" t="s">
        <v>171</v>
      </c>
      <c r="I242" t="s">
        <v>242</v>
      </c>
      <c r="K242" t="b">
        <v>1</v>
      </c>
      <c r="L242" t="str">
        <f>_xlfn.CONCAT(quot_marks,AppendFullResults[[#This Row],[combination on kb]],quot_marks,",")</f>
        <v>"`×4",</v>
      </c>
      <c r="M242" t="str">
        <f>_xlfn.CONCAT(quot_marks,AppendFullResults[[#This Row],[fixed on kb]],quot_marks,",")</f>
        <v>"4Ô",</v>
      </c>
    </row>
    <row r="243" spans="1:13">
      <c r="A243" t="s">
        <v>25</v>
      </c>
      <c r="B243" t="s">
        <v>25</v>
      </c>
      <c r="C243" t="s">
        <v>406</v>
      </c>
      <c r="D243" t="s">
        <v>406</v>
      </c>
      <c r="E243" t="s">
        <v>673</v>
      </c>
      <c r="F243" t="s">
        <v>673</v>
      </c>
      <c r="G243" t="s">
        <v>444</v>
      </c>
      <c r="H243" t="s">
        <v>444</v>
      </c>
      <c r="K243" t="b">
        <v>1</v>
      </c>
      <c r="L243" t="str">
        <f>_xlfn.CONCAT(quot_marks,AppendFullResults[[#This Row],[combination on kb]],quot_marks,",")</f>
        <v>"`×r",</v>
      </c>
      <c r="M243" t="str">
        <f>_xlfn.CONCAT(quot_marks,AppendFullResults[[#This Row],[fixed on kb]],quot_marks,",")</f>
        <v>"rÔ",</v>
      </c>
    </row>
    <row r="244" spans="1:13">
      <c r="A244" t="s">
        <v>496</v>
      </c>
      <c r="B244" t="s">
        <v>496</v>
      </c>
      <c r="C244" t="s">
        <v>406</v>
      </c>
      <c r="D244" t="s">
        <v>406</v>
      </c>
      <c r="E244" t="s">
        <v>674</v>
      </c>
      <c r="F244" t="s">
        <v>674</v>
      </c>
      <c r="G244" t="s">
        <v>415</v>
      </c>
      <c r="H244" t="s">
        <v>415</v>
      </c>
      <c r="K244" t="b">
        <v>1</v>
      </c>
      <c r="L244" t="str">
        <f>_xlfn.CONCAT(quot_marks,AppendFullResults[[#This Row],[combination on kb]],quot_marks,",")</f>
        <v>"`×f",</v>
      </c>
      <c r="M244" t="str">
        <f>_xlfn.CONCAT(quot_marks,AppendFullResults[[#This Row],[fixed on kb]],quot_marks,",")</f>
        <v>"fÔ",</v>
      </c>
    </row>
    <row r="245" spans="1:13">
      <c r="A245" t="s">
        <v>31</v>
      </c>
      <c r="B245" t="s">
        <v>31</v>
      </c>
      <c r="C245" t="s">
        <v>406</v>
      </c>
      <c r="D245" t="s">
        <v>406</v>
      </c>
      <c r="E245" t="s">
        <v>675</v>
      </c>
      <c r="F245" t="s">
        <v>675</v>
      </c>
      <c r="G245" t="s">
        <v>416</v>
      </c>
      <c r="H245" t="s">
        <v>416</v>
      </c>
      <c r="K245" t="b">
        <v>1</v>
      </c>
      <c r="L245" t="str">
        <f>_xlfn.CONCAT(quot_marks,AppendFullResults[[#This Row],[combination on kb]],quot_marks,",")</f>
        <v>"`×v",</v>
      </c>
      <c r="M245" t="str">
        <f>_xlfn.CONCAT(quot_marks,AppendFullResults[[#This Row],[fixed on kb]],quot_marks,",")</f>
        <v>"vÔ",</v>
      </c>
    </row>
    <row r="246" spans="1:13">
      <c r="A246" t="s">
        <v>20</v>
      </c>
      <c r="B246" t="s">
        <v>20</v>
      </c>
      <c r="C246" t="s">
        <v>406</v>
      </c>
      <c r="D246" t="s">
        <v>406</v>
      </c>
      <c r="E246" t="s">
        <v>676</v>
      </c>
      <c r="F246" t="s">
        <v>676</v>
      </c>
      <c r="G246" t="s">
        <v>435</v>
      </c>
      <c r="H246" t="s">
        <v>435</v>
      </c>
      <c r="K246" t="b">
        <v>1</v>
      </c>
      <c r="L246" t="str">
        <f>_xlfn.CONCAT(quot_marks,AppendFullResults[[#This Row],[combination on kb]],quot_marks,",")</f>
        <v>"`×5",</v>
      </c>
      <c r="M246" t="str">
        <f>_xlfn.CONCAT(quot_marks,AppendFullResults[[#This Row],[fixed on kb]],quot_marks,",")</f>
        <v>"5Ô",</v>
      </c>
    </row>
    <row r="247" spans="1:13">
      <c r="A247" t="s">
        <v>23</v>
      </c>
      <c r="B247" t="s">
        <v>23</v>
      </c>
      <c r="C247" t="s">
        <v>406</v>
      </c>
      <c r="D247" t="s">
        <v>406</v>
      </c>
      <c r="E247" t="s">
        <v>677</v>
      </c>
      <c r="F247" t="s">
        <v>677</v>
      </c>
      <c r="G247" t="s">
        <v>436</v>
      </c>
      <c r="H247" t="s">
        <v>436</v>
      </c>
      <c r="K247" t="b">
        <v>1</v>
      </c>
      <c r="L247" t="str">
        <f>_xlfn.CONCAT(quot_marks,AppendFullResults[[#This Row],[combination on kb]],quot_marks,",")</f>
        <v>"`×t",</v>
      </c>
      <c r="M247" t="str">
        <f>_xlfn.CONCAT(quot_marks,AppendFullResults[[#This Row],[fixed on kb]],quot_marks,",")</f>
        <v>"t&amp;",</v>
      </c>
    </row>
    <row r="248" spans="1:13">
      <c r="A248" t="s">
        <v>193</v>
      </c>
      <c r="B248" t="s">
        <v>193</v>
      </c>
      <c r="C248" t="s">
        <v>406</v>
      </c>
      <c r="D248" t="s">
        <v>406</v>
      </c>
      <c r="E248" t="s">
        <v>678</v>
      </c>
      <c r="F248" t="s">
        <v>678</v>
      </c>
      <c r="G248" t="s">
        <v>417</v>
      </c>
      <c r="H248" t="s">
        <v>417</v>
      </c>
      <c r="K248" t="b">
        <v>0</v>
      </c>
      <c r="L248" t="str">
        <f>_xlfn.CONCAT(quot_marks,AppendFullResults[[#This Row],[combination on kb]],quot_marks,",")</f>
        <v>"`×g",</v>
      </c>
      <c r="M248" t="str">
        <f>_xlfn.CONCAT(quot_marks,AppendFullResults[[#This Row],[fixed on kb]],quot_marks,",")</f>
        <v>"gÔ",</v>
      </c>
    </row>
    <row r="249" spans="1:13">
      <c r="A249" t="s">
        <v>18</v>
      </c>
      <c r="B249" t="s">
        <v>18</v>
      </c>
      <c r="C249" t="s">
        <v>406</v>
      </c>
      <c r="D249" t="s">
        <v>406</v>
      </c>
      <c r="E249" t="s">
        <v>679</v>
      </c>
      <c r="F249" t="s">
        <v>679</v>
      </c>
      <c r="G249" t="s">
        <v>417</v>
      </c>
      <c r="H249" t="s">
        <v>417</v>
      </c>
      <c r="K249" t="b">
        <v>1</v>
      </c>
      <c r="L249" t="str">
        <f>_xlfn.CONCAT(quot_marks,AppendFullResults[[#This Row],[combination on kb]],quot_marks,",")</f>
        <v>"`×b",</v>
      </c>
      <c r="M249" t="str">
        <f>_xlfn.CONCAT(quot_marks,AppendFullResults[[#This Row],[fixed on kb]],quot_marks,",")</f>
        <v>"bÔ",</v>
      </c>
    </row>
    <row r="250" spans="1:13">
      <c r="A250" t="s">
        <v>22</v>
      </c>
      <c r="B250" t="s">
        <v>22</v>
      </c>
      <c r="C250" t="s">
        <v>406</v>
      </c>
      <c r="D250" t="s">
        <v>406</v>
      </c>
      <c r="E250" t="s">
        <v>680</v>
      </c>
      <c r="F250" t="s">
        <v>680</v>
      </c>
      <c r="G250" t="s">
        <v>418</v>
      </c>
      <c r="H250" t="s">
        <v>418</v>
      </c>
      <c r="K250" t="b">
        <v>0</v>
      </c>
      <c r="L250" t="str">
        <f>_xlfn.CONCAT(quot_marks,AppendFullResults[[#This Row],[combination on kb]],quot_marks,",")</f>
        <v>"`×6",</v>
      </c>
      <c r="M250" t="str">
        <f>_xlfn.CONCAT(quot_marks,AppendFullResults[[#This Row],[fixed on kb]],quot_marks,",")</f>
        <v>"6Õ",</v>
      </c>
    </row>
    <row r="251" spans="1:13">
      <c r="A251" t="s">
        <v>38</v>
      </c>
      <c r="B251" t="s">
        <v>38</v>
      </c>
      <c r="C251" t="s">
        <v>406</v>
      </c>
      <c r="D251" t="s">
        <v>406</v>
      </c>
      <c r="E251" t="s">
        <v>681</v>
      </c>
      <c r="F251" t="s">
        <v>681</v>
      </c>
      <c r="G251" t="s">
        <v>418</v>
      </c>
      <c r="H251" t="s">
        <v>418</v>
      </c>
      <c r="K251" t="b">
        <v>1</v>
      </c>
      <c r="L251" t="str">
        <f>_xlfn.CONCAT(quot_marks,AppendFullResults[[#This Row],[combination on kb]],quot_marks,",")</f>
        <v>"`×y",</v>
      </c>
      <c r="M251" t="str">
        <f>_xlfn.CONCAT(quot_marks,AppendFullResults[[#This Row],[fixed on kb]],quot_marks,",")</f>
        <v>"yÕ",</v>
      </c>
    </row>
    <row r="252" spans="1:13">
      <c r="A252" t="s">
        <v>505</v>
      </c>
      <c r="B252" t="s">
        <v>505</v>
      </c>
      <c r="C252" t="s">
        <v>406</v>
      </c>
      <c r="D252" t="s">
        <v>406</v>
      </c>
      <c r="E252" t="s">
        <v>682</v>
      </c>
      <c r="F252" t="s">
        <v>682</v>
      </c>
      <c r="G252" t="s">
        <v>439</v>
      </c>
      <c r="H252" t="s">
        <v>439</v>
      </c>
      <c r="K252" t="b">
        <v>1</v>
      </c>
      <c r="L252" t="str">
        <f>_xlfn.CONCAT(quot_marks,AppendFullResults[[#This Row],[combination on kb]],quot_marks,",")</f>
        <v>"`×h",</v>
      </c>
      <c r="M252" t="str">
        <f>_xlfn.CONCAT(quot_marks,AppendFullResults[[#This Row],[fixed on kb]],quot_marks,",")</f>
        <v>"hÕ",</v>
      </c>
    </row>
    <row r="253" spans="1:13">
      <c r="A253" t="s">
        <v>26</v>
      </c>
      <c r="B253" t="s">
        <v>26</v>
      </c>
      <c r="C253" t="s">
        <v>406</v>
      </c>
      <c r="D253" t="s">
        <v>406</v>
      </c>
      <c r="E253" t="s">
        <v>683</v>
      </c>
      <c r="F253" t="s">
        <v>683</v>
      </c>
      <c r="G253" t="s">
        <v>419</v>
      </c>
      <c r="H253" t="s">
        <v>419</v>
      </c>
      <c r="K253" t="b">
        <v>1</v>
      </c>
      <c r="L253" t="str">
        <f>_xlfn.CONCAT(quot_marks,AppendFullResults[[#This Row],[combination on kb]],quot_marks,",")</f>
        <v>"`×n",</v>
      </c>
      <c r="M253" t="str">
        <f>_xlfn.CONCAT(quot_marks,AppendFullResults[[#This Row],[fixed on kb]],quot_marks,",")</f>
        <v>"nÕ",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8AE7-D62C-4CB3-B204-FA6AAAEAC72B}">
  <dimension ref="A1:BU292"/>
  <sheetViews>
    <sheetView topLeftCell="A112" workbookViewId="0">
      <selection activeCell="N99" sqref="N99"/>
    </sheetView>
  </sheetViews>
  <sheetFormatPr defaultRowHeight="15"/>
  <cols>
    <col min="1" max="2" width="9.7109375" style="55" customWidth="1"/>
    <col min="3" max="9" width="9.7109375" customWidth="1"/>
    <col min="14" max="14" width="30" customWidth="1"/>
  </cols>
  <sheetData>
    <row r="1" spans="1:73">
      <c r="A1" s="55" t="s">
        <v>181</v>
      </c>
      <c r="N1" s="63" t="s">
        <v>153</v>
      </c>
    </row>
    <row r="2" spans="1:73" ht="30">
      <c r="A2" s="56" t="s">
        <v>194</v>
      </c>
      <c r="B2" s="56" t="s">
        <v>81</v>
      </c>
      <c r="C2" s="50" t="s">
        <v>195</v>
      </c>
      <c r="D2" s="50" t="s">
        <v>196</v>
      </c>
      <c r="E2" s="50" t="s">
        <v>198</v>
      </c>
      <c r="F2" s="50" t="s">
        <v>179</v>
      </c>
      <c r="G2" s="50" t="s">
        <v>199</v>
      </c>
      <c r="H2" s="50" t="s">
        <v>180</v>
      </c>
      <c r="I2" s="50" t="s">
        <v>182</v>
      </c>
      <c r="J2" s="50" t="s">
        <v>450</v>
      </c>
      <c r="K2" t="s">
        <v>243</v>
      </c>
      <c r="S2" t="s">
        <v>461</v>
      </c>
      <c r="Y2" t="s">
        <v>462</v>
      </c>
    </row>
    <row r="3" spans="1:73" ht="24">
      <c r="A3" s="54" t="s">
        <v>183</v>
      </c>
      <c r="B3" s="53" t="s">
        <v>183</v>
      </c>
      <c r="C3" s="49" t="s">
        <v>197</v>
      </c>
      <c r="D3" s="46" t="s">
        <v>197</v>
      </c>
      <c r="E3" s="57" t="str">
        <f>_xlfn.CONCAT(Table_comb_a[[#This Row],[tehta on kb]],Table_comb_a[[#This Row],[tengwa on kb]])</f>
        <v>`C1</v>
      </c>
      <c r="F3" s="47" t="str">
        <f>_xlfn.CONCAT(Table_comb_a[[#This Row],[tehta]],Table_comb_a[[#This Row],[tengwa]])</f>
        <v>`C1</v>
      </c>
      <c r="G3" s="58" t="str">
        <f>Table_comb_a[[#This Row],[fixed tgw]]</f>
        <v>1E</v>
      </c>
      <c r="H3" s="46" t="s">
        <v>200</v>
      </c>
      <c r="J3" t="b">
        <f>LEFT(Table_comb_a[[#This Row],[fixed tgw]],1)=TEXT(Table_comb_a[[#This Row],[tengwa on kb]],"0")</f>
        <v>1</v>
      </c>
      <c r="O3" t="s">
        <v>153</v>
      </c>
      <c r="P3" t="str">
        <f>Table_comb_a[[#This Row],[combination on kb]]</f>
        <v>`C1</v>
      </c>
      <c r="Q3" t="s">
        <v>153</v>
      </c>
      <c r="R3" t="s">
        <v>38</v>
      </c>
      <c r="S3" t="str">
        <f>_xlfn.CONCAT(O3:R3)</f>
        <v>"`C1",</v>
      </c>
      <c r="U3" t="s">
        <v>153</v>
      </c>
      <c r="V3" s="48" t="str">
        <f>Table_comb_a[[#This Row],[fixed on kb]]</f>
        <v>1E</v>
      </c>
      <c r="W3" t="s">
        <v>153</v>
      </c>
      <c r="X3" t="s">
        <v>38</v>
      </c>
      <c r="Y3" t="str">
        <f>_xlfn.CONCAT(U3:X3)</f>
        <v>"1E",</v>
      </c>
      <c r="AD3" t="str" cm="1">
        <f t="array" ref="AD3:BU3">TRANSPOSE(S3:S46)</f>
        <v>"`C1",</v>
      </c>
      <c r="AE3" t="str">
        <v>"`C!",</v>
      </c>
      <c r="AF3" t="str">
        <v>"`Cq",</v>
      </c>
      <c r="AG3" t="str">
        <v>"`CQ",</v>
      </c>
      <c r="AH3" t="str">
        <v>"`Ca",</v>
      </c>
      <c r="AI3" t="str">
        <v>"`CA",</v>
      </c>
      <c r="AJ3" t="str">
        <v>"`Cz",</v>
      </c>
      <c r="AK3" t="str">
        <v>"`CZ",</v>
      </c>
      <c r="AL3" t="str">
        <v>"`C2",</v>
      </c>
      <c r="AM3" t="str">
        <v>"`C@",</v>
      </c>
      <c r="AN3" t="str">
        <v>"`Cw",</v>
      </c>
      <c r="AO3" t="str">
        <v>"`CW",</v>
      </c>
      <c r="AP3" t="str">
        <v>"`Cs",</v>
      </c>
      <c r="AQ3" t="str">
        <v>"`CS",</v>
      </c>
      <c r="AR3" t="str">
        <v>"`Cx",</v>
      </c>
      <c r="AS3" t="str">
        <v>"`CX",</v>
      </c>
      <c r="AT3" t="str">
        <v>"`C3",</v>
      </c>
      <c r="AU3" t="str">
        <v>"`Ce",</v>
      </c>
      <c r="AV3" t="str">
        <v>"`Cd",</v>
      </c>
      <c r="AW3" t="str">
        <v>"`Cc",</v>
      </c>
      <c r="AX3" t="str">
        <v>"`C4",</v>
      </c>
      <c r="AY3" t="str">
        <v>"`Cr",</v>
      </c>
      <c r="AZ3" t="str">
        <v>"`Cf",</v>
      </c>
      <c r="BA3" t="str">
        <v>"`Cv",</v>
      </c>
      <c r="BB3" t="str">
        <v>"`C5",</v>
      </c>
      <c r="BC3" t="str">
        <v>"`Ct",</v>
      </c>
      <c r="BD3" t="str">
        <v>"`Cg",</v>
      </c>
      <c r="BE3" t="str">
        <v>"`Cb",</v>
      </c>
      <c r="BF3" t="str">
        <v>"`C6",</v>
      </c>
      <c r="BG3" t="str">
        <v>"`Cy",</v>
      </c>
      <c r="BH3" t="str">
        <v>"`Ch",</v>
      </c>
      <c r="BI3" t="str">
        <v>"`Cn",</v>
      </c>
      <c r="BJ3" t="str">
        <v>"`C7",</v>
      </c>
      <c r="BK3" t="str">
        <v>"`Cu",</v>
      </c>
      <c r="BL3" t="str">
        <v>"`Cj",</v>
      </c>
      <c r="BM3" t="str">
        <v>"`Cm",</v>
      </c>
      <c r="BN3" t="str">
        <v>"`C8",</v>
      </c>
      <c r="BO3" t="str">
        <v>"`Ci",</v>
      </c>
      <c r="BP3" t="str">
        <v>"`Ck",</v>
      </c>
      <c r="BQ3" t="str">
        <v>"`C,",</v>
      </c>
      <c r="BR3" t="str">
        <v>"`C9",</v>
      </c>
      <c r="BS3" t="str">
        <v>"`Co",</v>
      </c>
      <c r="BT3" t="e">
        <v>#VALUE!</v>
      </c>
      <c r="BU3" t="e">
        <v>#VALUE!</v>
      </c>
    </row>
    <row r="4" spans="1:73" ht="24">
      <c r="A4" s="54" t="s">
        <v>140</v>
      </c>
      <c r="B4" s="53" t="s">
        <v>140</v>
      </c>
      <c r="C4" s="49" t="s">
        <v>197</v>
      </c>
      <c r="D4" s="46" t="s">
        <v>197</v>
      </c>
      <c r="E4" s="57" t="str">
        <f>_xlfn.CONCAT(Table_comb_a[[#This Row],[tehta on kb]],Table_comb_a[[#This Row],[tengwa on kb]])</f>
        <v>`C!</v>
      </c>
      <c r="F4" s="47" t="str">
        <f>_xlfn.CONCAT(Table_comb_a[[#This Row],[tehta]],Table_comb_a[[#This Row],[tengwa]])</f>
        <v>`C!</v>
      </c>
      <c r="G4" s="58" t="str">
        <f>Table_comb_a[[#This Row],[fixed tgw]]</f>
        <v>!D</v>
      </c>
      <c r="H4" s="46" t="s">
        <v>201</v>
      </c>
      <c r="J4" t="b">
        <f>LEFT(Table_comb_a[[#This Row],[fixed tgw]],1)=TEXT(Table_comb_a[[#This Row],[tengwa on kb]],"0")</f>
        <v>1</v>
      </c>
      <c r="O4" t="s">
        <v>153</v>
      </c>
      <c r="P4" t="str">
        <f>Table_comb_a[[#This Row],[combination on kb]]</f>
        <v>`C!</v>
      </c>
      <c r="Q4" t="s">
        <v>153</v>
      </c>
      <c r="R4" t="s">
        <v>38</v>
      </c>
      <c r="S4" t="str">
        <f t="shared" ref="S4:S46" si="0">_xlfn.CONCAT(O4:R4)</f>
        <v>"`C!",</v>
      </c>
      <c r="U4" t="s">
        <v>153</v>
      </c>
      <c r="V4" s="48" t="str">
        <f>Table_comb_a[[#This Row],[fixed on kb]]</f>
        <v>!D</v>
      </c>
      <c r="W4" t="s">
        <v>153</v>
      </c>
      <c r="X4" t="s">
        <v>38</v>
      </c>
      <c r="Y4" t="str">
        <f t="shared" ref="Y4:Y46" si="1">_xlfn.CONCAT(U4:X4)</f>
        <v>"!D",</v>
      </c>
    </row>
    <row r="5" spans="1:73" ht="24">
      <c r="A5" s="54" t="s">
        <v>28</v>
      </c>
      <c r="B5" s="53" t="s">
        <v>28</v>
      </c>
      <c r="C5" s="49" t="s">
        <v>197</v>
      </c>
      <c r="D5" s="46" t="s">
        <v>197</v>
      </c>
      <c r="E5" s="57" t="str">
        <f>_xlfn.CONCAT(Table_comb_a[[#This Row],[tehta on kb]],Table_comb_a[[#This Row],[tengwa on kb]])</f>
        <v>`Cq</v>
      </c>
      <c r="F5" s="47" t="str">
        <f>_xlfn.CONCAT(Table_comb_a[[#This Row],[tehta]],Table_comb_a[[#This Row],[tengwa]])</f>
        <v>`Cq</v>
      </c>
      <c r="G5" s="58" t="str">
        <f>Table_comb_a[[#This Row],[fixed tgw]]</f>
        <v>qE</v>
      </c>
      <c r="H5" s="46" t="s">
        <v>202</v>
      </c>
      <c r="J5" t="b">
        <f>LEFT(Table_comb_a[[#This Row],[fixed tgw]],1)=TEXT(Table_comb_a[[#This Row],[tengwa on kb]],"0")</f>
        <v>1</v>
      </c>
      <c r="O5" t="s">
        <v>153</v>
      </c>
      <c r="P5" t="str">
        <f>Table_comb_a[[#This Row],[combination on kb]]</f>
        <v>`Cq</v>
      </c>
      <c r="Q5" t="s">
        <v>153</v>
      </c>
      <c r="R5" t="s">
        <v>38</v>
      </c>
      <c r="S5" t="str">
        <f t="shared" si="0"/>
        <v>"`Cq",</v>
      </c>
      <c r="U5" t="s">
        <v>153</v>
      </c>
      <c r="V5" s="48" t="str">
        <f>Table_comb_a[[#This Row],[fixed on kb]]</f>
        <v>qE</v>
      </c>
      <c r="W5" t="s">
        <v>153</v>
      </c>
      <c r="X5" t="s">
        <v>38</v>
      </c>
      <c r="Y5" t="str">
        <f t="shared" si="1"/>
        <v>"qE",</v>
      </c>
      <c r="AD5" t="s">
        <v>459</v>
      </c>
    </row>
    <row r="6" spans="1:73" ht="24">
      <c r="A6" s="54" t="s">
        <v>59</v>
      </c>
      <c r="B6" s="53" t="s">
        <v>59</v>
      </c>
      <c r="C6" s="49" t="s">
        <v>197</v>
      </c>
      <c r="D6" s="46" t="s">
        <v>197</v>
      </c>
      <c r="E6" s="57" t="str">
        <f>_xlfn.CONCAT(Table_comb_a[[#This Row],[tehta on kb]],Table_comb_a[[#This Row],[tengwa on kb]])</f>
        <v>`CQ</v>
      </c>
      <c r="F6" s="47" t="str">
        <f>_xlfn.CONCAT(Table_comb_a[[#This Row],[tehta]],Table_comb_a[[#This Row],[tengwa]])</f>
        <v>`CQ</v>
      </c>
      <c r="G6" s="58" t="str">
        <f>Table_comb_a[[#This Row],[fixed tgw]]</f>
        <v>QE</v>
      </c>
      <c r="H6" s="46" t="s">
        <v>203</v>
      </c>
      <c r="J6" t="b">
        <f>LEFT(Table_comb_a[[#This Row],[fixed tgw]],1)=TEXT(Table_comb_a[[#This Row],[tengwa on kb]],"0")</f>
        <v>1</v>
      </c>
      <c r="O6" t="s">
        <v>153</v>
      </c>
      <c r="P6" t="str">
        <f>Table_comb_a[[#This Row],[combination on kb]]</f>
        <v>`CQ</v>
      </c>
      <c r="Q6" t="s">
        <v>153</v>
      </c>
      <c r="R6" t="s">
        <v>38</v>
      </c>
      <c r="S6" t="str">
        <f t="shared" si="0"/>
        <v>"`CQ",</v>
      </c>
      <c r="U6" t="s">
        <v>153</v>
      </c>
      <c r="V6" s="48" t="str">
        <f>Table_comb_a[[#This Row],[fixed on kb]]</f>
        <v>QE</v>
      </c>
      <c r="W6" t="s">
        <v>153</v>
      </c>
      <c r="X6" t="s">
        <v>38</v>
      </c>
      <c r="Y6" t="str">
        <f t="shared" si="1"/>
        <v>"QE",</v>
      </c>
      <c r="AD6" t="e">
        <f>_xlfn.CONCAT(_xlfn.ANCHORARRAY(AD3))</f>
        <v>#VALUE!</v>
      </c>
    </row>
    <row r="7" spans="1:73" ht="24">
      <c r="A7" s="54" t="s">
        <v>0</v>
      </c>
      <c r="B7" s="53" t="s">
        <v>0</v>
      </c>
      <c r="C7" s="49" t="s">
        <v>197</v>
      </c>
      <c r="D7" s="46" t="s">
        <v>197</v>
      </c>
      <c r="E7" s="57" t="str">
        <f>_xlfn.CONCAT(Table_comb_a[[#This Row],[tehta on kb]],Table_comb_a[[#This Row],[tengwa on kb]])</f>
        <v>`Ca</v>
      </c>
      <c r="F7" s="47" t="str">
        <f>_xlfn.CONCAT(Table_comb_a[[#This Row],[tehta]],Table_comb_a[[#This Row],[tengwa]])</f>
        <v>`Ca</v>
      </c>
      <c r="G7" s="58" t="str">
        <f>Table_comb_a[[#This Row],[fixed tgw]]</f>
        <v>aE</v>
      </c>
      <c r="H7" s="46" t="s">
        <v>204</v>
      </c>
      <c r="J7" t="b">
        <f>LEFT(Table_comb_a[[#This Row],[fixed tgw]],1)=TEXT(Table_comb_a[[#This Row],[tengwa on kb]],"0")</f>
        <v>1</v>
      </c>
      <c r="O7" t="s">
        <v>153</v>
      </c>
      <c r="P7" t="str">
        <f>Table_comb_a[[#This Row],[combination on kb]]</f>
        <v>`Ca</v>
      </c>
      <c r="Q7" t="s">
        <v>153</v>
      </c>
      <c r="R7" t="s">
        <v>38</v>
      </c>
      <c r="S7" t="str">
        <f t="shared" si="0"/>
        <v>"`Ca",</v>
      </c>
      <c r="U7" t="s">
        <v>153</v>
      </c>
      <c r="V7" s="48" t="str">
        <f>Table_comb_a[[#This Row],[fixed on kb]]</f>
        <v>aE</v>
      </c>
      <c r="W7" t="s">
        <v>153</v>
      </c>
      <c r="X7" t="s">
        <v>38</v>
      </c>
      <c r="Y7" t="str">
        <f t="shared" si="1"/>
        <v>"aE",</v>
      </c>
      <c r="AD7" t="s">
        <v>460</v>
      </c>
    </row>
    <row r="8" spans="1:73" ht="24">
      <c r="A8" s="54" t="s">
        <v>187</v>
      </c>
      <c r="B8" s="53" t="s">
        <v>187</v>
      </c>
      <c r="C8" s="49" t="s">
        <v>197</v>
      </c>
      <c r="D8" s="46" t="s">
        <v>197</v>
      </c>
      <c r="E8" s="57" t="str">
        <f>_xlfn.CONCAT(Table_comb_a[[#This Row],[tehta on kb]],Table_comb_a[[#This Row],[tengwa on kb]])</f>
        <v>`CA</v>
      </c>
      <c r="F8" s="47" t="str">
        <f>_xlfn.CONCAT(Table_comb_a[[#This Row],[tehta]],Table_comb_a[[#This Row],[tengwa]])</f>
        <v>`CA</v>
      </c>
      <c r="G8" s="58" t="str">
        <f>Table_comb_a[[#This Row],[fixed tgw]]</f>
        <v>AE</v>
      </c>
      <c r="H8" s="46" t="s">
        <v>205</v>
      </c>
      <c r="J8" t="b">
        <f>LEFT(Table_comb_a[[#This Row],[fixed tgw]],1)=TEXT(Table_comb_a[[#This Row],[tengwa on kb]],"0")</f>
        <v>1</v>
      </c>
      <c r="O8" t="s">
        <v>153</v>
      </c>
      <c r="P8" t="str">
        <f>Table_comb_a[[#This Row],[combination on kb]]</f>
        <v>`CA</v>
      </c>
      <c r="Q8" t="s">
        <v>153</v>
      </c>
      <c r="R8" t="s">
        <v>38</v>
      </c>
      <c r="S8" t="str">
        <f t="shared" si="0"/>
        <v>"`CA",</v>
      </c>
      <c r="U8" t="s">
        <v>153</v>
      </c>
      <c r="V8" s="48" t="str">
        <f>Table_comb_a[[#This Row],[fixed on kb]]</f>
        <v>AE</v>
      </c>
      <c r="W8" t="s">
        <v>153</v>
      </c>
      <c r="X8" t="s">
        <v>38</v>
      </c>
      <c r="Y8" t="str">
        <f t="shared" si="1"/>
        <v>"AE",</v>
      </c>
    </row>
    <row r="9" spans="1:73" ht="24">
      <c r="A9" s="54" t="s">
        <v>7</v>
      </c>
      <c r="B9" s="53" t="s">
        <v>7</v>
      </c>
      <c r="C9" s="49" t="s">
        <v>197</v>
      </c>
      <c r="D9" s="46" t="s">
        <v>197</v>
      </c>
      <c r="E9" s="57" t="str">
        <f>_xlfn.CONCAT(Table_comb_a[[#This Row],[tehta on kb]],Table_comb_a[[#This Row],[tengwa on kb]])</f>
        <v>`Cz</v>
      </c>
      <c r="F9" s="47" t="str">
        <f>_xlfn.CONCAT(Table_comb_a[[#This Row],[tehta]],Table_comb_a[[#This Row],[tengwa]])</f>
        <v>`Cz</v>
      </c>
      <c r="G9" s="58" t="str">
        <f>Table_comb_a[[#This Row],[fixed tgw]]</f>
        <v>zE</v>
      </c>
      <c r="H9" s="46" t="s">
        <v>206</v>
      </c>
      <c r="J9" t="b">
        <f>LEFT(Table_comb_a[[#This Row],[fixed tgw]],1)=TEXT(Table_comb_a[[#This Row],[tengwa on kb]],"0")</f>
        <v>1</v>
      </c>
      <c r="O9" t="s">
        <v>153</v>
      </c>
      <c r="P9" t="str">
        <f>Table_comb_a[[#This Row],[combination on kb]]</f>
        <v>`Cz</v>
      </c>
      <c r="Q9" t="s">
        <v>153</v>
      </c>
      <c r="R9" t="s">
        <v>38</v>
      </c>
      <c r="S9" t="str">
        <f t="shared" si="0"/>
        <v>"`Cz",</v>
      </c>
      <c r="U9" t="s">
        <v>153</v>
      </c>
      <c r="V9" s="48" t="str">
        <f>Table_comb_a[[#This Row],[fixed on kb]]</f>
        <v>zE</v>
      </c>
      <c r="W9" t="s">
        <v>153</v>
      </c>
      <c r="X9" t="s">
        <v>38</v>
      </c>
      <c r="Y9" t="str">
        <f t="shared" si="1"/>
        <v>"zE",</v>
      </c>
    </row>
    <row r="10" spans="1:73" ht="24">
      <c r="A10" s="54" t="s">
        <v>54</v>
      </c>
      <c r="B10" s="53" t="s">
        <v>54</v>
      </c>
      <c r="C10" s="49" t="s">
        <v>197</v>
      </c>
      <c r="D10" s="46" t="s">
        <v>197</v>
      </c>
      <c r="E10" s="57" t="str">
        <f>_xlfn.CONCAT(Table_comb_a[[#This Row],[tehta on kb]],Table_comb_a[[#This Row],[tengwa on kb]])</f>
        <v>`CZ</v>
      </c>
      <c r="F10" s="47" t="str">
        <f>_xlfn.CONCAT(Table_comb_a[[#This Row],[tehta]],Table_comb_a[[#This Row],[tengwa]])</f>
        <v>`CZ</v>
      </c>
      <c r="G10" s="58" t="str">
        <f>Table_comb_a[[#This Row],[fixed tgw]]</f>
        <v>ZE</v>
      </c>
      <c r="H10" s="46" t="s">
        <v>207</v>
      </c>
      <c r="J10" t="b">
        <f>LEFT(Table_comb_a[[#This Row],[fixed tgw]],1)=TEXT(Table_comb_a[[#This Row],[tengwa on kb]],"0")</f>
        <v>1</v>
      </c>
      <c r="O10" t="s">
        <v>153</v>
      </c>
      <c r="P10" t="str">
        <f>Table_comb_a[[#This Row],[combination on kb]]</f>
        <v>`CZ</v>
      </c>
      <c r="Q10" t="s">
        <v>153</v>
      </c>
      <c r="R10" t="s">
        <v>38</v>
      </c>
      <c r="S10" t="str">
        <f t="shared" si="0"/>
        <v>"`CZ",</v>
      </c>
      <c r="U10" t="s">
        <v>153</v>
      </c>
      <c r="V10" s="48" t="str">
        <f>Table_comb_a[[#This Row],[fixed on kb]]</f>
        <v>ZE</v>
      </c>
      <c r="W10" t="s">
        <v>153</v>
      </c>
      <c r="X10" t="s">
        <v>38</v>
      </c>
      <c r="Y10" t="str">
        <f t="shared" si="1"/>
        <v>"ZE",</v>
      </c>
    </row>
    <row r="11" spans="1:73" ht="24">
      <c r="A11" s="54" t="s">
        <v>184</v>
      </c>
      <c r="B11" s="53" t="s">
        <v>184</v>
      </c>
      <c r="C11" s="49" t="s">
        <v>197</v>
      </c>
      <c r="D11" s="46" t="s">
        <v>197</v>
      </c>
      <c r="E11" s="57" t="str">
        <f>_xlfn.CONCAT(Table_comb_a[[#This Row],[tehta on kb]],Table_comb_a[[#This Row],[tengwa on kb]])</f>
        <v>`C2</v>
      </c>
      <c r="F11" s="47" t="str">
        <f>_xlfn.CONCAT(Table_comb_a[[#This Row],[tehta]],Table_comb_a[[#This Row],[tengwa]])</f>
        <v>`C2</v>
      </c>
      <c r="G11" s="58" t="str">
        <f>Table_comb_a[[#This Row],[fixed tgw]]</f>
        <v>2#</v>
      </c>
      <c r="H11" s="46" t="s">
        <v>208</v>
      </c>
      <c r="J11" t="b">
        <f>LEFT(Table_comb_a[[#This Row],[fixed tgw]],1)=TEXT(Table_comb_a[[#This Row],[tengwa on kb]],"0")</f>
        <v>1</v>
      </c>
      <c r="O11" t="s">
        <v>153</v>
      </c>
      <c r="P11" t="str">
        <f>Table_comb_a[[#This Row],[combination on kb]]</f>
        <v>`C2</v>
      </c>
      <c r="Q11" t="s">
        <v>153</v>
      </c>
      <c r="R11" t="s">
        <v>38</v>
      </c>
      <c r="S11" t="str">
        <f t="shared" si="0"/>
        <v>"`C2",</v>
      </c>
      <c r="U11" t="s">
        <v>153</v>
      </c>
      <c r="V11" s="48" t="str">
        <f>Table_comb_a[[#This Row],[fixed on kb]]</f>
        <v>2#</v>
      </c>
      <c r="W11" t="s">
        <v>153</v>
      </c>
      <c r="X11" t="s">
        <v>38</v>
      </c>
      <c r="Y11" t="str">
        <f t="shared" si="1"/>
        <v>"2#",</v>
      </c>
    </row>
    <row r="12" spans="1:73" ht="24">
      <c r="A12" s="54" t="s">
        <v>185</v>
      </c>
      <c r="B12" s="53" t="s">
        <v>185</v>
      </c>
      <c r="C12" s="49" t="s">
        <v>197</v>
      </c>
      <c r="D12" s="46" t="s">
        <v>197</v>
      </c>
      <c r="E12" s="57" t="str">
        <f>_xlfn.CONCAT(Table_comb_a[[#This Row],[tehta on kb]],Table_comb_a[[#This Row],[tengwa on kb]])</f>
        <v>`C@</v>
      </c>
      <c r="F12" s="47" t="str">
        <f>_xlfn.CONCAT(Table_comb_a[[#This Row],[tehta]],Table_comb_a[[#This Row],[tengwa]])</f>
        <v>`C@</v>
      </c>
      <c r="G12" s="58" t="str">
        <f>Table_comb_a[[#This Row],[fixed tgw]]</f>
        <v>@#</v>
      </c>
      <c r="H12" s="46" t="s">
        <v>209</v>
      </c>
      <c r="J12" t="b">
        <f>LEFT(Table_comb_a[[#This Row],[fixed tgw]],1)=TEXT(Table_comb_a[[#This Row],[tengwa on kb]],"0")</f>
        <v>1</v>
      </c>
      <c r="O12" t="s">
        <v>153</v>
      </c>
      <c r="P12" t="str">
        <f>Table_comb_a[[#This Row],[combination on kb]]</f>
        <v>`C@</v>
      </c>
      <c r="Q12" t="s">
        <v>153</v>
      </c>
      <c r="R12" t="s">
        <v>38</v>
      </c>
      <c r="S12" t="str">
        <f t="shared" si="0"/>
        <v>"`C@",</v>
      </c>
      <c r="U12" t="s">
        <v>153</v>
      </c>
      <c r="V12" s="48" t="str">
        <f>Table_comb_a[[#This Row],[fixed on kb]]</f>
        <v>@#</v>
      </c>
      <c r="W12" t="s">
        <v>153</v>
      </c>
      <c r="X12" t="s">
        <v>38</v>
      </c>
      <c r="Y12" t="str">
        <f t="shared" si="1"/>
        <v>"@#",</v>
      </c>
    </row>
    <row r="13" spans="1:73" ht="24">
      <c r="A13" s="54" t="s">
        <v>3</v>
      </c>
      <c r="B13" s="53" t="s">
        <v>3</v>
      </c>
      <c r="C13" s="49" t="s">
        <v>197</v>
      </c>
      <c r="D13" s="46" t="s">
        <v>197</v>
      </c>
      <c r="E13" s="57" t="str">
        <f>_xlfn.CONCAT(Table_comb_a[[#This Row],[tehta on kb]],Table_comb_a[[#This Row],[tengwa on kb]])</f>
        <v>`Cw</v>
      </c>
      <c r="F13" s="47" t="str">
        <f>_xlfn.CONCAT(Table_comb_a[[#This Row],[tehta]],Table_comb_a[[#This Row],[tengwa]])</f>
        <v>`Cw</v>
      </c>
      <c r="G13" s="58" t="str">
        <f>Table_comb_a[[#This Row],[fixed tgw]]</f>
        <v>w#</v>
      </c>
      <c r="H13" s="46" t="s">
        <v>210</v>
      </c>
      <c r="J13" t="b">
        <f>LEFT(Table_comb_a[[#This Row],[fixed tgw]],1)=TEXT(Table_comb_a[[#This Row],[tengwa on kb]],"0")</f>
        <v>1</v>
      </c>
      <c r="O13" t="s">
        <v>153</v>
      </c>
      <c r="P13" t="str">
        <f>Table_comb_a[[#This Row],[combination on kb]]</f>
        <v>`Cw</v>
      </c>
      <c r="Q13" t="s">
        <v>153</v>
      </c>
      <c r="R13" t="s">
        <v>38</v>
      </c>
      <c r="S13" t="str">
        <f t="shared" si="0"/>
        <v>"`Cw",</v>
      </c>
      <c r="U13" t="s">
        <v>153</v>
      </c>
      <c r="V13" s="48" t="str">
        <f>Table_comb_a[[#This Row],[fixed on kb]]</f>
        <v>w#</v>
      </c>
      <c r="W13" t="s">
        <v>153</v>
      </c>
      <c r="X13" t="s">
        <v>38</v>
      </c>
      <c r="Y13" t="str">
        <f t="shared" si="1"/>
        <v>"w#",</v>
      </c>
    </row>
    <row r="14" spans="1:73" ht="24">
      <c r="A14" s="54" t="s">
        <v>188</v>
      </c>
      <c r="B14" s="53" t="s">
        <v>188</v>
      </c>
      <c r="C14" s="49" t="s">
        <v>197</v>
      </c>
      <c r="D14" s="46" t="s">
        <v>197</v>
      </c>
      <c r="E14" s="57" t="str">
        <f>_xlfn.CONCAT(Table_comb_a[[#This Row],[tehta on kb]],Table_comb_a[[#This Row],[tengwa on kb]])</f>
        <v>`CW</v>
      </c>
      <c r="F14" s="47" t="str">
        <f>_xlfn.CONCAT(Table_comb_a[[#This Row],[tehta]],Table_comb_a[[#This Row],[tengwa]])</f>
        <v>`CW</v>
      </c>
      <c r="G14" s="58" t="str">
        <f>Table_comb_a[[#This Row],[fixed tgw]]</f>
        <v>W#</v>
      </c>
      <c r="H14" s="46" t="s">
        <v>211</v>
      </c>
      <c r="J14" t="b">
        <f>LEFT(Table_comb_a[[#This Row],[fixed tgw]],1)=TEXT(Table_comb_a[[#This Row],[tengwa on kb]],"0")</f>
        <v>1</v>
      </c>
      <c r="O14" t="s">
        <v>153</v>
      </c>
      <c r="P14" t="str">
        <f>Table_comb_a[[#This Row],[combination on kb]]</f>
        <v>`CW</v>
      </c>
      <c r="Q14" t="s">
        <v>153</v>
      </c>
      <c r="R14" t="s">
        <v>38</v>
      </c>
      <c r="S14" t="str">
        <f t="shared" si="0"/>
        <v>"`CW",</v>
      </c>
      <c r="U14" t="s">
        <v>153</v>
      </c>
      <c r="V14" s="48" t="str">
        <f>Table_comb_a[[#This Row],[fixed on kb]]</f>
        <v>W#</v>
      </c>
      <c r="W14" t="s">
        <v>153</v>
      </c>
      <c r="X14" t="s">
        <v>38</v>
      </c>
      <c r="Y14" t="str">
        <f t="shared" si="1"/>
        <v>"W#",</v>
      </c>
    </row>
    <row r="15" spans="1:73" ht="24">
      <c r="A15" s="54" t="s">
        <v>21</v>
      </c>
      <c r="B15" s="53" t="s">
        <v>21</v>
      </c>
      <c r="C15" s="49" t="s">
        <v>197</v>
      </c>
      <c r="D15" s="46" t="s">
        <v>197</v>
      </c>
      <c r="E15" s="57" t="str">
        <f>_xlfn.CONCAT(Table_comb_a[[#This Row],[tehta on kb]],Table_comb_a[[#This Row],[tengwa on kb]])</f>
        <v>`Cs</v>
      </c>
      <c r="F15" s="47" t="str">
        <f>_xlfn.CONCAT(Table_comb_a[[#This Row],[tehta]],Table_comb_a[[#This Row],[tengwa]])</f>
        <v>`Cs</v>
      </c>
      <c r="G15" s="58" t="str">
        <f>Table_comb_a[[#This Row],[fixed tgw]]</f>
        <v>s#</v>
      </c>
      <c r="H15" s="46" t="s">
        <v>212</v>
      </c>
      <c r="J15" t="b">
        <f>LEFT(Table_comb_a[[#This Row],[fixed tgw]],1)=TEXT(Table_comb_a[[#This Row],[tengwa on kb]],"0")</f>
        <v>1</v>
      </c>
      <c r="O15" t="s">
        <v>153</v>
      </c>
      <c r="P15" t="str">
        <f>Table_comb_a[[#This Row],[combination on kb]]</f>
        <v>`Cs</v>
      </c>
      <c r="Q15" t="s">
        <v>153</v>
      </c>
      <c r="R15" t="s">
        <v>38</v>
      </c>
      <c r="S15" t="str">
        <f t="shared" si="0"/>
        <v>"`Cs",</v>
      </c>
      <c r="U15" t="s">
        <v>153</v>
      </c>
      <c r="V15" s="48" t="str">
        <f>Table_comb_a[[#This Row],[fixed on kb]]</f>
        <v>s#</v>
      </c>
      <c r="W15" t="s">
        <v>153</v>
      </c>
      <c r="X15" t="s">
        <v>38</v>
      </c>
      <c r="Y15" t="str">
        <f t="shared" si="1"/>
        <v>"s#",</v>
      </c>
    </row>
    <row r="16" spans="1:73" ht="24">
      <c r="A16" s="54" t="s">
        <v>189</v>
      </c>
      <c r="B16" s="53" t="s">
        <v>189</v>
      </c>
      <c r="C16" s="49" t="s">
        <v>197</v>
      </c>
      <c r="D16" s="46" t="s">
        <v>197</v>
      </c>
      <c r="E16" s="57" t="str">
        <f>_xlfn.CONCAT(Table_comb_a[[#This Row],[tehta on kb]],Table_comb_a[[#This Row],[tengwa on kb]])</f>
        <v>`CS</v>
      </c>
      <c r="F16" s="47" t="str">
        <f>_xlfn.CONCAT(Table_comb_a[[#This Row],[tehta]],Table_comb_a[[#This Row],[tengwa]])</f>
        <v>`CS</v>
      </c>
      <c r="G16" s="58" t="str">
        <f>Table_comb_a[[#This Row],[fixed tgw]]</f>
        <v>S#</v>
      </c>
      <c r="H16" s="46" t="s">
        <v>213</v>
      </c>
      <c r="J16" t="b">
        <f>LEFT(Table_comb_a[[#This Row],[fixed tgw]],1)=TEXT(Table_comb_a[[#This Row],[tengwa on kb]],"0")</f>
        <v>1</v>
      </c>
      <c r="O16" t="s">
        <v>153</v>
      </c>
      <c r="P16" t="str">
        <f>Table_comb_a[[#This Row],[combination on kb]]</f>
        <v>`CS</v>
      </c>
      <c r="Q16" t="s">
        <v>153</v>
      </c>
      <c r="R16" t="s">
        <v>38</v>
      </c>
      <c r="S16" t="str">
        <f t="shared" si="0"/>
        <v>"`CS",</v>
      </c>
      <c r="U16" t="s">
        <v>153</v>
      </c>
      <c r="V16" s="48" t="str">
        <f>Table_comb_a[[#This Row],[fixed on kb]]</f>
        <v>S#</v>
      </c>
      <c r="W16" t="s">
        <v>153</v>
      </c>
      <c r="X16" t="s">
        <v>38</v>
      </c>
      <c r="Y16" t="str">
        <f t="shared" si="1"/>
        <v>"S#",</v>
      </c>
    </row>
    <row r="17" spans="1:25" ht="24">
      <c r="A17" s="54" t="s">
        <v>15</v>
      </c>
      <c r="B17" s="53" t="s">
        <v>15</v>
      </c>
      <c r="C17" s="49" t="s">
        <v>197</v>
      </c>
      <c r="D17" s="46" t="s">
        <v>197</v>
      </c>
      <c r="E17" s="57" t="str">
        <f>_xlfn.CONCAT(Table_comb_a[[#This Row],[tehta on kb]],Table_comb_a[[#This Row],[tengwa on kb]])</f>
        <v>`Cx</v>
      </c>
      <c r="F17" s="47" t="str">
        <f>_xlfn.CONCAT(Table_comb_a[[#This Row],[tehta]],Table_comb_a[[#This Row],[tengwa]])</f>
        <v>`Cx</v>
      </c>
      <c r="G17" s="58" t="str">
        <f>Table_comb_a[[#This Row],[fixed tgw]]</f>
        <v>x#</v>
      </c>
      <c r="H17" s="46" t="s">
        <v>214</v>
      </c>
      <c r="J17" t="b">
        <f>LEFT(Table_comb_a[[#This Row],[fixed tgw]],1)=TEXT(Table_comb_a[[#This Row],[tengwa on kb]],"0")</f>
        <v>1</v>
      </c>
      <c r="O17" t="s">
        <v>153</v>
      </c>
      <c r="P17" t="str">
        <f>Table_comb_a[[#This Row],[combination on kb]]</f>
        <v>`Cx</v>
      </c>
      <c r="Q17" t="s">
        <v>153</v>
      </c>
      <c r="R17" t="s">
        <v>38</v>
      </c>
      <c r="S17" t="str">
        <f t="shared" si="0"/>
        <v>"`Cx",</v>
      </c>
      <c r="U17" t="s">
        <v>153</v>
      </c>
      <c r="V17" s="48" t="str">
        <f>Table_comb_a[[#This Row],[fixed on kb]]</f>
        <v>x#</v>
      </c>
      <c r="W17" t="s">
        <v>153</v>
      </c>
      <c r="X17" t="s">
        <v>38</v>
      </c>
      <c r="Y17" t="str">
        <f t="shared" si="1"/>
        <v>"x#",</v>
      </c>
    </row>
    <row r="18" spans="1:25" ht="24">
      <c r="A18" s="54" t="s">
        <v>190</v>
      </c>
      <c r="B18" s="53" t="s">
        <v>190</v>
      </c>
      <c r="C18" s="49" t="s">
        <v>197</v>
      </c>
      <c r="D18" s="46" t="s">
        <v>197</v>
      </c>
      <c r="E18" s="57" t="str">
        <f>_xlfn.CONCAT(Table_comb_a[[#This Row],[tehta on kb]],Table_comb_a[[#This Row],[tengwa on kb]])</f>
        <v>`CX</v>
      </c>
      <c r="F18" s="47" t="str">
        <f>_xlfn.CONCAT(Table_comb_a[[#This Row],[tehta]],Table_comb_a[[#This Row],[tengwa]])</f>
        <v>`CX</v>
      </c>
      <c r="G18" s="58" t="str">
        <f>Table_comb_a[[#This Row],[fixed tgw]]</f>
        <v>X#</v>
      </c>
      <c r="H18" s="46" t="s">
        <v>215</v>
      </c>
      <c r="J18" t="b">
        <f>LEFT(Table_comb_a[[#This Row],[fixed tgw]],1)=TEXT(Table_comb_a[[#This Row],[tengwa on kb]],"0")</f>
        <v>1</v>
      </c>
      <c r="O18" t="s">
        <v>153</v>
      </c>
      <c r="P18" t="str">
        <f>Table_comb_a[[#This Row],[combination on kb]]</f>
        <v>`CX</v>
      </c>
      <c r="Q18" t="s">
        <v>153</v>
      </c>
      <c r="R18" t="s">
        <v>38</v>
      </c>
      <c r="S18" t="str">
        <f t="shared" si="0"/>
        <v>"`CX",</v>
      </c>
      <c r="U18" t="s">
        <v>153</v>
      </c>
      <c r="V18" s="48" t="str">
        <f>Table_comb_a[[#This Row],[fixed on kb]]</f>
        <v>X#</v>
      </c>
      <c r="W18" t="s">
        <v>153</v>
      </c>
      <c r="X18" t="s">
        <v>38</v>
      </c>
      <c r="Y18" t="str">
        <f t="shared" si="1"/>
        <v>"X#",</v>
      </c>
    </row>
    <row r="19" spans="1:25" ht="24">
      <c r="A19" s="54" t="s">
        <v>186</v>
      </c>
      <c r="B19" s="53" t="s">
        <v>186</v>
      </c>
      <c r="C19" s="49" t="s">
        <v>197</v>
      </c>
      <c r="D19" s="46" t="s">
        <v>197</v>
      </c>
      <c r="E19" s="57" t="str">
        <f>_xlfn.CONCAT(Table_comb_a[[#This Row],[tehta on kb]],Table_comb_a[[#This Row],[tengwa on kb]])</f>
        <v>`C3</v>
      </c>
      <c r="F19" s="47" t="str">
        <f>_xlfn.CONCAT(Table_comb_a[[#This Row],[tehta]],Table_comb_a[[#This Row],[tengwa]])</f>
        <v>`C3</v>
      </c>
      <c r="G19" s="58" t="str">
        <f>Table_comb_a[[#This Row],[fixed tgw]]</f>
        <v>3D</v>
      </c>
      <c r="H19" s="46" t="s">
        <v>216</v>
      </c>
      <c r="J19" t="b">
        <f>LEFT(Table_comb_a[[#This Row],[fixed tgw]],1)=TEXT(Table_comb_a[[#This Row],[tengwa on kb]],"0")</f>
        <v>1</v>
      </c>
      <c r="O19" t="s">
        <v>153</v>
      </c>
      <c r="P19" t="str">
        <f>Table_comb_a[[#This Row],[combination on kb]]</f>
        <v>`C3</v>
      </c>
      <c r="Q19" t="s">
        <v>153</v>
      </c>
      <c r="R19" t="s">
        <v>38</v>
      </c>
      <c r="S19" t="str">
        <f t="shared" si="0"/>
        <v>"`C3",</v>
      </c>
      <c r="U19" t="s">
        <v>153</v>
      </c>
      <c r="V19" s="48" t="str">
        <f>Table_comb_a[[#This Row],[fixed on kb]]</f>
        <v>3D</v>
      </c>
      <c r="W19" t="s">
        <v>153</v>
      </c>
      <c r="X19" t="s">
        <v>38</v>
      </c>
      <c r="Y19" t="str">
        <f t="shared" si="1"/>
        <v>"3D",</v>
      </c>
    </row>
    <row r="20" spans="1:25" ht="24">
      <c r="A20" s="54" t="s">
        <v>11</v>
      </c>
      <c r="B20" s="53" t="s">
        <v>11</v>
      </c>
      <c r="C20" s="49" t="s">
        <v>197</v>
      </c>
      <c r="D20" s="46" t="s">
        <v>197</v>
      </c>
      <c r="E20" s="57" t="str">
        <f>_xlfn.CONCAT(Table_comb_a[[#This Row],[tehta on kb]],Table_comb_a[[#This Row],[tengwa on kb]])</f>
        <v>`Ce</v>
      </c>
      <c r="F20" s="47" t="str">
        <f>_xlfn.CONCAT(Table_comb_a[[#This Row],[tehta]],Table_comb_a[[#This Row],[tengwa]])</f>
        <v>`Ce</v>
      </c>
      <c r="G20" s="58" t="str">
        <f>Table_comb_a[[#This Row],[fixed tgw]]</f>
        <v>eE</v>
      </c>
      <c r="H20" s="46" t="s">
        <v>217</v>
      </c>
      <c r="J20" t="b">
        <f>LEFT(Table_comb_a[[#This Row],[fixed tgw]],1)=TEXT(Table_comb_a[[#This Row],[tengwa on kb]],"0")</f>
        <v>1</v>
      </c>
      <c r="O20" t="s">
        <v>153</v>
      </c>
      <c r="P20" t="str">
        <f>Table_comb_a[[#This Row],[combination on kb]]</f>
        <v>`Ce</v>
      </c>
      <c r="Q20" t="s">
        <v>153</v>
      </c>
      <c r="R20" t="s">
        <v>38</v>
      </c>
      <c r="S20" t="str">
        <f t="shared" si="0"/>
        <v>"`Ce",</v>
      </c>
      <c r="U20" t="s">
        <v>153</v>
      </c>
      <c r="V20" s="48" t="str">
        <f>Table_comb_a[[#This Row],[fixed on kb]]</f>
        <v>eE</v>
      </c>
      <c r="W20" t="s">
        <v>153</v>
      </c>
      <c r="X20" t="s">
        <v>38</v>
      </c>
      <c r="Y20" t="str">
        <f t="shared" si="1"/>
        <v>"eE",</v>
      </c>
    </row>
    <row r="21" spans="1:25" ht="24">
      <c r="A21" s="54" t="s">
        <v>9</v>
      </c>
      <c r="B21" s="53" t="s">
        <v>9</v>
      </c>
      <c r="C21" s="49" t="s">
        <v>197</v>
      </c>
      <c r="D21" s="46" t="s">
        <v>197</v>
      </c>
      <c r="E21" s="57" t="str">
        <f>_xlfn.CONCAT(Table_comb_a[[#This Row],[tehta on kb]],Table_comb_a[[#This Row],[tengwa on kb]])</f>
        <v>`Cd</v>
      </c>
      <c r="F21" s="47" t="str">
        <f>_xlfn.CONCAT(Table_comb_a[[#This Row],[tehta]],Table_comb_a[[#This Row],[tengwa]])</f>
        <v>`Cd</v>
      </c>
      <c r="G21" s="58" t="str">
        <f>Table_comb_a[[#This Row],[fixed tgw]]</f>
        <v>dE</v>
      </c>
      <c r="H21" s="46" t="s">
        <v>218</v>
      </c>
      <c r="J21" t="b">
        <f>LEFT(Table_comb_a[[#This Row],[fixed tgw]],1)=TEXT(Table_comb_a[[#This Row],[tengwa on kb]],"0")</f>
        <v>1</v>
      </c>
      <c r="O21" t="s">
        <v>153</v>
      </c>
      <c r="P21" t="str">
        <f>Table_comb_a[[#This Row],[combination on kb]]</f>
        <v>`Cd</v>
      </c>
      <c r="Q21" t="s">
        <v>153</v>
      </c>
      <c r="R21" t="s">
        <v>38</v>
      </c>
      <c r="S21" t="str">
        <f t="shared" si="0"/>
        <v>"`Cd",</v>
      </c>
      <c r="U21" t="s">
        <v>153</v>
      </c>
      <c r="V21" s="48" t="str">
        <f>Table_comb_a[[#This Row],[fixed on kb]]</f>
        <v>dE</v>
      </c>
      <c r="W21" t="s">
        <v>153</v>
      </c>
      <c r="X21" t="s">
        <v>38</v>
      </c>
      <c r="Y21" t="str">
        <f t="shared" si="1"/>
        <v>"dE",</v>
      </c>
    </row>
    <row r="22" spans="1:25" ht="24">
      <c r="A22" s="54" t="s">
        <v>6</v>
      </c>
      <c r="B22" s="53" t="s">
        <v>6</v>
      </c>
      <c r="C22" s="49" t="s">
        <v>197</v>
      </c>
      <c r="D22" s="46" t="s">
        <v>197</v>
      </c>
      <c r="E22" s="57" t="str">
        <f>_xlfn.CONCAT(Table_comb_a[[#This Row],[tehta on kb]],Table_comb_a[[#This Row],[tengwa on kb]])</f>
        <v>`Cc</v>
      </c>
      <c r="F22" s="47" t="str">
        <f>_xlfn.CONCAT(Table_comb_a[[#This Row],[tehta]],Table_comb_a[[#This Row],[tengwa]])</f>
        <v>`Cc</v>
      </c>
      <c r="G22" s="58" t="str">
        <f>Table_comb_a[[#This Row],[fixed tgw]]</f>
        <v>cE</v>
      </c>
      <c r="H22" s="46" t="s">
        <v>219</v>
      </c>
      <c r="J22" t="b">
        <f>LEFT(Table_comb_a[[#This Row],[fixed tgw]],1)=TEXT(Table_comb_a[[#This Row],[tengwa on kb]],"0")</f>
        <v>1</v>
      </c>
      <c r="O22" t="s">
        <v>153</v>
      </c>
      <c r="P22" t="str">
        <f>Table_comb_a[[#This Row],[combination on kb]]</f>
        <v>`Cc</v>
      </c>
      <c r="Q22" t="s">
        <v>153</v>
      </c>
      <c r="R22" t="s">
        <v>38</v>
      </c>
      <c r="S22" t="str">
        <f t="shared" si="0"/>
        <v>"`Cc",</v>
      </c>
      <c r="U22" t="s">
        <v>153</v>
      </c>
      <c r="V22" s="48" t="str">
        <f>Table_comb_a[[#This Row],[fixed on kb]]</f>
        <v>cE</v>
      </c>
      <c r="W22" t="s">
        <v>153</v>
      </c>
      <c r="X22" t="s">
        <v>38</v>
      </c>
      <c r="Y22" t="str">
        <f t="shared" si="1"/>
        <v>"cE",</v>
      </c>
    </row>
    <row r="23" spans="1:25" ht="24">
      <c r="A23" s="54" t="s">
        <v>191</v>
      </c>
      <c r="B23" s="53" t="s">
        <v>191</v>
      </c>
      <c r="C23" s="49" t="s">
        <v>197</v>
      </c>
      <c r="D23" s="46" t="s">
        <v>197</v>
      </c>
      <c r="E23" s="57" t="str">
        <f>_xlfn.CONCAT(Table_comb_a[[#This Row],[tehta on kb]],Table_comb_a[[#This Row],[tengwa on kb]])</f>
        <v>`C4</v>
      </c>
      <c r="F23" s="47" t="str">
        <f>_xlfn.CONCAT(Table_comb_a[[#This Row],[tehta]],Table_comb_a[[#This Row],[tengwa]])</f>
        <v>`C4</v>
      </c>
      <c r="G23" s="58" t="str">
        <f>Table_comb_a[[#This Row],[fixed tgw]]</f>
        <v>4#</v>
      </c>
      <c r="H23" s="46" t="s">
        <v>220</v>
      </c>
      <c r="J23" t="b">
        <f>LEFT(Table_comb_a[[#This Row],[fixed tgw]],1)=TEXT(Table_comb_a[[#This Row],[tengwa on kb]],"0")</f>
        <v>1</v>
      </c>
      <c r="O23" t="s">
        <v>153</v>
      </c>
      <c r="P23" t="str">
        <f>Table_comb_a[[#This Row],[combination on kb]]</f>
        <v>`C4</v>
      </c>
      <c r="Q23" t="s">
        <v>153</v>
      </c>
      <c r="R23" t="s">
        <v>38</v>
      </c>
      <c r="S23" t="str">
        <f t="shared" si="0"/>
        <v>"`C4",</v>
      </c>
      <c r="U23" t="s">
        <v>153</v>
      </c>
      <c r="V23" s="48" t="str">
        <f>Table_comb_a[[#This Row],[fixed on kb]]</f>
        <v>4#</v>
      </c>
      <c r="W23" t="s">
        <v>153</v>
      </c>
      <c r="X23" t="s">
        <v>38</v>
      </c>
      <c r="Y23" t="str">
        <f t="shared" si="1"/>
        <v>"4#",</v>
      </c>
    </row>
    <row r="24" spans="1:25" ht="24">
      <c r="A24" s="54" t="s">
        <v>29</v>
      </c>
      <c r="B24" s="53" t="s">
        <v>29</v>
      </c>
      <c r="C24" s="49" t="s">
        <v>197</v>
      </c>
      <c r="D24" s="46" t="s">
        <v>197</v>
      </c>
      <c r="E24" s="57" t="str">
        <f>_xlfn.CONCAT(Table_comb_a[[#This Row],[tehta on kb]],Table_comb_a[[#This Row],[tengwa on kb]])</f>
        <v>`Cr</v>
      </c>
      <c r="F24" s="47" t="str">
        <f>_xlfn.CONCAT(Table_comb_a[[#This Row],[tehta]],Table_comb_a[[#This Row],[tengwa]])</f>
        <v>`Cr</v>
      </c>
      <c r="G24" s="58" t="str">
        <f>Table_comb_a[[#This Row],[fixed tgw]]</f>
        <v>r#</v>
      </c>
      <c r="H24" s="46" t="s">
        <v>221</v>
      </c>
      <c r="J24" t="b">
        <f>LEFT(Table_comb_a[[#This Row],[fixed tgw]],1)=TEXT(Table_comb_a[[#This Row],[tengwa on kb]],"0")</f>
        <v>1</v>
      </c>
      <c r="O24" t="s">
        <v>153</v>
      </c>
      <c r="P24" t="str">
        <f>Table_comb_a[[#This Row],[combination on kb]]</f>
        <v>`Cr</v>
      </c>
      <c r="Q24" t="s">
        <v>153</v>
      </c>
      <c r="R24" t="s">
        <v>38</v>
      </c>
      <c r="S24" t="str">
        <f t="shared" si="0"/>
        <v>"`Cr",</v>
      </c>
      <c r="U24" t="s">
        <v>153</v>
      </c>
      <c r="V24" s="48" t="str">
        <f>Table_comb_a[[#This Row],[fixed on kb]]</f>
        <v>r#</v>
      </c>
      <c r="W24" t="s">
        <v>153</v>
      </c>
      <c r="X24" t="s">
        <v>38</v>
      </c>
      <c r="Y24" t="str">
        <f t="shared" si="1"/>
        <v>"r#",</v>
      </c>
    </row>
    <row r="25" spans="1:25" ht="24">
      <c r="A25" s="54" t="s">
        <v>13</v>
      </c>
      <c r="B25" s="53" t="s">
        <v>13</v>
      </c>
      <c r="C25" s="49" t="s">
        <v>197</v>
      </c>
      <c r="D25" s="46" t="s">
        <v>197</v>
      </c>
      <c r="E25" s="57" t="str">
        <f>_xlfn.CONCAT(Table_comb_a[[#This Row],[tehta on kb]],Table_comb_a[[#This Row],[tengwa on kb]])</f>
        <v>`Cf</v>
      </c>
      <c r="F25" s="47" t="str">
        <f>_xlfn.CONCAT(Table_comb_a[[#This Row],[tehta]],Table_comb_a[[#This Row],[tengwa]])</f>
        <v>`Cf</v>
      </c>
      <c r="G25" s="58" t="str">
        <f>Table_comb_a[[#This Row],[fixed tgw]]</f>
        <v>f#</v>
      </c>
      <c r="H25" s="46" t="s">
        <v>222</v>
      </c>
      <c r="J25" t="b">
        <f>LEFT(Table_comb_a[[#This Row],[fixed tgw]],1)=TEXT(Table_comb_a[[#This Row],[tengwa on kb]],"0")</f>
        <v>1</v>
      </c>
      <c r="O25" t="s">
        <v>153</v>
      </c>
      <c r="P25" t="str">
        <f>Table_comb_a[[#This Row],[combination on kb]]</f>
        <v>`Cf</v>
      </c>
      <c r="Q25" t="s">
        <v>153</v>
      </c>
      <c r="R25" t="s">
        <v>38</v>
      </c>
      <c r="S25" t="str">
        <f t="shared" si="0"/>
        <v>"`Cf",</v>
      </c>
      <c r="U25" t="s">
        <v>153</v>
      </c>
      <c r="V25" s="48" t="str">
        <f>Table_comb_a[[#This Row],[fixed on kb]]</f>
        <v>f#</v>
      </c>
      <c r="W25" t="s">
        <v>153</v>
      </c>
      <c r="X25" t="s">
        <v>38</v>
      </c>
      <c r="Y25" t="str">
        <f t="shared" si="1"/>
        <v>"f#",</v>
      </c>
    </row>
    <row r="26" spans="1:25" ht="24">
      <c r="A26" s="54" t="s">
        <v>33</v>
      </c>
      <c r="B26" s="53" t="s">
        <v>33</v>
      </c>
      <c r="C26" s="49" t="s">
        <v>197</v>
      </c>
      <c r="D26" s="46" t="s">
        <v>197</v>
      </c>
      <c r="E26" s="57" t="str">
        <f>_xlfn.CONCAT(Table_comb_a[[#This Row],[tehta on kb]],Table_comb_a[[#This Row],[tengwa on kb]])</f>
        <v>`Cv</v>
      </c>
      <c r="F26" s="47" t="str">
        <f>_xlfn.CONCAT(Table_comb_a[[#This Row],[tehta]],Table_comb_a[[#This Row],[tengwa]])</f>
        <v>`Cv</v>
      </c>
      <c r="G26" s="58" t="str">
        <f>Table_comb_a[[#This Row],[fixed tgw]]</f>
        <v>v#</v>
      </c>
      <c r="H26" s="46" t="s">
        <v>223</v>
      </c>
      <c r="J26" t="b">
        <f>LEFT(Table_comb_a[[#This Row],[fixed tgw]],1)=TEXT(Table_comb_a[[#This Row],[tengwa on kb]],"0")</f>
        <v>1</v>
      </c>
      <c r="O26" t="s">
        <v>153</v>
      </c>
      <c r="P26" t="str">
        <f>Table_comb_a[[#This Row],[combination on kb]]</f>
        <v>`Cv</v>
      </c>
      <c r="Q26" t="s">
        <v>153</v>
      </c>
      <c r="R26" t="s">
        <v>38</v>
      </c>
      <c r="S26" t="str">
        <f t="shared" si="0"/>
        <v>"`Cv",</v>
      </c>
      <c r="U26" t="s">
        <v>153</v>
      </c>
      <c r="V26" s="48" t="str">
        <f>Table_comb_a[[#This Row],[fixed on kb]]</f>
        <v>v#</v>
      </c>
      <c r="W26" t="s">
        <v>153</v>
      </c>
      <c r="X26" t="s">
        <v>38</v>
      </c>
      <c r="Y26" t="str">
        <f t="shared" si="1"/>
        <v>"v#",</v>
      </c>
    </row>
    <row r="27" spans="1:25" ht="24">
      <c r="A27" s="54" t="s">
        <v>192</v>
      </c>
      <c r="B27" s="53" t="s">
        <v>192</v>
      </c>
      <c r="C27" s="49" t="s">
        <v>197</v>
      </c>
      <c r="D27" s="46" t="s">
        <v>197</v>
      </c>
      <c r="E27" s="57" t="str">
        <f>_xlfn.CONCAT(Table_comb_a[[#This Row],[tehta on kb]],Table_comb_a[[#This Row],[tengwa on kb]])</f>
        <v>`C5</v>
      </c>
      <c r="F27" s="47" t="str">
        <f>_xlfn.CONCAT(Table_comb_a[[#This Row],[tehta]],Table_comb_a[[#This Row],[tengwa]])</f>
        <v>`C5</v>
      </c>
      <c r="G27" s="58" t="str">
        <f>Table_comb_a[[#This Row],[fixed tgw]]</f>
        <v>5#</v>
      </c>
      <c r="H27" s="46" t="s">
        <v>224</v>
      </c>
      <c r="J27" t="b">
        <f>LEFT(Table_comb_a[[#This Row],[fixed tgw]],1)=TEXT(Table_comb_a[[#This Row],[tengwa on kb]],"0")</f>
        <v>1</v>
      </c>
      <c r="O27" t="s">
        <v>153</v>
      </c>
      <c r="P27" t="str">
        <f>Table_comb_a[[#This Row],[combination on kb]]</f>
        <v>`C5</v>
      </c>
      <c r="Q27" t="s">
        <v>153</v>
      </c>
      <c r="R27" t="s">
        <v>38</v>
      </c>
      <c r="S27" t="str">
        <f t="shared" si="0"/>
        <v>"`C5",</v>
      </c>
      <c r="U27" t="s">
        <v>153</v>
      </c>
      <c r="V27" s="48" t="str">
        <f>Table_comb_a[[#This Row],[fixed on kb]]</f>
        <v>5#</v>
      </c>
      <c r="W27" t="s">
        <v>153</v>
      </c>
      <c r="X27" t="s">
        <v>38</v>
      </c>
      <c r="Y27" t="str">
        <f t="shared" si="1"/>
        <v>"5#",</v>
      </c>
    </row>
    <row r="28" spans="1:25" ht="24">
      <c r="A28" s="54" t="s">
        <v>30</v>
      </c>
      <c r="B28" s="53" t="s">
        <v>30</v>
      </c>
      <c r="C28" s="49" t="s">
        <v>197</v>
      </c>
      <c r="D28" s="46" t="s">
        <v>197</v>
      </c>
      <c r="E28" s="57" t="str">
        <f>_xlfn.CONCAT(Table_comb_a[[#This Row],[tehta on kb]],Table_comb_a[[#This Row],[tengwa on kb]])</f>
        <v>`Ct</v>
      </c>
      <c r="F28" s="47" t="str">
        <f>_xlfn.CONCAT(Table_comb_a[[#This Row],[tehta]],Table_comb_a[[#This Row],[tengwa]])</f>
        <v>`Ct</v>
      </c>
      <c r="G28" s="58" t="str">
        <f>Table_comb_a[[#This Row],[fixed tgw]]</f>
        <v>t#</v>
      </c>
      <c r="H28" s="46" t="s">
        <v>225</v>
      </c>
      <c r="J28" t="b">
        <f>LEFT(Table_comb_a[[#This Row],[fixed tgw]],1)=TEXT(Table_comb_a[[#This Row],[tengwa on kb]],"0")</f>
        <v>1</v>
      </c>
      <c r="O28" t="s">
        <v>153</v>
      </c>
      <c r="P28" t="str">
        <f>Table_comb_a[[#This Row],[combination on kb]]</f>
        <v>`Ct</v>
      </c>
      <c r="Q28" t="s">
        <v>153</v>
      </c>
      <c r="R28" t="s">
        <v>38</v>
      </c>
      <c r="S28" t="str">
        <f t="shared" si="0"/>
        <v>"`Ct",</v>
      </c>
      <c r="U28" t="s">
        <v>153</v>
      </c>
      <c r="V28" s="48" t="str">
        <f>Table_comb_a[[#This Row],[fixed on kb]]</f>
        <v>t#</v>
      </c>
      <c r="W28" t="s">
        <v>153</v>
      </c>
      <c r="X28" t="s">
        <v>38</v>
      </c>
      <c r="Y28" t="str">
        <f t="shared" si="1"/>
        <v>"t#",</v>
      </c>
    </row>
    <row r="29" spans="1:25" ht="24">
      <c r="A29" s="54" t="s">
        <v>14</v>
      </c>
      <c r="B29" s="53" t="s">
        <v>14</v>
      </c>
      <c r="C29" s="49" t="s">
        <v>197</v>
      </c>
      <c r="D29" s="46" t="s">
        <v>197</v>
      </c>
      <c r="E29" s="57" t="str">
        <f>_xlfn.CONCAT(Table_comb_a[[#This Row],[tehta on kb]],Table_comb_a[[#This Row],[tengwa on kb]])</f>
        <v>`Cg</v>
      </c>
      <c r="F29" s="47" t="str">
        <f>_xlfn.CONCAT(Table_comb_a[[#This Row],[tehta]],Table_comb_a[[#This Row],[tengwa]])</f>
        <v>`Cg</v>
      </c>
      <c r="G29" s="58" t="str">
        <f>Table_comb_a[[#This Row],[fixed tgw]]</f>
        <v>g#</v>
      </c>
      <c r="H29" s="46" t="s">
        <v>226</v>
      </c>
      <c r="J29" t="b">
        <f>LEFT(Table_comb_a[[#This Row],[fixed tgw]],1)=TEXT(Table_comb_a[[#This Row],[tengwa on kb]],"0")</f>
        <v>1</v>
      </c>
      <c r="O29" t="s">
        <v>153</v>
      </c>
      <c r="P29" t="str">
        <f>Table_comb_a[[#This Row],[combination on kb]]</f>
        <v>`Cg</v>
      </c>
      <c r="Q29" t="s">
        <v>153</v>
      </c>
      <c r="R29" t="s">
        <v>38</v>
      </c>
      <c r="S29" t="str">
        <f t="shared" si="0"/>
        <v>"`Cg",</v>
      </c>
      <c r="U29" t="s">
        <v>153</v>
      </c>
      <c r="V29" s="48" t="str">
        <f>Table_comb_a[[#This Row],[fixed on kb]]</f>
        <v>g#</v>
      </c>
      <c r="W29" t="s">
        <v>153</v>
      </c>
      <c r="X29" t="s">
        <v>38</v>
      </c>
      <c r="Y29" t="str">
        <f t="shared" si="1"/>
        <v>"g#",</v>
      </c>
    </row>
    <row r="30" spans="1:25" ht="24">
      <c r="A30" s="54" t="s">
        <v>2</v>
      </c>
      <c r="B30" s="53" t="s">
        <v>2</v>
      </c>
      <c r="C30" s="49" t="s">
        <v>197</v>
      </c>
      <c r="D30" s="46" t="s">
        <v>197</v>
      </c>
      <c r="E30" s="57" t="str">
        <f>_xlfn.CONCAT(Table_comb_a[[#This Row],[tehta on kb]],Table_comb_a[[#This Row],[tengwa on kb]])</f>
        <v>`Cb</v>
      </c>
      <c r="F30" s="47" t="str">
        <f>_xlfn.CONCAT(Table_comb_a[[#This Row],[tehta]],Table_comb_a[[#This Row],[tengwa]])</f>
        <v>`Cb</v>
      </c>
      <c r="G30" s="58" t="str">
        <f>Table_comb_a[[#This Row],[fixed tgw]]</f>
        <v>b#</v>
      </c>
      <c r="H30" s="46" t="s">
        <v>227</v>
      </c>
      <c r="J30" t="b">
        <f>LEFT(Table_comb_a[[#This Row],[fixed tgw]],1)=TEXT(Table_comb_a[[#This Row],[tengwa on kb]],"0")</f>
        <v>1</v>
      </c>
      <c r="O30" t="s">
        <v>153</v>
      </c>
      <c r="P30" t="str">
        <f>Table_comb_a[[#This Row],[combination on kb]]</f>
        <v>`Cb</v>
      </c>
      <c r="Q30" t="s">
        <v>153</v>
      </c>
      <c r="R30" t="s">
        <v>38</v>
      </c>
      <c r="S30" t="str">
        <f t="shared" si="0"/>
        <v>"`Cb",</v>
      </c>
      <c r="U30" t="s">
        <v>153</v>
      </c>
      <c r="V30" s="48" t="str">
        <f>Table_comb_a[[#This Row],[fixed on kb]]</f>
        <v>b#</v>
      </c>
      <c r="W30" t="s">
        <v>153</v>
      </c>
      <c r="X30" t="s">
        <v>38</v>
      </c>
      <c r="Y30" t="str">
        <f t="shared" si="1"/>
        <v>"b#",</v>
      </c>
    </row>
    <row r="31" spans="1:25" ht="24">
      <c r="A31" s="54">
        <v>6</v>
      </c>
      <c r="B31" s="53">
        <v>6</v>
      </c>
      <c r="C31" s="49" t="s">
        <v>197</v>
      </c>
      <c r="D31" s="46" t="s">
        <v>197</v>
      </c>
      <c r="E31" s="57" t="str">
        <f>_xlfn.CONCAT(Table_comb_a[[#This Row],[tehta on kb]],Table_comb_a[[#This Row],[tengwa on kb]])</f>
        <v>`C6</v>
      </c>
      <c r="F31" s="47" t="str">
        <f>_xlfn.CONCAT(Table_comb_a[[#This Row],[tehta]],Table_comb_a[[#This Row],[tengwa]])</f>
        <v>`C6</v>
      </c>
      <c r="G31" s="58" t="str">
        <f>Table_comb_a[[#This Row],[fixed tgw]]</f>
        <v>6E</v>
      </c>
      <c r="H31" s="46" t="s">
        <v>228</v>
      </c>
      <c r="J31" t="b">
        <f>LEFT(Table_comb_a[[#This Row],[fixed tgw]],1)=TEXT(Table_comb_a[[#This Row],[tengwa on kb]],"0")</f>
        <v>1</v>
      </c>
      <c r="O31" t="s">
        <v>153</v>
      </c>
      <c r="P31" t="str">
        <f>Table_comb_a[[#This Row],[combination on kb]]</f>
        <v>`C6</v>
      </c>
      <c r="Q31" t="s">
        <v>153</v>
      </c>
      <c r="R31" t="s">
        <v>38</v>
      </c>
      <c r="S31" t="str">
        <f t="shared" si="0"/>
        <v>"`C6",</v>
      </c>
      <c r="U31" t="s">
        <v>153</v>
      </c>
      <c r="V31" s="48" t="str">
        <f>Table_comb_a[[#This Row],[fixed on kb]]</f>
        <v>6E</v>
      </c>
      <c r="W31" t="s">
        <v>153</v>
      </c>
      <c r="X31" t="s">
        <v>38</v>
      </c>
      <c r="Y31" t="str">
        <f t="shared" si="1"/>
        <v>"6E",</v>
      </c>
    </row>
    <row r="32" spans="1:25" ht="24">
      <c r="A32" s="54" t="s">
        <v>24</v>
      </c>
      <c r="B32" s="53" t="s">
        <v>24</v>
      </c>
      <c r="C32" s="49" t="s">
        <v>197</v>
      </c>
      <c r="D32" s="46" t="s">
        <v>197</v>
      </c>
      <c r="E32" s="57" t="str">
        <f>_xlfn.CONCAT(Table_comb_a[[#This Row],[tehta on kb]],Table_comb_a[[#This Row],[tengwa on kb]])</f>
        <v>`Cy</v>
      </c>
      <c r="F32" s="47" t="str">
        <f>_xlfn.CONCAT(Table_comb_a[[#This Row],[tehta]],Table_comb_a[[#This Row],[tengwa]])</f>
        <v>`Cy</v>
      </c>
      <c r="G32" s="58" t="str">
        <f>Table_comb_a[[#This Row],[fixed tgw]]</f>
        <v>yE</v>
      </c>
      <c r="H32" s="46" t="s">
        <v>229</v>
      </c>
      <c r="J32" t="b">
        <f>LEFT(Table_comb_a[[#This Row],[fixed tgw]],1)=TEXT(Table_comb_a[[#This Row],[tengwa on kb]],"0")</f>
        <v>1</v>
      </c>
      <c r="O32" t="s">
        <v>153</v>
      </c>
      <c r="P32" t="str">
        <f>Table_comb_a[[#This Row],[combination on kb]]</f>
        <v>`Cy</v>
      </c>
      <c r="Q32" t="s">
        <v>153</v>
      </c>
      <c r="R32" t="s">
        <v>38</v>
      </c>
      <c r="S32" t="str">
        <f t="shared" si="0"/>
        <v>"`Cy",</v>
      </c>
      <c r="U32" t="s">
        <v>153</v>
      </c>
      <c r="V32" s="48" t="str">
        <f>Table_comb_a[[#This Row],[fixed on kb]]</f>
        <v>yE</v>
      </c>
      <c r="W32" t="s">
        <v>153</v>
      </c>
      <c r="X32" t="s">
        <v>38</v>
      </c>
      <c r="Y32" t="str">
        <f t="shared" si="1"/>
        <v>"yE",</v>
      </c>
    </row>
    <row r="33" spans="1:25" ht="24">
      <c r="A33" s="54" t="s">
        <v>17</v>
      </c>
      <c r="B33" s="53" t="s">
        <v>17</v>
      </c>
      <c r="C33" s="49" t="s">
        <v>197</v>
      </c>
      <c r="D33" s="46" t="s">
        <v>197</v>
      </c>
      <c r="E33" s="57" t="str">
        <f>_xlfn.CONCAT(Table_comb_a[[#This Row],[tehta on kb]],Table_comb_a[[#This Row],[tengwa on kb]])</f>
        <v>`Ch</v>
      </c>
      <c r="F33" s="47" t="str">
        <f>_xlfn.CONCAT(Table_comb_a[[#This Row],[tehta]],Table_comb_a[[#This Row],[tengwa]])</f>
        <v>`Ch</v>
      </c>
      <c r="G33" s="58" t="str">
        <f>Table_comb_a[[#This Row],[fixed tgw]]</f>
        <v>hE</v>
      </c>
      <c r="H33" s="46" t="s">
        <v>166</v>
      </c>
      <c r="I33" t="s">
        <v>242</v>
      </c>
      <c r="J33" t="b">
        <f>LEFT(Table_comb_a[[#This Row],[fixed tgw]],1)=TEXT(Table_comb_a[[#This Row],[tengwa on kb]],"0")</f>
        <v>1</v>
      </c>
      <c r="O33" t="s">
        <v>153</v>
      </c>
      <c r="P33" t="str">
        <f>Table_comb_a[[#This Row],[combination on kb]]</f>
        <v>`Ch</v>
      </c>
      <c r="Q33" t="s">
        <v>153</v>
      </c>
      <c r="R33" t="s">
        <v>38</v>
      </c>
      <c r="S33" t="str">
        <f t="shared" si="0"/>
        <v>"`Ch",</v>
      </c>
      <c r="U33" t="s">
        <v>153</v>
      </c>
      <c r="V33" s="48" t="str">
        <f>Table_comb_a[[#This Row],[fixed on kb]]</f>
        <v>hE</v>
      </c>
      <c r="W33" t="s">
        <v>153</v>
      </c>
      <c r="X33" t="s">
        <v>38</v>
      </c>
      <c r="Y33" t="str">
        <f t="shared" si="1"/>
        <v>"hE",</v>
      </c>
    </row>
    <row r="34" spans="1:25" ht="24">
      <c r="A34" s="54" t="s">
        <v>25</v>
      </c>
      <c r="B34" s="53" t="s">
        <v>25</v>
      </c>
      <c r="C34" s="49" t="s">
        <v>197</v>
      </c>
      <c r="D34" s="46" t="s">
        <v>197</v>
      </c>
      <c r="E34" s="57" t="str">
        <f>_xlfn.CONCAT(Table_comb_a[[#This Row],[tehta on kb]],Table_comb_a[[#This Row],[tengwa on kb]])</f>
        <v>`Cn</v>
      </c>
      <c r="F34" s="47" t="str">
        <f>_xlfn.CONCAT(Table_comb_a[[#This Row],[tehta]],Table_comb_a[[#This Row],[tengwa]])</f>
        <v>`Cn</v>
      </c>
      <c r="G34" s="58" t="str">
        <f>Table_comb_a[[#This Row],[fixed tgw]]</f>
        <v>nE</v>
      </c>
      <c r="H34" s="46" t="s">
        <v>230</v>
      </c>
      <c r="J34" t="b">
        <f>LEFT(Table_comb_a[[#This Row],[fixed tgw]],1)=TEXT(Table_comb_a[[#This Row],[tengwa on kb]],"0")</f>
        <v>1</v>
      </c>
      <c r="O34" t="s">
        <v>153</v>
      </c>
      <c r="P34" t="str">
        <f>Table_comb_a[[#This Row],[combination on kb]]</f>
        <v>`Cn</v>
      </c>
      <c r="Q34" t="s">
        <v>153</v>
      </c>
      <c r="R34" t="s">
        <v>38</v>
      </c>
      <c r="S34" t="str">
        <f t="shared" si="0"/>
        <v>"`Cn",</v>
      </c>
      <c r="U34" t="s">
        <v>153</v>
      </c>
      <c r="V34" s="48" t="str">
        <f>Table_comb_a[[#This Row],[fixed on kb]]</f>
        <v>nE</v>
      </c>
      <c r="W34" t="s">
        <v>153</v>
      </c>
      <c r="X34" t="s">
        <v>38</v>
      </c>
      <c r="Y34" t="str">
        <f t="shared" si="1"/>
        <v>"nE",</v>
      </c>
    </row>
    <row r="35" spans="1:25" ht="24">
      <c r="A35" s="54">
        <v>7</v>
      </c>
      <c r="B35" s="53">
        <v>7</v>
      </c>
      <c r="C35" s="49" t="s">
        <v>197</v>
      </c>
      <c r="D35" s="46" t="s">
        <v>197</v>
      </c>
      <c r="E35" s="57" t="str">
        <f>_xlfn.CONCAT(Table_comb_a[[#This Row],[tehta on kb]],Table_comb_a[[#This Row],[tengwa on kb]])</f>
        <v>`C7</v>
      </c>
      <c r="F35" s="47" t="str">
        <f>_xlfn.CONCAT(Table_comb_a[[#This Row],[tehta]],Table_comb_a[[#This Row],[tengwa]])</f>
        <v>`C7</v>
      </c>
      <c r="G35" s="58" t="str">
        <f>Table_comb_a[[#This Row],[fixed tgw]]</f>
        <v>7E</v>
      </c>
      <c r="H35" s="46" t="s">
        <v>231</v>
      </c>
      <c r="J35" t="b">
        <f>LEFT(Table_comb_a[[#This Row],[fixed tgw]],1)=TEXT(Table_comb_a[[#This Row],[tengwa on kb]],"0")</f>
        <v>1</v>
      </c>
      <c r="O35" t="s">
        <v>153</v>
      </c>
      <c r="P35" t="str">
        <f>Table_comb_a[[#This Row],[combination on kb]]</f>
        <v>`C7</v>
      </c>
      <c r="Q35" t="s">
        <v>153</v>
      </c>
      <c r="R35" t="s">
        <v>38</v>
      </c>
      <c r="S35" t="str">
        <f t="shared" si="0"/>
        <v>"`C7",</v>
      </c>
      <c r="U35" t="s">
        <v>153</v>
      </c>
      <c r="V35" s="48" t="str">
        <f>Table_comb_a[[#This Row],[fixed on kb]]</f>
        <v>7E</v>
      </c>
      <c r="W35" t="s">
        <v>153</v>
      </c>
      <c r="X35" t="s">
        <v>38</v>
      </c>
      <c r="Y35" t="str">
        <f t="shared" si="1"/>
        <v>"7E",</v>
      </c>
    </row>
    <row r="36" spans="1:25" ht="24">
      <c r="A36" s="54" t="s">
        <v>31</v>
      </c>
      <c r="B36" s="53" t="s">
        <v>31</v>
      </c>
      <c r="C36" s="49" t="s">
        <v>197</v>
      </c>
      <c r="D36" s="46" t="s">
        <v>197</v>
      </c>
      <c r="E36" s="57" t="str">
        <f>_xlfn.CONCAT(Table_comb_a[[#This Row],[tehta on kb]],Table_comb_a[[#This Row],[tengwa on kb]])</f>
        <v>`Cu</v>
      </c>
      <c r="F36" s="47" t="str">
        <f>_xlfn.CONCAT(Table_comb_a[[#This Row],[tehta]],Table_comb_a[[#This Row],[tengwa]])</f>
        <v>`Cu</v>
      </c>
      <c r="G36" s="58" t="str">
        <f>Table_comb_a[[#This Row],[fixed tgw]]</f>
        <v>uE</v>
      </c>
      <c r="H36" s="46" t="s">
        <v>232</v>
      </c>
      <c r="J36" t="b">
        <f>LEFT(Table_comb_a[[#This Row],[fixed tgw]],1)=TEXT(Table_comb_a[[#This Row],[tengwa on kb]],"0")</f>
        <v>1</v>
      </c>
      <c r="O36" t="s">
        <v>153</v>
      </c>
      <c r="P36" t="str">
        <f>Table_comb_a[[#This Row],[combination on kb]]</f>
        <v>`Cu</v>
      </c>
      <c r="Q36" t="s">
        <v>153</v>
      </c>
      <c r="R36" t="s">
        <v>38</v>
      </c>
      <c r="S36" t="str">
        <f t="shared" si="0"/>
        <v>"`Cu",</v>
      </c>
      <c r="U36" t="s">
        <v>153</v>
      </c>
      <c r="V36" s="48" t="str">
        <f>Table_comb_a[[#This Row],[fixed on kb]]</f>
        <v>uE</v>
      </c>
      <c r="W36" t="s">
        <v>153</v>
      </c>
      <c r="X36" t="s">
        <v>38</v>
      </c>
      <c r="Y36" t="str">
        <f t="shared" si="1"/>
        <v>"uE",</v>
      </c>
    </row>
    <row r="37" spans="1:25" ht="24">
      <c r="A37" s="54" t="s">
        <v>20</v>
      </c>
      <c r="B37" s="53" t="s">
        <v>20</v>
      </c>
      <c r="C37" s="49" t="s">
        <v>197</v>
      </c>
      <c r="D37" s="46" t="s">
        <v>197</v>
      </c>
      <c r="E37" s="57" t="str">
        <f>_xlfn.CONCAT(Table_comb_a[[#This Row],[tehta on kb]],Table_comb_a[[#This Row],[tengwa on kb]])</f>
        <v>`Cj</v>
      </c>
      <c r="F37" s="47" t="str">
        <f>_xlfn.CONCAT(Table_comb_a[[#This Row],[tehta]],Table_comb_a[[#This Row],[tengwa]])</f>
        <v>`Cj</v>
      </c>
      <c r="G37" s="58" t="str">
        <f>Table_comb_a[[#This Row],[fixed tgw]]</f>
        <v>j#</v>
      </c>
      <c r="H37" s="46" t="s">
        <v>233</v>
      </c>
      <c r="J37" t="b">
        <f>LEFT(Table_comb_a[[#This Row],[fixed tgw]],1)=TEXT(Table_comb_a[[#This Row],[tengwa on kb]],"0")</f>
        <v>1</v>
      </c>
      <c r="O37" t="s">
        <v>153</v>
      </c>
      <c r="P37" t="str">
        <f>Table_comb_a[[#This Row],[combination on kb]]</f>
        <v>`Cj</v>
      </c>
      <c r="Q37" t="s">
        <v>153</v>
      </c>
      <c r="R37" t="s">
        <v>38</v>
      </c>
      <c r="S37" t="str">
        <f t="shared" si="0"/>
        <v>"`Cj",</v>
      </c>
      <c r="U37" t="s">
        <v>153</v>
      </c>
      <c r="V37" s="48" t="str">
        <f>Table_comb_a[[#This Row],[fixed on kb]]</f>
        <v>j#</v>
      </c>
      <c r="W37" t="s">
        <v>153</v>
      </c>
      <c r="X37" t="s">
        <v>38</v>
      </c>
      <c r="Y37" t="str">
        <f t="shared" si="1"/>
        <v>"j#",</v>
      </c>
    </row>
    <row r="38" spans="1:25" ht="24">
      <c r="A38" s="54" t="s">
        <v>23</v>
      </c>
      <c r="B38" s="53" t="s">
        <v>23</v>
      </c>
      <c r="C38" s="49" t="s">
        <v>197</v>
      </c>
      <c r="D38" s="46" t="s">
        <v>197</v>
      </c>
      <c r="E38" s="57" t="str">
        <f>_xlfn.CONCAT(Table_comb_a[[#This Row],[tehta on kb]],Table_comb_a[[#This Row],[tengwa on kb]])</f>
        <v>`Cm</v>
      </c>
      <c r="F38" s="47" t="str">
        <f>_xlfn.CONCAT(Table_comb_a[[#This Row],[tehta]],Table_comb_a[[#This Row],[tengwa]])</f>
        <v>`Cm</v>
      </c>
      <c r="G38" s="58" t="str">
        <f>Table_comb_a[[#This Row],[fixed tgw]]</f>
        <v>m#</v>
      </c>
      <c r="H38" s="46" t="s">
        <v>234</v>
      </c>
      <c r="J38" t="b">
        <f>LEFT(Table_comb_a[[#This Row],[fixed tgw]],1)=TEXT(Table_comb_a[[#This Row],[tengwa on kb]],"0")</f>
        <v>1</v>
      </c>
      <c r="O38" t="s">
        <v>153</v>
      </c>
      <c r="P38" t="str">
        <f>Table_comb_a[[#This Row],[combination on kb]]</f>
        <v>`Cm</v>
      </c>
      <c r="Q38" t="s">
        <v>153</v>
      </c>
      <c r="R38" t="s">
        <v>38</v>
      </c>
      <c r="S38" t="str">
        <f t="shared" si="0"/>
        <v>"`Cm",</v>
      </c>
      <c r="U38" t="s">
        <v>153</v>
      </c>
      <c r="V38" s="48" t="str">
        <f>Table_comb_a[[#This Row],[fixed on kb]]</f>
        <v>m#</v>
      </c>
      <c r="W38" t="s">
        <v>153</v>
      </c>
      <c r="X38" t="s">
        <v>38</v>
      </c>
      <c r="Y38" t="str">
        <f t="shared" si="1"/>
        <v>"m#",</v>
      </c>
    </row>
    <row r="39" spans="1:25" ht="24">
      <c r="A39" s="54" t="s">
        <v>193</v>
      </c>
      <c r="B39" s="53" t="s">
        <v>193</v>
      </c>
      <c r="C39" s="49" t="s">
        <v>197</v>
      </c>
      <c r="D39" s="46" t="s">
        <v>197</v>
      </c>
      <c r="E39" s="57" t="str">
        <f>_xlfn.CONCAT(Table_comb_a[[#This Row],[tehta on kb]],Table_comb_a[[#This Row],[tengwa on kb]])</f>
        <v>`C8</v>
      </c>
      <c r="F39" s="47" t="str">
        <f>_xlfn.CONCAT(Table_comb_a[[#This Row],[tehta]],Table_comb_a[[#This Row],[tengwa]])</f>
        <v>`C8</v>
      </c>
      <c r="G39" s="58" t="str">
        <f>Table_comb_a[[#This Row],[fixed tgw]]</f>
        <v>iE</v>
      </c>
      <c r="H39" s="46" t="s">
        <v>235</v>
      </c>
      <c r="J39" t="b">
        <f>LEFT(Table_comb_a[[#This Row],[fixed tgw]],1)=TEXT(Table_comb_a[[#This Row],[tengwa on kb]],"0")</f>
        <v>0</v>
      </c>
      <c r="O39" t="s">
        <v>153</v>
      </c>
      <c r="P39" t="str">
        <f>Table_comb_a[[#This Row],[combination on kb]]</f>
        <v>`C8</v>
      </c>
      <c r="Q39" t="s">
        <v>153</v>
      </c>
      <c r="R39" t="s">
        <v>38</v>
      </c>
      <c r="S39" t="str">
        <f t="shared" si="0"/>
        <v>"`C8",</v>
      </c>
      <c r="U39" t="s">
        <v>153</v>
      </c>
      <c r="V39" s="48" t="str">
        <f>Table_comb_a[[#This Row],[fixed on kb]]</f>
        <v>iE</v>
      </c>
      <c r="W39" t="s">
        <v>153</v>
      </c>
      <c r="X39" t="s">
        <v>38</v>
      </c>
      <c r="Y39" t="str">
        <f t="shared" si="1"/>
        <v>"iE",</v>
      </c>
    </row>
    <row r="40" spans="1:25" ht="24">
      <c r="A40" s="54" t="s">
        <v>18</v>
      </c>
      <c r="B40" s="53" t="s">
        <v>18</v>
      </c>
      <c r="C40" s="49" t="s">
        <v>197</v>
      </c>
      <c r="D40" s="46" t="s">
        <v>197</v>
      </c>
      <c r="E40" s="57" t="str">
        <f>_xlfn.CONCAT(Table_comb_a[[#This Row],[tehta on kb]],Table_comb_a[[#This Row],[tengwa on kb]])</f>
        <v>`Ci</v>
      </c>
      <c r="F40" s="47" t="str">
        <f>_xlfn.CONCAT(Table_comb_a[[#This Row],[tehta]],Table_comb_a[[#This Row],[tengwa]])</f>
        <v>`Ci</v>
      </c>
      <c r="G40" s="58" t="str">
        <f>Table_comb_a[[#This Row],[fixed tgw]]</f>
        <v>iE</v>
      </c>
      <c r="H40" s="46" t="s">
        <v>235</v>
      </c>
      <c r="J40" t="b">
        <f>LEFT(Table_comb_a[[#This Row],[fixed tgw]],1)=TEXT(Table_comb_a[[#This Row],[tengwa on kb]],"0")</f>
        <v>1</v>
      </c>
      <c r="O40" t="s">
        <v>153</v>
      </c>
      <c r="P40" t="str">
        <f>Table_comb_a[[#This Row],[combination on kb]]</f>
        <v>`Ci</v>
      </c>
      <c r="Q40" t="s">
        <v>153</v>
      </c>
      <c r="R40" t="s">
        <v>38</v>
      </c>
      <c r="S40" t="str">
        <f t="shared" si="0"/>
        <v>"`Ci",</v>
      </c>
      <c r="U40" t="s">
        <v>153</v>
      </c>
      <c r="V40" s="48" t="str">
        <f>Table_comb_a[[#This Row],[fixed on kb]]</f>
        <v>iE</v>
      </c>
      <c r="W40" t="s">
        <v>153</v>
      </c>
      <c r="X40" t="s">
        <v>38</v>
      </c>
      <c r="Y40" t="str">
        <f t="shared" si="1"/>
        <v>"iE",</v>
      </c>
    </row>
    <row r="41" spans="1:25" ht="24">
      <c r="A41" s="54" t="s">
        <v>22</v>
      </c>
      <c r="B41" s="53" t="s">
        <v>22</v>
      </c>
      <c r="C41" s="49" t="s">
        <v>197</v>
      </c>
      <c r="D41" s="46" t="s">
        <v>197</v>
      </c>
      <c r="E41" s="57" t="str">
        <f>_xlfn.CONCAT(Table_comb_a[[#This Row],[tehta on kb]],Table_comb_a[[#This Row],[tengwa on kb]])</f>
        <v>`Ck</v>
      </c>
      <c r="F41" s="47" t="str">
        <f>_xlfn.CONCAT(Table_comb_a[[#This Row],[tehta]],Table_comb_a[[#This Row],[tengwa]])</f>
        <v>`Ck</v>
      </c>
      <c r="G41" s="58" t="str">
        <f>Table_comb_a[[#This Row],[fixed tgw]]</f>
        <v>,E</v>
      </c>
      <c r="H41" s="46" t="s">
        <v>236</v>
      </c>
      <c r="J41" t="b">
        <f>LEFT(Table_comb_a[[#This Row],[fixed tgw]],1)=TEXT(Table_comb_a[[#This Row],[tengwa on kb]],"0")</f>
        <v>0</v>
      </c>
      <c r="O41" t="s">
        <v>153</v>
      </c>
      <c r="P41" t="str">
        <f>Table_comb_a[[#This Row],[combination on kb]]</f>
        <v>`Ck</v>
      </c>
      <c r="Q41" t="s">
        <v>153</v>
      </c>
      <c r="R41" t="s">
        <v>38</v>
      </c>
      <c r="S41" t="str">
        <f t="shared" si="0"/>
        <v>"`Ck",</v>
      </c>
      <c r="U41" t="s">
        <v>153</v>
      </c>
      <c r="V41" s="48" t="str">
        <f>Table_comb_a[[#This Row],[fixed on kb]]</f>
        <v>,E</v>
      </c>
      <c r="W41" t="s">
        <v>153</v>
      </c>
      <c r="X41" t="s">
        <v>38</v>
      </c>
      <c r="Y41" t="str">
        <f t="shared" si="1"/>
        <v>",E",</v>
      </c>
    </row>
    <row r="42" spans="1:25" ht="24">
      <c r="A42" s="54" t="s">
        <v>38</v>
      </c>
      <c r="B42" s="53" t="s">
        <v>38</v>
      </c>
      <c r="C42" s="49" t="s">
        <v>197</v>
      </c>
      <c r="D42" s="46" t="s">
        <v>197</v>
      </c>
      <c r="E42" s="57" t="str">
        <f>_xlfn.CONCAT(Table_comb_a[[#This Row],[tehta on kb]],Table_comb_a[[#This Row],[tengwa on kb]])</f>
        <v>`C,</v>
      </c>
      <c r="F42" s="47" t="str">
        <f>_xlfn.CONCAT(Table_comb_a[[#This Row],[tehta]],Table_comb_a[[#This Row],[tengwa]])</f>
        <v>`C,</v>
      </c>
      <c r="G42" s="58" t="str">
        <f>Table_comb_a[[#This Row],[fixed tgw]]</f>
        <v>,E</v>
      </c>
      <c r="H42" s="46" t="s">
        <v>236</v>
      </c>
      <c r="J42" t="b">
        <f>LEFT(Table_comb_a[[#This Row],[fixed tgw]],1)=TEXT(Table_comb_a[[#This Row],[tengwa on kb]],"0")</f>
        <v>1</v>
      </c>
      <c r="O42" t="s">
        <v>153</v>
      </c>
      <c r="P42" t="str">
        <f>Table_comb_a[[#This Row],[combination on kb]]</f>
        <v>`C,</v>
      </c>
      <c r="Q42" t="s">
        <v>153</v>
      </c>
      <c r="R42" t="s">
        <v>38</v>
      </c>
      <c r="S42" t="str">
        <f t="shared" si="0"/>
        <v>"`C,",</v>
      </c>
      <c r="U42" t="s">
        <v>153</v>
      </c>
      <c r="V42" s="48" t="str">
        <f>Table_comb_a[[#This Row],[fixed on kb]]</f>
        <v>,E</v>
      </c>
      <c r="W42" t="s">
        <v>153</v>
      </c>
      <c r="X42" t="s">
        <v>38</v>
      </c>
      <c r="Y42" t="str">
        <f t="shared" si="1"/>
        <v>",E",</v>
      </c>
    </row>
    <row r="43" spans="1:25" ht="24">
      <c r="A43" s="54">
        <v>9</v>
      </c>
      <c r="B43" s="53">
        <v>9</v>
      </c>
      <c r="C43" s="49" t="s">
        <v>197</v>
      </c>
      <c r="D43" s="46" t="s">
        <v>197</v>
      </c>
      <c r="E43" s="57" t="str">
        <f>_xlfn.CONCAT(Table_comb_a[[#This Row],[tehta on kb]],Table_comb_a[[#This Row],[tengwa on kb]])</f>
        <v>`C9</v>
      </c>
      <c r="F43" s="47" t="str">
        <f>_xlfn.CONCAT(Table_comb_a[[#This Row],[tehta]],Table_comb_a[[#This Row],[tengwa]])</f>
        <v>`C9</v>
      </c>
      <c r="G43" s="58" t="str">
        <f>Table_comb_a[[#This Row],[fixed tgw]]</f>
        <v>9D</v>
      </c>
      <c r="H43" s="46" t="s">
        <v>237</v>
      </c>
      <c r="J43" t="b">
        <f>LEFT(Table_comb_a[[#This Row],[fixed tgw]],1)=TEXT(Table_comb_a[[#This Row],[tengwa on kb]],"0")</f>
        <v>1</v>
      </c>
      <c r="O43" t="s">
        <v>153</v>
      </c>
      <c r="P43" t="str">
        <f>Table_comb_a[[#This Row],[combination on kb]]</f>
        <v>`C9</v>
      </c>
      <c r="Q43" t="s">
        <v>153</v>
      </c>
      <c r="R43" t="s">
        <v>38</v>
      </c>
      <c r="S43" t="str">
        <f t="shared" si="0"/>
        <v>"`C9",</v>
      </c>
      <c r="U43" t="s">
        <v>153</v>
      </c>
      <c r="V43" s="48" t="str">
        <f>Table_comb_a[[#This Row],[fixed on kb]]</f>
        <v>9D</v>
      </c>
      <c r="W43" t="s">
        <v>153</v>
      </c>
      <c r="X43" t="s">
        <v>38</v>
      </c>
      <c r="Y43" t="str">
        <f t="shared" si="1"/>
        <v>"9D",</v>
      </c>
    </row>
    <row r="44" spans="1:25" ht="24">
      <c r="A44" s="54" t="s">
        <v>26</v>
      </c>
      <c r="B44" s="53" t="s">
        <v>26</v>
      </c>
      <c r="C44" s="49" t="s">
        <v>197</v>
      </c>
      <c r="D44" s="46" t="s">
        <v>197</v>
      </c>
      <c r="E44" s="57" t="str">
        <f>_xlfn.CONCAT(Table_comb_a[[#This Row],[tehta on kb]],Table_comb_a[[#This Row],[tengwa on kb]])</f>
        <v>`Co</v>
      </c>
      <c r="F44" s="47" t="str">
        <f>_xlfn.CONCAT(Table_comb_a[[#This Row],[tehta]],Table_comb_a[[#This Row],[tengwa]])</f>
        <v>`Co</v>
      </c>
      <c r="G44" s="58" t="str">
        <f>Table_comb_a[[#This Row],[fixed tgw]]</f>
        <v>oE</v>
      </c>
      <c r="H44" s="46" t="s">
        <v>238</v>
      </c>
      <c r="J44" t="b">
        <f>LEFT(Table_comb_a[[#This Row],[fixed tgw]],1)=TEXT(Table_comb_a[[#This Row],[tengwa on kb]],"0")</f>
        <v>1</v>
      </c>
      <c r="O44" t="s">
        <v>153</v>
      </c>
      <c r="P44" t="str">
        <f>Table_comb_a[[#This Row],[combination on kb]]</f>
        <v>`Co</v>
      </c>
      <c r="Q44" t="s">
        <v>153</v>
      </c>
      <c r="R44" t="s">
        <v>38</v>
      </c>
      <c r="S44" t="str">
        <f t="shared" si="0"/>
        <v>"`Co",</v>
      </c>
      <c r="U44" t="s">
        <v>153</v>
      </c>
      <c r="V44" s="48" t="str">
        <f>Table_comb_a[[#This Row],[fixed on kb]]</f>
        <v>oE</v>
      </c>
      <c r="W44" t="s">
        <v>153</v>
      </c>
      <c r="X44" t="s">
        <v>38</v>
      </c>
      <c r="Y44" t="str">
        <f t="shared" si="1"/>
        <v>"oE",</v>
      </c>
    </row>
    <row r="45" spans="1:25">
      <c r="O45" t="s">
        <v>153</v>
      </c>
      <c r="P45" t="e">
        <f>Table_comb_a[[#This Row],[combination on kb]]</f>
        <v>#VALUE!</v>
      </c>
      <c r="Q45" t="s">
        <v>153</v>
      </c>
      <c r="R45" t="s">
        <v>38</v>
      </c>
      <c r="S45" t="e">
        <f t="shared" si="0"/>
        <v>#VALUE!</v>
      </c>
      <c r="U45" t="s">
        <v>153</v>
      </c>
      <c r="V45" s="48" t="e">
        <f>Table_comb_a[[#This Row],[fixed on kb]]</f>
        <v>#VALUE!</v>
      </c>
      <c r="W45" t="s">
        <v>153</v>
      </c>
      <c r="X45" t="s">
        <v>38</v>
      </c>
      <c r="Y45" t="e">
        <f t="shared" si="1"/>
        <v>#VALUE!</v>
      </c>
    </row>
    <row r="46" spans="1:25">
      <c r="O46" t="s">
        <v>153</v>
      </c>
      <c r="P46" t="e">
        <f>Table_comb_a[[#This Row],[combination on kb]]</f>
        <v>#VALUE!</v>
      </c>
      <c r="Q46" t="s">
        <v>153</v>
      </c>
      <c r="R46" t="s">
        <v>38</v>
      </c>
      <c r="S46" t="e">
        <f t="shared" si="0"/>
        <v>#VALUE!</v>
      </c>
      <c r="U46" t="s">
        <v>153</v>
      </c>
      <c r="V46" s="48" t="e">
        <f>Table_comb_a[[#This Row],[fixed on kb]]</f>
        <v>#VALUE!</v>
      </c>
      <c r="W46" t="s">
        <v>153</v>
      </c>
      <c r="X46" t="s">
        <v>38</v>
      </c>
      <c r="Y46" t="e">
        <f t="shared" si="1"/>
        <v>#VALUE!</v>
      </c>
    </row>
    <row r="47" spans="1:25" ht="30">
      <c r="A47" s="56" t="s">
        <v>194</v>
      </c>
      <c r="B47" s="56" t="s">
        <v>81</v>
      </c>
      <c r="C47" s="50" t="s">
        <v>195</v>
      </c>
      <c r="D47" s="50" t="s">
        <v>196</v>
      </c>
      <c r="E47" s="50" t="s">
        <v>198</v>
      </c>
      <c r="F47" s="50" t="s">
        <v>179</v>
      </c>
      <c r="G47" s="50" t="s">
        <v>199</v>
      </c>
      <c r="H47" s="50" t="s">
        <v>180</v>
      </c>
      <c r="I47" s="50" t="s">
        <v>182</v>
      </c>
      <c r="J47" s="50" t="s">
        <v>457</v>
      </c>
    </row>
    <row r="48" spans="1:25" ht="24">
      <c r="A48" s="54" t="s">
        <v>183</v>
      </c>
      <c r="B48" s="53" t="s">
        <v>183</v>
      </c>
      <c r="C48" s="49" t="s">
        <v>244</v>
      </c>
      <c r="D48" s="46" t="s">
        <v>244</v>
      </c>
      <c r="E48" s="57" t="str">
        <f>_xlfn.CONCAT(Table_comb_e[[#This Row],[tehta on kb]],Table_comb_e[[#This Row],[tengwa on kb]])</f>
        <v>`V1</v>
      </c>
      <c r="F48" s="47" t="str">
        <f>_xlfn.CONCAT(Table_comb_e[[#This Row],[tehta]],Table_comb_e[[#This Row],[tengwa]])</f>
        <v>`V1</v>
      </c>
      <c r="G48" s="57" t="str">
        <f>Table_comb_e[[#This Row],[fixed tgw]]</f>
        <v>1R</v>
      </c>
      <c r="H48" s="46" t="s">
        <v>245</v>
      </c>
      <c r="J48" t="b">
        <f>LEFT(Table_comb_e[[#This Row],[fixed on kb]],1)=TEXT(Table_comb_e[[#This Row],[tengwa on kb]],"0")</f>
        <v>1</v>
      </c>
    </row>
    <row r="49" spans="1:11" ht="24">
      <c r="A49" s="54" t="s">
        <v>140</v>
      </c>
      <c r="B49" s="53" t="s">
        <v>140</v>
      </c>
      <c r="C49" s="49" t="s">
        <v>244</v>
      </c>
      <c r="D49" s="46" t="s">
        <v>244</v>
      </c>
      <c r="E49" s="57" t="str">
        <f>_xlfn.CONCAT(Table_comb_e[[#This Row],[tehta on kb]],Table_comb_e[[#This Row],[tengwa on kb]])</f>
        <v>`V!</v>
      </c>
      <c r="F49" s="47" t="str">
        <f>_xlfn.CONCAT(Table_comb_e[[#This Row],[tehta]],Table_comb_e[[#This Row],[tengwa]])</f>
        <v>`V!</v>
      </c>
      <c r="G49" s="57" t="str">
        <f>Table_comb_e[[#This Row],[fixed tgw]]</f>
        <v>!R</v>
      </c>
      <c r="H49" s="46" t="s">
        <v>246</v>
      </c>
      <c r="J49" t="b">
        <f>LEFT(Table_comb_e[[#This Row],[fixed on kb]],1)=TEXT(Table_comb_e[[#This Row],[tengwa on kb]],"0")</f>
        <v>1</v>
      </c>
      <c r="K49" t="s">
        <v>285</v>
      </c>
    </row>
    <row r="50" spans="1:11" ht="24">
      <c r="A50" s="54" t="s">
        <v>28</v>
      </c>
      <c r="B50" s="53" t="s">
        <v>28</v>
      </c>
      <c r="C50" s="49" t="s">
        <v>244</v>
      </c>
      <c r="D50" s="46" t="s">
        <v>244</v>
      </c>
      <c r="E50" s="57" t="str">
        <f>_xlfn.CONCAT(Table_comb_e[[#This Row],[tehta on kb]],Table_comb_e[[#This Row],[tengwa on kb]])</f>
        <v>`Vq</v>
      </c>
      <c r="F50" s="47" t="str">
        <f>_xlfn.CONCAT(Table_comb_e[[#This Row],[tehta]],Table_comb_e[[#This Row],[tengwa]])</f>
        <v>`Vq</v>
      </c>
      <c r="G50" s="57" t="str">
        <f>Table_comb_e[[#This Row],[fixed tgw]]</f>
        <v>qR</v>
      </c>
      <c r="H50" s="46" t="s">
        <v>247</v>
      </c>
      <c r="J50" t="b">
        <f>LEFT(Table_comb_e[[#This Row],[fixed on kb]],1)=TEXT(Table_comb_e[[#This Row],[tengwa on kb]],"0")</f>
        <v>1</v>
      </c>
    </row>
    <row r="51" spans="1:11" ht="24">
      <c r="A51" s="54" t="s">
        <v>59</v>
      </c>
      <c r="B51" s="53" t="s">
        <v>59</v>
      </c>
      <c r="C51" s="49" t="s">
        <v>244</v>
      </c>
      <c r="D51" s="46" t="s">
        <v>244</v>
      </c>
      <c r="E51" s="57" t="str">
        <f>_xlfn.CONCAT(Table_comb_e[[#This Row],[tehta on kb]],Table_comb_e[[#This Row],[tengwa on kb]])</f>
        <v>`VQ</v>
      </c>
      <c r="F51" s="47" t="str">
        <f>_xlfn.CONCAT(Table_comb_e[[#This Row],[tehta]],Table_comb_e[[#This Row],[tengwa]])</f>
        <v>`VQ</v>
      </c>
      <c r="G51" s="57" t="str">
        <f>Table_comb_e[[#This Row],[fixed tgw]]</f>
        <v>QR</v>
      </c>
      <c r="H51" s="46" t="s">
        <v>248</v>
      </c>
      <c r="J51" t="b">
        <f>LEFT(Table_comb_e[[#This Row],[fixed on kb]],1)=TEXT(Table_comb_e[[#This Row],[tengwa on kb]],"0")</f>
        <v>1</v>
      </c>
    </row>
    <row r="52" spans="1:11" ht="24">
      <c r="A52" s="54" t="s">
        <v>0</v>
      </c>
      <c r="B52" s="53" t="s">
        <v>0</v>
      </c>
      <c r="C52" s="49" t="s">
        <v>244</v>
      </c>
      <c r="D52" s="46" t="s">
        <v>244</v>
      </c>
      <c r="E52" s="57" t="str">
        <f>_xlfn.CONCAT(Table_comb_e[[#This Row],[tehta on kb]],Table_comb_e[[#This Row],[tengwa on kb]])</f>
        <v>`Va</v>
      </c>
      <c r="F52" s="47" t="str">
        <f>_xlfn.CONCAT(Table_comb_e[[#This Row],[tehta]],Table_comb_e[[#This Row],[tengwa]])</f>
        <v>`Va</v>
      </c>
      <c r="G52" s="57" t="str">
        <f>Table_comb_e[[#This Row],[fixed tgw]]</f>
        <v>aR</v>
      </c>
      <c r="H52" s="46" t="s">
        <v>249</v>
      </c>
      <c r="J52" t="b">
        <f>LEFT(Table_comb_e[[#This Row],[fixed on kb]],1)=TEXT(Table_comb_e[[#This Row],[tengwa on kb]],"0")</f>
        <v>1</v>
      </c>
    </row>
    <row r="53" spans="1:11" ht="24">
      <c r="A53" s="54" t="s">
        <v>187</v>
      </c>
      <c r="B53" s="53" t="s">
        <v>187</v>
      </c>
      <c r="C53" s="49" t="s">
        <v>244</v>
      </c>
      <c r="D53" s="46" t="s">
        <v>244</v>
      </c>
      <c r="E53" s="57" t="str">
        <f>_xlfn.CONCAT(Table_comb_e[[#This Row],[tehta on kb]],Table_comb_e[[#This Row],[tengwa on kb]])</f>
        <v>`VA</v>
      </c>
      <c r="F53" s="47" t="str">
        <f>_xlfn.CONCAT(Table_comb_e[[#This Row],[tehta]],Table_comb_e[[#This Row],[tengwa]])</f>
        <v>`VA</v>
      </c>
      <c r="G53" s="57" t="str">
        <f>Table_comb_e[[#This Row],[fixed tgw]]</f>
        <v>AR</v>
      </c>
      <c r="H53" s="46" t="s">
        <v>250</v>
      </c>
      <c r="J53" t="b">
        <f>LEFT(Table_comb_e[[#This Row],[fixed on kb]],1)=TEXT(Table_comb_e[[#This Row],[tengwa on kb]],"0")</f>
        <v>1</v>
      </c>
    </row>
    <row r="54" spans="1:11" ht="24">
      <c r="A54" s="54" t="s">
        <v>7</v>
      </c>
      <c r="B54" s="53" t="s">
        <v>7</v>
      </c>
      <c r="C54" s="49" t="s">
        <v>244</v>
      </c>
      <c r="D54" s="46" t="s">
        <v>244</v>
      </c>
      <c r="E54" s="57" t="str">
        <f>_xlfn.CONCAT(Table_comb_e[[#This Row],[tehta on kb]],Table_comb_e[[#This Row],[tengwa on kb]])</f>
        <v>`Vz</v>
      </c>
      <c r="F54" s="47" t="str">
        <f>_xlfn.CONCAT(Table_comb_e[[#This Row],[tehta]],Table_comb_e[[#This Row],[tengwa]])</f>
        <v>`Vz</v>
      </c>
      <c r="G54" s="57" t="str">
        <f>Table_comb_e[[#This Row],[fixed tgw]]</f>
        <v>zR</v>
      </c>
      <c r="H54" s="46" t="s">
        <v>251</v>
      </c>
      <c r="J54" t="b">
        <f>LEFT(Table_comb_e[[#This Row],[fixed on kb]],1)=TEXT(Table_comb_e[[#This Row],[tengwa on kb]],"0")</f>
        <v>1</v>
      </c>
    </row>
    <row r="55" spans="1:11" ht="24">
      <c r="A55" s="54" t="s">
        <v>54</v>
      </c>
      <c r="B55" s="53" t="s">
        <v>54</v>
      </c>
      <c r="C55" s="49" t="s">
        <v>244</v>
      </c>
      <c r="D55" s="46" t="s">
        <v>244</v>
      </c>
      <c r="E55" s="57" t="str">
        <f>_xlfn.CONCAT(Table_comb_e[[#This Row],[tehta on kb]],Table_comb_e[[#This Row],[tengwa on kb]])</f>
        <v>`VZ</v>
      </c>
      <c r="F55" s="47" t="str">
        <f>_xlfn.CONCAT(Table_comb_e[[#This Row],[tehta]],Table_comb_e[[#This Row],[tengwa]])</f>
        <v>`VZ</v>
      </c>
      <c r="G55" s="57" t="str">
        <f>Table_comb_e[[#This Row],[fixed tgw]]</f>
        <v>ZR</v>
      </c>
      <c r="H55" s="46" t="s">
        <v>252</v>
      </c>
      <c r="J55" t="b">
        <f>LEFT(Table_comb_e[[#This Row],[fixed on kb]],1)=TEXT(Table_comb_e[[#This Row],[tengwa on kb]],"0")</f>
        <v>1</v>
      </c>
    </row>
    <row r="56" spans="1:11" ht="24">
      <c r="A56" s="54" t="s">
        <v>184</v>
      </c>
      <c r="B56" s="53" t="s">
        <v>184</v>
      </c>
      <c r="C56" s="49" t="s">
        <v>244</v>
      </c>
      <c r="D56" s="46" t="s">
        <v>244</v>
      </c>
      <c r="E56" s="57" t="str">
        <f>_xlfn.CONCAT(Table_comb_e[[#This Row],[tehta on kb]],Table_comb_e[[#This Row],[tengwa on kb]])</f>
        <v>`V2</v>
      </c>
      <c r="F56" s="47" t="str">
        <f>_xlfn.CONCAT(Table_comb_e[[#This Row],[tehta]],Table_comb_e[[#This Row],[tengwa]])</f>
        <v>`V2</v>
      </c>
      <c r="G56" s="57" t="str">
        <f>Table_comb_e[[#This Row],[fixed tgw]]</f>
        <v>2$</v>
      </c>
      <c r="H56" s="46" t="s">
        <v>253</v>
      </c>
      <c r="J56" t="b">
        <f>LEFT(Table_comb_e[[#This Row],[fixed on kb]],1)=TEXT(Table_comb_e[[#This Row],[tengwa on kb]],"0")</f>
        <v>1</v>
      </c>
    </row>
    <row r="57" spans="1:11" ht="24">
      <c r="A57" s="54" t="s">
        <v>185</v>
      </c>
      <c r="B57" s="53" t="s">
        <v>185</v>
      </c>
      <c r="C57" s="49" t="s">
        <v>244</v>
      </c>
      <c r="D57" s="46" t="s">
        <v>244</v>
      </c>
      <c r="E57" s="57" t="str">
        <f>_xlfn.CONCAT(Table_comb_e[[#This Row],[tehta on kb]],Table_comb_e[[#This Row],[tengwa on kb]])</f>
        <v>`V@</v>
      </c>
      <c r="F57" s="47" t="str">
        <f>_xlfn.CONCAT(Table_comb_e[[#This Row],[tehta]],Table_comb_e[[#This Row],[tengwa]])</f>
        <v>`V@</v>
      </c>
      <c r="G57" s="57" t="str">
        <f>Table_comb_e[[#This Row],[fixed tgw]]</f>
        <v>@$</v>
      </c>
      <c r="H57" s="46" t="s">
        <v>254</v>
      </c>
      <c r="J57" t="b">
        <f>LEFT(Table_comb_e[[#This Row],[fixed on kb]],1)=TEXT(Table_comb_e[[#This Row],[tengwa on kb]],"0")</f>
        <v>1</v>
      </c>
    </row>
    <row r="58" spans="1:11" ht="24">
      <c r="A58" s="54" t="s">
        <v>3</v>
      </c>
      <c r="B58" s="53" t="s">
        <v>3</v>
      </c>
      <c r="C58" s="49" t="s">
        <v>244</v>
      </c>
      <c r="D58" s="46" t="s">
        <v>244</v>
      </c>
      <c r="E58" s="57" t="str">
        <f>_xlfn.CONCAT(Table_comb_e[[#This Row],[tehta on kb]],Table_comb_e[[#This Row],[tengwa on kb]])</f>
        <v>`Vw</v>
      </c>
      <c r="F58" s="47" t="str">
        <f>_xlfn.CONCAT(Table_comb_e[[#This Row],[tehta]],Table_comb_e[[#This Row],[tengwa]])</f>
        <v>`Vw</v>
      </c>
      <c r="G58" s="57" t="str">
        <f>Table_comb_e[[#This Row],[fixed tgw]]</f>
        <v>w$</v>
      </c>
      <c r="H58" s="46" t="s">
        <v>255</v>
      </c>
      <c r="J58" t="b">
        <f>LEFT(Table_comb_e[[#This Row],[fixed on kb]],1)=TEXT(Table_comb_e[[#This Row],[tengwa on kb]],"0")</f>
        <v>1</v>
      </c>
    </row>
    <row r="59" spans="1:11" ht="24">
      <c r="A59" s="54" t="s">
        <v>188</v>
      </c>
      <c r="B59" s="53" t="s">
        <v>188</v>
      </c>
      <c r="C59" s="49" t="s">
        <v>244</v>
      </c>
      <c r="D59" s="46" t="s">
        <v>244</v>
      </c>
      <c r="E59" s="57" t="str">
        <f>_xlfn.CONCAT(Table_comb_e[[#This Row],[tehta on kb]],Table_comb_e[[#This Row],[tengwa on kb]])</f>
        <v>`VW</v>
      </c>
      <c r="F59" s="47" t="str">
        <f>_xlfn.CONCAT(Table_comb_e[[#This Row],[tehta]],Table_comb_e[[#This Row],[tengwa]])</f>
        <v>`VW</v>
      </c>
      <c r="G59" s="57" t="str">
        <f>Table_comb_e[[#This Row],[fixed tgw]]</f>
        <v>W$</v>
      </c>
      <c r="H59" s="46" t="s">
        <v>256</v>
      </c>
      <c r="J59" t="b">
        <f>LEFT(Table_comb_e[[#This Row],[fixed on kb]],1)=TEXT(Table_comb_e[[#This Row],[tengwa on kb]],"0")</f>
        <v>1</v>
      </c>
    </row>
    <row r="60" spans="1:11" ht="24">
      <c r="A60" s="54" t="s">
        <v>21</v>
      </c>
      <c r="B60" s="53" t="s">
        <v>21</v>
      </c>
      <c r="C60" s="49" t="s">
        <v>244</v>
      </c>
      <c r="D60" s="46" t="s">
        <v>244</v>
      </c>
      <c r="E60" s="57" t="str">
        <f>_xlfn.CONCAT(Table_comb_e[[#This Row],[tehta on kb]],Table_comb_e[[#This Row],[tengwa on kb]])</f>
        <v>`Vs</v>
      </c>
      <c r="F60" s="47" t="str">
        <f>_xlfn.CONCAT(Table_comb_e[[#This Row],[tehta]],Table_comb_e[[#This Row],[tengwa]])</f>
        <v>`Vs</v>
      </c>
      <c r="G60" s="57" t="str">
        <f>Table_comb_e[[#This Row],[fixed tgw]]</f>
        <v>s$</v>
      </c>
      <c r="H60" s="46" t="s">
        <v>257</v>
      </c>
      <c r="J60" t="b">
        <f>LEFT(Table_comb_e[[#This Row],[fixed on kb]],1)=TEXT(Table_comb_e[[#This Row],[tengwa on kb]],"0")</f>
        <v>1</v>
      </c>
    </row>
    <row r="61" spans="1:11" ht="24">
      <c r="A61" s="54" t="s">
        <v>189</v>
      </c>
      <c r="B61" s="53" t="s">
        <v>189</v>
      </c>
      <c r="C61" s="49" t="s">
        <v>244</v>
      </c>
      <c r="D61" s="46" t="s">
        <v>244</v>
      </c>
      <c r="E61" s="57" t="str">
        <f>_xlfn.CONCAT(Table_comb_e[[#This Row],[tehta on kb]],Table_comb_e[[#This Row],[tengwa on kb]])</f>
        <v>`VS</v>
      </c>
      <c r="F61" s="47" t="str">
        <f>_xlfn.CONCAT(Table_comb_e[[#This Row],[tehta]],Table_comb_e[[#This Row],[tengwa]])</f>
        <v>`VS</v>
      </c>
      <c r="G61" s="57" t="str">
        <f>Table_comb_e[[#This Row],[fixed tgw]]</f>
        <v>S$</v>
      </c>
      <c r="H61" s="46" t="s">
        <v>258</v>
      </c>
      <c r="J61" t="b">
        <f>LEFT(Table_comb_e[[#This Row],[fixed on kb]],1)=TEXT(Table_comb_e[[#This Row],[tengwa on kb]],"0")</f>
        <v>1</v>
      </c>
    </row>
    <row r="62" spans="1:11" ht="24">
      <c r="A62" s="54" t="s">
        <v>15</v>
      </c>
      <c r="B62" s="53" t="s">
        <v>15</v>
      </c>
      <c r="C62" s="49" t="s">
        <v>244</v>
      </c>
      <c r="D62" s="46" t="s">
        <v>244</v>
      </c>
      <c r="E62" s="57" t="str">
        <f>_xlfn.CONCAT(Table_comb_e[[#This Row],[tehta on kb]],Table_comb_e[[#This Row],[tengwa on kb]])</f>
        <v>`Vx</v>
      </c>
      <c r="F62" s="47" t="str">
        <f>_xlfn.CONCAT(Table_comb_e[[#This Row],[tehta]],Table_comb_e[[#This Row],[tengwa]])</f>
        <v>`Vx</v>
      </c>
      <c r="G62" s="57" t="str">
        <f>Table_comb_e[[#This Row],[fixed tgw]]</f>
        <v>x$</v>
      </c>
      <c r="H62" s="46" t="s">
        <v>259</v>
      </c>
      <c r="J62" t="b">
        <f>LEFT(Table_comb_e[[#This Row],[fixed on kb]],1)=TEXT(Table_comb_e[[#This Row],[tengwa on kb]],"0")</f>
        <v>1</v>
      </c>
    </row>
    <row r="63" spans="1:11" ht="24">
      <c r="A63" s="54" t="s">
        <v>190</v>
      </c>
      <c r="B63" s="53" t="s">
        <v>190</v>
      </c>
      <c r="C63" s="49" t="s">
        <v>244</v>
      </c>
      <c r="D63" s="46" t="s">
        <v>244</v>
      </c>
      <c r="E63" s="57" t="str">
        <f>_xlfn.CONCAT(Table_comb_e[[#This Row],[tehta on kb]],Table_comb_e[[#This Row],[tengwa on kb]])</f>
        <v>`VX</v>
      </c>
      <c r="F63" s="47" t="str">
        <f>_xlfn.CONCAT(Table_comb_e[[#This Row],[tehta]],Table_comb_e[[#This Row],[tengwa]])</f>
        <v>`VX</v>
      </c>
      <c r="G63" s="57" t="str">
        <f>Table_comb_e[[#This Row],[fixed tgw]]</f>
        <v>X$</v>
      </c>
      <c r="H63" s="46" t="s">
        <v>260</v>
      </c>
      <c r="J63" t="b">
        <f>LEFT(Table_comb_e[[#This Row],[fixed on kb]],1)=TEXT(Table_comb_e[[#This Row],[tengwa on kb]],"0")</f>
        <v>1</v>
      </c>
    </row>
    <row r="64" spans="1:11" ht="24">
      <c r="A64" s="54" t="s">
        <v>186</v>
      </c>
      <c r="B64" s="53" t="s">
        <v>186</v>
      </c>
      <c r="C64" s="49" t="s">
        <v>244</v>
      </c>
      <c r="D64" s="46" t="s">
        <v>244</v>
      </c>
      <c r="E64" s="57" t="str">
        <f>_xlfn.CONCAT(Table_comb_e[[#This Row],[tehta on kb]],Table_comb_e[[#This Row],[tengwa on kb]])</f>
        <v>`V3</v>
      </c>
      <c r="F64" s="47" t="str">
        <f>_xlfn.CONCAT(Table_comb_e[[#This Row],[tehta]],Table_comb_e[[#This Row],[tengwa]])</f>
        <v>`V3</v>
      </c>
      <c r="G64" s="57" t="str">
        <f>Table_comb_e[[#This Row],[fixed tgw]]</f>
        <v>3R</v>
      </c>
      <c r="H64" s="46" t="s">
        <v>261</v>
      </c>
      <c r="J64" t="b">
        <f>LEFT(Table_comb_e[[#This Row],[fixed on kb]],1)=TEXT(Table_comb_e[[#This Row],[tengwa on kb]],"0")</f>
        <v>1</v>
      </c>
    </row>
    <row r="65" spans="1:10" ht="24">
      <c r="A65" s="54" t="s">
        <v>11</v>
      </c>
      <c r="B65" s="53" t="s">
        <v>11</v>
      </c>
      <c r="C65" s="49" t="s">
        <v>244</v>
      </c>
      <c r="D65" s="46" t="s">
        <v>244</v>
      </c>
      <c r="E65" s="57" t="str">
        <f>_xlfn.CONCAT(Table_comb_e[[#This Row],[tehta on kb]],Table_comb_e[[#This Row],[tengwa on kb]])</f>
        <v>`Ve</v>
      </c>
      <c r="F65" s="47" t="str">
        <f>_xlfn.CONCAT(Table_comb_e[[#This Row],[tehta]],Table_comb_e[[#This Row],[tengwa]])</f>
        <v>`Ve</v>
      </c>
      <c r="G65" s="57" t="str">
        <f>Table_comb_e[[#This Row],[fixed tgw]]</f>
        <v>eR</v>
      </c>
      <c r="H65" s="46" t="s">
        <v>262</v>
      </c>
      <c r="J65" t="b">
        <f>LEFT(Table_comb_e[[#This Row],[fixed on kb]],1)=TEXT(Table_comb_e[[#This Row],[tengwa on kb]],"0")</f>
        <v>1</v>
      </c>
    </row>
    <row r="66" spans="1:10" ht="24">
      <c r="A66" s="54" t="s">
        <v>9</v>
      </c>
      <c r="B66" s="53" t="s">
        <v>9</v>
      </c>
      <c r="C66" s="49" t="s">
        <v>244</v>
      </c>
      <c r="D66" s="46" t="s">
        <v>244</v>
      </c>
      <c r="E66" s="57" t="str">
        <f>_xlfn.CONCAT(Table_comb_e[[#This Row],[tehta on kb]],Table_comb_e[[#This Row],[tengwa on kb]])</f>
        <v>`Vd</v>
      </c>
      <c r="F66" s="47" t="str">
        <f>_xlfn.CONCAT(Table_comb_e[[#This Row],[tehta]],Table_comb_e[[#This Row],[tengwa]])</f>
        <v>`Vd</v>
      </c>
      <c r="G66" s="57" t="str">
        <f>Table_comb_e[[#This Row],[fixed tgw]]</f>
        <v>dR</v>
      </c>
      <c r="H66" s="46" t="s">
        <v>263</v>
      </c>
      <c r="J66" t="b">
        <f>LEFT(Table_comb_e[[#This Row],[fixed on kb]],1)=TEXT(Table_comb_e[[#This Row],[tengwa on kb]],"0")</f>
        <v>1</v>
      </c>
    </row>
    <row r="67" spans="1:10" ht="24">
      <c r="A67" s="54" t="s">
        <v>6</v>
      </c>
      <c r="B67" s="53" t="s">
        <v>6</v>
      </c>
      <c r="C67" s="49" t="s">
        <v>244</v>
      </c>
      <c r="D67" s="46" t="s">
        <v>244</v>
      </c>
      <c r="E67" s="57" t="str">
        <f>_xlfn.CONCAT(Table_comb_e[[#This Row],[tehta on kb]],Table_comb_e[[#This Row],[tengwa on kb]])</f>
        <v>`Vc</v>
      </c>
      <c r="F67" s="47" t="str">
        <f>_xlfn.CONCAT(Table_comb_e[[#This Row],[tehta]],Table_comb_e[[#This Row],[tengwa]])</f>
        <v>`Vc</v>
      </c>
      <c r="G67" s="57" t="str">
        <f>Table_comb_e[[#This Row],[fixed tgw]]</f>
        <v>cR</v>
      </c>
      <c r="H67" s="46" t="s">
        <v>264</v>
      </c>
      <c r="J67" t="b">
        <f>LEFT(Table_comb_e[[#This Row],[fixed on kb]],1)=TEXT(Table_comb_e[[#This Row],[tengwa on kb]],"0")</f>
        <v>1</v>
      </c>
    </row>
    <row r="68" spans="1:10" ht="24">
      <c r="A68" s="54" t="s">
        <v>191</v>
      </c>
      <c r="B68" s="53" t="s">
        <v>191</v>
      </c>
      <c r="C68" s="49" t="s">
        <v>244</v>
      </c>
      <c r="D68" s="46" t="s">
        <v>244</v>
      </c>
      <c r="E68" s="57" t="str">
        <f>_xlfn.CONCAT(Table_comb_e[[#This Row],[tehta on kb]],Table_comb_e[[#This Row],[tengwa on kb]])</f>
        <v>`V4</v>
      </c>
      <c r="F68" s="47" t="str">
        <f>_xlfn.CONCAT(Table_comb_e[[#This Row],[tehta]],Table_comb_e[[#This Row],[tengwa]])</f>
        <v>`V4</v>
      </c>
      <c r="G68" s="57" t="str">
        <f>Table_comb_e[[#This Row],[fixed tgw]]</f>
        <v>4$</v>
      </c>
      <c r="H68" s="46" t="s">
        <v>265</v>
      </c>
      <c r="J68" t="b">
        <f>LEFT(Table_comb_e[[#This Row],[fixed on kb]],1)=TEXT(Table_comb_e[[#This Row],[tengwa on kb]],"0")</f>
        <v>1</v>
      </c>
    </row>
    <row r="69" spans="1:10" ht="24">
      <c r="A69" s="54" t="s">
        <v>29</v>
      </c>
      <c r="B69" s="53" t="s">
        <v>29</v>
      </c>
      <c r="C69" s="49" t="s">
        <v>244</v>
      </c>
      <c r="D69" s="46" t="s">
        <v>244</v>
      </c>
      <c r="E69" s="57" t="str">
        <f>_xlfn.CONCAT(Table_comb_e[[#This Row],[tehta on kb]],Table_comb_e[[#This Row],[tengwa on kb]])</f>
        <v>`Vr</v>
      </c>
      <c r="F69" s="47" t="str">
        <f>_xlfn.CONCAT(Table_comb_e[[#This Row],[tehta]],Table_comb_e[[#This Row],[tengwa]])</f>
        <v>`Vr</v>
      </c>
      <c r="G69" s="57" t="str">
        <f>Table_comb_e[[#This Row],[fixed tgw]]</f>
        <v>r$</v>
      </c>
      <c r="H69" s="46" t="s">
        <v>266</v>
      </c>
      <c r="J69" t="b">
        <f>LEFT(Table_comb_e[[#This Row],[fixed on kb]],1)=TEXT(Table_comb_e[[#This Row],[tengwa on kb]],"0")</f>
        <v>1</v>
      </c>
    </row>
    <row r="70" spans="1:10" ht="24">
      <c r="A70" s="54" t="s">
        <v>13</v>
      </c>
      <c r="B70" s="53" t="s">
        <v>13</v>
      </c>
      <c r="C70" s="49" t="s">
        <v>244</v>
      </c>
      <c r="D70" s="46" t="s">
        <v>244</v>
      </c>
      <c r="E70" s="57" t="str">
        <f>_xlfn.CONCAT(Table_comb_e[[#This Row],[tehta on kb]],Table_comb_e[[#This Row],[tengwa on kb]])</f>
        <v>`Vf</v>
      </c>
      <c r="F70" s="47" t="str">
        <f>_xlfn.CONCAT(Table_comb_e[[#This Row],[tehta]],Table_comb_e[[#This Row],[tengwa]])</f>
        <v>`Vf</v>
      </c>
      <c r="G70" s="57" t="str">
        <f>Table_comb_e[[#This Row],[fixed tgw]]</f>
        <v>f$</v>
      </c>
      <c r="H70" s="46" t="s">
        <v>267</v>
      </c>
      <c r="J70" t="b">
        <f>LEFT(Table_comb_e[[#This Row],[fixed on kb]],1)=TEXT(Table_comb_e[[#This Row],[tengwa on kb]],"0")</f>
        <v>1</v>
      </c>
    </row>
    <row r="71" spans="1:10" ht="24">
      <c r="A71" s="54" t="s">
        <v>33</v>
      </c>
      <c r="B71" s="53" t="s">
        <v>33</v>
      </c>
      <c r="C71" s="49" t="s">
        <v>244</v>
      </c>
      <c r="D71" s="46" t="s">
        <v>244</v>
      </c>
      <c r="E71" s="57" t="str">
        <f>_xlfn.CONCAT(Table_comb_e[[#This Row],[tehta on kb]],Table_comb_e[[#This Row],[tengwa on kb]])</f>
        <v>`Vv</v>
      </c>
      <c r="F71" s="47" t="str">
        <f>_xlfn.CONCAT(Table_comb_e[[#This Row],[tehta]],Table_comb_e[[#This Row],[tengwa]])</f>
        <v>`Vv</v>
      </c>
      <c r="G71" s="57" t="str">
        <f>Table_comb_e[[#This Row],[fixed tgw]]</f>
        <v>v$</v>
      </c>
      <c r="H71" s="46" t="s">
        <v>268</v>
      </c>
      <c r="J71" t="b">
        <f>LEFT(Table_comb_e[[#This Row],[fixed on kb]],1)=TEXT(Table_comb_e[[#This Row],[tengwa on kb]],"0")</f>
        <v>1</v>
      </c>
    </row>
    <row r="72" spans="1:10" ht="24">
      <c r="A72" s="54" t="s">
        <v>192</v>
      </c>
      <c r="B72" s="53" t="s">
        <v>192</v>
      </c>
      <c r="C72" s="49" t="s">
        <v>244</v>
      </c>
      <c r="D72" s="46" t="s">
        <v>244</v>
      </c>
      <c r="E72" s="57" t="str">
        <f>_xlfn.CONCAT(Table_comb_e[[#This Row],[tehta on kb]],Table_comb_e[[#This Row],[tengwa on kb]])</f>
        <v>`V5</v>
      </c>
      <c r="F72" s="47" t="str">
        <f>_xlfn.CONCAT(Table_comb_e[[#This Row],[tehta]],Table_comb_e[[#This Row],[tengwa]])</f>
        <v>`V5</v>
      </c>
      <c r="G72" s="57" t="str">
        <f>Table_comb_e[[#This Row],[fixed tgw]]</f>
        <v>5$</v>
      </c>
      <c r="H72" s="46" t="s">
        <v>269</v>
      </c>
      <c r="J72" t="b">
        <f>LEFT(Table_comb_e[[#This Row],[fixed on kb]],1)=TEXT(Table_comb_e[[#This Row],[tengwa on kb]],"0")</f>
        <v>1</v>
      </c>
    </row>
    <row r="73" spans="1:10" ht="24">
      <c r="A73" s="54" t="s">
        <v>30</v>
      </c>
      <c r="B73" s="53" t="s">
        <v>30</v>
      </c>
      <c r="C73" s="49" t="s">
        <v>244</v>
      </c>
      <c r="D73" s="46" t="s">
        <v>244</v>
      </c>
      <c r="E73" s="57" t="str">
        <f>_xlfn.CONCAT(Table_comb_e[[#This Row],[tehta on kb]],Table_comb_e[[#This Row],[tengwa on kb]])</f>
        <v>`Vt</v>
      </c>
      <c r="F73" s="47" t="str">
        <f>_xlfn.CONCAT(Table_comb_e[[#This Row],[tehta]],Table_comb_e[[#This Row],[tengwa]])</f>
        <v>`Vt</v>
      </c>
      <c r="G73" s="57" t="str">
        <f>Table_comb_e[[#This Row],[fixed tgw]]</f>
        <v>t$</v>
      </c>
      <c r="H73" s="46" t="s">
        <v>270</v>
      </c>
      <c r="J73" t="b">
        <f>LEFT(Table_comb_e[[#This Row],[fixed on kb]],1)=TEXT(Table_comb_e[[#This Row],[tengwa on kb]],"0")</f>
        <v>1</v>
      </c>
    </row>
    <row r="74" spans="1:10" ht="24">
      <c r="A74" s="54" t="s">
        <v>14</v>
      </c>
      <c r="B74" s="53" t="s">
        <v>14</v>
      </c>
      <c r="C74" s="49" t="s">
        <v>244</v>
      </c>
      <c r="D74" s="46" t="s">
        <v>244</v>
      </c>
      <c r="E74" s="57" t="str">
        <f>_xlfn.CONCAT(Table_comb_e[[#This Row],[tehta on kb]],Table_comb_e[[#This Row],[tengwa on kb]])</f>
        <v>`Vg</v>
      </c>
      <c r="F74" s="47" t="str">
        <f>_xlfn.CONCAT(Table_comb_e[[#This Row],[tehta]],Table_comb_e[[#This Row],[tengwa]])</f>
        <v>`Vg</v>
      </c>
      <c r="G74" s="57" t="str">
        <f>Table_comb_e[[#This Row],[fixed tgw]]</f>
        <v>g$</v>
      </c>
      <c r="H74" s="46" t="s">
        <v>271</v>
      </c>
      <c r="J74" t="b">
        <f>LEFT(Table_comb_e[[#This Row],[fixed on kb]],1)=TEXT(Table_comb_e[[#This Row],[tengwa on kb]],"0")</f>
        <v>1</v>
      </c>
    </row>
    <row r="75" spans="1:10" ht="24">
      <c r="A75" s="54" t="s">
        <v>2</v>
      </c>
      <c r="B75" s="53" t="s">
        <v>2</v>
      </c>
      <c r="C75" s="49" t="s">
        <v>244</v>
      </c>
      <c r="D75" s="46" t="s">
        <v>244</v>
      </c>
      <c r="E75" s="57" t="str">
        <f>_xlfn.CONCAT(Table_comb_e[[#This Row],[tehta on kb]],Table_comb_e[[#This Row],[tengwa on kb]])</f>
        <v>`Vb</v>
      </c>
      <c r="F75" s="47" t="str">
        <f>_xlfn.CONCAT(Table_comb_e[[#This Row],[tehta]],Table_comb_e[[#This Row],[tengwa]])</f>
        <v>`Vb</v>
      </c>
      <c r="G75" s="57" t="str">
        <f>Table_comb_e[[#This Row],[fixed tgw]]</f>
        <v>b$</v>
      </c>
      <c r="H75" s="46" t="s">
        <v>272</v>
      </c>
      <c r="J75" t="b">
        <f>LEFT(Table_comb_e[[#This Row],[fixed on kb]],1)=TEXT(Table_comb_e[[#This Row],[tengwa on kb]],"0")</f>
        <v>1</v>
      </c>
    </row>
    <row r="76" spans="1:10" ht="24">
      <c r="A76" s="54">
        <v>6</v>
      </c>
      <c r="B76" s="53">
        <v>6</v>
      </c>
      <c r="C76" s="49" t="s">
        <v>244</v>
      </c>
      <c r="D76" s="46" t="s">
        <v>244</v>
      </c>
      <c r="E76" s="57" t="str">
        <f>_xlfn.CONCAT(Table_comb_e[[#This Row],[tehta on kb]],Table_comb_e[[#This Row],[tengwa on kb]])</f>
        <v>`V6</v>
      </c>
      <c r="F76" s="47" t="str">
        <f>_xlfn.CONCAT(Table_comb_e[[#This Row],[tehta]],Table_comb_e[[#This Row],[tengwa]])</f>
        <v>`V6</v>
      </c>
      <c r="G76" s="57" t="str">
        <f>Table_comb_e[[#This Row],[fixed tgw]]</f>
        <v>6R</v>
      </c>
      <c r="H76" s="46" t="s">
        <v>273</v>
      </c>
      <c r="J76" t="b">
        <f>LEFT(Table_comb_e[[#This Row],[fixed on kb]],1)=TEXT(Table_comb_e[[#This Row],[tengwa on kb]],"0")</f>
        <v>1</v>
      </c>
    </row>
    <row r="77" spans="1:10" ht="24">
      <c r="A77" s="54" t="s">
        <v>24</v>
      </c>
      <c r="B77" s="53" t="s">
        <v>24</v>
      </c>
      <c r="C77" s="49" t="s">
        <v>244</v>
      </c>
      <c r="D77" s="46" t="s">
        <v>244</v>
      </c>
      <c r="E77" s="57" t="str">
        <f>_xlfn.CONCAT(Table_comb_e[[#This Row],[tehta on kb]],Table_comb_e[[#This Row],[tengwa on kb]])</f>
        <v>`Vy</v>
      </c>
      <c r="F77" s="47" t="str">
        <f>_xlfn.CONCAT(Table_comb_e[[#This Row],[tehta]],Table_comb_e[[#This Row],[tengwa]])</f>
        <v>`Vy</v>
      </c>
      <c r="G77" s="57" t="str">
        <f>Table_comb_e[[#This Row],[fixed tgw]]</f>
        <v>yR</v>
      </c>
      <c r="H77" s="46" t="s">
        <v>274</v>
      </c>
      <c r="J77" t="b">
        <f>LEFT(Table_comb_e[[#This Row],[fixed on kb]],1)=TEXT(Table_comb_e[[#This Row],[tengwa on kb]],"0")</f>
        <v>1</v>
      </c>
    </row>
    <row r="78" spans="1:10" ht="24">
      <c r="A78" s="54" t="s">
        <v>17</v>
      </c>
      <c r="B78" s="53" t="s">
        <v>17</v>
      </c>
      <c r="C78" s="49" t="s">
        <v>244</v>
      </c>
      <c r="D78" s="46" t="s">
        <v>244</v>
      </c>
      <c r="E78" s="57" t="str">
        <f>_xlfn.CONCAT(Table_comb_e[[#This Row],[tehta on kb]],Table_comb_e[[#This Row],[tengwa on kb]])</f>
        <v>`Vh</v>
      </c>
      <c r="F78" s="47" t="str">
        <f>_xlfn.CONCAT(Table_comb_e[[#This Row],[tehta]],Table_comb_e[[#This Row],[tengwa]])</f>
        <v>`Vh</v>
      </c>
      <c r="G78" s="57" t="str">
        <f>Table_comb_e[[#This Row],[fixed tgw]]</f>
        <v>hR</v>
      </c>
      <c r="H78" s="46" t="s">
        <v>167</v>
      </c>
      <c r="I78" t="s">
        <v>242</v>
      </c>
      <c r="J78" t="b">
        <f>LEFT(Table_comb_e[[#This Row],[fixed on kb]],1)=TEXT(Table_comb_e[[#This Row],[tengwa on kb]],"0")</f>
        <v>1</v>
      </c>
    </row>
    <row r="79" spans="1:10" ht="24">
      <c r="A79" s="54" t="s">
        <v>25</v>
      </c>
      <c r="B79" s="53" t="s">
        <v>25</v>
      </c>
      <c r="C79" s="49" t="s">
        <v>244</v>
      </c>
      <c r="D79" s="46" t="s">
        <v>244</v>
      </c>
      <c r="E79" s="57" t="str">
        <f>_xlfn.CONCAT(Table_comb_e[[#This Row],[tehta on kb]],Table_comb_e[[#This Row],[tengwa on kb]])</f>
        <v>`Vn</v>
      </c>
      <c r="F79" s="47" t="str">
        <f>_xlfn.CONCAT(Table_comb_e[[#This Row],[tehta]],Table_comb_e[[#This Row],[tengwa]])</f>
        <v>`Vn</v>
      </c>
      <c r="G79" s="57" t="str">
        <f>Table_comb_e[[#This Row],[fixed tgw]]</f>
        <v>nR</v>
      </c>
      <c r="H79" s="46" t="s">
        <v>275</v>
      </c>
      <c r="J79" t="b">
        <f>LEFT(Table_comb_e[[#This Row],[fixed on kb]],1)=TEXT(Table_comb_e[[#This Row],[tengwa on kb]],"0")</f>
        <v>1</v>
      </c>
    </row>
    <row r="80" spans="1:10" ht="24">
      <c r="A80" s="54">
        <v>7</v>
      </c>
      <c r="B80" s="53">
        <v>7</v>
      </c>
      <c r="C80" s="49" t="s">
        <v>244</v>
      </c>
      <c r="D80" s="46" t="s">
        <v>244</v>
      </c>
      <c r="E80" s="57" t="str">
        <f>_xlfn.CONCAT(Table_comb_e[[#This Row],[tehta on kb]],Table_comb_e[[#This Row],[tengwa on kb]])</f>
        <v>`V7</v>
      </c>
      <c r="F80" s="47" t="str">
        <f>_xlfn.CONCAT(Table_comb_e[[#This Row],[tehta]],Table_comb_e[[#This Row],[tengwa]])</f>
        <v>`V7</v>
      </c>
      <c r="G80" s="57" t="str">
        <f>Table_comb_e[[#This Row],[fixed tgw]]</f>
        <v>7R</v>
      </c>
      <c r="H80" s="46" t="s">
        <v>276</v>
      </c>
      <c r="J80" t="b">
        <f>LEFT(Table_comb_e[[#This Row],[fixed on kb]],1)=TEXT(Table_comb_e[[#This Row],[tengwa on kb]],"0")</f>
        <v>1</v>
      </c>
    </row>
    <row r="81" spans="1:11" ht="24">
      <c r="A81" s="54" t="s">
        <v>31</v>
      </c>
      <c r="B81" s="53" t="s">
        <v>31</v>
      </c>
      <c r="C81" s="49" t="s">
        <v>244</v>
      </c>
      <c r="D81" s="46" t="s">
        <v>244</v>
      </c>
      <c r="E81" s="57" t="str">
        <f>_xlfn.CONCAT(Table_comb_e[[#This Row],[tehta on kb]],Table_comb_e[[#This Row],[tengwa on kb]])</f>
        <v>`Vu</v>
      </c>
      <c r="F81" s="47" t="str">
        <f>_xlfn.CONCAT(Table_comb_e[[#This Row],[tehta]],Table_comb_e[[#This Row],[tengwa]])</f>
        <v>`Vu</v>
      </c>
      <c r="G81" s="57" t="str">
        <f>Table_comb_e[[#This Row],[fixed tgw]]</f>
        <v>uR</v>
      </c>
      <c r="H81" s="46" t="s">
        <v>277</v>
      </c>
      <c r="J81" t="b">
        <f>LEFT(Table_comb_e[[#This Row],[fixed on kb]],1)=TEXT(Table_comb_e[[#This Row],[tengwa on kb]],"0")</f>
        <v>1</v>
      </c>
    </row>
    <row r="82" spans="1:11" ht="24">
      <c r="A82" s="54" t="s">
        <v>20</v>
      </c>
      <c r="B82" s="53" t="s">
        <v>20</v>
      </c>
      <c r="C82" s="49" t="s">
        <v>244</v>
      </c>
      <c r="D82" s="46" t="s">
        <v>244</v>
      </c>
      <c r="E82" s="57" t="str">
        <f>_xlfn.CONCAT(Table_comb_e[[#This Row],[tehta on kb]],Table_comb_e[[#This Row],[tengwa on kb]])</f>
        <v>`Vj</v>
      </c>
      <c r="F82" s="47" t="str">
        <f>_xlfn.CONCAT(Table_comb_e[[#This Row],[tehta]],Table_comb_e[[#This Row],[tengwa]])</f>
        <v>`Vj</v>
      </c>
      <c r="G82" s="57" t="str">
        <f>Table_comb_e[[#This Row],[fixed tgw]]</f>
        <v>jR</v>
      </c>
      <c r="H82" s="46" t="s">
        <v>278</v>
      </c>
      <c r="J82" t="b">
        <f>LEFT(Table_comb_e[[#This Row],[fixed on kb]],1)=TEXT(Table_comb_e[[#This Row],[tengwa on kb]],"0")</f>
        <v>1</v>
      </c>
    </row>
    <row r="83" spans="1:11" ht="24">
      <c r="A83" s="54" t="s">
        <v>23</v>
      </c>
      <c r="B83" s="53" t="s">
        <v>23</v>
      </c>
      <c r="C83" s="49" t="s">
        <v>244</v>
      </c>
      <c r="D83" s="46" t="s">
        <v>244</v>
      </c>
      <c r="E83" s="57" t="str">
        <f>_xlfn.CONCAT(Table_comb_e[[#This Row],[tehta on kb]],Table_comb_e[[#This Row],[tengwa on kb]])</f>
        <v>`Vm</v>
      </c>
      <c r="F83" s="47" t="str">
        <f>_xlfn.CONCAT(Table_comb_e[[#This Row],[tehta]],Table_comb_e[[#This Row],[tengwa]])</f>
        <v>`Vm</v>
      </c>
      <c r="G83" s="57" t="str">
        <f>Table_comb_e[[#This Row],[fixed tgw]]</f>
        <v>mR</v>
      </c>
      <c r="H83" s="46" t="s">
        <v>279</v>
      </c>
      <c r="J83" t="b">
        <f>LEFT(Table_comb_e[[#This Row],[fixed on kb]],1)=TEXT(Table_comb_e[[#This Row],[tengwa on kb]],"0")</f>
        <v>1</v>
      </c>
    </row>
    <row r="84" spans="1:11" ht="24">
      <c r="A84" s="54" t="s">
        <v>193</v>
      </c>
      <c r="B84" s="53" t="s">
        <v>193</v>
      </c>
      <c r="C84" s="49" t="s">
        <v>244</v>
      </c>
      <c r="D84" s="46" t="s">
        <v>244</v>
      </c>
      <c r="E84" s="57" t="str">
        <f>_xlfn.CONCAT(Table_comb_e[[#This Row],[tehta on kb]],Table_comb_e[[#This Row],[tengwa on kb]])</f>
        <v>`V8</v>
      </c>
      <c r="F84" s="47" t="str">
        <f>_xlfn.CONCAT(Table_comb_e[[#This Row],[tehta]],Table_comb_e[[#This Row],[tengwa]])</f>
        <v>`V8</v>
      </c>
      <c r="G84" s="57" t="str">
        <f>Table_comb_e[[#This Row],[fixed tgw]]</f>
        <v>iR</v>
      </c>
      <c r="H84" s="46" t="s">
        <v>280</v>
      </c>
      <c r="J84" t="b">
        <f>LEFT(Table_comb_e[[#This Row],[fixed on kb]],1)=TEXT(Table_comb_e[[#This Row],[tengwa on kb]],"0")</f>
        <v>0</v>
      </c>
    </row>
    <row r="85" spans="1:11" ht="24">
      <c r="A85" s="54" t="s">
        <v>18</v>
      </c>
      <c r="B85" s="53" t="s">
        <v>18</v>
      </c>
      <c r="C85" s="49" t="s">
        <v>244</v>
      </c>
      <c r="D85" s="46" t="s">
        <v>244</v>
      </c>
      <c r="E85" s="57" t="str">
        <f>_xlfn.CONCAT(Table_comb_e[[#This Row],[tehta on kb]],Table_comb_e[[#This Row],[tengwa on kb]])</f>
        <v>`Vi</v>
      </c>
      <c r="F85" s="47" t="str">
        <f>_xlfn.CONCAT(Table_comb_e[[#This Row],[tehta]],Table_comb_e[[#This Row],[tengwa]])</f>
        <v>`Vi</v>
      </c>
      <c r="G85" s="57" t="str">
        <f>Table_comb_e[[#This Row],[fixed tgw]]</f>
        <v>iR</v>
      </c>
      <c r="H85" s="46" t="s">
        <v>280</v>
      </c>
      <c r="J85" t="b">
        <f>LEFT(Table_comb_e[[#This Row],[fixed on kb]],1)=TEXT(Table_comb_e[[#This Row],[tengwa on kb]],"0")</f>
        <v>1</v>
      </c>
    </row>
    <row r="86" spans="1:11" ht="24">
      <c r="A86" s="54" t="s">
        <v>22</v>
      </c>
      <c r="B86" s="53" t="s">
        <v>22</v>
      </c>
      <c r="C86" s="49" t="s">
        <v>244</v>
      </c>
      <c r="D86" s="46" t="s">
        <v>244</v>
      </c>
      <c r="E86" s="57" t="str">
        <f>_xlfn.CONCAT(Table_comb_e[[#This Row],[tehta on kb]],Table_comb_e[[#This Row],[tengwa on kb]])</f>
        <v>`Vk</v>
      </c>
      <c r="F86" s="47" t="str">
        <f>_xlfn.CONCAT(Table_comb_e[[#This Row],[tehta]],Table_comb_e[[#This Row],[tengwa]])</f>
        <v>`Vk</v>
      </c>
      <c r="G86" s="57" t="str">
        <f>Table_comb_e[[#This Row],[fixed tgw]]</f>
        <v>,R</v>
      </c>
      <c r="H86" s="46" t="s">
        <v>281</v>
      </c>
      <c r="J86" t="b">
        <f>LEFT(Table_comb_e[[#This Row],[fixed on kb]],1)=TEXT(Table_comb_e[[#This Row],[tengwa on kb]],"0")</f>
        <v>0</v>
      </c>
    </row>
    <row r="87" spans="1:11" ht="24">
      <c r="A87" s="54" t="s">
        <v>38</v>
      </c>
      <c r="B87" s="53" t="s">
        <v>38</v>
      </c>
      <c r="C87" s="49" t="s">
        <v>244</v>
      </c>
      <c r="D87" s="46" t="s">
        <v>244</v>
      </c>
      <c r="E87" s="57" t="str">
        <f>_xlfn.CONCAT(Table_comb_e[[#This Row],[tehta on kb]],Table_comb_e[[#This Row],[tengwa on kb]])</f>
        <v>`V,</v>
      </c>
      <c r="F87" s="47" t="str">
        <f>_xlfn.CONCAT(Table_comb_e[[#This Row],[tehta]],Table_comb_e[[#This Row],[tengwa]])</f>
        <v>`V,</v>
      </c>
      <c r="G87" s="57" t="str">
        <f>Table_comb_e[[#This Row],[fixed tgw]]</f>
        <v>,R</v>
      </c>
      <c r="H87" s="46" t="s">
        <v>281</v>
      </c>
      <c r="J87" t="b">
        <f>LEFT(Table_comb_e[[#This Row],[fixed on kb]],1)=TEXT(Table_comb_e[[#This Row],[tengwa on kb]],"0")</f>
        <v>1</v>
      </c>
    </row>
    <row r="88" spans="1:11" ht="24">
      <c r="A88" s="54">
        <v>9</v>
      </c>
      <c r="B88" s="53">
        <v>9</v>
      </c>
      <c r="C88" s="49" t="s">
        <v>244</v>
      </c>
      <c r="D88" s="46" t="s">
        <v>244</v>
      </c>
      <c r="E88" s="57" t="str">
        <f>_xlfn.CONCAT(Table_comb_e[[#This Row],[tehta on kb]],Table_comb_e[[#This Row],[tengwa on kb]])</f>
        <v>`V9</v>
      </c>
      <c r="F88" s="47" t="str">
        <f>_xlfn.CONCAT(Table_comb_e[[#This Row],[tehta]],Table_comb_e[[#This Row],[tengwa]])</f>
        <v>`V9</v>
      </c>
      <c r="G88" s="57" t="str">
        <f>Table_comb_e[[#This Row],[fixed tgw]]</f>
        <v>9V</v>
      </c>
      <c r="H88" s="46" t="s">
        <v>282</v>
      </c>
      <c r="J88" t="b">
        <f>LEFT(Table_comb_e[[#This Row],[fixed on kb]],1)=TEXT(Table_comb_e[[#This Row],[tengwa on kb]],"0")</f>
        <v>1</v>
      </c>
    </row>
    <row r="89" spans="1:11" ht="24">
      <c r="A89" s="54" t="s">
        <v>26</v>
      </c>
      <c r="B89" s="53" t="s">
        <v>26</v>
      </c>
      <c r="C89" s="49" t="s">
        <v>244</v>
      </c>
      <c r="D89" s="46" t="s">
        <v>244</v>
      </c>
      <c r="E89" s="57" t="str">
        <f>_xlfn.CONCAT(Table_comb_e[[#This Row],[tehta on kb]],Table_comb_e[[#This Row],[tengwa on kb]])</f>
        <v>`Vo</v>
      </c>
      <c r="F89" s="47" t="str">
        <f>_xlfn.CONCAT(Table_comb_e[[#This Row],[tehta]],Table_comb_e[[#This Row],[tengwa]])</f>
        <v>`Vo</v>
      </c>
      <c r="G89" s="57" t="str">
        <f>Table_comb_e[[#This Row],[fixed tgw]]</f>
        <v>oR</v>
      </c>
      <c r="H89" s="46" t="s">
        <v>283</v>
      </c>
      <c r="J89" t="b">
        <f>LEFT(Table_comb_e[[#This Row],[fixed on kb]],1)=TEXT(Table_comb_e[[#This Row],[tengwa on kb]],"0")</f>
        <v>1</v>
      </c>
    </row>
    <row r="92" spans="1:11" ht="30">
      <c r="A92" s="56" t="s">
        <v>194</v>
      </c>
      <c r="B92" s="56" t="s">
        <v>81</v>
      </c>
      <c r="C92" s="50" t="s">
        <v>195</v>
      </c>
      <c r="D92" s="50" t="s">
        <v>196</v>
      </c>
      <c r="E92" s="50" t="s">
        <v>198</v>
      </c>
      <c r="F92" s="50" t="s">
        <v>179</v>
      </c>
      <c r="G92" s="50" t="s">
        <v>199</v>
      </c>
      <c r="H92" s="50" t="s">
        <v>180</v>
      </c>
      <c r="I92" s="50" t="s">
        <v>182</v>
      </c>
      <c r="J92" s="50" t="s">
        <v>457</v>
      </c>
    </row>
    <row r="93" spans="1:11" ht="24">
      <c r="A93" s="54" t="s">
        <v>183</v>
      </c>
      <c r="B93" s="53" t="s">
        <v>183</v>
      </c>
      <c r="C93" s="49" t="s">
        <v>19</v>
      </c>
      <c r="D93" s="46" t="s">
        <v>19</v>
      </c>
      <c r="E93" s="57" t="str">
        <f>_xlfn.CONCAT(Table_comb_i[[#This Row],[tehta on kb]],Table_comb_i[[#This Row],[tengwa on kb]])</f>
        <v>`B1</v>
      </c>
      <c r="F93" s="47" t="str">
        <f>_xlfn.CONCAT(Table_comb_i[[#This Row],[tehta]],Table_comb_i[[#This Row],[tengwa]])</f>
        <v>`B1</v>
      </c>
      <c r="G93" s="57" t="str">
        <f>Table_comb_i[[#This Row],[fixed tgw]]</f>
        <v>1T</v>
      </c>
      <c r="H93" s="46" t="s">
        <v>118</v>
      </c>
      <c r="J93" t="b">
        <f>LEFT(Table_comb_i[[#This Row],[fixed on kb]],1)=TEXT(Table_comb_i[[#This Row],[tengwa on kb]],"0")</f>
        <v>1</v>
      </c>
    </row>
    <row r="94" spans="1:11" ht="24">
      <c r="A94" s="54" t="s">
        <v>140</v>
      </c>
      <c r="B94" s="53" t="s">
        <v>140</v>
      </c>
      <c r="C94" s="49" t="s">
        <v>19</v>
      </c>
      <c r="D94" s="46" t="s">
        <v>19</v>
      </c>
      <c r="E94" s="57" t="str">
        <f>_xlfn.CONCAT(Table_comb_i[[#This Row],[tehta on kb]],Table_comb_i[[#This Row],[tengwa on kb]])</f>
        <v>`B!</v>
      </c>
      <c r="F94" s="47" t="str">
        <f>_xlfn.CONCAT(Table_comb_i[[#This Row],[tehta]],Table_comb_i[[#This Row],[tengwa]])</f>
        <v>`B!</v>
      </c>
      <c r="G94" s="57" t="str">
        <f>Table_comb_i[[#This Row],[fixed tgw]]</f>
        <v>!T</v>
      </c>
      <c r="H94" s="46" t="s">
        <v>287</v>
      </c>
      <c r="J94" t="b">
        <f>LEFT(Table_comb_i[[#This Row],[fixed on kb]],1)=TEXT(Table_comb_i[[#This Row],[tengwa on kb]],"0")</f>
        <v>1</v>
      </c>
    </row>
    <row r="95" spans="1:11" ht="24">
      <c r="A95" s="54" t="s">
        <v>28</v>
      </c>
      <c r="B95" s="53" t="s">
        <v>28</v>
      </c>
      <c r="C95" s="49" t="s">
        <v>19</v>
      </c>
      <c r="D95" s="46" t="s">
        <v>19</v>
      </c>
      <c r="E95" s="57" t="str">
        <f>_xlfn.CONCAT(Table_comb_i[[#This Row],[tehta on kb]],Table_comb_i[[#This Row],[tengwa on kb]])</f>
        <v>`Bq</v>
      </c>
      <c r="F95" s="47" t="str">
        <f>_xlfn.CONCAT(Table_comb_i[[#This Row],[tehta]],Table_comb_i[[#This Row],[tengwa]])</f>
        <v>`Bq</v>
      </c>
      <c r="G95" s="57" t="str">
        <f>Table_comb_i[[#This Row],[fixed tgw]]</f>
        <v>qT</v>
      </c>
      <c r="H95" s="46" t="s">
        <v>288</v>
      </c>
      <c r="J95" t="b">
        <f>LEFT(Table_comb_i[[#This Row],[fixed on kb]],1)=TEXT(Table_comb_i[[#This Row],[tengwa on kb]],"0")</f>
        <v>1</v>
      </c>
    </row>
    <row r="96" spans="1:11" ht="24">
      <c r="A96" s="54" t="s">
        <v>59</v>
      </c>
      <c r="B96" s="53" t="s">
        <v>59</v>
      </c>
      <c r="C96" s="49" t="s">
        <v>19</v>
      </c>
      <c r="D96" s="46" t="s">
        <v>19</v>
      </c>
      <c r="E96" s="57" t="str">
        <f>_xlfn.CONCAT(Table_comb_i[[#This Row],[tehta on kb]],Table_comb_i[[#This Row],[tengwa on kb]])</f>
        <v>`BQ</v>
      </c>
      <c r="F96" s="47" t="str">
        <f>_xlfn.CONCAT(Table_comb_i[[#This Row],[tehta]],Table_comb_i[[#This Row],[tengwa]])</f>
        <v>`BQ</v>
      </c>
      <c r="G96" s="57" t="str">
        <f>Table_comb_i[[#This Row],[fixed tgw]]</f>
        <v>QT</v>
      </c>
      <c r="H96" s="46" t="s">
        <v>289</v>
      </c>
      <c r="J96" t="b">
        <f>LEFT(Table_comb_i[[#This Row],[fixed on kb]],1)=TEXT(Table_comb_i[[#This Row],[tengwa on kb]],"0")</f>
        <v>1</v>
      </c>
      <c r="K96" t="s">
        <v>286</v>
      </c>
    </row>
    <row r="97" spans="1:10" ht="24">
      <c r="A97" s="54" t="s">
        <v>0</v>
      </c>
      <c r="B97" s="53" t="s">
        <v>0</v>
      </c>
      <c r="C97" s="49" t="s">
        <v>19</v>
      </c>
      <c r="D97" s="46" t="s">
        <v>19</v>
      </c>
      <c r="E97" s="57" t="str">
        <f>_xlfn.CONCAT(Table_comb_i[[#This Row],[tehta on kb]],Table_comb_i[[#This Row],[tengwa on kb]])</f>
        <v>`Ba</v>
      </c>
      <c r="F97" s="47" t="str">
        <f>_xlfn.CONCAT(Table_comb_i[[#This Row],[tehta]],Table_comb_i[[#This Row],[tengwa]])</f>
        <v>`Ba</v>
      </c>
      <c r="G97" s="57" t="str">
        <f>Table_comb_i[[#This Row],[fixed tgw]]</f>
        <v>aT</v>
      </c>
      <c r="H97" s="46" t="s">
        <v>290</v>
      </c>
      <c r="J97" t="b">
        <f>LEFT(Table_comb_i[[#This Row],[fixed on kb]],1)=TEXT(Table_comb_i[[#This Row],[tengwa on kb]],"0")</f>
        <v>1</v>
      </c>
    </row>
    <row r="98" spans="1:10" ht="24">
      <c r="A98" s="54" t="s">
        <v>187</v>
      </c>
      <c r="B98" s="53" t="s">
        <v>187</v>
      </c>
      <c r="C98" s="49" t="s">
        <v>19</v>
      </c>
      <c r="D98" s="46" t="s">
        <v>19</v>
      </c>
      <c r="E98" s="57" t="str">
        <f>_xlfn.CONCAT(Table_comb_i[[#This Row],[tehta on kb]],Table_comb_i[[#This Row],[tengwa on kb]])</f>
        <v>`BA</v>
      </c>
      <c r="F98" s="47" t="str">
        <f>_xlfn.CONCAT(Table_comb_i[[#This Row],[tehta]],Table_comb_i[[#This Row],[tengwa]])</f>
        <v>`BA</v>
      </c>
      <c r="G98" s="57" t="str">
        <f>Table_comb_i[[#This Row],[fixed tgw]]</f>
        <v>AT</v>
      </c>
      <c r="H98" s="46" t="s">
        <v>291</v>
      </c>
      <c r="J98" t="b">
        <f>LEFT(Table_comb_i[[#This Row],[fixed on kb]],1)=TEXT(Table_comb_i[[#This Row],[tengwa on kb]],"0")</f>
        <v>1</v>
      </c>
    </row>
    <row r="99" spans="1:10" ht="24">
      <c r="A99" s="54" t="s">
        <v>7</v>
      </c>
      <c r="B99" s="53" t="s">
        <v>7</v>
      </c>
      <c r="C99" s="49" t="s">
        <v>19</v>
      </c>
      <c r="D99" s="46" t="s">
        <v>19</v>
      </c>
      <c r="E99" s="57" t="str">
        <f>_xlfn.CONCAT(Table_comb_i[[#This Row],[tehta on kb]],Table_comb_i[[#This Row],[tengwa on kb]])</f>
        <v>`Bz</v>
      </c>
      <c r="F99" s="47" t="str">
        <f>_xlfn.CONCAT(Table_comb_i[[#This Row],[tehta]],Table_comb_i[[#This Row],[tengwa]])</f>
        <v>`Bz</v>
      </c>
      <c r="G99" s="57" t="str">
        <f>Table_comb_i[[#This Row],[fixed tgw]]</f>
        <v>zT</v>
      </c>
      <c r="H99" s="46" t="s">
        <v>292</v>
      </c>
      <c r="J99" t="b">
        <f>LEFT(Table_comb_i[[#This Row],[fixed on kb]],1)=TEXT(Table_comb_i[[#This Row],[tengwa on kb]],"0")</f>
        <v>1</v>
      </c>
    </row>
    <row r="100" spans="1:10" ht="24">
      <c r="A100" s="54" t="s">
        <v>54</v>
      </c>
      <c r="B100" s="53" t="s">
        <v>54</v>
      </c>
      <c r="C100" s="49" t="s">
        <v>19</v>
      </c>
      <c r="D100" s="46" t="s">
        <v>19</v>
      </c>
      <c r="E100" s="57" t="str">
        <f>_xlfn.CONCAT(Table_comb_i[[#This Row],[tehta on kb]],Table_comb_i[[#This Row],[tengwa on kb]])</f>
        <v>`BZ</v>
      </c>
      <c r="F100" s="47" t="str">
        <f>_xlfn.CONCAT(Table_comb_i[[#This Row],[tehta]],Table_comb_i[[#This Row],[tengwa]])</f>
        <v>`BZ</v>
      </c>
      <c r="G100" s="57" t="str">
        <f>Table_comb_i[[#This Row],[fixed tgw]]</f>
        <v>ZT</v>
      </c>
      <c r="H100" s="46" t="s">
        <v>293</v>
      </c>
      <c r="J100" t="b">
        <f>LEFT(Table_comb_i[[#This Row],[fixed on kb]],1)=TEXT(Table_comb_i[[#This Row],[tengwa on kb]],"0")</f>
        <v>1</v>
      </c>
    </row>
    <row r="101" spans="1:10" ht="24">
      <c r="A101" s="54" t="s">
        <v>184</v>
      </c>
      <c r="B101" s="53" t="s">
        <v>184</v>
      </c>
      <c r="C101" s="49" t="s">
        <v>19</v>
      </c>
      <c r="D101" s="46" t="s">
        <v>19</v>
      </c>
      <c r="E101" s="57" t="str">
        <f>_xlfn.CONCAT(Table_comb_i[[#This Row],[tehta on kb]],Table_comb_i[[#This Row],[tengwa on kb]])</f>
        <v>`B2</v>
      </c>
      <c r="F101" s="47" t="str">
        <f>_xlfn.CONCAT(Table_comb_i[[#This Row],[tehta]],Table_comb_i[[#This Row],[tengwa]])</f>
        <v>`B2</v>
      </c>
      <c r="G101" s="57" t="str">
        <f>Table_comb_i[[#This Row],[fixed tgw]]</f>
        <v>2%</v>
      </c>
      <c r="H101" s="46" t="s">
        <v>294</v>
      </c>
      <c r="J101" t="b">
        <f>LEFT(Table_comb_i[[#This Row],[fixed on kb]],1)=TEXT(Table_comb_i[[#This Row],[tengwa on kb]],"0")</f>
        <v>1</v>
      </c>
    </row>
    <row r="102" spans="1:10" ht="24">
      <c r="A102" s="54" t="s">
        <v>185</v>
      </c>
      <c r="B102" s="53" t="s">
        <v>185</v>
      </c>
      <c r="C102" s="49" t="s">
        <v>19</v>
      </c>
      <c r="D102" s="46" t="s">
        <v>19</v>
      </c>
      <c r="E102" s="57" t="str">
        <f>_xlfn.CONCAT(Table_comb_i[[#This Row],[tehta on kb]],Table_comb_i[[#This Row],[tengwa on kb]])</f>
        <v>`B@</v>
      </c>
      <c r="F102" s="47" t="str">
        <f>_xlfn.CONCAT(Table_comb_i[[#This Row],[tehta]],Table_comb_i[[#This Row],[tengwa]])</f>
        <v>`B@</v>
      </c>
      <c r="G102" s="57" t="str">
        <f>Table_comb_i[[#This Row],[fixed tgw]]</f>
        <v>@%</v>
      </c>
      <c r="H102" s="46" t="s">
        <v>295</v>
      </c>
      <c r="J102" t="b">
        <f>LEFT(Table_comb_i[[#This Row],[fixed on kb]],1)=TEXT(Table_comb_i[[#This Row],[tengwa on kb]],"0")</f>
        <v>1</v>
      </c>
    </row>
    <row r="103" spans="1:10" ht="24">
      <c r="A103" s="54" t="s">
        <v>3</v>
      </c>
      <c r="B103" s="53" t="s">
        <v>3</v>
      </c>
      <c r="C103" s="49" t="s">
        <v>19</v>
      </c>
      <c r="D103" s="46" t="s">
        <v>19</v>
      </c>
      <c r="E103" s="57" t="str">
        <f>_xlfn.CONCAT(Table_comb_i[[#This Row],[tehta on kb]],Table_comb_i[[#This Row],[tengwa on kb]])</f>
        <v>`Bw</v>
      </c>
      <c r="F103" s="47" t="str">
        <f>_xlfn.CONCAT(Table_comb_i[[#This Row],[tehta]],Table_comb_i[[#This Row],[tengwa]])</f>
        <v>`Bw</v>
      </c>
      <c r="G103" s="57" t="str">
        <f>Table_comb_i[[#This Row],[fixed tgw]]</f>
        <v>w%</v>
      </c>
      <c r="H103" s="46" t="s">
        <v>296</v>
      </c>
      <c r="J103" t="b">
        <f>LEFT(Table_comb_i[[#This Row],[fixed on kb]],1)=TEXT(Table_comb_i[[#This Row],[tengwa on kb]],"0")</f>
        <v>1</v>
      </c>
    </row>
    <row r="104" spans="1:10" ht="24">
      <c r="A104" s="54" t="s">
        <v>188</v>
      </c>
      <c r="B104" s="53" t="s">
        <v>188</v>
      </c>
      <c r="C104" s="49" t="s">
        <v>19</v>
      </c>
      <c r="D104" s="46" t="s">
        <v>19</v>
      </c>
      <c r="E104" s="57" t="str">
        <f>_xlfn.CONCAT(Table_comb_i[[#This Row],[tehta on kb]],Table_comb_i[[#This Row],[tengwa on kb]])</f>
        <v>`BW</v>
      </c>
      <c r="F104" s="47" t="str">
        <f>_xlfn.CONCAT(Table_comb_i[[#This Row],[tehta]],Table_comb_i[[#This Row],[tengwa]])</f>
        <v>`BW</v>
      </c>
      <c r="G104" s="57" t="str">
        <f>Table_comb_i[[#This Row],[fixed tgw]]</f>
        <v>W%</v>
      </c>
      <c r="H104" s="46" t="s">
        <v>297</v>
      </c>
      <c r="J104" t="b">
        <f>LEFT(Table_comb_i[[#This Row],[fixed on kb]],1)=TEXT(Table_comb_i[[#This Row],[tengwa on kb]],"0")</f>
        <v>1</v>
      </c>
    </row>
    <row r="105" spans="1:10" ht="24">
      <c r="A105" s="54" t="s">
        <v>21</v>
      </c>
      <c r="B105" s="53" t="s">
        <v>21</v>
      </c>
      <c r="C105" s="49" t="s">
        <v>19</v>
      </c>
      <c r="D105" s="46" t="s">
        <v>19</v>
      </c>
      <c r="E105" s="57" t="str">
        <f>_xlfn.CONCAT(Table_comb_i[[#This Row],[tehta on kb]],Table_comb_i[[#This Row],[tengwa on kb]])</f>
        <v>`Bs</v>
      </c>
      <c r="F105" s="47" t="str">
        <f>_xlfn.CONCAT(Table_comb_i[[#This Row],[tehta]],Table_comb_i[[#This Row],[tengwa]])</f>
        <v>`Bs</v>
      </c>
      <c r="G105" s="57" t="str">
        <f>Table_comb_i[[#This Row],[fixed tgw]]</f>
        <v>s%</v>
      </c>
      <c r="H105" s="46" t="s">
        <v>298</v>
      </c>
      <c r="J105" t="b">
        <f>LEFT(Table_comb_i[[#This Row],[fixed on kb]],1)=TEXT(Table_comb_i[[#This Row],[tengwa on kb]],"0")</f>
        <v>1</v>
      </c>
    </row>
    <row r="106" spans="1:10" ht="24">
      <c r="A106" s="54" t="s">
        <v>189</v>
      </c>
      <c r="B106" s="53" t="s">
        <v>189</v>
      </c>
      <c r="C106" s="49" t="s">
        <v>19</v>
      </c>
      <c r="D106" s="46" t="s">
        <v>19</v>
      </c>
      <c r="E106" s="57" t="str">
        <f>_xlfn.CONCAT(Table_comb_i[[#This Row],[tehta on kb]],Table_comb_i[[#This Row],[tengwa on kb]])</f>
        <v>`BS</v>
      </c>
      <c r="F106" s="47" t="str">
        <f>_xlfn.CONCAT(Table_comb_i[[#This Row],[tehta]],Table_comb_i[[#This Row],[tengwa]])</f>
        <v>`BS</v>
      </c>
      <c r="G106" s="57" t="str">
        <f>Table_comb_i[[#This Row],[fixed tgw]]</f>
        <v>S%</v>
      </c>
      <c r="H106" s="46" t="s">
        <v>299</v>
      </c>
      <c r="J106" t="b">
        <f>LEFT(Table_comb_i[[#This Row],[fixed on kb]],1)=TEXT(Table_comb_i[[#This Row],[tengwa on kb]],"0")</f>
        <v>1</v>
      </c>
    </row>
    <row r="107" spans="1:10" ht="24">
      <c r="A107" s="54" t="s">
        <v>15</v>
      </c>
      <c r="B107" s="53" t="s">
        <v>15</v>
      </c>
      <c r="C107" s="49" t="s">
        <v>19</v>
      </c>
      <c r="D107" s="46" t="s">
        <v>19</v>
      </c>
      <c r="E107" s="57" t="str">
        <f>_xlfn.CONCAT(Table_comb_i[[#This Row],[tehta on kb]],Table_comb_i[[#This Row],[tengwa on kb]])</f>
        <v>`Bx</v>
      </c>
      <c r="F107" s="47" t="str">
        <f>_xlfn.CONCAT(Table_comb_i[[#This Row],[tehta]],Table_comb_i[[#This Row],[tengwa]])</f>
        <v>`Bx</v>
      </c>
      <c r="G107" s="57" t="str">
        <f>Table_comb_i[[#This Row],[fixed tgw]]</f>
        <v>x%</v>
      </c>
      <c r="H107" s="46" t="s">
        <v>300</v>
      </c>
      <c r="J107" t="b">
        <f>LEFT(Table_comb_i[[#This Row],[fixed on kb]],1)=TEXT(Table_comb_i[[#This Row],[tengwa on kb]],"0")</f>
        <v>1</v>
      </c>
    </row>
    <row r="108" spans="1:10" ht="24">
      <c r="A108" s="54" t="s">
        <v>190</v>
      </c>
      <c r="B108" s="53" t="s">
        <v>190</v>
      </c>
      <c r="C108" s="49" t="s">
        <v>19</v>
      </c>
      <c r="D108" s="46" t="s">
        <v>19</v>
      </c>
      <c r="E108" s="57" t="str">
        <f>_xlfn.CONCAT(Table_comb_i[[#This Row],[tehta on kb]],Table_comb_i[[#This Row],[tengwa on kb]])</f>
        <v>`BX</v>
      </c>
      <c r="F108" s="47" t="str">
        <f>_xlfn.CONCAT(Table_comb_i[[#This Row],[tehta]],Table_comb_i[[#This Row],[tengwa]])</f>
        <v>`BX</v>
      </c>
      <c r="G108" s="57" t="str">
        <f>Table_comb_i[[#This Row],[fixed tgw]]</f>
        <v>X%</v>
      </c>
      <c r="H108" s="46" t="s">
        <v>301</v>
      </c>
      <c r="J108" t="b">
        <f>LEFT(Table_comb_i[[#This Row],[fixed on kb]],1)=TEXT(Table_comb_i[[#This Row],[tengwa on kb]],"0")</f>
        <v>1</v>
      </c>
    </row>
    <row r="109" spans="1:10" ht="24">
      <c r="A109" s="54" t="s">
        <v>186</v>
      </c>
      <c r="B109" s="53" t="s">
        <v>186</v>
      </c>
      <c r="C109" s="49" t="s">
        <v>19</v>
      </c>
      <c r="D109" s="46" t="s">
        <v>19</v>
      </c>
      <c r="E109" s="57" t="str">
        <f>_xlfn.CONCAT(Table_comb_i[[#This Row],[tehta on kb]],Table_comb_i[[#This Row],[tengwa on kb]])</f>
        <v>`B3</v>
      </c>
      <c r="F109" s="47" t="str">
        <f>_xlfn.CONCAT(Table_comb_i[[#This Row],[tehta]],Table_comb_i[[#This Row],[tengwa]])</f>
        <v>`B3</v>
      </c>
      <c r="G109" s="57" t="str">
        <f>Table_comb_i[[#This Row],[fixed tgw]]</f>
        <v>3T</v>
      </c>
      <c r="H109" s="46" t="s">
        <v>302</v>
      </c>
      <c r="J109" t="b">
        <f>LEFT(Table_comb_i[[#This Row],[fixed on kb]],1)=TEXT(Table_comb_i[[#This Row],[tengwa on kb]],"0")</f>
        <v>1</v>
      </c>
    </row>
    <row r="110" spans="1:10" ht="24">
      <c r="A110" s="54" t="s">
        <v>11</v>
      </c>
      <c r="B110" s="53" t="s">
        <v>11</v>
      </c>
      <c r="C110" s="49" t="s">
        <v>19</v>
      </c>
      <c r="D110" s="46" t="s">
        <v>19</v>
      </c>
      <c r="E110" s="57" t="str">
        <f>_xlfn.CONCAT(Table_comb_i[[#This Row],[tehta on kb]],Table_comb_i[[#This Row],[tengwa on kb]])</f>
        <v>`Be</v>
      </c>
      <c r="F110" s="47" t="str">
        <f>_xlfn.CONCAT(Table_comb_i[[#This Row],[tehta]],Table_comb_i[[#This Row],[tengwa]])</f>
        <v>`Be</v>
      </c>
      <c r="G110" s="57" t="str">
        <f>Table_comb_i[[#This Row],[fixed tgw]]</f>
        <v>eT</v>
      </c>
      <c r="H110" s="46" t="s">
        <v>303</v>
      </c>
      <c r="J110" t="b">
        <f>LEFT(Table_comb_i[[#This Row],[fixed on kb]],1)=TEXT(Table_comb_i[[#This Row],[tengwa on kb]],"0")</f>
        <v>1</v>
      </c>
    </row>
    <row r="111" spans="1:10" ht="24">
      <c r="A111" s="54" t="s">
        <v>9</v>
      </c>
      <c r="B111" s="53" t="s">
        <v>9</v>
      </c>
      <c r="C111" s="49" t="s">
        <v>19</v>
      </c>
      <c r="D111" s="46" t="s">
        <v>19</v>
      </c>
      <c r="E111" s="57" t="str">
        <f>_xlfn.CONCAT(Table_comb_i[[#This Row],[tehta on kb]],Table_comb_i[[#This Row],[tengwa on kb]])</f>
        <v>`Bd</v>
      </c>
      <c r="F111" s="47" t="str">
        <f>_xlfn.CONCAT(Table_comb_i[[#This Row],[tehta]],Table_comb_i[[#This Row],[tengwa]])</f>
        <v>`Bd</v>
      </c>
      <c r="G111" s="57" t="str">
        <f>Table_comb_i[[#This Row],[fixed tgw]]</f>
        <v>dT</v>
      </c>
      <c r="H111" s="46" t="s">
        <v>304</v>
      </c>
      <c r="J111" t="b">
        <f>LEFT(Table_comb_i[[#This Row],[fixed on kb]],1)=TEXT(Table_comb_i[[#This Row],[tengwa on kb]],"0")</f>
        <v>1</v>
      </c>
    </row>
    <row r="112" spans="1:10" ht="24">
      <c r="A112" s="54" t="s">
        <v>6</v>
      </c>
      <c r="B112" s="53" t="s">
        <v>6</v>
      </c>
      <c r="C112" s="49" t="s">
        <v>19</v>
      </c>
      <c r="D112" s="46" t="s">
        <v>19</v>
      </c>
      <c r="E112" s="57" t="str">
        <f>_xlfn.CONCAT(Table_comb_i[[#This Row],[tehta on kb]],Table_comb_i[[#This Row],[tengwa on kb]])</f>
        <v>`Bc</v>
      </c>
      <c r="F112" s="47" t="str">
        <f>_xlfn.CONCAT(Table_comb_i[[#This Row],[tehta]],Table_comb_i[[#This Row],[tengwa]])</f>
        <v>`Bc</v>
      </c>
      <c r="G112" s="57" t="str">
        <f>Table_comb_i[[#This Row],[fixed tgw]]</f>
        <v>cT</v>
      </c>
      <c r="H112" s="46" t="s">
        <v>305</v>
      </c>
      <c r="J112" t="b">
        <f>LEFT(Table_comb_i[[#This Row],[fixed on kb]],1)=TEXT(Table_comb_i[[#This Row],[tengwa on kb]],"0")</f>
        <v>1</v>
      </c>
    </row>
    <row r="113" spans="1:10" ht="24">
      <c r="A113" s="54" t="s">
        <v>191</v>
      </c>
      <c r="B113" s="53" t="s">
        <v>191</v>
      </c>
      <c r="C113" s="49" t="s">
        <v>19</v>
      </c>
      <c r="D113" s="46" t="s">
        <v>19</v>
      </c>
      <c r="E113" s="57" t="str">
        <f>_xlfn.CONCAT(Table_comb_i[[#This Row],[tehta on kb]],Table_comb_i[[#This Row],[tengwa on kb]])</f>
        <v>`B4</v>
      </c>
      <c r="F113" s="47" t="str">
        <f>_xlfn.CONCAT(Table_comb_i[[#This Row],[tehta]],Table_comb_i[[#This Row],[tengwa]])</f>
        <v>`B4</v>
      </c>
      <c r="G113" s="57" t="str">
        <f>Table_comb_i[[#This Row],[fixed tgw]]</f>
        <v>4%</v>
      </c>
      <c r="H113" s="46" t="s">
        <v>306</v>
      </c>
      <c r="J113" t="b">
        <f>LEFT(Table_comb_i[[#This Row],[fixed on kb]],1)=TEXT(Table_comb_i[[#This Row],[tengwa on kb]],"0")</f>
        <v>1</v>
      </c>
    </row>
    <row r="114" spans="1:10" ht="24">
      <c r="A114" s="54" t="s">
        <v>29</v>
      </c>
      <c r="B114" s="53" t="s">
        <v>29</v>
      </c>
      <c r="C114" s="49" t="s">
        <v>19</v>
      </c>
      <c r="D114" s="46" t="s">
        <v>19</v>
      </c>
      <c r="E114" s="57" t="str">
        <f>_xlfn.CONCAT(Table_comb_i[[#This Row],[tehta on kb]],Table_comb_i[[#This Row],[tengwa on kb]])</f>
        <v>`Br</v>
      </c>
      <c r="F114" s="47" t="str">
        <f>_xlfn.CONCAT(Table_comb_i[[#This Row],[tehta]],Table_comb_i[[#This Row],[tengwa]])</f>
        <v>`Br</v>
      </c>
      <c r="G114" s="57" t="str">
        <f>Table_comb_i[[#This Row],[fixed tgw]]</f>
        <v>r%</v>
      </c>
      <c r="H114" s="46" t="s">
        <v>307</v>
      </c>
      <c r="J114" t="b">
        <f>LEFT(Table_comb_i[[#This Row],[fixed on kb]],1)=TEXT(Table_comb_i[[#This Row],[tengwa on kb]],"0")</f>
        <v>1</v>
      </c>
    </row>
    <row r="115" spans="1:10" ht="24">
      <c r="A115" s="54" t="s">
        <v>13</v>
      </c>
      <c r="B115" s="53" t="s">
        <v>13</v>
      </c>
      <c r="C115" s="49" t="s">
        <v>19</v>
      </c>
      <c r="D115" s="46" t="s">
        <v>19</v>
      </c>
      <c r="E115" s="57" t="str">
        <f>_xlfn.CONCAT(Table_comb_i[[#This Row],[tehta on kb]],Table_comb_i[[#This Row],[tengwa on kb]])</f>
        <v>`Bf</v>
      </c>
      <c r="F115" s="47" t="str">
        <f>_xlfn.CONCAT(Table_comb_i[[#This Row],[tehta]],Table_comb_i[[#This Row],[tengwa]])</f>
        <v>`Bf</v>
      </c>
      <c r="G115" s="57" t="str">
        <f>Table_comb_i[[#This Row],[fixed tgw]]</f>
        <v>f%</v>
      </c>
      <c r="H115" s="46" t="s">
        <v>308</v>
      </c>
      <c r="J115" t="b">
        <f>LEFT(Table_comb_i[[#This Row],[fixed on kb]],1)=TEXT(Table_comb_i[[#This Row],[tengwa on kb]],"0")</f>
        <v>1</v>
      </c>
    </row>
    <row r="116" spans="1:10" ht="24">
      <c r="A116" s="54" t="s">
        <v>33</v>
      </c>
      <c r="B116" s="53" t="s">
        <v>33</v>
      </c>
      <c r="C116" s="49" t="s">
        <v>19</v>
      </c>
      <c r="D116" s="46" t="s">
        <v>19</v>
      </c>
      <c r="E116" s="57" t="str">
        <f>_xlfn.CONCAT(Table_comb_i[[#This Row],[tehta on kb]],Table_comb_i[[#This Row],[tengwa on kb]])</f>
        <v>`Bv</v>
      </c>
      <c r="F116" s="47" t="str">
        <f>_xlfn.CONCAT(Table_comb_i[[#This Row],[tehta]],Table_comb_i[[#This Row],[tengwa]])</f>
        <v>`Bv</v>
      </c>
      <c r="G116" s="57" t="str">
        <f>Table_comb_i[[#This Row],[fixed tgw]]</f>
        <v>v%</v>
      </c>
      <c r="H116" s="46" t="s">
        <v>309</v>
      </c>
      <c r="J116" t="b">
        <f>LEFT(Table_comb_i[[#This Row],[fixed on kb]],1)=TEXT(Table_comb_i[[#This Row],[tengwa on kb]],"0")</f>
        <v>1</v>
      </c>
    </row>
    <row r="117" spans="1:10" ht="24">
      <c r="A117" s="54" t="s">
        <v>192</v>
      </c>
      <c r="B117" s="53" t="s">
        <v>192</v>
      </c>
      <c r="C117" s="49" t="s">
        <v>19</v>
      </c>
      <c r="D117" s="46" t="s">
        <v>19</v>
      </c>
      <c r="E117" s="57" t="str">
        <f>_xlfn.CONCAT(Table_comb_i[[#This Row],[tehta on kb]],Table_comb_i[[#This Row],[tengwa on kb]])</f>
        <v>`B5</v>
      </c>
      <c r="F117" s="47" t="str">
        <f>_xlfn.CONCAT(Table_comb_i[[#This Row],[tehta]],Table_comb_i[[#This Row],[tengwa]])</f>
        <v>`B5</v>
      </c>
      <c r="G117" s="57" t="str">
        <f>Table_comb_i[[#This Row],[fixed tgw]]</f>
        <v>5%</v>
      </c>
      <c r="H117" s="46" t="s">
        <v>310</v>
      </c>
      <c r="J117" t="b">
        <f>LEFT(Table_comb_i[[#This Row],[fixed on kb]],1)=TEXT(Table_comb_i[[#This Row],[tengwa on kb]],"0")</f>
        <v>1</v>
      </c>
    </row>
    <row r="118" spans="1:10" ht="24">
      <c r="A118" s="54" t="s">
        <v>30</v>
      </c>
      <c r="B118" s="53" t="s">
        <v>30</v>
      </c>
      <c r="C118" s="49" t="s">
        <v>19</v>
      </c>
      <c r="D118" s="46" t="s">
        <v>19</v>
      </c>
      <c r="E118" s="57" t="str">
        <f>_xlfn.CONCAT(Table_comb_i[[#This Row],[tehta on kb]],Table_comb_i[[#This Row],[tengwa on kb]])</f>
        <v>`Bt</v>
      </c>
      <c r="F118" s="47" t="str">
        <f>_xlfn.CONCAT(Table_comb_i[[#This Row],[tehta]],Table_comb_i[[#This Row],[tengwa]])</f>
        <v>`Bt</v>
      </c>
      <c r="G118" s="57" t="str">
        <f>Table_comb_i[[#This Row],[fixed tgw]]</f>
        <v>t%</v>
      </c>
      <c r="H118" s="46" t="s">
        <v>311</v>
      </c>
      <c r="J118" t="b">
        <f>LEFT(Table_comb_i[[#This Row],[fixed on kb]],1)=TEXT(Table_comb_i[[#This Row],[tengwa on kb]],"0")</f>
        <v>1</v>
      </c>
    </row>
    <row r="119" spans="1:10" ht="24">
      <c r="A119" s="54" t="s">
        <v>14</v>
      </c>
      <c r="B119" s="53" t="s">
        <v>14</v>
      </c>
      <c r="C119" s="49" t="s">
        <v>19</v>
      </c>
      <c r="D119" s="46" t="s">
        <v>19</v>
      </c>
      <c r="E119" s="57" t="str">
        <f>_xlfn.CONCAT(Table_comb_i[[#This Row],[tehta on kb]],Table_comb_i[[#This Row],[tengwa on kb]])</f>
        <v>`Bg</v>
      </c>
      <c r="F119" s="47" t="str">
        <f>_xlfn.CONCAT(Table_comb_i[[#This Row],[tehta]],Table_comb_i[[#This Row],[tengwa]])</f>
        <v>`Bg</v>
      </c>
      <c r="G119" s="57" t="str">
        <f>Table_comb_i[[#This Row],[fixed tgw]]</f>
        <v>g%</v>
      </c>
      <c r="H119" s="46" t="s">
        <v>312</v>
      </c>
      <c r="J119" t="b">
        <f>LEFT(Table_comb_i[[#This Row],[fixed on kb]],1)=TEXT(Table_comb_i[[#This Row],[tengwa on kb]],"0")</f>
        <v>1</v>
      </c>
    </row>
    <row r="120" spans="1:10" ht="24">
      <c r="A120" s="54" t="s">
        <v>2</v>
      </c>
      <c r="B120" s="53" t="s">
        <v>2</v>
      </c>
      <c r="C120" s="49" t="s">
        <v>19</v>
      </c>
      <c r="D120" s="46" t="s">
        <v>19</v>
      </c>
      <c r="E120" s="57" t="str">
        <f>_xlfn.CONCAT(Table_comb_i[[#This Row],[tehta on kb]],Table_comb_i[[#This Row],[tengwa on kb]])</f>
        <v>`Bb</v>
      </c>
      <c r="F120" s="47" t="str">
        <f>_xlfn.CONCAT(Table_comb_i[[#This Row],[tehta]],Table_comb_i[[#This Row],[tengwa]])</f>
        <v>`Bb</v>
      </c>
      <c r="G120" s="57" t="str">
        <f>Table_comb_i[[#This Row],[fixed tgw]]</f>
        <v>b%</v>
      </c>
      <c r="H120" s="46" t="s">
        <v>313</v>
      </c>
      <c r="J120" t="b">
        <f>LEFT(Table_comb_i[[#This Row],[fixed on kb]],1)=TEXT(Table_comb_i[[#This Row],[tengwa on kb]],"0")</f>
        <v>1</v>
      </c>
    </row>
    <row r="121" spans="1:10" ht="24">
      <c r="A121" s="54">
        <v>6</v>
      </c>
      <c r="B121" s="53">
        <v>6</v>
      </c>
      <c r="C121" s="49" t="s">
        <v>19</v>
      </c>
      <c r="D121" s="46" t="s">
        <v>19</v>
      </c>
      <c r="E121" s="57" t="str">
        <f>_xlfn.CONCAT(Table_comb_i[[#This Row],[tehta on kb]],Table_comb_i[[#This Row],[tengwa on kb]])</f>
        <v>`B6</v>
      </c>
      <c r="F121" s="47" t="str">
        <f>_xlfn.CONCAT(Table_comb_i[[#This Row],[tehta]],Table_comb_i[[#This Row],[tengwa]])</f>
        <v>`B6</v>
      </c>
      <c r="G121" s="57" t="str">
        <f>Table_comb_i[[#This Row],[fixed tgw]]</f>
        <v>6T</v>
      </c>
      <c r="H121" s="46" t="s">
        <v>315</v>
      </c>
      <c r="J121" t="b">
        <f>LEFT(Table_comb_i[[#This Row],[fixed on kb]],1)=TEXT(Table_comb_i[[#This Row],[tengwa on kb]],"0")</f>
        <v>1</v>
      </c>
    </row>
    <row r="122" spans="1:10" ht="24">
      <c r="A122" s="54" t="s">
        <v>24</v>
      </c>
      <c r="B122" s="53" t="s">
        <v>24</v>
      </c>
      <c r="C122" s="49" t="s">
        <v>19</v>
      </c>
      <c r="D122" s="46" t="s">
        <v>19</v>
      </c>
      <c r="E122" s="57" t="str">
        <f>_xlfn.CONCAT(Table_comb_i[[#This Row],[tehta on kb]],Table_comb_i[[#This Row],[tengwa on kb]])</f>
        <v>`By</v>
      </c>
      <c r="F122" s="47" t="str">
        <f>_xlfn.CONCAT(Table_comb_i[[#This Row],[tehta]],Table_comb_i[[#This Row],[tengwa]])</f>
        <v>`By</v>
      </c>
      <c r="G122" s="57" t="str">
        <f>Table_comb_i[[#This Row],[fixed tgw]]</f>
        <v>yT</v>
      </c>
      <c r="H122" s="46" t="s">
        <v>316</v>
      </c>
      <c r="J122" t="b">
        <f>LEFT(Table_comb_i[[#This Row],[fixed on kb]],1)=TEXT(Table_comb_i[[#This Row],[tengwa on kb]],"0")</f>
        <v>1</v>
      </c>
    </row>
    <row r="123" spans="1:10" ht="24">
      <c r="A123" s="54" t="s">
        <v>17</v>
      </c>
      <c r="B123" s="53" t="s">
        <v>17</v>
      </c>
      <c r="C123" s="49" t="s">
        <v>19</v>
      </c>
      <c r="D123" s="46" t="s">
        <v>19</v>
      </c>
      <c r="E123" s="57" t="str">
        <f>_xlfn.CONCAT(Table_comb_i[[#This Row],[tehta on kb]],Table_comb_i[[#This Row],[tengwa on kb]])</f>
        <v>`Bh</v>
      </c>
      <c r="F123" s="47" t="str">
        <f>_xlfn.CONCAT(Table_comb_i[[#This Row],[tehta]],Table_comb_i[[#This Row],[tengwa]])</f>
        <v>`Bh</v>
      </c>
      <c r="G123" s="57" t="str">
        <f>Table_comb_i[[#This Row],[fixed tgw]]</f>
        <v>hT</v>
      </c>
      <c r="H123" s="46" t="s">
        <v>168</v>
      </c>
      <c r="I123" t="s">
        <v>242</v>
      </c>
      <c r="J123" t="b">
        <f>LEFT(Table_comb_i[[#This Row],[fixed on kb]],1)=TEXT(Table_comb_i[[#This Row],[tengwa on kb]],"0")</f>
        <v>1</v>
      </c>
    </row>
    <row r="124" spans="1:10" ht="24">
      <c r="A124" s="54" t="s">
        <v>25</v>
      </c>
      <c r="B124" s="53" t="s">
        <v>25</v>
      </c>
      <c r="C124" s="49" t="s">
        <v>19</v>
      </c>
      <c r="D124" s="46" t="s">
        <v>19</v>
      </c>
      <c r="E124" s="57" t="str">
        <f>_xlfn.CONCAT(Table_comb_i[[#This Row],[tehta on kb]],Table_comb_i[[#This Row],[tengwa on kb]])</f>
        <v>`Bn</v>
      </c>
      <c r="F124" s="47" t="str">
        <f>_xlfn.CONCAT(Table_comb_i[[#This Row],[tehta]],Table_comb_i[[#This Row],[tengwa]])</f>
        <v>`Bn</v>
      </c>
      <c r="G124" s="57" t="str">
        <f>Table_comb_i[[#This Row],[fixed tgw]]</f>
        <v>nT</v>
      </c>
      <c r="H124" s="46" t="s">
        <v>317</v>
      </c>
      <c r="J124" t="b">
        <f>LEFT(Table_comb_i[[#This Row],[fixed on kb]],1)=TEXT(Table_comb_i[[#This Row],[tengwa on kb]],"0")</f>
        <v>1</v>
      </c>
    </row>
    <row r="125" spans="1:10" ht="24">
      <c r="A125" s="54">
        <v>7</v>
      </c>
      <c r="B125" s="53">
        <v>7</v>
      </c>
      <c r="C125" s="49" t="s">
        <v>19</v>
      </c>
      <c r="D125" s="46" t="s">
        <v>19</v>
      </c>
      <c r="E125" s="57" t="str">
        <f>_xlfn.CONCAT(Table_comb_i[[#This Row],[tehta on kb]],Table_comb_i[[#This Row],[tengwa on kb]])</f>
        <v>`B7</v>
      </c>
      <c r="F125" s="47" t="str">
        <f>_xlfn.CONCAT(Table_comb_i[[#This Row],[tehta]],Table_comb_i[[#This Row],[tengwa]])</f>
        <v>`B7</v>
      </c>
      <c r="G125" s="57" t="str">
        <f>Table_comb_i[[#This Row],[fixed tgw]]</f>
        <v>7T</v>
      </c>
      <c r="H125" s="46" t="s">
        <v>314</v>
      </c>
      <c r="J125" t="b">
        <f>LEFT(Table_comb_i[[#This Row],[fixed on kb]],1)=TEXT(Table_comb_i[[#This Row],[tengwa on kb]],"0")</f>
        <v>1</v>
      </c>
    </row>
    <row r="126" spans="1:10" ht="24">
      <c r="A126" s="54" t="s">
        <v>31</v>
      </c>
      <c r="B126" s="53" t="s">
        <v>31</v>
      </c>
      <c r="C126" s="49" t="s">
        <v>19</v>
      </c>
      <c r="D126" s="46" t="s">
        <v>19</v>
      </c>
      <c r="E126" s="57" t="str">
        <f>_xlfn.CONCAT(Table_comb_i[[#This Row],[tehta on kb]],Table_comb_i[[#This Row],[tengwa on kb]])</f>
        <v>`Bu</v>
      </c>
      <c r="F126" s="47" t="str">
        <f>_xlfn.CONCAT(Table_comb_i[[#This Row],[tehta]],Table_comb_i[[#This Row],[tengwa]])</f>
        <v>`Bu</v>
      </c>
      <c r="G126" s="57" t="str">
        <f>Table_comb_i[[#This Row],[fixed tgw]]</f>
        <v>uT</v>
      </c>
      <c r="H126" s="46" t="s">
        <v>318</v>
      </c>
      <c r="J126" t="b">
        <f>LEFT(Table_comb_i[[#This Row],[fixed on kb]],1)=TEXT(Table_comb_i[[#This Row],[tengwa on kb]],"0")</f>
        <v>1</v>
      </c>
    </row>
    <row r="127" spans="1:10" ht="24">
      <c r="A127" s="54" t="s">
        <v>20</v>
      </c>
      <c r="B127" s="53" t="s">
        <v>20</v>
      </c>
      <c r="C127" s="49" t="s">
        <v>19</v>
      </c>
      <c r="D127" s="46" t="s">
        <v>19</v>
      </c>
      <c r="E127" s="57" t="str">
        <f>_xlfn.CONCAT(Table_comb_i[[#This Row],[tehta on kb]],Table_comb_i[[#This Row],[tengwa on kb]])</f>
        <v>`Bj</v>
      </c>
      <c r="F127" s="47" t="str">
        <f>_xlfn.CONCAT(Table_comb_i[[#This Row],[tehta]],Table_comb_i[[#This Row],[tengwa]])</f>
        <v>`Bj</v>
      </c>
      <c r="G127" s="57" t="str">
        <f>Table_comb_i[[#This Row],[fixed tgw]]</f>
        <v>j%</v>
      </c>
      <c r="H127" s="46" t="s">
        <v>319</v>
      </c>
      <c r="J127" t="b">
        <f>LEFT(Table_comb_i[[#This Row],[fixed on kb]],1)=TEXT(Table_comb_i[[#This Row],[tengwa on kb]],"0")</f>
        <v>1</v>
      </c>
    </row>
    <row r="128" spans="1:10" ht="24">
      <c r="A128" s="54" t="s">
        <v>23</v>
      </c>
      <c r="B128" s="53" t="s">
        <v>23</v>
      </c>
      <c r="C128" s="49" t="s">
        <v>19</v>
      </c>
      <c r="D128" s="46" t="s">
        <v>19</v>
      </c>
      <c r="E128" s="57" t="str">
        <f>_xlfn.CONCAT(Table_comb_i[[#This Row],[tehta on kb]],Table_comb_i[[#This Row],[tengwa on kb]])</f>
        <v>`Bm</v>
      </c>
      <c r="F128" s="47" t="str">
        <f>_xlfn.CONCAT(Table_comb_i[[#This Row],[tehta]],Table_comb_i[[#This Row],[tengwa]])</f>
        <v>`Bm</v>
      </c>
      <c r="G128" s="57" t="str">
        <f>Table_comb_i[[#This Row],[fixed tgw]]</f>
        <v>m%</v>
      </c>
      <c r="H128" s="46" t="s">
        <v>320</v>
      </c>
      <c r="J128" t="b">
        <f>LEFT(Table_comb_i[[#This Row],[fixed on kb]],1)=TEXT(Table_comb_i[[#This Row],[tengwa on kb]],"0")</f>
        <v>1</v>
      </c>
    </row>
    <row r="129" spans="1:11" ht="24">
      <c r="A129" s="54" t="s">
        <v>193</v>
      </c>
      <c r="B129" s="53" t="s">
        <v>193</v>
      </c>
      <c r="C129" s="49" t="s">
        <v>19</v>
      </c>
      <c r="D129" s="46" t="s">
        <v>19</v>
      </c>
      <c r="E129" s="57" t="str">
        <f>_xlfn.CONCAT(Table_comb_i[[#This Row],[tehta on kb]],Table_comb_i[[#This Row],[tengwa on kb]])</f>
        <v>`B8</v>
      </c>
      <c r="F129" s="47" t="str">
        <f>_xlfn.CONCAT(Table_comb_i[[#This Row],[tehta]],Table_comb_i[[#This Row],[tengwa]])</f>
        <v>`B8</v>
      </c>
      <c r="G129" s="57" t="str">
        <f>Table_comb_i[[#This Row],[fixed tgw]]</f>
        <v>iT</v>
      </c>
      <c r="H129" s="46" t="s">
        <v>321</v>
      </c>
      <c r="J129" t="b">
        <f>LEFT(Table_comb_i[[#This Row],[fixed on kb]],1)=TEXT(Table_comb_i[[#This Row],[tengwa on kb]],"0")</f>
        <v>0</v>
      </c>
    </row>
    <row r="130" spans="1:11" ht="24">
      <c r="A130" s="54" t="s">
        <v>18</v>
      </c>
      <c r="B130" s="53" t="s">
        <v>18</v>
      </c>
      <c r="C130" s="49" t="s">
        <v>19</v>
      </c>
      <c r="D130" s="46" t="s">
        <v>19</v>
      </c>
      <c r="E130" s="57" t="str">
        <f>_xlfn.CONCAT(Table_comb_i[[#This Row],[tehta on kb]],Table_comb_i[[#This Row],[tengwa on kb]])</f>
        <v>`Bi</v>
      </c>
      <c r="F130" s="47" t="str">
        <f>_xlfn.CONCAT(Table_comb_i[[#This Row],[tehta]],Table_comb_i[[#This Row],[tengwa]])</f>
        <v>`Bi</v>
      </c>
      <c r="G130" s="57" t="str">
        <f>Table_comb_i[[#This Row],[fixed tgw]]</f>
        <v>iT</v>
      </c>
      <c r="H130" s="46" t="s">
        <v>321</v>
      </c>
      <c r="J130" t="b">
        <f>LEFT(Table_comb_i[[#This Row],[fixed on kb]],1)=TEXT(Table_comb_i[[#This Row],[tengwa on kb]],"0")</f>
        <v>1</v>
      </c>
    </row>
    <row r="131" spans="1:11" ht="24">
      <c r="A131" s="54" t="s">
        <v>22</v>
      </c>
      <c r="B131" s="53" t="s">
        <v>22</v>
      </c>
      <c r="C131" s="49" t="s">
        <v>19</v>
      </c>
      <c r="D131" s="46" t="s">
        <v>19</v>
      </c>
      <c r="E131" s="57" t="str">
        <f>_xlfn.CONCAT(Table_comb_i[[#This Row],[tehta on kb]],Table_comb_i[[#This Row],[tengwa on kb]])</f>
        <v>`Bk</v>
      </c>
      <c r="F131" s="47" t="str">
        <f>_xlfn.CONCAT(Table_comb_i[[#This Row],[tehta]],Table_comb_i[[#This Row],[tengwa]])</f>
        <v>`Bk</v>
      </c>
      <c r="G131" s="57" t="str">
        <f>Table_comb_i[[#This Row],[fixed tgw]]</f>
        <v>,T</v>
      </c>
      <c r="H131" s="46" t="s">
        <v>322</v>
      </c>
      <c r="J131" t="b">
        <f>LEFT(Table_comb_i[[#This Row],[fixed on kb]],1)=TEXT(Table_comb_i[[#This Row],[tengwa on kb]],"0")</f>
        <v>0</v>
      </c>
    </row>
    <row r="132" spans="1:11" ht="24">
      <c r="A132" s="54" t="s">
        <v>38</v>
      </c>
      <c r="B132" s="53" t="s">
        <v>38</v>
      </c>
      <c r="C132" s="49" t="s">
        <v>19</v>
      </c>
      <c r="D132" s="46" t="s">
        <v>19</v>
      </c>
      <c r="E132" s="57" t="str">
        <f>_xlfn.CONCAT(Table_comb_i[[#This Row],[tehta on kb]],Table_comb_i[[#This Row],[tengwa on kb]])</f>
        <v>`B,</v>
      </c>
      <c r="F132" s="47" t="str">
        <f>_xlfn.CONCAT(Table_comb_i[[#This Row],[tehta]],Table_comb_i[[#This Row],[tengwa]])</f>
        <v>`B,</v>
      </c>
      <c r="G132" s="57" t="str">
        <f>Table_comb_i[[#This Row],[fixed tgw]]</f>
        <v>,T</v>
      </c>
      <c r="H132" s="46" t="s">
        <v>322</v>
      </c>
      <c r="J132" t="b">
        <f>LEFT(Table_comb_i[[#This Row],[fixed on kb]],1)=TEXT(Table_comb_i[[#This Row],[tengwa on kb]],"0")</f>
        <v>1</v>
      </c>
    </row>
    <row r="133" spans="1:11" ht="24">
      <c r="A133" s="54">
        <v>9</v>
      </c>
      <c r="B133" s="53">
        <v>9</v>
      </c>
      <c r="C133" s="49" t="s">
        <v>19</v>
      </c>
      <c r="D133" s="46" t="s">
        <v>19</v>
      </c>
      <c r="E133" s="57" t="str">
        <f>_xlfn.CONCAT(Table_comb_i[[#This Row],[tehta on kb]],Table_comb_i[[#This Row],[tengwa on kb]])</f>
        <v>`B9</v>
      </c>
      <c r="F133" s="47" t="str">
        <f>_xlfn.CONCAT(Table_comb_i[[#This Row],[tehta]],Table_comb_i[[#This Row],[tengwa]])</f>
        <v>`B9</v>
      </c>
      <c r="G133" s="57" t="str">
        <f>Table_comb_i[[#This Row],[fixed tgw]]</f>
        <v>9G</v>
      </c>
      <c r="H133" s="46" t="s">
        <v>323</v>
      </c>
      <c r="J133" t="b">
        <f>LEFT(Table_comb_i[[#This Row],[fixed on kb]],1)=TEXT(Table_comb_i[[#This Row],[tengwa on kb]],"0")</f>
        <v>1</v>
      </c>
    </row>
    <row r="134" spans="1:11" ht="24">
      <c r="A134" s="54" t="s">
        <v>26</v>
      </c>
      <c r="B134" s="53" t="s">
        <v>26</v>
      </c>
      <c r="C134" s="49" t="s">
        <v>19</v>
      </c>
      <c r="D134" s="46" t="s">
        <v>19</v>
      </c>
      <c r="E134" s="57" t="str">
        <f>_xlfn.CONCAT(Table_comb_i[[#This Row],[tehta on kb]],Table_comb_i[[#This Row],[tengwa on kb]])</f>
        <v>`Bo</v>
      </c>
      <c r="F134" s="47" t="str">
        <f>_xlfn.CONCAT(Table_comb_i[[#This Row],[tehta]],Table_comb_i[[#This Row],[tengwa]])</f>
        <v>`Bo</v>
      </c>
      <c r="G134" s="57" t="str">
        <f>Table_comb_i[[#This Row],[fixed tgw]]</f>
        <v>oT</v>
      </c>
      <c r="H134" s="46" t="s">
        <v>324</v>
      </c>
      <c r="J134" t="b">
        <f>LEFT(Table_comb_i[[#This Row],[fixed on kb]],1)=TEXT(Table_comb_i[[#This Row],[tengwa on kb]],"0")</f>
        <v>1</v>
      </c>
    </row>
    <row r="137" spans="1:11" ht="30">
      <c r="A137" s="56" t="s">
        <v>194</v>
      </c>
      <c r="B137" s="56" t="s">
        <v>81</v>
      </c>
      <c r="C137" s="50" t="s">
        <v>195</v>
      </c>
      <c r="D137" s="50" t="s">
        <v>196</v>
      </c>
      <c r="E137" s="50" t="s">
        <v>198</v>
      </c>
      <c r="F137" s="50" t="s">
        <v>179</v>
      </c>
      <c r="G137" s="50" t="s">
        <v>199</v>
      </c>
      <c r="H137" s="50" t="s">
        <v>180</v>
      </c>
      <c r="I137" s="50" t="s">
        <v>182</v>
      </c>
      <c r="J137" s="50" t="s">
        <v>457</v>
      </c>
    </row>
    <row r="138" spans="1:11" ht="24">
      <c r="A138" s="54" t="s">
        <v>183</v>
      </c>
      <c r="B138" s="53" t="s">
        <v>183</v>
      </c>
      <c r="C138" s="49" t="s">
        <v>326</v>
      </c>
      <c r="D138" s="46" t="s">
        <v>326</v>
      </c>
      <c r="E138" s="57" t="str">
        <f>_xlfn.CONCAT(Table_comb_o[[#This Row],[tehta on kb]],Table_comb_o[[#This Row],[tengwa on kb]])</f>
        <v>`N1</v>
      </c>
      <c r="F138" s="47" t="str">
        <f>_xlfn.CONCAT(Table_comb_o[[#This Row],[tehta]],Table_comb_o[[#This Row],[tengwa]])</f>
        <v>`N1</v>
      </c>
      <c r="G138" s="57" t="str">
        <f>Table_comb_o[[#This Row],[fixed tgw]]</f>
        <v>1N</v>
      </c>
      <c r="H138" s="46" t="s">
        <v>327</v>
      </c>
      <c r="J138" t="b">
        <f>LEFT(Table_comb_o[[#This Row],[fixed on kb]],1)=TEXT(Table_comb_o[[#This Row],[tengwa on kb]],"0")</f>
        <v>1</v>
      </c>
    </row>
    <row r="139" spans="1:11" ht="24">
      <c r="A139" s="54" t="s">
        <v>140</v>
      </c>
      <c r="B139" s="53" t="s">
        <v>140</v>
      </c>
      <c r="C139" s="49" t="s">
        <v>326</v>
      </c>
      <c r="D139" s="46" t="s">
        <v>326</v>
      </c>
      <c r="E139" s="57" t="str">
        <f>_xlfn.CONCAT(Table_comb_o[[#This Row],[tehta on kb]],Table_comb_o[[#This Row],[tengwa on kb]])</f>
        <v>`N!</v>
      </c>
      <c r="F139" s="47" t="str">
        <f>_xlfn.CONCAT(Table_comb_o[[#This Row],[tehta]],Table_comb_o[[#This Row],[tengwa]])</f>
        <v>`N!</v>
      </c>
      <c r="G139" s="57" t="str">
        <f>Table_comb_o[[#This Row],[fixed tgw]]</f>
        <v>!N</v>
      </c>
      <c r="H139" s="46" t="s">
        <v>328</v>
      </c>
      <c r="J139" t="b">
        <f>LEFT(Table_comb_o[[#This Row],[fixed on kb]],1)=TEXT(Table_comb_o[[#This Row],[tengwa on kb]],"0")</f>
        <v>1</v>
      </c>
    </row>
    <row r="140" spans="1:11" ht="24">
      <c r="A140" s="54" t="s">
        <v>28</v>
      </c>
      <c r="B140" s="53" t="s">
        <v>28</v>
      </c>
      <c r="C140" s="49" t="s">
        <v>326</v>
      </c>
      <c r="D140" s="46" t="s">
        <v>326</v>
      </c>
      <c r="E140" s="57" t="str">
        <f>_xlfn.CONCAT(Table_comb_o[[#This Row],[tehta on kb]],Table_comb_o[[#This Row],[tengwa on kb]])</f>
        <v>`Nq</v>
      </c>
      <c r="F140" s="47" t="str">
        <f>_xlfn.CONCAT(Table_comb_o[[#This Row],[tehta]],Table_comb_o[[#This Row],[tengwa]])</f>
        <v>`Nq</v>
      </c>
      <c r="G140" s="57" t="str">
        <f>Table_comb_o[[#This Row],[fixed tgw]]</f>
        <v>qN</v>
      </c>
      <c r="H140" s="46" t="s">
        <v>329</v>
      </c>
      <c r="J140" t="b">
        <f>LEFT(Table_comb_o[[#This Row],[fixed on kb]],1)=TEXT(Table_comb_o[[#This Row],[tengwa on kb]],"0")</f>
        <v>1</v>
      </c>
    </row>
    <row r="141" spans="1:11" ht="24">
      <c r="A141" s="54" t="s">
        <v>59</v>
      </c>
      <c r="B141" s="53" t="s">
        <v>59</v>
      </c>
      <c r="C141" s="49" t="s">
        <v>326</v>
      </c>
      <c r="D141" s="46" t="s">
        <v>326</v>
      </c>
      <c r="E141" s="57" t="str">
        <f>_xlfn.CONCAT(Table_comb_o[[#This Row],[tehta on kb]],Table_comb_o[[#This Row],[tengwa on kb]])</f>
        <v>`NQ</v>
      </c>
      <c r="F141" s="47" t="str">
        <f>_xlfn.CONCAT(Table_comb_o[[#This Row],[tehta]],Table_comb_o[[#This Row],[tengwa]])</f>
        <v>`NQ</v>
      </c>
      <c r="G141" s="57" t="str">
        <f>Table_comb_o[[#This Row],[fixed tgw]]</f>
        <v>QN</v>
      </c>
      <c r="H141" s="46" t="s">
        <v>330</v>
      </c>
      <c r="J141" t="b">
        <f>LEFT(Table_comb_o[[#This Row],[fixed on kb]],1)=TEXT(Table_comb_o[[#This Row],[tengwa on kb]],"0")</f>
        <v>1</v>
      </c>
    </row>
    <row r="142" spans="1:11" ht="24">
      <c r="A142" s="54" t="s">
        <v>0</v>
      </c>
      <c r="B142" s="53" t="s">
        <v>0</v>
      </c>
      <c r="C142" s="49" t="s">
        <v>326</v>
      </c>
      <c r="D142" s="46" t="s">
        <v>326</v>
      </c>
      <c r="E142" s="57" t="str">
        <f>_xlfn.CONCAT(Table_comb_o[[#This Row],[tehta on kb]],Table_comb_o[[#This Row],[tengwa on kb]])</f>
        <v>`Na</v>
      </c>
      <c r="F142" s="47" t="str">
        <f>_xlfn.CONCAT(Table_comb_o[[#This Row],[tehta]],Table_comb_o[[#This Row],[tengwa]])</f>
        <v>`Na</v>
      </c>
      <c r="G142" s="57" t="str">
        <f>Table_comb_o[[#This Row],[fixed tgw]]</f>
        <v>aN</v>
      </c>
      <c r="H142" s="46" t="s">
        <v>331</v>
      </c>
      <c r="J142" t="b">
        <f>LEFT(Table_comb_o[[#This Row],[fixed on kb]],1)=TEXT(Table_comb_o[[#This Row],[tengwa on kb]],"0")</f>
        <v>1</v>
      </c>
    </row>
    <row r="143" spans="1:11" ht="24">
      <c r="A143" s="54" t="s">
        <v>187</v>
      </c>
      <c r="B143" s="53" t="s">
        <v>187</v>
      </c>
      <c r="C143" s="49" t="s">
        <v>326</v>
      </c>
      <c r="D143" s="46" t="s">
        <v>326</v>
      </c>
      <c r="E143" s="57" t="str">
        <f>_xlfn.CONCAT(Table_comb_o[[#This Row],[tehta on kb]],Table_comb_o[[#This Row],[tengwa on kb]])</f>
        <v>`NA</v>
      </c>
      <c r="F143" s="47" t="str">
        <f>_xlfn.CONCAT(Table_comb_o[[#This Row],[tehta]],Table_comb_o[[#This Row],[tengwa]])</f>
        <v>`NA</v>
      </c>
      <c r="G143" s="57" t="str">
        <f>Table_comb_o[[#This Row],[fixed tgw]]</f>
        <v>AN</v>
      </c>
      <c r="H143" s="46" t="s">
        <v>332</v>
      </c>
      <c r="J143" t="b">
        <f>LEFT(Table_comb_o[[#This Row],[fixed on kb]],1)=TEXT(Table_comb_o[[#This Row],[tengwa on kb]],"0")</f>
        <v>1</v>
      </c>
      <c r="K143" t="s">
        <v>325</v>
      </c>
    </row>
    <row r="144" spans="1:11" ht="24">
      <c r="A144" s="54" t="s">
        <v>7</v>
      </c>
      <c r="B144" s="53" t="s">
        <v>7</v>
      </c>
      <c r="C144" s="49" t="s">
        <v>326</v>
      </c>
      <c r="D144" s="46" t="s">
        <v>326</v>
      </c>
      <c r="E144" s="57" t="str">
        <f>_xlfn.CONCAT(Table_comb_o[[#This Row],[tehta on kb]],Table_comb_o[[#This Row],[tengwa on kb]])</f>
        <v>`Nz</v>
      </c>
      <c r="F144" s="47" t="str">
        <f>_xlfn.CONCAT(Table_comb_o[[#This Row],[tehta]],Table_comb_o[[#This Row],[tengwa]])</f>
        <v>`Nz</v>
      </c>
      <c r="G144" s="57" t="str">
        <f>Table_comb_o[[#This Row],[fixed tgw]]</f>
        <v>zN</v>
      </c>
      <c r="H144" s="46" t="s">
        <v>333</v>
      </c>
      <c r="J144" t="b">
        <f>LEFT(Table_comb_o[[#This Row],[fixed on kb]],1)=TEXT(Table_comb_o[[#This Row],[tengwa on kb]],"0")</f>
        <v>1</v>
      </c>
    </row>
    <row r="145" spans="1:10" ht="24">
      <c r="A145" s="54" t="s">
        <v>54</v>
      </c>
      <c r="B145" s="53" t="s">
        <v>54</v>
      </c>
      <c r="C145" s="49" t="s">
        <v>326</v>
      </c>
      <c r="D145" s="46" t="s">
        <v>326</v>
      </c>
      <c r="E145" s="57" t="str">
        <f>_xlfn.CONCAT(Table_comb_o[[#This Row],[tehta on kb]],Table_comb_o[[#This Row],[tengwa on kb]])</f>
        <v>`NZ</v>
      </c>
      <c r="F145" s="47" t="str">
        <f>_xlfn.CONCAT(Table_comb_o[[#This Row],[tehta]],Table_comb_o[[#This Row],[tengwa]])</f>
        <v>`NZ</v>
      </c>
      <c r="G145" s="57" t="str">
        <f>Table_comb_o[[#This Row],[fixed tgw]]</f>
        <v>ZN</v>
      </c>
      <c r="H145" s="46" t="s">
        <v>334</v>
      </c>
      <c r="J145" t="b">
        <f>LEFT(Table_comb_o[[#This Row],[fixed on kb]],1)=TEXT(Table_comb_o[[#This Row],[tengwa on kb]],"0")</f>
        <v>1</v>
      </c>
    </row>
    <row r="146" spans="1:10" ht="24">
      <c r="A146" s="54" t="s">
        <v>184</v>
      </c>
      <c r="B146" s="53" t="s">
        <v>184</v>
      </c>
      <c r="C146" s="49" t="s">
        <v>326</v>
      </c>
      <c r="D146" s="46" t="s">
        <v>326</v>
      </c>
      <c r="E146" s="57" t="str">
        <f>_xlfn.CONCAT(Table_comb_o[[#This Row],[tehta on kb]],Table_comb_o[[#This Row],[tengwa on kb]])</f>
        <v>`N2</v>
      </c>
      <c r="F146" s="47" t="str">
        <f>_xlfn.CONCAT(Table_comb_o[[#This Row],[tehta]],Table_comb_o[[#This Row],[tengwa]])</f>
        <v>`N2</v>
      </c>
      <c r="G146" s="57" t="str">
        <f>Table_comb_o[[#This Row],[fixed tgw]]</f>
        <v>2Y</v>
      </c>
      <c r="H146" s="46" t="s">
        <v>347</v>
      </c>
      <c r="J146" t="b">
        <f>LEFT(Table_comb_o[[#This Row],[fixed on kb]],1)=TEXT(Table_comb_o[[#This Row],[tengwa on kb]],"0")</f>
        <v>1</v>
      </c>
    </row>
    <row r="147" spans="1:10" ht="24">
      <c r="A147" s="54" t="s">
        <v>185</v>
      </c>
      <c r="B147" s="53" t="s">
        <v>185</v>
      </c>
      <c r="C147" s="49" t="s">
        <v>326</v>
      </c>
      <c r="D147" s="46" t="s">
        <v>326</v>
      </c>
      <c r="E147" s="57" t="str">
        <f>_xlfn.CONCAT(Table_comb_o[[#This Row],[tehta on kb]],Table_comb_o[[#This Row],[tengwa on kb]])</f>
        <v>`N@</v>
      </c>
      <c r="F147" s="47" t="str">
        <f>_xlfn.CONCAT(Table_comb_o[[#This Row],[tehta]],Table_comb_o[[#This Row],[tengwa]])</f>
        <v>`N@</v>
      </c>
      <c r="G147" s="57" t="str">
        <f>Table_comb_o[[#This Row],[fixed tgw]]</f>
        <v>@Y</v>
      </c>
      <c r="H147" s="46" t="s">
        <v>348</v>
      </c>
      <c r="J147" t="b">
        <f>LEFT(Table_comb_o[[#This Row],[fixed on kb]],1)=TEXT(Table_comb_o[[#This Row],[tengwa on kb]],"0")</f>
        <v>1</v>
      </c>
    </row>
    <row r="148" spans="1:10" ht="24">
      <c r="A148" s="54" t="s">
        <v>3</v>
      </c>
      <c r="B148" s="53" t="s">
        <v>3</v>
      </c>
      <c r="C148" s="49" t="s">
        <v>326</v>
      </c>
      <c r="D148" s="46" t="s">
        <v>326</v>
      </c>
      <c r="E148" s="57" t="str">
        <f>_xlfn.CONCAT(Table_comb_o[[#This Row],[tehta on kb]],Table_comb_o[[#This Row],[tengwa on kb]])</f>
        <v>`Nw</v>
      </c>
      <c r="F148" s="47" t="str">
        <f>_xlfn.CONCAT(Table_comb_o[[#This Row],[tehta]],Table_comb_o[[#This Row],[tengwa]])</f>
        <v>`Nw</v>
      </c>
      <c r="G148" s="57" t="str">
        <f>Table_comb_o[[#This Row],[fixed tgw]]</f>
        <v>wY</v>
      </c>
      <c r="H148" s="46" t="s">
        <v>349</v>
      </c>
      <c r="J148" t="b">
        <f>LEFT(Table_comb_o[[#This Row],[fixed on kb]],1)=TEXT(Table_comb_o[[#This Row],[tengwa on kb]],"0")</f>
        <v>1</v>
      </c>
    </row>
    <row r="149" spans="1:10" ht="24">
      <c r="A149" s="54" t="s">
        <v>188</v>
      </c>
      <c r="B149" s="53" t="s">
        <v>188</v>
      </c>
      <c r="C149" s="49" t="s">
        <v>326</v>
      </c>
      <c r="D149" s="46" t="s">
        <v>326</v>
      </c>
      <c r="E149" s="57" t="str">
        <f>_xlfn.CONCAT(Table_comb_o[[#This Row],[tehta on kb]],Table_comb_o[[#This Row],[tengwa on kb]])</f>
        <v>`NW</v>
      </c>
      <c r="F149" s="47" t="str">
        <f>_xlfn.CONCAT(Table_comb_o[[#This Row],[tehta]],Table_comb_o[[#This Row],[tengwa]])</f>
        <v>`NW</v>
      </c>
      <c r="G149" s="57" t="str">
        <f>Table_comb_o[[#This Row],[fixed tgw]]</f>
        <v>WY</v>
      </c>
      <c r="H149" s="46" t="s">
        <v>350</v>
      </c>
      <c r="J149" t="b">
        <f>LEFT(Table_comb_o[[#This Row],[fixed on kb]],1)=TEXT(Table_comb_o[[#This Row],[tengwa on kb]],"0")</f>
        <v>1</v>
      </c>
    </row>
    <row r="150" spans="1:10" ht="24">
      <c r="A150" s="54" t="s">
        <v>21</v>
      </c>
      <c r="B150" s="53" t="s">
        <v>21</v>
      </c>
      <c r="C150" s="49" t="s">
        <v>326</v>
      </c>
      <c r="D150" s="46" t="s">
        <v>326</v>
      </c>
      <c r="E150" s="57" t="str">
        <f>_xlfn.CONCAT(Table_comb_o[[#This Row],[tehta on kb]],Table_comb_o[[#This Row],[tengwa on kb]])</f>
        <v>`Ns</v>
      </c>
      <c r="F150" s="47" t="str">
        <f>_xlfn.CONCAT(Table_comb_o[[#This Row],[tehta]],Table_comb_o[[#This Row],[tengwa]])</f>
        <v>`Ns</v>
      </c>
      <c r="G150" s="57" t="str">
        <f>Table_comb_o[[#This Row],[fixed tgw]]</f>
        <v>sY</v>
      </c>
      <c r="H150" s="46" t="s">
        <v>351</v>
      </c>
      <c r="J150" t="b">
        <f>LEFT(Table_comb_o[[#This Row],[fixed on kb]],1)=TEXT(Table_comb_o[[#This Row],[tengwa on kb]],"0")</f>
        <v>1</v>
      </c>
    </row>
    <row r="151" spans="1:10" ht="24">
      <c r="A151" s="54" t="s">
        <v>189</v>
      </c>
      <c r="B151" s="53" t="s">
        <v>189</v>
      </c>
      <c r="C151" s="49" t="s">
        <v>326</v>
      </c>
      <c r="D151" s="46" t="s">
        <v>326</v>
      </c>
      <c r="E151" s="57" t="str">
        <f>_xlfn.CONCAT(Table_comb_o[[#This Row],[tehta on kb]],Table_comb_o[[#This Row],[tengwa on kb]])</f>
        <v>`NS</v>
      </c>
      <c r="F151" s="47" t="str">
        <f>_xlfn.CONCAT(Table_comb_o[[#This Row],[tehta]],Table_comb_o[[#This Row],[tengwa]])</f>
        <v>`NS</v>
      </c>
      <c r="G151" s="57" t="str">
        <f>Table_comb_o[[#This Row],[fixed tgw]]</f>
        <v>SY</v>
      </c>
      <c r="H151" s="46" t="s">
        <v>352</v>
      </c>
      <c r="J151" t="b">
        <f>LEFT(Table_comb_o[[#This Row],[fixed on kb]],1)=TEXT(Table_comb_o[[#This Row],[tengwa on kb]],"0")</f>
        <v>1</v>
      </c>
    </row>
    <row r="152" spans="1:10" ht="24">
      <c r="A152" s="54" t="s">
        <v>15</v>
      </c>
      <c r="B152" s="53" t="s">
        <v>15</v>
      </c>
      <c r="C152" s="49" t="s">
        <v>326</v>
      </c>
      <c r="D152" s="46" t="s">
        <v>326</v>
      </c>
      <c r="E152" s="57" t="str">
        <f>_xlfn.CONCAT(Table_comb_o[[#This Row],[tehta on kb]],Table_comb_o[[#This Row],[tengwa on kb]])</f>
        <v>`Nx</v>
      </c>
      <c r="F152" s="47" t="str">
        <f>_xlfn.CONCAT(Table_comb_o[[#This Row],[tehta]],Table_comb_o[[#This Row],[tengwa]])</f>
        <v>`Nx</v>
      </c>
      <c r="G152" s="57" t="str">
        <f>Table_comb_o[[#This Row],[fixed tgw]]</f>
        <v>xY</v>
      </c>
      <c r="H152" s="46" t="s">
        <v>353</v>
      </c>
      <c r="J152" t="b">
        <f>LEFT(Table_comb_o[[#This Row],[fixed on kb]],1)=TEXT(Table_comb_o[[#This Row],[tengwa on kb]],"0")</f>
        <v>1</v>
      </c>
    </row>
    <row r="153" spans="1:10" ht="24">
      <c r="A153" s="54" t="s">
        <v>190</v>
      </c>
      <c r="B153" s="53" t="s">
        <v>190</v>
      </c>
      <c r="C153" s="49" t="s">
        <v>326</v>
      </c>
      <c r="D153" s="46" t="s">
        <v>326</v>
      </c>
      <c r="E153" s="57" t="str">
        <f>_xlfn.CONCAT(Table_comb_o[[#This Row],[tehta on kb]],Table_comb_o[[#This Row],[tengwa on kb]])</f>
        <v>`NX</v>
      </c>
      <c r="F153" s="47" t="str">
        <f>_xlfn.CONCAT(Table_comb_o[[#This Row],[tehta]],Table_comb_o[[#This Row],[tengwa]])</f>
        <v>`NX</v>
      </c>
      <c r="G153" s="57" t="str">
        <f>Table_comb_o[[#This Row],[fixed tgw]]</f>
        <v>XY</v>
      </c>
      <c r="H153" s="46" t="s">
        <v>354</v>
      </c>
      <c r="J153" t="b">
        <f>LEFT(Table_comb_o[[#This Row],[fixed on kb]],1)=TEXT(Table_comb_o[[#This Row],[tengwa on kb]],"0")</f>
        <v>1</v>
      </c>
    </row>
    <row r="154" spans="1:10" ht="24">
      <c r="A154" s="54" t="s">
        <v>186</v>
      </c>
      <c r="B154" s="53" t="s">
        <v>186</v>
      </c>
      <c r="C154" s="49" t="s">
        <v>326</v>
      </c>
      <c r="D154" s="46" t="s">
        <v>326</v>
      </c>
      <c r="E154" s="57" t="str">
        <f>_xlfn.CONCAT(Table_comb_o[[#This Row],[tehta on kb]],Table_comb_o[[#This Row],[tengwa on kb]])</f>
        <v>`N3</v>
      </c>
      <c r="F154" s="47" t="str">
        <f>_xlfn.CONCAT(Table_comb_o[[#This Row],[tehta]],Table_comb_o[[#This Row],[tengwa]])</f>
        <v>`N3</v>
      </c>
      <c r="G154" s="57" t="str">
        <f>Table_comb_o[[#This Row],[fixed tgw]]</f>
        <v>3N</v>
      </c>
      <c r="H154" s="46" t="s">
        <v>335</v>
      </c>
      <c r="J154" t="b">
        <f>LEFT(Table_comb_o[[#This Row],[fixed on kb]],1)=TEXT(Table_comb_o[[#This Row],[tengwa on kb]],"0")</f>
        <v>1</v>
      </c>
    </row>
    <row r="155" spans="1:10" ht="24">
      <c r="A155" s="54" t="s">
        <v>11</v>
      </c>
      <c r="B155" s="53" t="s">
        <v>11</v>
      </c>
      <c r="C155" s="49" t="s">
        <v>326</v>
      </c>
      <c r="D155" s="46" t="s">
        <v>326</v>
      </c>
      <c r="E155" s="57" t="str">
        <f>_xlfn.CONCAT(Table_comb_o[[#This Row],[tehta on kb]],Table_comb_o[[#This Row],[tengwa on kb]])</f>
        <v>`Ne</v>
      </c>
      <c r="F155" s="47" t="str">
        <f>_xlfn.CONCAT(Table_comb_o[[#This Row],[tehta]],Table_comb_o[[#This Row],[tengwa]])</f>
        <v>`Ne</v>
      </c>
      <c r="G155" s="57" t="str">
        <f>Table_comb_o[[#This Row],[fixed tgw]]</f>
        <v>eN</v>
      </c>
      <c r="H155" s="46" t="s">
        <v>336</v>
      </c>
      <c r="J155" t="b">
        <f>LEFT(Table_comb_o[[#This Row],[fixed on kb]],1)=TEXT(Table_comb_o[[#This Row],[tengwa on kb]],"0")</f>
        <v>1</v>
      </c>
    </row>
    <row r="156" spans="1:10" ht="24">
      <c r="A156" s="54" t="s">
        <v>9</v>
      </c>
      <c r="B156" s="53" t="s">
        <v>9</v>
      </c>
      <c r="C156" s="49" t="s">
        <v>326</v>
      </c>
      <c r="D156" s="46" t="s">
        <v>326</v>
      </c>
      <c r="E156" s="57" t="str">
        <f>_xlfn.CONCAT(Table_comb_o[[#This Row],[tehta on kb]],Table_comb_o[[#This Row],[tengwa on kb]])</f>
        <v>`Nd</v>
      </c>
      <c r="F156" s="47" t="str">
        <f>_xlfn.CONCAT(Table_comb_o[[#This Row],[tehta]],Table_comb_o[[#This Row],[tengwa]])</f>
        <v>`Nd</v>
      </c>
      <c r="G156" s="57" t="str">
        <f>Table_comb_o[[#This Row],[fixed tgw]]</f>
        <v>dN</v>
      </c>
      <c r="H156" s="46" t="s">
        <v>337</v>
      </c>
      <c r="J156" t="b">
        <f>LEFT(Table_comb_o[[#This Row],[fixed on kb]],1)=TEXT(Table_comb_o[[#This Row],[tengwa on kb]],"0")</f>
        <v>1</v>
      </c>
    </row>
    <row r="157" spans="1:10" ht="24">
      <c r="A157" s="54" t="s">
        <v>6</v>
      </c>
      <c r="B157" s="53" t="s">
        <v>6</v>
      </c>
      <c r="C157" s="49" t="s">
        <v>326</v>
      </c>
      <c r="D157" s="46" t="s">
        <v>326</v>
      </c>
      <c r="E157" s="57" t="str">
        <f>_xlfn.CONCAT(Table_comb_o[[#This Row],[tehta on kb]],Table_comb_o[[#This Row],[tengwa on kb]])</f>
        <v>`Nc</v>
      </c>
      <c r="F157" s="47" t="str">
        <f>_xlfn.CONCAT(Table_comb_o[[#This Row],[tehta]],Table_comb_o[[#This Row],[tengwa]])</f>
        <v>`Nc</v>
      </c>
      <c r="G157" s="57" t="str">
        <f>Table_comb_o[[#This Row],[fixed tgw]]</f>
        <v>cN</v>
      </c>
      <c r="H157" s="46" t="s">
        <v>338</v>
      </c>
      <c r="J157" t="b">
        <f>LEFT(Table_comb_o[[#This Row],[fixed on kb]],1)=TEXT(Table_comb_o[[#This Row],[tengwa on kb]],"0")</f>
        <v>1</v>
      </c>
    </row>
    <row r="158" spans="1:10" ht="24">
      <c r="A158" s="54" t="s">
        <v>191</v>
      </c>
      <c r="B158" s="53" t="s">
        <v>191</v>
      </c>
      <c r="C158" s="49" t="s">
        <v>326</v>
      </c>
      <c r="D158" s="46" t="s">
        <v>326</v>
      </c>
      <c r="E158" s="57" t="str">
        <f>_xlfn.CONCAT(Table_comb_o[[#This Row],[tehta on kb]],Table_comb_o[[#This Row],[tengwa on kb]])</f>
        <v>`N4</v>
      </c>
      <c r="F158" s="47" t="str">
        <f>_xlfn.CONCAT(Table_comb_o[[#This Row],[tehta]],Table_comb_o[[#This Row],[tengwa]])</f>
        <v>`N4</v>
      </c>
      <c r="G158" s="57" t="str">
        <f>Table_comb_o[[#This Row],[fixed tgw]]</f>
        <v>4Y</v>
      </c>
      <c r="H158" s="46" t="s">
        <v>355</v>
      </c>
      <c r="J158" t="b">
        <f>LEFT(Table_comb_o[[#This Row],[fixed on kb]],1)=TEXT(Table_comb_o[[#This Row],[tengwa on kb]],"0")</f>
        <v>1</v>
      </c>
    </row>
    <row r="159" spans="1:10" ht="24">
      <c r="A159" s="54" t="s">
        <v>29</v>
      </c>
      <c r="B159" s="53" t="s">
        <v>29</v>
      </c>
      <c r="C159" s="49" t="s">
        <v>326</v>
      </c>
      <c r="D159" s="46" t="s">
        <v>326</v>
      </c>
      <c r="E159" s="57" t="str">
        <f>_xlfn.CONCAT(Table_comb_o[[#This Row],[tehta on kb]],Table_comb_o[[#This Row],[tengwa on kb]])</f>
        <v>`Nr</v>
      </c>
      <c r="F159" s="47" t="str">
        <f>_xlfn.CONCAT(Table_comb_o[[#This Row],[tehta]],Table_comb_o[[#This Row],[tengwa]])</f>
        <v>`Nr</v>
      </c>
      <c r="G159" s="57" t="str">
        <f>Table_comb_o[[#This Row],[fixed tgw]]</f>
        <v>rY</v>
      </c>
      <c r="H159" s="46" t="s">
        <v>356</v>
      </c>
      <c r="J159" t="b">
        <f>LEFT(Table_comb_o[[#This Row],[fixed on kb]],1)=TEXT(Table_comb_o[[#This Row],[tengwa on kb]],"0")</f>
        <v>1</v>
      </c>
    </row>
    <row r="160" spans="1:10" ht="24">
      <c r="A160" s="54" t="s">
        <v>13</v>
      </c>
      <c r="B160" s="53" t="s">
        <v>13</v>
      </c>
      <c r="C160" s="49" t="s">
        <v>326</v>
      </c>
      <c r="D160" s="46" t="s">
        <v>326</v>
      </c>
      <c r="E160" s="57" t="str">
        <f>_xlfn.CONCAT(Table_comb_o[[#This Row],[tehta on kb]],Table_comb_o[[#This Row],[tengwa on kb]])</f>
        <v>`Nf</v>
      </c>
      <c r="F160" s="47" t="str">
        <f>_xlfn.CONCAT(Table_comb_o[[#This Row],[tehta]],Table_comb_o[[#This Row],[tengwa]])</f>
        <v>`Nf</v>
      </c>
      <c r="G160" s="57" t="str">
        <f>Table_comb_o[[#This Row],[fixed tgw]]</f>
        <v>fY</v>
      </c>
      <c r="H160" s="46" t="s">
        <v>357</v>
      </c>
      <c r="J160" t="b">
        <f>LEFT(Table_comb_o[[#This Row],[fixed on kb]],1)=TEXT(Table_comb_o[[#This Row],[tengwa on kb]],"0")</f>
        <v>1</v>
      </c>
    </row>
    <row r="161" spans="1:10" ht="24">
      <c r="A161" s="54" t="s">
        <v>33</v>
      </c>
      <c r="B161" s="53" t="s">
        <v>33</v>
      </c>
      <c r="C161" s="49" t="s">
        <v>326</v>
      </c>
      <c r="D161" s="46" t="s">
        <v>326</v>
      </c>
      <c r="E161" s="57" t="str">
        <f>_xlfn.CONCAT(Table_comb_o[[#This Row],[tehta on kb]],Table_comb_o[[#This Row],[tengwa on kb]])</f>
        <v>`Nv</v>
      </c>
      <c r="F161" s="47" t="str">
        <f>_xlfn.CONCAT(Table_comb_o[[#This Row],[tehta]],Table_comb_o[[#This Row],[tengwa]])</f>
        <v>`Nv</v>
      </c>
      <c r="G161" s="57" t="str">
        <f>Table_comb_o[[#This Row],[fixed tgw]]</f>
        <v>vY</v>
      </c>
      <c r="H161" s="46" t="s">
        <v>358</v>
      </c>
      <c r="J161" t="b">
        <f>LEFT(Table_comb_o[[#This Row],[fixed on kb]],1)=TEXT(Table_comb_o[[#This Row],[tengwa on kb]],"0")</f>
        <v>1</v>
      </c>
    </row>
    <row r="162" spans="1:10" ht="24">
      <c r="A162" s="54" t="s">
        <v>192</v>
      </c>
      <c r="B162" s="53" t="s">
        <v>192</v>
      </c>
      <c r="C162" s="49" t="s">
        <v>326</v>
      </c>
      <c r="D162" s="46" t="s">
        <v>326</v>
      </c>
      <c r="E162" s="57" t="str">
        <f>_xlfn.CONCAT(Table_comb_o[[#This Row],[tehta on kb]],Table_comb_o[[#This Row],[tengwa on kb]])</f>
        <v>`N5</v>
      </c>
      <c r="F162" s="47" t="str">
        <f>_xlfn.CONCAT(Table_comb_o[[#This Row],[tehta]],Table_comb_o[[#This Row],[tengwa]])</f>
        <v>`N5</v>
      </c>
      <c r="G162" s="57" t="str">
        <f>Table_comb_o[[#This Row],[fixed tgw]]</f>
        <v>5Y</v>
      </c>
      <c r="H162" s="46" t="s">
        <v>359</v>
      </c>
      <c r="J162" t="b">
        <f>LEFT(Table_comb_o[[#This Row],[fixed on kb]],1)=TEXT(Table_comb_o[[#This Row],[tengwa on kb]],"0")</f>
        <v>1</v>
      </c>
    </row>
    <row r="163" spans="1:10" ht="24">
      <c r="A163" s="54" t="s">
        <v>30</v>
      </c>
      <c r="B163" s="53" t="s">
        <v>30</v>
      </c>
      <c r="C163" s="49" t="s">
        <v>326</v>
      </c>
      <c r="D163" s="46" t="s">
        <v>326</v>
      </c>
      <c r="E163" s="57" t="str">
        <f>_xlfn.CONCAT(Table_comb_o[[#This Row],[tehta on kb]],Table_comb_o[[#This Row],[tengwa on kb]])</f>
        <v>`Nt</v>
      </c>
      <c r="F163" s="47" t="str">
        <f>_xlfn.CONCAT(Table_comb_o[[#This Row],[tehta]],Table_comb_o[[#This Row],[tengwa]])</f>
        <v>`Nt</v>
      </c>
      <c r="G163" s="57" t="str">
        <f>Table_comb_o[[#This Row],[fixed tgw]]</f>
        <v>tY</v>
      </c>
      <c r="H163" s="46" t="s">
        <v>449</v>
      </c>
      <c r="J163" t="b">
        <f>LEFT(Table_comb_o[[#This Row],[fixed on kb]],1)=TEXT(Table_comb_o[[#This Row],[tengwa on kb]],"0")</f>
        <v>1</v>
      </c>
    </row>
    <row r="164" spans="1:10" ht="24">
      <c r="A164" s="54" t="s">
        <v>14</v>
      </c>
      <c r="B164" s="53" t="s">
        <v>14</v>
      </c>
      <c r="C164" s="49" t="s">
        <v>326</v>
      </c>
      <c r="D164" s="46" t="s">
        <v>326</v>
      </c>
      <c r="E164" s="57" t="str">
        <f>_xlfn.CONCAT(Table_comb_o[[#This Row],[tehta on kb]],Table_comb_o[[#This Row],[tengwa on kb]])</f>
        <v>`Ng</v>
      </c>
      <c r="F164" s="47" t="str">
        <f>_xlfn.CONCAT(Table_comb_o[[#This Row],[tehta]],Table_comb_o[[#This Row],[tengwa]])</f>
        <v>`Ng</v>
      </c>
      <c r="G164" s="57" t="str">
        <f>Table_comb_o[[#This Row],[fixed tgw]]</f>
        <v>gY</v>
      </c>
      <c r="H164" s="46" t="s">
        <v>360</v>
      </c>
      <c r="J164" t="b">
        <f>LEFT(Table_comb_o[[#This Row],[fixed on kb]],1)=TEXT(Table_comb_o[[#This Row],[tengwa on kb]],"0")</f>
        <v>1</v>
      </c>
    </row>
    <row r="165" spans="1:10" ht="24">
      <c r="A165" s="54" t="s">
        <v>2</v>
      </c>
      <c r="B165" s="53" t="s">
        <v>2</v>
      </c>
      <c r="C165" s="49" t="s">
        <v>326</v>
      </c>
      <c r="D165" s="46" t="s">
        <v>326</v>
      </c>
      <c r="E165" s="57" t="str">
        <f>_xlfn.CONCAT(Table_comb_o[[#This Row],[tehta on kb]],Table_comb_o[[#This Row],[tengwa on kb]])</f>
        <v>`Nb</v>
      </c>
      <c r="F165" s="47" t="str">
        <f>_xlfn.CONCAT(Table_comb_o[[#This Row],[tehta]],Table_comb_o[[#This Row],[tengwa]])</f>
        <v>`Nb</v>
      </c>
      <c r="G165" s="57" t="str">
        <f>Table_comb_o[[#This Row],[fixed tgw]]</f>
        <v>bY</v>
      </c>
      <c r="H165" s="46" t="s">
        <v>361</v>
      </c>
      <c r="J165" t="b">
        <f>LEFT(Table_comb_o[[#This Row],[fixed on kb]],1)=TEXT(Table_comb_o[[#This Row],[tengwa on kb]],"0")</f>
        <v>1</v>
      </c>
    </row>
    <row r="166" spans="1:10" ht="24">
      <c r="A166" s="54">
        <v>6</v>
      </c>
      <c r="B166" s="53">
        <v>6</v>
      </c>
      <c r="C166" s="49" t="s">
        <v>326</v>
      </c>
      <c r="D166" s="46" t="s">
        <v>326</v>
      </c>
      <c r="E166" s="57" t="str">
        <f>_xlfn.CONCAT(Table_comb_o[[#This Row],[tehta on kb]],Table_comb_o[[#This Row],[tengwa on kb]])</f>
        <v>`N6</v>
      </c>
      <c r="F166" s="47" t="str">
        <f>_xlfn.CONCAT(Table_comb_o[[#This Row],[tehta]],Table_comb_o[[#This Row],[tengwa]])</f>
        <v>`N6</v>
      </c>
      <c r="G166" s="57" t="str">
        <f>Table_comb_o[[#This Row],[fixed tgw]]</f>
        <v>6N</v>
      </c>
      <c r="H166" s="46" t="s">
        <v>339</v>
      </c>
      <c r="J166" t="b">
        <f>LEFT(Table_comb_o[[#This Row],[fixed on kb]],1)=TEXT(Table_comb_o[[#This Row],[tengwa on kb]],"0")</f>
        <v>1</v>
      </c>
    </row>
    <row r="167" spans="1:10" ht="24">
      <c r="A167" s="54" t="s">
        <v>24</v>
      </c>
      <c r="B167" s="53" t="s">
        <v>24</v>
      </c>
      <c r="C167" s="49" t="s">
        <v>326</v>
      </c>
      <c r="D167" s="46" t="s">
        <v>326</v>
      </c>
      <c r="E167" s="57" t="str">
        <f>_xlfn.CONCAT(Table_comb_o[[#This Row],[tehta on kb]],Table_comb_o[[#This Row],[tengwa on kb]])</f>
        <v>`Ny</v>
      </c>
      <c r="F167" s="47" t="str">
        <f>_xlfn.CONCAT(Table_comb_o[[#This Row],[tehta]],Table_comb_o[[#This Row],[tengwa]])</f>
        <v>`Ny</v>
      </c>
      <c r="G167" s="57" t="str">
        <f>Table_comb_o[[#This Row],[fixed tgw]]</f>
        <v>yN</v>
      </c>
      <c r="H167" s="46" t="s">
        <v>340</v>
      </c>
      <c r="J167" t="b">
        <f>LEFT(Table_comb_o[[#This Row],[fixed on kb]],1)=TEXT(Table_comb_o[[#This Row],[tengwa on kb]],"0")</f>
        <v>1</v>
      </c>
    </row>
    <row r="168" spans="1:10" ht="24">
      <c r="A168" s="54" t="s">
        <v>17</v>
      </c>
      <c r="B168" s="53" t="s">
        <v>17</v>
      </c>
      <c r="C168" s="49" t="s">
        <v>326</v>
      </c>
      <c r="D168" s="46" t="s">
        <v>326</v>
      </c>
      <c r="E168" s="57" t="str">
        <f>_xlfn.CONCAT(Table_comb_o[[#This Row],[tehta on kb]],Table_comb_o[[#This Row],[tengwa on kb]])</f>
        <v>`Nh</v>
      </c>
      <c r="F168" s="47" t="str">
        <f>_xlfn.CONCAT(Table_comb_o[[#This Row],[tehta]],Table_comb_o[[#This Row],[tengwa]])</f>
        <v>`Nh</v>
      </c>
      <c r="G168" s="57" t="str">
        <f>Table_comb_o[[#This Row],[fixed tgw]]</f>
        <v>hN</v>
      </c>
      <c r="H168" s="46" t="s">
        <v>341</v>
      </c>
      <c r="I168" t="s">
        <v>242</v>
      </c>
      <c r="J168" t="b">
        <f>LEFT(Table_comb_o[[#This Row],[fixed on kb]],1)=TEXT(Table_comb_o[[#This Row],[tengwa on kb]],"0")</f>
        <v>1</v>
      </c>
    </row>
    <row r="169" spans="1:10" ht="24">
      <c r="A169" s="54" t="s">
        <v>25</v>
      </c>
      <c r="B169" s="53" t="s">
        <v>25</v>
      </c>
      <c r="C169" s="49" t="s">
        <v>326</v>
      </c>
      <c r="D169" s="46" t="s">
        <v>326</v>
      </c>
      <c r="E169" s="57" t="str">
        <f>_xlfn.CONCAT(Table_comb_o[[#This Row],[tehta on kb]],Table_comb_o[[#This Row],[tengwa on kb]])</f>
        <v>`Nn</v>
      </c>
      <c r="F169" s="47" t="str">
        <f>_xlfn.CONCAT(Table_comb_o[[#This Row],[tehta]],Table_comb_o[[#This Row],[tengwa]])</f>
        <v>`Nn</v>
      </c>
      <c r="G169" s="57" t="str">
        <f>Table_comb_o[[#This Row],[fixed tgw]]</f>
        <v>nN</v>
      </c>
      <c r="H169" s="46" t="s">
        <v>342</v>
      </c>
      <c r="J169" t="b">
        <f>LEFT(Table_comb_o[[#This Row],[fixed on kb]],1)=TEXT(Table_comb_o[[#This Row],[tengwa on kb]],"0")</f>
        <v>1</v>
      </c>
    </row>
    <row r="170" spans="1:10" ht="24">
      <c r="A170" s="54">
        <v>7</v>
      </c>
      <c r="B170" s="53">
        <v>7</v>
      </c>
      <c r="C170" s="49" t="s">
        <v>326</v>
      </c>
      <c r="D170" s="46" t="s">
        <v>326</v>
      </c>
      <c r="E170" s="57" t="str">
        <f>_xlfn.CONCAT(Table_comb_o[[#This Row],[tehta on kb]],Table_comb_o[[#This Row],[tengwa on kb]])</f>
        <v>`N7</v>
      </c>
      <c r="F170" s="47" t="str">
        <f>_xlfn.CONCAT(Table_comb_o[[#This Row],[tehta]],Table_comb_o[[#This Row],[tengwa]])</f>
        <v>`N7</v>
      </c>
      <c r="G170" s="57" t="str">
        <f>Table_comb_o[[#This Row],[fixed tgw]]</f>
        <v>7N</v>
      </c>
      <c r="H170" s="46" t="s">
        <v>343</v>
      </c>
      <c r="J170" t="b">
        <f>LEFT(Table_comb_o[[#This Row],[fixed on kb]],1)=TEXT(Table_comb_o[[#This Row],[tengwa on kb]],"0")</f>
        <v>1</v>
      </c>
    </row>
    <row r="171" spans="1:10" ht="24">
      <c r="A171" s="54" t="s">
        <v>31</v>
      </c>
      <c r="B171" s="53" t="s">
        <v>31</v>
      </c>
      <c r="C171" s="49" t="s">
        <v>326</v>
      </c>
      <c r="D171" s="46" t="s">
        <v>326</v>
      </c>
      <c r="E171" s="57" t="str">
        <f>_xlfn.CONCAT(Table_comb_o[[#This Row],[tehta on kb]],Table_comb_o[[#This Row],[tengwa on kb]])</f>
        <v>`Nu</v>
      </c>
      <c r="F171" s="47" t="str">
        <f>_xlfn.CONCAT(Table_comb_o[[#This Row],[tehta]],Table_comb_o[[#This Row],[tengwa]])</f>
        <v>`Nu</v>
      </c>
      <c r="G171" s="57" t="str">
        <f>Table_comb_o[[#This Row],[fixed tgw]]</f>
        <v>uN</v>
      </c>
      <c r="H171" s="46" t="s">
        <v>344</v>
      </c>
      <c r="J171" t="b">
        <f>LEFT(Table_comb_o[[#This Row],[fixed on kb]],1)=TEXT(Table_comb_o[[#This Row],[tengwa on kb]],"0")</f>
        <v>1</v>
      </c>
    </row>
    <row r="172" spans="1:10" ht="24">
      <c r="A172" s="54" t="s">
        <v>20</v>
      </c>
      <c r="B172" s="53" t="s">
        <v>20</v>
      </c>
      <c r="C172" s="49" t="s">
        <v>326</v>
      </c>
      <c r="D172" s="46" t="s">
        <v>326</v>
      </c>
      <c r="E172" s="57" t="str">
        <f>_xlfn.CONCAT(Table_comb_o[[#This Row],[tehta on kb]],Table_comb_o[[#This Row],[tengwa on kb]])</f>
        <v>`Nj</v>
      </c>
      <c r="F172" s="47" t="str">
        <f>_xlfn.CONCAT(Table_comb_o[[#This Row],[tehta]],Table_comb_o[[#This Row],[tengwa]])</f>
        <v>`Nj</v>
      </c>
      <c r="G172" s="57" t="str">
        <f>Table_comb_o[[#This Row],[fixed tgw]]</f>
        <v>jY</v>
      </c>
      <c r="H172" s="46" t="s">
        <v>362</v>
      </c>
      <c r="J172" t="b">
        <f>LEFT(Table_comb_o[[#This Row],[fixed on kb]],1)=TEXT(Table_comb_o[[#This Row],[tengwa on kb]],"0")</f>
        <v>1</v>
      </c>
    </row>
    <row r="173" spans="1:10" ht="24">
      <c r="A173" s="54" t="s">
        <v>23</v>
      </c>
      <c r="B173" s="53" t="s">
        <v>23</v>
      </c>
      <c r="C173" s="49" t="s">
        <v>326</v>
      </c>
      <c r="D173" s="46" t="s">
        <v>326</v>
      </c>
      <c r="E173" s="57" t="str">
        <f>_xlfn.CONCAT(Table_comb_o[[#This Row],[tehta on kb]],Table_comb_o[[#This Row],[tengwa on kb]])</f>
        <v>`Nm</v>
      </c>
      <c r="F173" s="47" t="str">
        <f>_xlfn.CONCAT(Table_comb_o[[#This Row],[tehta]],Table_comb_o[[#This Row],[tengwa]])</f>
        <v>`Nm</v>
      </c>
      <c r="G173" s="57" t="str">
        <f>Table_comb_o[[#This Row],[fixed tgw]]</f>
        <v>mY</v>
      </c>
      <c r="H173" s="46" t="s">
        <v>363</v>
      </c>
      <c r="J173" t="b">
        <f>LEFT(Table_comb_o[[#This Row],[fixed on kb]],1)=TEXT(Table_comb_o[[#This Row],[tengwa on kb]],"0")</f>
        <v>1</v>
      </c>
    </row>
    <row r="174" spans="1:10" ht="24">
      <c r="A174" s="54" t="s">
        <v>193</v>
      </c>
      <c r="B174" s="53" t="s">
        <v>193</v>
      </c>
      <c r="C174" s="49" t="s">
        <v>326</v>
      </c>
      <c r="D174" s="46" t="s">
        <v>326</v>
      </c>
      <c r="E174" s="57" t="str">
        <f>_xlfn.CONCAT(Table_comb_o[[#This Row],[tehta on kb]],Table_comb_o[[#This Row],[tengwa on kb]])</f>
        <v>`N8</v>
      </c>
      <c r="F174" s="47" t="str">
        <f>_xlfn.CONCAT(Table_comb_o[[#This Row],[tehta]],Table_comb_o[[#This Row],[tengwa]])</f>
        <v>`N8</v>
      </c>
      <c r="G174" s="57" t="str">
        <f>Table_comb_o[[#This Row],[fixed tgw]]</f>
        <v>iN</v>
      </c>
      <c r="H174" s="46" t="s">
        <v>345</v>
      </c>
      <c r="J174" t="b">
        <f>LEFT(Table_comb_o[[#This Row],[fixed on kb]],1)=TEXT(Table_comb_o[[#This Row],[tengwa on kb]],"0")</f>
        <v>0</v>
      </c>
    </row>
    <row r="175" spans="1:10" ht="24">
      <c r="A175" s="54" t="s">
        <v>18</v>
      </c>
      <c r="B175" s="53" t="s">
        <v>18</v>
      </c>
      <c r="C175" s="49" t="s">
        <v>326</v>
      </c>
      <c r="D175" s="46" t="s">
        <v>326</v>
      </c>
      <c r="E175" s="57" t="str">
        <f>_xlfn.CONCAT(Table_comb_o[[#This Row],[tehta on kb]],Table_comb_o[[#This Row],[tengwa on kb]])</f>
        <v>`Ni</v>
      </c>
      <c r="F175" s="47" t="str">
        <f>_xlfn.CONCAT(Table_comb_o[[#This Row],[tehta]],Table_comb_o[[#This Row],[tengwa]])</f>
        <v>`Ni</v>
      </c>
      <c r="G175" s="57" t="str">
        <f>Table_comb_o[[#This Row],[fixed tgw]]</f>
        <v>iN</v>
      </c>
      <c r="H175" s="46" t="s">
        <v>345</v>
      </c>
      <c r="J175" t="b">
        <f>LEFT(Table_comb_o[[#This Row],[fixed on kb]],1)=TEXT(Table_comb_o[[#This Row],[tengwa on kb]],"0")</f>
        <v>1</v>
      </c>
    </row>
    <row r="176" spans="1:10" ht="24">
      <c r="A176" s="54" t="s">
        <v>22</v>
      </c>
      <c r="B176" s="53" t="s">
        <v>22</v>
      </c>
      <c r="C176" s="49" t="s">
        <v>326</v>
      </c>
      <c r="D176" s="46" t="s">
        <v>326</v>
      </c>
      <c r="E176" s="57" t="str">
        <f>_xlfn.CONCAT(Table_comb_o[[#This Row],[tehta on kb]],Table_comb_o[[#This Row],[tengwa on kb]])</f>
        <v>`Nk</v>
      </c>
      <c r="F176" s="47" t="str">
        <f>_xlfn.CONCAT(Table_comb_o[[#This Row],[tehta]],Table_comb_o[[#This Row],[tengwa]])</f>
        <v>`Nk</v>
      </c>
      <c r="G176" s="57" t="str">
        <f>Table_comb_o[[#This Row],[fixed tgw]]</f>
        <v>,N</v>
      </c>
      <c r="H176" s="46" t="s">
        <v>346</v>
      </c>
      <c r="J176" t="b">
        <f>LEFT(Table_comb_o[[#This Row],[fixed on kb]],1)=TEXT(Table_comb_o[[#This Row],[tengwa on kb]],"0")</f>
        <v>0</v>
      </c>
    </row>
    <row r="177" spans="1:11" ht="24">
      <c r="A177" s="54" t="s">
        <v>38</v>
      </c>
      <c r="B177" s="53" t="s">
        <v>38</v>
      </c>
      <c r="C177" s="49" t="s">
        <v>326</v>
      </c>
      <c r="D177" s="46" t="s">
        <v>326</v>
      </c>
      <c r="E177" s="57" t="str">
        <f>_xlfn.CONCAT(Table_comb_o[[#This Row],[tehta on kb]],Table_comb_o[[#This Row],[tengwa on kb]])</f>
        <v>`N,</v>
      </c>
      <c r="F177" s="47" t="str">
        <f>_xlfn.CONCAT(Table_comb_o[[#This Row],[tehta]],Table_comb_o[[#This Row],[tengwa]])</f>
        <v>`N,</v>
      </c>
      <c r="G177" s="57" t="str">
        <f>Table_comb_o[[#This Row],[fixed tgw]]</f>
        <v>,N</v>
      </c>
      <c r="H177" s="46" t="s">
        <v>346</v>
      </c>
      <c r="J177" t="b">
        <f>LEFT(Table_comb_o[[#This Row],[fixed on kb]],1)=TEXT(Table_comb_o[[#This Row],[tengwa on kb]],"0")</f>
        <v>1</v>
      </c>
    </row>
    <row r="178" spans="1:11" ht="24">
      <c r="A178" s="54">
        <v>9</v>
      </c>
      <c r="B178" s="53">
        <v>9</v>
      </c>
      <c r="C178" s="49" t="s">
        <v>326</v>
      </c>
      <c r="D178" s="46" t="s">
        <v>326</v>
      </c>
      <c r="E178" s="57" t="str">
        <f>_xlfn.CONCAT(Table_comb_o[[#This Row],[tehta on kb]],Table_comb_o[[#This Row],[tengwa on kb]])</f>
        <v>`N9</v>
      </c>
      <c r="F178" s="47" t="str">
        <f>_xlfn.CONCAT(Table_comb_o[[#This Row],[tehta]],Table_comb_o[[#This Row],[tengwa]])</f>
        <v>`N9</v>
      </c>
      <c r="G178" s="57" t="str">
        <f>Table_comb_o[[#This Row],[fixed tgw]]</f>
        <v>9N</v>
      </c>
      <c r="H178" s="46" t="s">
        <v>364</v>
      </c>
      <c r="J178" t="b">
        <f>LEFT(Table_comb_o[[#This Row],[fixed on kb]],1)=TEXT(Table_comb_o[[#This Row],[tengwa on kb]],"0")</f>
        <v>1</v>
      </c>
    </row>
    <row r="179" spans="1:11" ht="24">
      <c r="A179" s="54" t="s">
        <v>26</v>
      </c>
      <c r="B179" s="53" t="s">
        <v>26</v>
      </c>
      <c r="C179" s="49" t="s">
        <v>326</v>
      </c>
      <c r="D179" s="46" t="s">
        <v>326</v>
      </c>
      <c r="E179" s="57" t="str">
        <f>_xlfn.CONCAT(Table_comb_o[[#This Row],[tehta on kb]],Table_comb_o[[#This Row],[tengwa on kb]])</f>
        <v>`No</v>
      </c>
      <c r="F179" s="47" t="str">
        <f>_xlfn.CONCAT(Table_comb_o[[#This Row],[tehta]],Table_comb_o[[#This Row],[tengwa]])</f>
        <v>`No</v>
      </c>
      <c r="G179" s="57" t="str">
        <f>Table_comb_o[[#This Row],[fixed tgw]]</f>
        <v>oY</v>
      </c>
      <c r="H179" s="46" t="s">
        <v>365</v>
      </c>
      <c r="J179" t="b">
        <f>LEFT(Table_comb_o[[#This Row],[fixed on kb]],1)=TEXT(Table_comb_o[[#This Row],[tengwa on kb]],"0")</f>
        <v>1</v>
      </c>
    </row>
    <row r="183" spans="1:11" ht="30">
      <c r="A183" s="56" t="s">
        <v>194</v>
      </c>
      <c r="B183" s="56" t="s">
        <v>81</v>
      </c>
      <c r="C183" s="50" t="s">
        <v>195</v>
      </c>
      <c r="D183" s="50" t="s">
        <v>196</v>
      </c>
      <c r="E183" s="50" t="s">
        <v>198</v>
      </c>
      <c r="F183" s="50" t="s">
        <v>179</v>
      </c>
      <c r="G183" s="50" t="s">
        <v>199</v>
      </c>
      <c r="H183" s="50" t="s">
        <v>180</v>
      </c>
      <c r="I183" s="50" t="s">
        <v>182</v>
      </c>
      <c r="J183" s="50" t="s">
        <v>457</v>
      </c>
    </row>
    <row r="184" spans="1:11" ht="24">
      <c r="A184" s="54" t="s">
        <v>183</v>
      </c>
      <c r="B184" s="53" t="s">
        <v>183</v>
      </c>
      <c r="C184" s="49" t="s">
        <v>367</v>
      </c>
      <c r="D184" s="46" t="s">
        <v>367</v>
      </c>
      <c r="E184" s="57" t="str">
        <f>_xlfn.CONCAT(Table_comb_u[[#This Row],[tehta on kb]],Table_comb_u[[#This Row],[tengwa on kb]])</f>
        <v>`M1</v>
      </c>
      <c r="F184" s="47" t="str">
        <f>_xlfn.CONCAT(Table_comb_u[[#This Row],[tehta]],Table_comb_u[[#This Row],[tengwa]])</f>
        <v>`M1</v>
      </c>
      <c r="G184" s="57" t="str">
        <f>Table_comb_u[[#This Row],[fixed tgw]]</f>
        <v>1M</v>
      </c>
      <c r="H184" s="46" t="s">
        <v>368</v>
      </c>
      <c r="J184" t="b">
        <f>LEFT(Table_comb_u[[#This Row],[fixed tgw]],1)=TEXT(Table_comb_u[[#This Row],[tengwa on kb]],"0")</f>
        <v>1</v>
      </c>
    </row>
    <row r="185" spans="1:11" ht="24">
      <c r="A185" s="54" t="s">
        <v>140</v>
      </c>
      <c r="B185" s="53" t="s">
        <v>140</v>
      </c>
      <c r="C185" s="49" t="s">
        <v>367</v>
      </c>
      <c r="D185" s="46" t="s">
        <v>367</v>
      </c>
      <c r="E185" s="57" t="str">
        <f>_xlfn.CONCAT(Table_comb_u[[#This Row],[tehta on kb]],Table_comb_u[[#This Row],[tengwa on kb]])</f>
        <v>`M!</v>
      </c>
      <c r="F185" s="47" t="str">
        <f>_xlfn.CONCAT(Table_comb_u[[#This Row],[tehta]],Table_comb_u[[#This Row],[tengwa]])</f>
        <v>`M!</v>
      </c>
      <c r="G185" s="57" t="str">
        <f>Table_comb_u[[#This Row],[fixed tgw]]</f>
        <v>!M</v>
      </c>
      <c r="H185" s="46" t="s">
        <v>369</v>
      </c>
      <c r="J185" t="b">
        <f>LEFT(Table_comb_u[[#This Row],[fixed tgw]],1)=TEXT(Table_comb_u[[#This Row],[tengwa on kb]],"0")</f>
        <v>1</v>
      </c>
    </row>
    <row r="186" spans="1:11" ht="24">
      <c r="A186" s="54" t="s">
        <v>28</v>
      </c>
      <c r="B186" s="53" t="s">
        <v>28</v>
      </c>
      <c r="C186" s="49" t="s">
        <v>367</v>
      </c>
      <c r="D186" s="46" t="s">
        <v>367</v>
      </c>
      <c r="E186" s="57" t="str">
        <f>_xlfn.CONCAT(Table_comb_u[[#This Row],[tehta on kb]],Table_comb_u[[#This Row],[tengwa on kb]])</f>
        <v>`Mq</v>
      </c>
      <c r="F186" s="47" t="str">
        <f>_xlfn.CONCAT(Table_comb_u[[#This Row],[tehta]],Table_comb_u[[#This Row],[tengwa]])</f>
        <v>`Mq</v>
      </c>
      <c r="G186" s="57" t="str">
        <f>Table_comb_u[[#This Row],[fixed tgw]]</f>
        <v>qJ</v>
      </c>
      <c r="H186" s="46" t="s">
        <v>398</v>
      </c>
      <c r="J186" t="b">
        <f>LEFT(Table_comb_u[[#This Row],[fixed tgw]],1)=TEXT(Table_comb_u[[#This Row],[tengwa on kb]],"0")</f>
        <v>1</v>
      </c>
    </row>
    <row r="187" spans="1:11" ht="24">
      <c r="A187" s="54" t="s">
        <v>59</v>
      </c>
      <c r="B187" s="53" t="s">
        <v>59</v>
      </c>
      <c r="C187" s="49" t="s">
        <v>367</v>
      </c>
      <c r="D187" s="46" t="s">
        <v>367</v>
      </c>
      <c r="E187" s="57" t="str">
        <f>_xlfn.CONCAT(Table_comb_u[[#This Row],[tehta on kb]],Table_comb_u[[#This Row],[tengwa on kb]])</f>
        <v>`MQ</v>
      </c>
      <c r="F187" s="47" t="str">
        <f>_xlfn.CONCAT(Table_comb_u[[#This Row],[tehta]],Table_comb_u[[#This Row],[tengwa]])</f>
        <v>`MQ</v>
      </c>
      <c r="G187" s="57" t="str">
        <f>Table_comb_u[[#This Row],[fixed tgw]]</f>
        <v>QJ</v>
      </c>
      <c r="H187" s="46" t="s">
        <v>399</v>
      </c>
      <c r="J187" t="b">
        <f>LEFT(Table_comb_u[[#This Row],[fixed tgw]],1)=TEXT(Table_comb_u[[#This Row],[tengwa on kb]],"0")</f>
        <v>1</v>
      </c>
    </row>
    <row r="188" spans="1:11" ht="24">
      <c r="A188" s="54" t="s">
        <v>0</v>
      </c>
      <c r="B188" s="53" t="s">
        <v>0</v>
      </c>
      <c r="C188" s="49" t="s">
        <v>367</v>
      </c>
      <c r="D188" s="46" t="s">
        <v>367</v>
      </c>
      <c r="E188" s="57" t="str">
        <f>_xlfn.CONCAT(Table_comb_u[[#This Row],[tehta on kb]],Table_comb_u[[#This Row],[tengwa on kb]])</f>
        <v>`Ma</v>
      </c>
      <c r="F188" s="47" t="str">
        <f>_xlfn.CONCAT(Table_comb_u[[#This Row],[tehta]],Table_comb_u[[#This Row],[tengwa]])</f>
        <v>`Ma</v>
      </c>
      <c r="G188" s="57" t="str">
        <f>Table_comb_u[[#This Row],[fixed tgw]]</f>
        <v>aM</v>
      </c>
      <c r="H188" s="46" t="s">
        <v>370</v>
      </c>
      <c r="J188" t="b">
        <f>LEFT(Table_comb_u[[#This Row],[fixed tgw]],1)=TEXT(Table_comb_u[[#This Row],[tengwa on kb]],"0")</f>
        <v>1</v>
      </c>
    </row>
    <row r="189" spans="1:11" ht="24">
      <c r="A189" s="54" t="s">
        <v>187</v>
      </c>
      <c r="B189" s="53" t="s">
        <v>187</v>
      </c>
      <c r="C189" s="49" t="s">
        <v>367</v>
      </c>
      <c r="D189" s="46" t="s">
        <v>367</v>
      </c>
      <c r="E189" s="57" t="str">
        <f>_xlfn.CONCAT(Table_comb_u[[#This Row],[tehta on kb]],Table_comb_u[[#This Row],[tengwa on kb]])</f>
        <v>`MA</v>
      </c>
      <c r="F189" s="47" t="str">
        <f>_xlfn.CONCAT(Table_comb_u[[#This Row],[tehta]],Table_comb_u[[#This Row],[tengwa]])</f>
        <v>`MA</v>
      </c>
      <c r="G189" s="57" t="str">
        <f>Table_comb_u[[#This Row],[fixed tgw]]</f>
        <v>AU</v>
      </c>
      <c r="H189" s="46" t="s">
        <v>385</v>
      </c>
      <c r="J189" t="b">
        <f>LEFT(Table_comb_u[[#This Row],[fixed tgw]],1)=TEXT(Table_comb_u[[#This Row],[tengwa on kb]],"0")</f>
        <v>1</v>
      </c>
    </row>
    <row r="190" spans="1:11" ht="24">
      <c r="A190" s="54" t="s">
        <v>7</v>
      </c>
      <c r="B190" s="53" t="s">
        <v>7</v>
      </c>
      <c r="C190" s="49" t="s">
        <v>367</v>
      </c>
      <c r="D190" s="46" t="s">
        <v>367</v>
      </c>
      <c r="E190" s="57" t="str">
        <f>_xlfn.CONCAT(Table_comb_u[[#This Row],[tehta on kb]],Table_comb_u[[#This Row],[tengwa on kb]])</f>
        <v>`Mz</v>
      </c>
      <c r="F190" s="47" t="str">
        <f>_xlfn.CONCAT(Table_comb_u[[#This Row],[tehta]],Table_comb_u[[#This Row],[tengwa]])</f>
        <v>`Mz</v>
      </c>
      <c r="G190" s="57" t="str">
        <f>Table_comb_u[[#This Row],[fixed tgw]]</f>
        <v>zJ</v>
      </c>
      <c r="H190" s="46" t="s">
        <v>400</v>
      </c>
      <c r="J190" t="b">
        <f>LEFT(Table_comb_u[[#This Row],[fixed tgw]],1)=TEXT(Table_comb_u[[#This Row],[tengwa on kb]],"0")</f>
        <v>1</v>
      </c>
    </row>
    <row r="191" spans="1:11" ht="24">
      <c r="A191" s="54" t="s">
        <v>54</v>
      </c>
      <c r="B191" s="53" t="s">
        <v>54</v>
      </c>
      <c r="C191" s="49" t="s">
        <v>367</v>
      </c>
      <c r="D191" s="46" t="s">
        <v>367</v>
      </c>
      <c r="E191" s="57" t="str">
        <f>_xlfn.CONCAT(Table_comb_u[[#This Row],[tehta on kb]],Table_comb_u[[#This Row],[tengwa on kb]])</f>
        <v>`MZ</v>
      </c>
      <c r="F191" s="47" t="str">
        <f>_xlfn.CONCAT(Table_comb_u[[#This Row],[tehta]],Table_comb_u[[#This Row],[tengwa]])</f>
        <v>`MZ</v>
      </c>
      <c r="G191" s="57" t="str">
        <f>Table_comb_u[[#This Row],[fixed tgw]]</f>
        <v>ZU</v>
      </c>
      <c r="H191" s="46" t="s">
        <v>386</v>
      </c>
      <c r="J191" t="b">
        <f>LEFT(Table_comb_u[[#This Row],[fixed tgw]],1)=TEXT(Table_comb_u[[#This Row],[tengwa on kb]],"0")</f>
        <v>1</v>
      </c>
      <c r="K191" t="s">
        <v>366</v>
      </c>
    </row>
    <row r="192" spans="1:11" ht="24">
      <c r="A192" s="54" t="s">
        <v>184</v>
      </c>
      <c r="B192" s="53" t="s">
        <v>184</v>
      </c>
      <c r="C192" s="49" t="s">
        <v>367</v>
      </c>
      <c r="D192" s="46" t="s">
        <v>367</v>
      </c>
      <c r="E192" s="57" t="str">
        <f>_xlfn.CONCAT(Table_comb_u[[#This Row],[tehta on kb]],Table_comb_u[[#This Row],[tengwa on kb]])</f>
        <v>`M2</v>
      </c>
      <c r="F192" s="47" t="str">
        <f>_xlfn.CONCAT(Table_comb_u[[#This Row],[tehta]],Table_comb_u[[#This Row],[tengwa]])</f>
        <v>`M2</v>
      </c>
      <c r="G192" s="57" t="str">
        <f>Table_comb_u[[#This Row],[fixed tgw]]</f>
        <v>2&amp;</v>
      </c>
      <c r="H192" s="46" t="s">
        <v>378</v>
      </c>
      <c r="J192" t="b">
        <f>LEFT(Table_comb_u[[#This Row],[fixed tgw]],1)=TEXT(Table_comb_u[[#This Row],[tengwa on kb]],"0")</f>
        <v>1</v>
      </c>
    </row>
    <row r="193" spans="1:10" ht="24">
      <c r="A193" s="54" t="s">
        <v>185</v>
      </c>
      <c r="B193" s="53" t="s">
        <v>185</v>
      </c>
      <c r="C193" s="49" t="s">
        <v>367</v>
      </c>
      <c r="D193" s="46" t="s">
        <v>367</v>
      </c>
      <c r="E193" s="57" t="str">
        <f>_xlfn.CONCAT(Table_comb_u[[#This Row],[tehta on kb]],Table_comb_u[[#This Row],[tengwa on kb]])</f>
        <v>`M@</v>
      </c>
      <c r="F193" s="47" t="str">
        <f>_xlfn.CONCAT(Table_comb_u[[#This Row],[tehta]],Table_comb_u[[#This Row],[tengwa]])</f>
        <v>`M@</v>
      </c>
      <c r="G193" s="57" t="str">
        <f>Table_comb_u[[#This Row],[fixed tgw]]</f>
        <v>@&amp;</v>
      </c>
      <c r="H193" s="46" t="s">
        <v>379</v>
      </c>
      <c r="J193" t="b">
        <f>LEFT(Table_comb_u[[#This Row],[fixed tgw]],1)=TEXT(Table_comb_u[[#This Row],[tengwa on kb]],"0")</f>
        <v>1</v>
      </c>
    </row>
    <row r="194" spans="1:10" ht="24">
      <c r="A194" s="54" t="s">
        <v>3</v>
      </c>
      <c r="B194" s="53" t="s">
        <v>3</v>
      </c>
      <c r="C194" s="49" t="s">
        <v>367</v>
      </c>
      <c r="D194" s="46" t="s">
        <v>367</v>
      </c>
      <c r="E194" s="57" t="str">
        <f>_xlfn.CONCAT(Table_comb_u[[#This Row],[tehta on kb]],Table_comb_u[[#This Row],[tengwa on kb]])</f>
        <v>`Mw</v>
      </c>
      <c r="F194" s="47" t="str">
        <f>_xlfn.CONCAT(Table_comb_u[[#This Row],[tehta]],Table_comb_u[[#This Row],[tengwa]])</f>
        <v>`Mw</v>
      </c>
      <c r="G194" s="57" t="str">
        <f>Table_comb_u[[#This Row],[fixed tgw]]</f>
        <v>w&amp;</v>
      </c>
      <c r="H194" s="46" t="s">
        <v>380</v>
      </c>
      <c r="J194" t="b">
        <f>LEFT(Table_comb_u[[#This Row],[fixed tgw]],1)=TEXT(Table_comb_u[[#This Row],[tengwa on kb]],"0")</f>
        <v>1</v>
      </c>
    </row>
    <row r="195" spans="1:10" ht="24">
      <c r="A195" s="54" t="s">
        <v>188</v>
      </c>
      <c r="B195" s="53" t="s">
        <v>188</v>
      </c>
      <c r="C195" s="49" t="s">
        <v>367</v>
      </c>
      <c r="D195" s="46" t="s">
        <v>367</v>
      </c>
      <c r="E195" s="57" t="str">
        <f>_xlfn.CONCAT(Table_comb_u[[#This Row],[tehta on kb]],Table_comb_u[[#This Row],[tengwa on kb]])</f>
        <v>`MW</v>
      </c>
      <c r="F195" s="47" t="str">
        <f>_xlfn.CONCAT(Table_comb_u[[#This Row],[tehta]],Table_comb_u[[#This Row],[tengwa]])</f>
        <v>`MW</v>
      </c>
      <c r="G195" s="57" t="str">
        <f>Table_comb_u[[#This Row],[fixed tgw]]</f>
        <v>W&amp;</v>
      </c>
      <c r="H195" s="46" t="s">
        <v>381</v>
      </c>
      <c r="J195" t="b">
        <f>LEFT(Table_comb_u[[#This Row],[fixed tgw]],1)=TEXT(Table_comb_u[[#This Row],[tengwa on kb]],"0")</f>
        <v>1</v>
      </c>
    </row>
    <row r="196" spans="1:10" ht="24">
      <c r="A196" s="54" t="s">
        <v>21</v>
      </c>
      <c r="B196" s="53" t="s">
        <v>21</v>
      </c>
      <c r="C196" s="49" t="s">
        <v>367</v>
      </c>
      <c r="D196" s="46" t="s">
        <v>367</v>
      </c>
      <c r="E196" s="57" t="str">
        <f>_xlfn.CONCAT(Table_comb_u[[#This Row],[tehta on kb]],Table_comb_u[[#This Row],[tengwa on kb]])</f>
        <v>`Ms</v>
      </c>
      <c r="F196" s="47" t="str">
        <f>_xlfn.CONCAT(Table_comb_u[[#This Row],[tehta]],Table_comb_u[[#This Row],[tengwa]])</f>
        <v>`Ms</v>
      </c>
      <c r="G196" s="57" t="str">
        <f>Table_comb_u[[#This Row],[fixed tgw]]</f>
        <v>sU</v>
      </c>
      <c r="H196" s="46" t="s">
        <v>388</v>
      </c>
      <c r="J196" t="b">
        <f>LEFT(Table_comb_u[[#This Row],[fixed tgw]],1)=TEXT(Table_comb_u[[#This Row],[tengwa on kb]],"0")</f>
        <v>1</v>
      </c>
    </row>
    <row r="197" spans="1:10" ht="24">
      <c r="A197" s="54" t="s">
        <v>189</v>
      </c>
      <c r="B197" s="53" t="s">
        <v>189</v>
      </c>
      <c r="C197" s="49" t="s">
        <v>367</v>
      </c>
      <c r="D197" s="46" t="s">
        <v>367</v>
      </c>
      <c r="E197" s="57" t="str">
        <f>_xlfn.CONCAT(Table_comb_u[[#This Row],[tehta on kb]],Table_comb_u[[#This Row],[tengwa on kb]])</f>
        <v>`MS</v>
      </c>
      <c r="F197" s="47" t="str">
        <f>_xlfn.CONCAT(Table_comb_u[[#This Row],[tehta]],Table_comb_u[[#This Row],[tengwa]])</f>
        <v>`MS</v>
      </c>
      <c r="G197" s="57" t="str">
        <f>Table_comb_u[[#This Row],[fixed tgw]]</f>
        <v>SU</v>
      </c>
      <c r="H197" s="46" t="s">
        <v>387</v>
      </c>
      <c r="J197" t="b">
        <f>LEFT(Table_comb_u[[#This Row],[fixed tgw]],1)=TEXT(Table_comb_u[[#This Row],[tengwa on kb]],"0")</f>
        <v>1</v>
      </c>
    </row>
    <row r="198" spans="1:10" ht="24">
      <c r="A198" s="54" t="s">
        <v>15</v>
      </c>
      <c r="B198" s="53" t="s">
        <v>15</v>
      </c>
      <c r="C198" s="49" t="s">
        <v>367</v>
      </c>
      <c r="D198" s="46" t="s">
        <v>367</v>
      </c>
      <c r="E198" s="57" t="str">
        <f>_xlfn.CONCAT(Table_comb_u[[#This Row],[tehta on kb]],Table_comb_u[[#This Row],[tengwa on kb]])</f>
        <v>`Mx</v>
      </c>
      <c r="F198" s="47" t="str">
        <f>_xlfn.CONCAT(Table_comb_u[[#This Row],[tehta]],Table_comb_u[[#This Row],[tengwa]])</f>
        <v>`Mx</v>
      </c>
      <c r="G198" s="57" t="str">
        <f>Table_comb_u[[#This Row],[fixed tgw]]</f>
        <v>xU</v>
      </c>
      <c r="H198" s="46" t="s">
        <v>389</v>
      </c>
      <c r="J198" t="b">
        <f>LEFT(Table_comb_u[[#This Row],[fixed tgw]],1)=TEXT(Table_comb_u[[#This Row],[tengwa on kb]],"0")</f>
        <v>1</v>
      </c>
    </row>
    <row r="199" spans="1:10" ht="24">
      <c r="A199" s="54" t="s">
        <v>190</v>
      </c>
      <c r="B199" s="53" t="s">
        <v>190</v>
      </c>
      <c r="C199" s="49" t="s">
        <v>367</v>
      </c>
      <c r="D199" s="46" t="s">
        <v>367</v>
      </c>
      <c r="E199" s="57" t="str">
        <f>_xlfn.CONCAT(Table_comb_u[[#This Row],[tehta on kb]],Table_comb_u[[#This Row],[tengwa on kb]])</f>
        <v>`MX</v>
      </c>
      <c r="F199" s="47" t="str">
        <f>_xlfn.CONCAT(Table_comb_u[[#This Row],[tehta]],Table_comb_u[[#This Row],[tengwa]])</f>
        <v>`MX</v>
      </c>
      <c r="G199" s="57" t="str">
        <f>Table_comb_u[[#This Row],[fixed tgw]]</f>
        <v>XU</v>
      </c>
      <c r="H199" s="46" t="s">
        <v>390</v>
      </c>
      <c r="J199" t="b">
        <f>LEFT(Table_comb_u[[#This Row],[fixed tgw]],1)=TEXT(Table_comb_u[[#This Row],[tengwa on kb]],"0")</f>
        <v>1</v>
      </c>
    </row>
    <row r="200" spans="1:10" ht="24">
      <c r="A200" s="54" t="s">
        <v>186</v>
      </c>
      <c r="B200" s="53" t="s">
        <v>186</v>
      </c>
      <c r="C200" s="49" t="s">
        <v>367</v>
      </c>
      <c r="D200" s="46" t="s">
        <v>367</v>
      </c>
      <c r="E200" s="57" t="str">
        <f>_xlfn.CONCAT(Table_comb_u[[#This Row],[tehta on kb]],Table_comb_u[[#This Row],[tengwa on kb]])</f>
        <v>`M3</v>
      </c>
      <c r="F200" s="47" t="str">
        <f>_xlfn.CONCAT(Table_comb_u[[#This Row],[tehta]],Table_comb_u[[#This Row],[tengwa]])</f>
        <v>`M3</v>
      </c>
      <c r="G200" s="57" t="str">
        <f>Table_comb_u[[#This Row],[fixed tgw]]</f>
        <v>3M</v>
      </c>
      <c r="H200" s="46" t="s">
        <v>371</v>
      </c>
      <c r="J200" t="b">
        <f>LEFT(Table_comb_u[[#This Row],[fixed tgw]],1)=TEXT(Table_comb_u[[#This Row],[tengwa on kb]],"0")</f>
        <v>1</v>
      </c>
    </row>
    <row r="201" spans="1:10" ht="24">
      <c r="A201" s="54" t="s">
        <v>11</v>
      </c>
      <c r="B201" s="53" t="s">
        <v>11</v>
      </c>
      <c r="C201" s="49" t="s">
        <v>367</v>
      </c>
      <c r="D201" s="46" t="s">
        <v>367</v>
      </c>
      <c r="E201" s="57" t="str">
        <f>_xlfn.CONCAT(Table_comb_u[[#This Row],[tehta on kb]],Table_comb_u[[#This Row],[tengwa on kb]])</f>
        <v>`Me</v>
      </c>
      <c r="F201" s="47" t="str">
        <f>_xlfn.CONCAT(Table_comb_u[[#This Row],[tehta]],Table_comb_u[[#This Row],[tengwa]])</f>
        <v>`Me</v>
      </c>
      <c r="G201" s="57" t="str">
        <f>Table_comb_u[[#This Row],[fixed tgw]]</f>
        <v>eM</v>
      </c>
      <c r="H201" s="46" t="s">
        <v>372</v>
      </c>
      <c r="J201" t="b">
        <f>LEFT(Table_comb_u[[#This Row],[fixed tgw]],1)=TEXT(Table_comb_u[[#This Row],[tengwa on kb]],"0")</f>
        <v>1</v>
      </c>
    </row>
    <row r="202" spans="1:10" ht="24">
      <c r="A202" s="54" t="s">
        <v>9</v>
      </c>
      <c r="B202" s="53" t="s">
        <v>9</v>
      </c>
      <c r="C202" s="49" t="s">
        <v>367</v>
      </c>
      <c r="D202" s="46" t="s">
        <v>367</v>
      </c>
      <c r="E202" s="57" t="str">
        <f>_xlfn.CONCAT(Table_comb_u[[#This Row],[tehta on kb]],Table_comb_u[[#This Row],[tengwa on kb]])</f>
        <v>`Md</v>
      </c>
      <c r="F202" s="47" t="str">
        <f>_xlfn.CONCAT(Table_comb_u[[#This Row],[tehta]],Table_comb_u[[#This Row],[tengwa]])</f>
        <v>`Md</v>
      </c>
      <c r="G202" s="57" t="str">
        <f>Table_comb_u[[#This Row],[fixed tgw]]</f>
        <v>dU</v>
      </c>
      <c r="H202" s="46" t="s">
        <v>391</v>
      </c>
      <c r="J202" t="b">
        <f>LEFT(Table_comb_u[[#This Row],[fixed tgw]],1)=TEXT(Table_comb_u[[#This Row],[tengwa on kb]],"0")</f>
        <v>1</v>
      </c>
    </row>
    <row r="203" spans="1:10" ht="24">
      <c r="A203" s="54" t="s">
        <v>6</v>
      </c>
      <c r="B203" s="53" t="s">
        <v>6</v>
      </c>
      <c r="C203" s="49" t="s">
        <v>367</v>
      </c>
      <c r="D203" s="46" t="s">
        <v>367</v>
      </c>
      <c r="E203" s="57" t="str">
        <f>_xlfn.CONCAT(Table_comb_u[[#This Row],[tehta on kb]],Table_comb_u[[#This Row],[tengwa on kb]])</f>
        <v>`Mc</v>
      </c>
      <c r="F203" s="47" t="str">
        <f>_xlfn.CONCAT(Table_comb_u[[#This Row],[tehta]],Table_comb_u[[#This Row],[tengwa]])</f>
        <v>`Mc</v>
      </c>
      <c r="G203" s="57" t="str">
        <f>Table_comb_u[[#This Row],[fixed tgw]]</f>
        <v>cU</v>
      </c>
      <c r="H203" s="46" t="s">
        <v>392</v>
      </c>
      <c r="J203" t="b">
        <f>LEFT(Table_comb_u[[#This Row],[fixed tgw]],1)=TEXT(Table_comb_u[[#This Row],[tengwa on kb]],"0")</f>
        <v>1</v>
      </c>
    </row>
    <row r="204" spans="1:10" ht="24">
      <c r="A204" s="54" t="s">
        <v>191</v>
      </c>
      <c r="B204" s="53" t="s">
        <v>191</v>
      </c>
      <c r="C204" s="49" t="s">
        <v>367</v>
      </c>
      <c r="D204" s="46" t="s">
        <v>367</v>
      </c>
      <c r="E204" s="57" t="str">
        <f>_xlfn.CONCAT(Table_comb_u[[#This Row],[tehta on kb]],Table_comb_u[[#This Row],[tengwa on kb]])</f>
        <v>`M4</v>
      </c>
      <c r="F204" s="47" t="str">
        <f>_xlfn.CONCAT(Table_comb_u[[#This Row],[tehta]],Table_comb_u[[#This Row],[tengwa]])</f>
        <v>`M4</v>
      </c>
      <c r="G204" s="57" t="str">
        <f>Table_comb_u[[#This Row],[fixed tgw]]</f>
        <v>4&amp;</v>
      </c>
      <c r="H204" s="46" t="s">
        <v>382</v>
      </c>
      <c r="J204" t="b">
        <f>LEFT(Table_comb_u[[#This Row],[fixed tgw]],1)=TEXT(Table_comb_u[[#This Row],[tengwa on kb]],"0")</f>
        <v>1</v>
      </c>
    </row>
    <row r="205" spans="1:10" ht="24">
      <c r="A205" s="54" t="s">
        <v>29</v>
      </c>
      <c r="B205" s="53" t="s">
        <v>29</v>
      </c>
      <c r="C205" s="49" t="s">
        <v>367</v>
      </c>
      <c r="D205" s="46" t="s">
        <v>367</v>
      </c>
      <c r="E205" s="57" t="str">
        <f>_xlfn.CONCAT(Table_comb_u[[#This Row],[tehta on kb]],Table_comb_u[[#This Row],[tengwa on kb]])</f>
        <v>`Mr</v>
      </c>
      <c r="F205" s="47" t="str">
        <f>_xlfn.CONCAT(Table_comb_u[[#This Row],[tehta]],Table_comb_u[[#This Row],[tengwa]])</f>
        <v>`Mr</v>
      </c>
      <c r="G205" s="57" t="str">
        <f>Table_comb_u[[#This Row],[fixed tgw]]</f>
        <v>r&amp;</v>
      </c>
      <c r="H205" s="46" t="s">
        <v>383</v>
      </c>
      <c r="J205" t="b">
        <f>LEFT(Table_comb_u[[#This Row],[fixed tgw]],1)=TEXT(Table_comb_u[[#This Row],[tengwa on kb]],"0")</f>
        <v>1</v>
      </c>
    </row>
    <row r="206" spans="1:10" ht="24">
      <c r="A206" s="54" t="s">
        <v>13</v>
      </c>
      <c r="B206" s="53" t="s">
        <v>13</v>
      </c>
      <c r="C206" s="49" t="s">
        <v>367</v>
      </c>
      <c r="D206" s="46" t="s">
        <v>367</v>
      </c>
      <c r="E206" s="57" t="str">
        <f>_xlfn.CONCAT(Table_comb_u[[#This Row],[tehta on kb]],Table_comb_u[[#This Row],[tengwa on kb]])</f>
        <v>`Mf</v>
      </c>
      <c r="F206" s="47" t="str">
        <f>_xlfn.CONCAT(Table_comb_u[[#This Row],[tehta]],Table_comb_u[[#This Row],[tengwa]])</f>
        <v>`Mf</v>
      </c>
      <c r="G206" s="57" t="str">
        <f>Table_comb_u[[#This Row],[fixed tgw]]</f>
        <v>fU</v>
      </c>
      <c r="H206" s="46" t="s">
        <v>393</v>
      </c>
      <c r="J206" t="b">
        <f>LEFT(Table_comb_u[[#This Row],[fixed tgw]],1)=TEXT(Table_comb_u[[#This Row],[tengwa on kb]],"0")</f>
        <v>1</v>
      </c>
    </row>
    <row r="207" spans="1:10" ht="24">
      <c r="A207" s="54" t="s">
        <v>33</v>
      </c>
      <c r="B207" s="53" t="s">
        <v>33</v>
      </c>
      <c r="C207" s="49" t="s">
        <v>367</v>
      </c>
      <c r="D207" s="46" t="s">
        <v>367</v>
      </c>
      <c r="E207" s="57" t="str">
        <f>_xlfn.CONCAT(Table_comb_u[[#This Row],[tehta on kb]],Table_comb_u[[#This Row],[tengwa on kb]])</f>
        <v>`Mv</v>
      </c>
      <c r="F207" s="47" t="str">
        <f>_xlfn.CONCAT(Table_comb_u[[#This Row],[tehta]],Table_comb_u[[#This Row],[tengwa]])</f>
        <v>`Mv</v>
      </c>
      <c r="G207" s="57" t="str">
        <f>Table_comb_u[[#This Row],[fixed tgw]]</f>
        <v>vU</v>
      </c>
      <c r="H207" s="46" t="s">
        <v>394</v>
      </c>
      <c r="J207" t="b">
        <f>LEFT(Table_comb_u[[#This Row],[fixed tgw]],1)=TEXT(Table_comb_u[[#This Row],[tengwa on kb]],"0")</f>
        <v>1</v>
      </c>
    </row>
    <row r="208" spans="1:10" ht="24">
      <c r="A208" s="54" t="s">
        <v>192</v>
      </c>
      <c r="B208" s="53" t="s">
        <v>192</v>
      </c>
      <c r="C208" s="49" t="s">
        <v>367</v>
      </c>
      <c r="D208" s="46" t="s">
        <v>367</v>
      </c>
      <c r="E208" s="57" t="str">
        <f>_xlfn.CONCAT(Table_comb_u[[#This Row],[tehta on kb]],Table_comb_u[[#This Row],[tengwa on kb]])</f>
        <v>`M5</v>
      </c>
      <c r="F208" s="47" t="str">
        <f>_xlfn.CONCAT(Table_comb_u[[#This Row],[tehta]],Table_comb_u[[#This Row],[tengwa]])</f>
        <v>`M5</v>
      </c>
      <c r="G208" s="57" t="str">
        <f>Table_comb_u[[#This Row],[fixed tgw]]</f>
        <v>5&amp;</v>
      </c>
      <c r="H208" s="46" t="s">
        <v>384</v>
      </c>
      <c r="J208" t="b">
        <f>LEFT(Table_comb_u[[#This Row],[fixed tgw]],1)=TEXT(Table_comb_u[[#This Row],[tengwa on kb]],"0")</f>
        <v>1</v>
      </c>
    </row>
    <row r="209" spans="1:10" ht="24">
      <c r="A209" s="54" t="s">
        <v>30</v>
      </c>
      <c r="B209" s="53" t="s">
        <v>30</v>
      </c>
      <c r="C209" s="49" t="s">
        <v>367</v>
      </c>
      <c r="D209" s="46" t="s">
        <v>367</v>
      </c>
      <c r="E209" s="57" t="str">
        <f>_xlfn.CONCAT(Table_comb_u[[#This Row],[tehta on kb]],Table_comb_u[[#This Row],[tengwa on kb]])</f>
        <v>`Mt</v>
      </c>
      <c r="F209" s="47" t="str">
        <f>_xlfn.CONCAT(Table_comb_u[[#This Row],[tehta]],Table_comb_u[[#This Row],[tengwa]])</f>
        <v>`Mt</v>
      </c>
      <c r="G209" s="57" t="str">
        <f>Table_comb_u[[#This Row],[fixed tgw]]</f>
        <v>t&amp;</v>
      </c>
      <c r="H209" s="46" t="s">
        <v>446</v>
      </c>
      <c r="J209" t="b">
        <f>LEFT(Table_comb_u[[#This Row],[fixed tgw]],1)=TEXT(Table_comb_u[[#This Row],[tengwa on kb]],"0")</f>
        <v>1</v>
      </c>
    </row>
    <row r="210" spans="1:10" ht="24">
      <c r="A210" s="54" t="s">
        <v>14</v>
      </c>
      <c r="B210" s="53" t="s">
        <v>14</v>
      </c>
      <c r="C210" s="49" t="s">
        <v>367</v>
      </c>
      <c r="D210" s="46" t="s">
        <v>367</v>
      </c>
      <c r="E210" s="57" t="str">
        <f>_xlfn.CONCAT(Table_comb_u[[#This Row],[tehta on kb]],Table_comb_u[[#This Row],[tengwa on kb]])</f>
        <v>`Mg</v>
      </c>
      <c r="F210" s="47" t="str">
        <f>_xlfn.CONCAT(Table_comb_u[[#This Row],[tehta]],Table_comb_u[[#This Row],[tengwa]])</f>
        <v>`Mg</v>
      </c>
      <c r="G210" s="57" t="str">
        <f>Table_comb_u[[#This Row],[fixed tgw]]</f>
        <v>gU</v>
      </c>
      <c r="H210" s="46" t="s">
        <v>395</v>
      </c>
      <c r="J210" t="b">
        <f>LEFT(Table_comb_u[[#This Row],[fixed tgw]],1)=TEXT(Table_comb_u[[#This Row],[tengwa on kb]],"0")</f>
        <v>1</v>
      </c>
    </row>
    <row r="211" spans="1:10" ht="24">
      <c r="A211" s="54" t="s">
        <v>2</v>
      </c>
      <c r="B211" s="53" t="s">
        <v>2</v>
      </c>
      <c r="C211" s="49" t="s">
        <v>367</v>
      </c>
      <c r="D211" s="46" t="s">
        <v>367</v>
      </c>
      <c r="E211" s="57" t="str">
        <f>_xlfn.CONCAT(Table_comb_u[[#This Row],[tehta on kb]],Table_comb_u[[#This Row],[tengwa on kb]])</f>
        <v>`Mb</v>
      </c>
      <c r="F211" s="47" t="str">
        <f>_xlfn.CONCAT(Table_comb_u[[#This Row],[tehta]],Table_comb_u[[#This Row],[tengwa]])</f>
        <v>`Mb</v>
      </c>
      <c r="G211" s="57" t="str">
        <f>Table_comb_u[[#This Row],[fixed tgw]]</f>
        <v>bU</v>
      </c>
      <c r="H211" s="46" t="s">
        <v>396</v>
      </c>
      <c r="J211" t="b">
        <f>LEFT(Table_comb_u[[#This Row],[fixed tgw]],1)=TEXT(Table_comb_u[[#This Row],[tengwa on kb]],"0")</f>
        <v>1</v>
      </c>
    </row>
    <row r="212" spans="1:10" ht="24">
      <c r="A212" s="54">
        <v>6</v>
      </c>
      <c r="B212" s="53">
        <v>6</v>
      </c>
      <c r="C212" s="49" t="s">
        <v>367</v>
      </c>
      <c r="D212" s="46" t="s">
        <v>367</v>
      </c>
      <c r="E212" s="57" t="str">
        <f>_xlfn.CONCAT(Table_comb_u[[#This Row],[tehta on kb]],Table_comb_u[[#This Row],[tengwa on kb]])</f>
        <v>`M6</v>
      </c>
      <c r="F212" s="47" t="str">
        <f>_xlfn.CONCAT(Table_comb_u[[#This Row],[tehta]],Table_comb_u[[#This Row],[tengwa]])</f>
        <v>`M6</v>
      </c>
      <c r="G212" s="57" t="str">
        <f>Table_comb_u[[#This Row],[fixed tgw]]</f>
        <v>6M</v>
      </c>
      <c r="H212" s="46" t="s">
        <v>373</v>
      </c>
      <c r="J212" t="b">
        <f>LEFT(Table_comb_u[[#This Row],[fixed tgw]],1)=TEXT(Table_comb_u[[#This Row],[tengwa on kb]],"0")</f>
        <v>1</v>
      </c>
    </row>
    <row r="213" spans="1:10" ht="24">
      <c r="A213" s="54" t="s">
        <v>24</v>
      </c>
      <c r="B213" s="53" t="s">
        <v>24</v>
      </c>
      <c r="C213" s="49" t="s">
        <v>367</v>
      </c>
      <c r="D213" s="46" t="s">
        <v>367</v>
      </c>
      <c r="E213" s="57" t="str">
        <f>_xlfn.CONCAT(Table_comb_u[[#This Row],[tehta on kb]],Table_comb_u[[#This Row],[tengwa on kb]])</f>
        <v>`My</v>
      </c>
      <c r="F213" s="47" t="str">
        <f>_xlfn.CONCAT(Table_comb_u[[#This Row],[tehta]],Table_comb_u[[#This Row],[tengwa]])</f>
        <v>`My</v>
      </c>
      <c r="G213" s="57" t="str">
        <f>Table_comb_u[[#This Row],[fixed tgw]]</f>
        <v>yM</v>
      </c>
      <c r="H213" s="46" t="s">
        <v>448</v>
      </c>
      <c r="J213" t="b">
        <f>LEFT(Table_comb_u[[#This Row],[fixed tgw]],1)=TEXT(Table_comb_u[[#This Row],[tengwa on kb]],"0")</f>
        <v>1</v>
      </c>
    </row>
    <row r="214" spans="1:10" ht="24">
      <c r="A214" s="54" t="s">
        <v>17</v>
      </c>
      <c r="B214" s="53" t="s">
        <v>17</v>
      </c>
      <c r="C214" s="49" t="s">
        <v>367</v>
      </c>
      <c r="D214" s="46" t="s">
        <v>367</v>
      </c>
      <c r="E214" s="57" t="str">
        <f>_xlfn.CONCAT(Table_comb_u[[#This Row],[tehta on kb]],Table_comb_u[[#This Row],[tengwa on kb]])</f>
        <v>`Mh</v>
      </c>
      <c r="F214" s="47" t="str">
        <f>_xlfn.CONCAT(Table_comb_u[[#This Row],[tehta]],Table_comb_u[[#This Row],[tengwa]])</f>
        <v>`Mh</v>
      </c>
      <c r="G214" s="57" t="str">
        <f>Table_comb_u[[#This Row],[fixed tgw]]</f>
        <v>hM</v>
      </c>
      <c r="H214" s="46" t="s">
        <v>374</v>
      </c>
      <c r="I214" t="s">
        <v>242</v>
      </c>
      <c r="J214" t="b">
        <f>LEFT(Table_comb_u[[#This Row],[fixed tgw]],1)=TEXT(Table_comb_u[[#This Row],[tengwa on kb]],"0")</f>
        <v>1</v>
      </c>
    </row>
    <row r="215" spans="1:10" ht="24">
      <c r="A215" s="54" t="s">
        <v>25</v>
      </c>
      <c r="B215" s="53" t="s">
        <v>25</v>
      </c>
      <c r="C215" s="49" t="s">
        <v>367</v>
      </c>
      <c r="D215" s="46" t="s">
        <v>367</v>
      </c>
      <c r="E215" s="57" t="str">
        <f>_xlfn.CONCAT(Table_comb_u[[#This Row],[tehta on kb]],Table_comb_u[[#This Row],[tengwa on kb]])</f>
        <v>`Mn</v>
      </c>
      <c r="F215" s="47" t="str">
        <f>_xlfn.CONCAT(Table_comb_u[[#This Row],[tehta]],Table_comb_u[[#This Row],[tengwa]])</f>
        <v>`Mn</v>
      </c>
      <c r="G215" s="57" t="str">
        <f>Table_comb_u[[#This Row],[fixed tgw]]</f>
        <v>nM</v>
      </c>
      <c r="H215" s="46" t="s">
        <v>447</v>
      </c>
      <c r="J215" t="b">
        <f>LEFT(Table_comb_u[[#This Row],[fixed tgw]],1)=TEXT(Table_comb_u[[#This Row],[tengwa on kb]],"0")</f>
        <v>1</v>
      </c>
    </row>
    <row r="216" spans="1:10" ht="24">
      <c r="A216" s="54">
        <v>7</v>
      </c>
      <c r="B216" s="53">
        <v>7</v>
      </c>
      <c r="C216" s="49" t="s">
        <v>367</v>
      </c>
      <c r="D216" s="46" t="s">
        <v>367</v>
      </c>
      <c r="E216" s="57" t="str">
        <f>_xlfn.CONCAT(Table_comb_u[[#This Row],[tehta on kb]],Table_comb_u[[#This Row],[tengwa on kb]])</f>
        <v>`M7</v>
      </c>
      <c r="F216" s="47" t="str">
        <f>_xlfn.CONCAT(Table_comb_u[[#This Row],[tehta]],Table_comb_u[[#This Row],[tengwa]])</f>
        <v>`M7</v>
      </c>
      <c r="G216" s="57" t="str">
        <f>Table_comb_u[[#This Row],[fixed tgw]]</f>
        <v>7J</v>
      </c>
      <c r="H216" s="46" t="s">
        <v>401</v>
      </c>
      <c r="J216" t="b">
        <f>LEFT(Table_comb_u[[#This Row],[fixed tgw]],1)=TEXT(Table_comb_u[[#This Row],[tengwa on kb]],"0")</f>
        <v>1</v>
      </c>
    </row>
    <row r="217" spans="1:10" ht="24">
      <c r="A217" s="54" t="s">
        <v>31</v>
      </c>
      <c r="B217" s="53" t="s">
        <v>31</v>
      </c>
      <c r="C217" s="49" t="s">
        <v>367</v>
      </c>
      <c r="D217" s="46" t="s">
        <v>367</v>
      </c>
      <c r="E217" s="57" t="str">
        <f>_xlfn.CONCAT(Table_comb_u[[#This Row],[tehta on kb]],Table_comb_u[[#This Row],[tengwa on kb]])</f>
        <v>`Mu</v>
      </c>
      <c r="F217" s="47" t="str">
        <f>_xlfn.CONCAT(Table_comb_u[[#This Row],[tehta]],Table_comb_u[[#This Row],[tengwa]])</f>
        <v>`Mu</v>
      </c>
      <c r="G217" s="57" t="str">
        <f>Table_comb_u[[#This Row],[fixed tgw]]</f>
        <v>uJ</v>
      </c>
      <c r="H217" s="46" t="s">
        <v>402</v>
      </c>
      <c r="J217" t="b">
        <f>LEFT(Table_comb_u[[#This Row],[fixed tgw]],1)=TEXT(Table_comb_u[[#This Row],[tengwa on kb]],"0")</f>
        <v>1</v>
      </c>
    </row>
    <row r="218" spans="1:10" ht="24">
      <c r="A218" s="54" t="s">
        <v>20</v>
      </c>
      <c r="B218" s="53" t="s">
        <v>20</v>
      </c>
      <c r="C218" s="49" t="s">
        <v>367</v>
      </c>
      <c r="D218" s="46" t="s">
        <v>367</v>
      </c>
      <c r="E218" s="57" t="str">
        <f>_xlfn.CONCAT(Table_comb_u[[#This Row],[tehta on kb]],Table_comb_u[[#This Row],[tengwa on kb]])</f>
        <v>`Mj</v>
      </c>
      <c r="F218" s="47" t="str">
        <f>_xlfn.CONCAT(Table_comb_u[[#This Row],[tehta]],Table_comb_u[[#This Row],[tengwa]])</f>
        <v>`Mj</v>
      </c>
      <c r="G218" s="57" t="str">
        <f>Table_comb_u[[#This Row],[fixed tgw]]</f>
        <v>jU</v>
      </c>
      <c r="H218" s="46" t="s">
        <v>403</v>
      </c>
      <c r="J218" t="b">
        <f>LEFT(Table_comb_u[[#This Row],[fixed tgw]],1)=TEXT(Table_comb_u[[#This Row],[tengwa on kb]],"0")</f>
        <v>1</v>
      </c>
    </row>
    <row r="219" spans="1:10" ht="24">
      <c r="A219" s="54" t="s">
        <v>23</v>
      </c>
      <c r="B219" s="53" t="s">
        <v>23</v>
      </c>
      <c r="C219" s="49" t="s">
        <v>367</v>
      </c>
      <c r="D219" s="46" t="s">
        <v>367</v>
      </c>
      <c r="E219" s="57" t="str">
        <f>_xlfn.CONCAT(Table_comb_u[[#This Row],[tehta on kb]],Table_comb_u[[#This Row],[tengwa on kb]])</f>
        <v>`Mm</v>
      </c>
      <c r="F219" s="47" t="str">
        <f>_xlfn.CONCAT(Table_comb_u[[#This Row],[tehta]],Table_comb_u[[#This Row],[tengwa]])</f>
        <v>`Mm</v>
      </c>
      <c r="G219" s="57" t="str">
        <f>Table_comb_u[[#This Row],[fixed tgw]]</f>
        <v>mU</v>
      </c>
      <c r="H219" s="46" t="s">
        <v>404</v>
      </c>
      <c r="J219" t="b">
        <f>LEFT(Table_comb_u[[#This Row],[fixed tgw]],1)=TEXT(Table_comb_u[[#This Row],[tengwa on kb]],"0")</f>
        <v>1</v>
      </c>
    </row>
    <row r="220" spans="1:10" ht="24">
      <c r="A220" s="54" t="s">
        <v>193</v>
      </c>
      <c r="B220" s="53" t="s">
        <v>193</v>
      </c>
      <c r="C220" s="49" t="s">
        <v>367</v>
      </c>
      <c r="D220" s="46" t="s">
        <v>367</v>
      </c>
      <c r="E220" s="57" t="str">
        <f>_xlfn.CONCAT(Table_comb_u[[#This Row],[tehta on kb]],Table_comb_u[[#This Row],[tengwa on kb]])</f>
        <v>`M8</v>
      </c>
      <c r="F220" s="47" t="str">
        <f>_xlfn.CONCAT(Table_comb_u[[#This Row],[tehta]],Table_comb_u[[#This Row],[tengwa]])</f>
        <v>`M8</v>
      </c>
      <c r="G220" s="57" t="str">
        <f>Table_comb_u[[#This Row],[fixed tgw]]</f>
        <v>iM</v>
      </c>
      <c r="H220" s="46" t="s">
        <v>375</v>
      </c>
      <c r="J220" t="b">
        <f>LEFT(Table_comb_u[[#This Row],[fixed tgw]],1)=TEXT(Table_comb_u[[#This Row],[tengwa on kb]],"0")</f>
        <v>0</v>
      </c>
    </row>
    <row r="221" spans="1:10" ht="24">
      <c r="A221" s="54" t="s">
        <v>18</v>
      </c>
      <c r="B221" s="53" t="s">
        <v>18</v>
      </c>
      <c r="C221" s="49" t="s">
        <v>367</v>
      </c>
      <c r="D221" s="46" t="s">
        <v>367</v>
      </c>
      <c r="E221" s="57" t="str">
        <f>_xlfn.CONCAT(Table_comb_u[[#This Row],[tehta on kb]],Table_comb_u[[#This Row],[tengwa on kb]])</f>
        <v>`Mi</v>
      </c>
      <c r="F221" s="47" t="str">
        <f>_xlfn.CONCAT(Table_comb_u[[#This Row],[tehta]],Table_comb_u[[#This Row],[tengwa]])</f>
        <v>`Mi</v>
      </c>
      <c r="G221" s="57" t="str">
        <f>Table_comb_u[[#This Row],[fixed tgw]]</f>
        <v>iM</v>
      </c>
      <c r="H221" s="46" t="s">
        <v>375</v>
      </c>
      <c r="J221" t="b">
        <f>LEFT(Table_comb_u[[#This Row],[fixed tgw]],1)=TEXT(Table_comb_u[[#This Row],[tengwa on kb]],"0")</f>
        <v>1</v>
      </c>
    </row>
    <row r="222" spans="1:10" ht="24">
      <c r="A222" s="54" t="s">
        <v>22</v>
      </c>
      <c r="B222" s="53" t="s">
        <v>22</v>
      </c>
      <c r="C222" s="49" t="s">
        <v>367</v>
      </c>
      <c r="D222" s="46" t="s">
        <v>367</v>
      </c>
      <c r="E222" s="57" t="str">
        <f>_xlfn.CONCAT(Table_comb_u[[#This Row],[tehta on kb]],Table_comb_u[[#This Row],[tengwa on kb]])</f>
        <v>`Mk</v>
      </c>
      <c r="F222" s="47" t="str">
        <f>_xlfn.CONCAT(Table_comb_u[[#This Row],[tehta]],Table_comb_u[[#This Row],[tengwa]])</f>
        <v>`Mk</v>
      </c>
      <c r="G222" s="57" t="str">
        <f>Table_comb_u[[#This Row],[fixed tgw]]</f>
        <v>,U</v>
      </c>
      <c r="H222" s="46" t="s">
        <v>458</v>
      </c>
      <c r="J222" t="b">
        <f>LEFT(Table_comb_u[[#This Row],[fixed tgw]],1)=TEXT(Table_comb_u[[#This Row],[tengwa on kb]],"0")</f>
        <v>0</v>
      </c>
    </row>
    <row r="223" spans="1:10" ht="24">
      <c r="A223" s="54" t="s">
        <v>38</v>
      </c>
      <c r="B223" s="53" t="s">
        <v>38</v>
      </c>
      <c r="C223" s="49" t="s">
        <v>367</v>
      </c>
      <c r="D223" s="46" t="s">
        <v>367</v>
      </c>
      <c r="E223" s="57" t="str">
        <f>_xlfn.CONCAT(Table_comb_u[[#This Row],[tehta on kb]],Table_comb_u[[#This Row],[tengwa on kb]])</f>
        <v>`M,</v>
      </c>
      <c r="F223" s="47" t="str">
        <f>_xlfn.CONCAT(Table_comb_u[[#This Row],[tehta]],Table_comb_u[[#This Row],[tengwa]])</f>
        <v>`M,</v>
      </c>
      <c r="G223" s="57" t="str">
        <f>Table_comb_u[[#This Row],[fixed tgw]]</f>
        <v>,U</v>
      </c>
      <c r="H223" s="46" t="s">
        <v>458</v>
      </c>
      <c r="J223" t="b">
        <f>LEFT(Table_comb_u[[#This Row],[fixed tgw]],1)=TEXT(Table_comb_u[[#This Row],[tengwa on kb]],"0")</f>
        <v>1</v>
      </c>
    </row>
    <row r="224" spans="1:10" ht="24">
      <c r="A224" s="54">
        <v>9</v>
      </c>
      <c r="B224" s="53">
        <v>9</v>
      </c>
      <c r="C224" s="49" t="s">
        <v>367</v>
      </c>
      <c r="D224" s="46" t="s">
        <v>367</v>
      </c>
      <c r="E224" s="57" t="str">
        <f>_xlfn.CONCAT(Table_comb_u[[#This Row],[tehta on kb]],Table_comb_u[[#This Row],[tengwa on kb]])</f>
        <v>`M9</v>
      </c>
      <c r="F224" s="47" t="str">
        <f>_xlfn.CONCAT(Table_comb_u[[#This Row],[tehta]],Table_comb_u[[#This Row],[tengwa]])</f>
        <v>`M9</v>
      </c>
      <c r="G224" s="57" t="str">
        <f>Table_comb_u[[#This Row],[fixed tgw]]</f>
        <v>9M</v>
      </c>
      <c r="H224" s="46" t="s">
        <v>376</v>
      </c>
      <c r="J224" t="b">
        <f>LEFT(Table_comb_u[[#This Row],[fixed tgw]],1)=TEXT(Table_comb_u[[#This Row],[tengwa on kb]],"0")</f>
        <v>1</v>
      </c>
    </row>
    <row r="225" spans="1:11" ht="24">
      <c r="A225" s="54" t="s">
        <v>26</v>
      </c>
      <c r="B225" s="53" t="s">
        <v>26</v>
      </c>
      <c r="C225" s="49" t="s">
        <v>367</v>
      </c>
      <c r="D225" s="46" t="s">
        <v>367</v>
      </c>
      <c r="E225" s="57" t="str">
        <f>_xlfn.CONCAT(Table_comb_u[[#This Row],[tehta on kb]],Table_comb_u[[#This Row],[tengwa on kb]])</f>
        <v>`Mo</v>
      </c>
      <c r="F225" s="47" t="str">
        <f>_xlfn.CONCAT(Table_comb_u[[#This Row],[tehta]],Table_comb_u[[#This Row],[tengwa]])</f>
        <v>`Mo</v>
      </c>
      <c r="G225" s="57" t="str">
        <f>Table_comb_u[[#This Row],[fixed tgw]]</f>
        <v>oU</v>
      </c>
      <c r="H225" s="46" t="s">
        <v>397</v>
      </c>
      <c r="J225" t="b">
        <f>LEFT(Table_comb_u[[#This Row],[fixed tgw]],1)=TEXT(Table_comb_u[[#This Row],[tengwa on kb]],"0")</f>
        <v>1</v>
      </c>
    </row>
    <row r="229" spans="1:11" ht="30">
      <c r="A229" s="56" t="s">
        <v>194</v>
      </c>
      <c r="B229" s="56" t="s">
        <v>81</v>
      </c>
      <c r="C229" s="50" t="s">
        <v>195</v>
      </c>
      <c r="D229" s="50" t="s">
        <v>196</v>
      </c>
      <c r="E229" s="50" t="s">
        <v>198</v>
      </c>
      <c r="F229" s="50" t="s">
        <v>179</v>
      </c>
      <c r="G229" s="50" t="s">
        <v>199</v>
      </c>
      <c r="H229" s="50" t="s">
        <v>180</v>
      </c>
      <c r="I229" s="50" t="s">
        <v>182</v>
      </c>
      <c r="J229" s="50" t="s">
        <v>457</v>
      </c>
    </row>
    <row r="230" spans="1:11" ht="24">
      <c r="A230" s="54" t="s">
        <v>183</v>
      </c>
      <c r="B230" s="53" t="s">
        <v>183</v>
      </c>
      <c r="C230" s="49" t="s">
        <v>406</v>
      </c>
      <c r="D230" s="46" t="s">
        <v>406</v>
      </c>
      <c r="E230" s="57" t="str">
        <f>_xlfn.CONCAT(Table_comb_y[[#This Row],[tehta on kb]],Table_comb_y[[#This Row],[tengwa on kb]])</f>
        <v>`×1</v>
      </c>
      <c r="F230" s="47" t="str">
        <f>_xlfn.CONCAT(Table_comb_y[[#This Row],[tehta]],Table_comb_y[[#This Row],[tengwa]])</f>
        <v>`×1</v>
      </c>
      <c r="G230" s="57" t="str">
        <f>Table_comb_y[[#This Row],[fixed tgw]]</f>
        <v>1Õ</v>
      </c>
      <c r="H230" s="46" t="s">
        <v>407</v>
      </c>
      <c r="J230" t="b">
        <f>LEFT(Table_comb_y[[#This Row],[fixed tgw]],1)=TEXT(Table_comb_y[[#This Row],[tengwa on kb]],"0")</f>
        <v>1</v>
      </c>
    </row>
    <row r="231" spans="1:11" ht="24">
      <c r="A231" s="54" t="s">
        <v>140</v>
      </c>
      <c r="B231" s="53" t="s">
        <v>140</v>
      </c>
      <c r="C231" s="49" t="s">
        <v>406</v>
      </c>
      <c r="D231" s="46" t="s">
        <v>406</v>
      </c>
      <c r="E231" s="57" t="str">
        <f>_xlfn.CONCAT(Table_comb_y[[#This Row],[tehta on kb]],Table_comb_y[[#This Row],[tengwa on kb]])</f>
        <v>`×!</v>
      </c>
      <c r="F231" s="47" t="str">
        <f>_xlfn.CONCAT(Table_comb_y[[#This Row],[tehta]],Table_comb_y[[#This Row],[tengwa]])</f>
        <v>`×!</v>
      </c>
      <c r="G231" s="57" t="str">
        <f>Table_comb_y[[#This Row],[fixed tgw]]</f>
        <v>!Ö</v>
      </c>
      <c r="H231" s="46" t="s">
        <v>442</v>
      </c>
      <c r="J231" t="b">
        <f>LEFT(Table_comb_y[[#This Row],[fixed tgw]],1)=TEXT(Table_comb_y[[#This Row],[tengwa on kb]],"0")</f>
        <v>1</v>
      </c>
    </row>
    <row r="232" spans="1:11" ht="24">
      <c r="A232" s="54" t="s">
        <v>28</v>
      </c>
      <c r="B232" s="53" t="s">
        <v>28</v>
      </c>
      <c r="C232" s="49" t="s">
        <v>406</v>
      </c>
      <c r="D232" s="46" t="s">
        <v>406</v>
      </c>
      <c r="E232" s="57" t="str">
        <f>_xlfn.CONCAT(Table_comb_y[[#This Row],[tehta on kb]],Table_comb_y[[#This Row],[tengwa on kb]])</f>
        <v>`×q</v>
      </c>
      <c r="F232" s="47" t="str">
        <f>_xlfn.CONCAT(Table_comb_y[[#This Row],[tehta]],Table_comb_y[[#This Row],[tengwa]])</f>
        <v>`×q</v>
      </c>
      <c r="G232" s="57" t="str">
        <f>Table_comb_y[[#This Row],[fixed tgw]]</f>
        <v>qÕ</v>
      </c>
      <c r="H232" s="46" t="s">
        <v>408</v>
      </c>
      <c r="J232" t="b">
        <f>LEFT(Table_comb_y[[#This Row],[fixed tgw]],1)=TEXT(Table_comb_y[[#This Row],[tengwa on kb]],"0")</f>
        <v>1</v>
      </c>
    </row>
    <row r="233" spans="1:11" ht="24">
      <c r="A233" s="54" t="s">
        <v>59</v>
      </c>
      <c r="B233" s="53" t="s">
        <v>59</v>
      </c>
      <c r="C233" s="49" t="s">
        <v>406</v>
      </c>
      <c r="D233" s="46" t="s">
        <v>406</v>
      </c>
      <c r="E233" s="57" t="str">
        <f>_xlfn.CONCAT(Table_comb_y[[#This Row],[tehta on kb]],Table_comb_y[[#This Row],[tengwa on kb]])</f>
        <v>`×Q</v>
      </c>
      <c r="F233" s="47" t="str">
        <f>_xlfn.CONCAT(Table_comb_y[[#This Row],[tehta]],Table_comb_y[[#This Row],[tengwa]])</f>
        <v>`×Q</v>
      </c>
      <c r="G233" s="57" t="str">
        <f>Table_comb_y[[#This Row],[fixed tgw]]</f>
        <v>QÖ</v>
      </c>
      <c r="H233" s="46" t="s">
        <v>443</v>
      </c>
      <c r="J233" t="b">
        <f>LEFT(Table_comb_y[[#This Row],[fixed tgw]],1)=TEXT(Table_comb_y[[#This Row],[tengwa on kb]],"0")</f>
        <v>1</v>
      </c>
    </row>
    <row r="234" spans="1:11" ht="24">
      <c r="A234" s="54" t="s">
        <v>0</v>
      </c>
      <c r="B234" s="53" t="s">
        <v>0</v>
      </c>
      <c r="C234" s="49" t="s">
        <v>406</v>
      </c>
      <c r="D234" s="46" t="s">
        <v>406</v>
      </c>
      <c r="E234" s="57" t="str">
        <f>_xlfn.CONCAT(Table_comb_y[[#This Row],[tehta on kb]],Table_comb_y[[#This Row],[tengwa on kb]])</f>
        <v>`×a</v>
      </c>
      <c r="F234" s="47" t="str">
        <f>_xlfn.CONCAT(Table_comb_y[[#This Row],[tehta]],Table_comb_y[[#This Row],[tengwa]])</f>
        <v>`×a</v>
      </c>
      <c r="G234" s="57" t="str">
        <f>Table_comb_y[[#This Row],[fixed tgw]]</f>
        <v>aÕ</v>
      </c>
      <c r="H234" s="46" t="s">
        <v>409</v>
      </c>
      <c r="J234" t="b">
        <f>LEFT(Table_comb_y[[#This Row],[fixed tgw]],1)=TEXT(Table_comb_y[[#This Row],[tengwa on kb]],"0")</f>
        <v>1</v>
      </c>
    </row>
    <row r="235" spans="1:11" ht="24">
      <c r="A235" s="54" t="s">
        <v>187</v>
      </c>
      <c r="B235" s="53" t="s">
        <v>187</v>
      </c>
      <c r="C235" s="49" t="s">
        <v>406</v>
      </c>
      <c r="D235" s="46" t="s">
        <v>406</v>
      </c>
      <c r="E235" s="57" t="str">
        <f>_xlfn.CONCAT(Table_comb_y[[#This Row],[tehta on kb]],Table_comb_y[[#This Row],[tengwa on kb]])</f>
        <v>`×A</v>
      </c>
      <c r="F235" s="47" t="str">
        <f>_xlfn.CONCAT(Table_comb_y[[#This Row],[tehta]],Table_comb_y[[#This Row],[tengwa]])</f>
        <v>`×A</v>
      </c>
      <c r="G235" s="57" t="str">
        <f>Table_comb_y[[#This Row],[fixed tgw]]</f>
        <v>AÕ</v>
      </c>
      <c r="H235" s="46" t="s">
        <v>410</v>
      </c>
      <c r="J235" t="b">
        <f>LEFT(Table_comb_y[[#This Row],[fixed tgw]],1)=TEXT(Table_comb_y[[#This Row],[tengwa on kb]],"0")</f>
        <v>1</v>
      </c>
    </row>
    <row r="236" spans="1:11" ht="24">
      <c r="A236" s="54" t="s">
        <v>7</v>
      </c>
      <c r="B236" s="53" t="s">
        <v>7</v>
      </c>
      <c r="C236" s="49" t="s">
        <v>406</v>
      </c>
      <c r="D236" s="46" t="s">
        <v>406</v>
      </c>
      <c r="E236" s="57" t="str">
        <f>_xlfn.CONCAT(Table_comb_y[[#This Row],[tehta on kb]],Table_comb_y[[#This Row],[tengwa on kb]])</f>
        <v>`×z</v>
      </c>
      <c r="F236" s="47" t="str">
        <f>_xlfn.CONCAT(Table_comb_y[[#This Row],[tehta]],Table_comb_y[[#This Row],[tengwa]])</f>
        <v>`×z</v>
      </c>
      <c r="G236" s="57" t="str">
        <f>Table_comb_y[[#This Row],[fixed tgw]]</f>
        <v>zÕ</v>
      </c>
      <c r="H236" s="46" t="s">
        <v>411</v>
      </c>
      <c r="J236" t="b">
        <f>LEFT(Table_comb_y[[#This Row],[fixed tgw]],1)=TEXT(Table_comb_y[[#This Row],[tengwa on kb]],"0")</f>
        <v>1</v>
      </c>
    </row>
    <row r="237" spans="1:11" ht="24">
      <c r="A237" s="54" t="s">
        <v>54</v>
      </c>
      <c r="B237" s="53" t="s">
        <v>54</v>
      </c>
      <c r="C237" s="49" t="s">
        <v>406</v>
      </c>
      <c r="D237" s="46" t="s">
        <v>406</v>
      </c>
      <c r="E237" s="57" t="str">
        <f>_xlfn.CONCAT(Table_comb_y[[#This Row],[tehta on kb]],Table_comb_y[[#This Row],[tengwa on kb]])</f>
        <v>`×Z</v>
      </c>
      <c r="F237" s="47" t="str">
        <f>_xlfn.CONCAT(Table_comb_y[[#This Row],[tehta]],Table_comb_y[[#This Row],[tengwa]])</f>
        <v>`×Z</v>
      </c>
      <c r="G237" s="57" t="str">
        <f>Table_comb_y[[#This Row],[fixed tgw]]</f>
        <v>ZÕ</v>
      </c>
      <c r="H237" s="46" t="s">
        <v>412</v>
      </c>
      <c r="J237" t="b">
        <f>LEFT(Table_comb_y[[#This Row],[fixed tgw]],1)=TEXT(Table_comb_y[[#This Row],[tengwa on kb]],"0")</f>
        <v>1</v>
      </c>
    </row>
    <row r="238" spans="1:11" ht="24">
      <c r="A238" s="54" t="s">
        <v>184</v>
      </c>
      <c r="B238" s="53" t="s">
        <v>184</v>
      </c>
      <c r="C238" s="49" t="s">
        <v>406</v>
      </c>
      <c r="D238" s="46" t="s">
        <v>406</v>
      </c>
      <c r="E238" s="57" t="str">
        <f>_xlfn.CONCAT(Table_comb_y[[#This Row],[tehta on kb]],Table_comb_y[[#This Row],[tengwa on kb]])</f>
        <v>`×2</v>
      </c>
      <c r="F238" s="47" t="str">
        <f>_xlfn.CONCAT(Table_comb_y[[#This Row],[tehta]],Table_comb_y[[#This Row],[tengwa]])</f>
        <v>`×2</v>
      </c>
      <c r="G238" s="57" t="str">
        <f>Table_comb_y[[#This Row],[fixed tgw]]</f>
        <v>2Ô</v>
      </c>
      <c r="H238" s="46" t="s">
        <v>420</v>
      </c>
      <c r="J238" t="b">
        <f>LEFT(Table_comb_y[[#This Row],[fixed tgw]],1)=TEXT(Table_comb_y[[#This Row],[tengwa on kb]],"0")</f>
        <v>1</v>
      </c>
    </row>
    <row r="239" spans="1:11" ht="24">
      <c r="A239" s="54" t="s">
        <v>185</v>
      </c>
      <c r="B239" s="53" t="s">
        <v>185</v>
      </c>
      <c r="C239" s="49" t="s">
        <v>406</v>
      </c>
      <c r="D239" s="46" t="s">
        <v>406</v>
      </c>
      <c r="E239" s="57" t="str">
        <f>_xlfn.CONCAT(Table_comb_y[[#This Row],[tehta on kb]],Table_comb_y[[#This Row],[tengwa on kb]])</f>
        <v>`×@</v>
      </c>
      <c r="F239" s="47" t="str">
        <f>_xlfn.CONCAT(Table_comb_y[[#This Row],[tehta]],Table_comb_y[[#This Row],[tengwa]])</f>
        <v>`×@</v>
      </c>
      <c r="G239" s="57" t="str">
        <f>Table_comb_y[[#This Row],[fixed tgw]]</f>
        <v>@Ô</v>
      </c>
      <c r="H239" s="46" t="s">
        <v>421</v>
      </c>
      <c r="J239" t="b">
        <f>LEFT(Table_comb_y[[#This Row],[fixed tgw]],1)=TEXT(Table_comb_y[[#This Row],[tengwa on kb]],"0")</f>
        <v>1</v>
      </c>
      <c r="K239" t="s">
        <v>405</v>
      </c>
    </row>
    <row r="240" spans="1:11" ht="24">
      <c r="A240" s="54" t="s">
        <v>3</v>
      </c>
      <c r="B240" s="53" t="s">
        <v>3</v>
      </c>
      <c r="C240" s="49" t="s">
        <v>406</v>
      </c>
      <c r="D240" s="46" t="s">
        <v>406</v>
      </c>
      <c r="E240" s="57" t="str">
        <f>_xlfn.CONCAT(Table_comb_y[[#This Row],[tehta on kb]],Table_comb_y[[#This Row],[tengwa on kb]])</f>
        <v>`×w</v>
      </c>
      <c r="F240" s="47" t="str">
        <f>_xlfn.CONCAT(Table_comb_y[[#This Row],[tehta]],Table_comb_y[[#This Row],[tengwa]])</f>
        <v>`×w</v>
      </c>
      <c r="G240" s="57" t="str">
        <f>Table_comb_y[[#This Row],[fixed tgw]]</f>
        <v>wÔ</v>
      </c>
      <c r="H240" s="46" t="s">
        <v>422</v>
      </c>
      <c r="J240" t="b">
        <f>LEFT(Table_comb_y[[#This Row],[fixed tgw]],1)=TEXT(Table_comb_y[[#This Row],[tengwa on kb]],"0")</f>
        <v>1</v>
      </c>
    </row>
    <row r="241" spans="1:17" ht="32.25" thickBot="1">
      <c r="A241" s="54" t="s">
        <v>188</v>
      </c>
      <c r="B241" s="53" t="s">
        <v>188</v>
      </c>
      <c r="C241" s="49" t="s">
        <v>406</v>
      </c>
      <c r="D241" s="46" t="s">
        <v>406</v>
      </c>
      <c r="E241" s="57" t="str">
        <f>_xlfn.CONCAT(Table_comb_y[[#This Row],[tehta on kb]],Table_comb_y[[#This Row],[tengwa on kb]])</f>
        <v>`×W</v>
      </c>
      <c r="F241" s="47" t="str">
        <f>_xlfn.CONCAT(Table_comb_y[[#This Row],[tehta]],Table_comb_y[[#This Row],[tengwa]])</f>
        <v>`×W</v>
      </c>
      <c r="G241" s="57" t="str">
        <f>Table_comb_y[[#This Row],[fixed tgw]]</f>
        <v>WÔ</v>
      </c>
      <c r="H241" s="46" t="s">
        <v>423</v>
      </c>
      <c r="J241" t="b">
        <f>LEFT(Table_comb_y[[#This Row],[fixed tgw]],1)=TEXT(Table_comb_y[[#This Row],[tengwa on kb]],"0")</f>
        <v>1</v>
      </c>
      <c r="N241" s="23" t="s">
        <v>123</v>
      </c>
      <c r="O241" s="23" t="s">
        <v>124</v>
      </c>
      <c r="P241" s="24" t="s">
        <v>125</v>
      </c>
      <c r="Q241" s="42"/>
    </row>
    <row r="242" spans="1:17" ht="24.75" thickBot="1">
      <c r="A242" s="54" t="s">
        <v>21</v>
      </c>
      <c r="B242" s="53" t="s">
        <v>21</v>
      </c>
      <c r="C242" s="49" t="s">
        <v>406</v>
      </c>
      <c r="D242" s="46" t="s">
        <v>406</v>
      </c>
      <c r="E242" s="57" t="str">
        <f>_xlfn.CONCAT(Table_comb_y[[#This Row],[tehta on kb]],Table_comb_y[[#This Row],[tengwa on kb]])</f>
        <v>`×s</v>
      </c>
      <c r="F242" s="47" t="str">
        <f>_xlfn.CONCAT(Table_comb_y[[#This Row],[tehta]],Table_comb_y[[#This Row],[tengwa]])</f>
        <v>`×s</v>
      </c>
      <c r="G242" s="57" t="str">
        <f>Table_comb_y[[#This Row],[fixed tgw]]</f>
        <v>sÔ</v>
      </c>
      <c r="H242" s="46" t="s">
        <v>424</v>
      </c>
      <c r="J242" t="b">
        <f>LEFT(Table_comb_y[[#This Row],[fixed tgw]],1)=TEXT(Table_comb_y[[#This Row],[tengwa on kb]],"0")</f>
        <v>1</v>
      </c>
      <c r="N242" s="23" t="s">
        <v>126</v>
      </c>
      <c r="O242" s="23" t="s">
        <v>127</v>
      </c>
      <c r="P242" s="24" t="s">
        <v>127</v>
      </c>
      <c r="Q242" s="42" t="s">
        <v>127</v>
      </c>
    </row>
    <row r="243" spans="1:17" ht="24.75" thickBot="1">
      <c r="A243" s="54" t="s">
        <v>189</v>
      </c>
      <c r="B243" s="53" t="s">
        <v>189</v>
      </c>
      <c r="C243" s="49" t="s">
        <v>406</v>
      </c>
      <c r="D243" s="46" t="s">
        <v>406</v>
      </c>
      <c r="E243" s="57" t="str">
        <f>_xlfn.CONCAT(Table_comb_y[[#This Row],[tehta on kb]],Table_comb_y[[#This Row],[tengwa on kb]])</f>
        <v>`×S</v>
      </c>
      <c r="F243" s="47" t="str">
        <f>_xlfn.CONCAT(Table_comb_y[[#This Row],[tehta]],Table_comb_y[[#This Row],[tengwa]])</f>
        <v>`×S</v>
      </c>
      <c r="G243" s="57" t="str">
        <f>Table_comb_y[[#This Row],[fixed tgw]]</f>
        <v>SÔ</v>
      </c>
      <c r="H243" s="46" t="s">
        <v>425</v>
      </c>
      <c r="J243" t="b">
        <f>LEFT(Table_comb_y[[#This Row],[fixed tgw]],1)=TEXT(Table_comb_y[[#This Row],[tengwa on kb]],"0")</f>
        <v>1</v>
      </c>
      <c r="N243" s="23" t="s">
        <v>128</v>
      </c>
      <c r="O243" s="23" t="s">
        <v>129</v>
      </c>
      <c r="P243" s="24" t="s">
        <v>129</v>
      </c>
      <c r="Q243" s="42" t="s">
        <v>129</v>
      </c>
    </row>
    <row r="244" spans="1:17" ht="24.75" thickBot="1">
      <c r="A244" s="54" t="s">
        <v>15</v>
      </c>
      <c r="B244" s="53" t="s">
        <v>15</v>
      </c>
      <c r="C244" s="49" t="s">
        <v>406</v>
      </c>
      <c r="D244" s="46" t="s">
        <v>406</v>
      </c>
      <c r="E244" s="57" t="str">
        <f>_xlfn.CONCAT(Table_comb_y[[#This Row],[tehta on kb]],Table_comb_y[[#This Row],[tengwa on kb]])</f>
        <v>`×x</v>
      </c>
      <c r="F244" s="47" t="str">
        <f>_xlfn.CONCAT(Table_comb_y[[#This Row],[tehta]],Table_comb_y[[#This Row],[tengwa]])</f>
        <v>`×x</v>
      </c>
      <c r="G244" s="57" t="str">
        <f>Table_comb_y[[#This Row],[fixed tgw]]</f>
        <v>xÔ</v>
      </c>
      <c r="H244" s="46" t="s">
        <v>426</v>
      </c>
      <c r="J244" t="b">
        <f>LEFT(Table_comb_y[[#This Row],[fixed tgw]],1)=TEXT(Table_comb_y[[#This Row],[tengwa on kb]],"0")</f>
        <v>1</v>
      </c>
      <c r="N244" s="23" t="s">
        <v>130</v>
      </c>
      <c r="O244" s="23" t="s">
        <v>125</v>
      </c>
      <c r="P244" s="24" t="s">
        <v>125</v>
      </c>
      <c r="Q244" s="42" t="s">
        <v>125</v>
      </c>
    </row>
    <row r="245" spans="1:17" ht="24">
      <c r="A245" s="54" t="s">
        <v>190</v>
      </c>
      <c r="B245" s="53" t="s">
        <v>190</v>
      </c>
      <c r="C245" s="49" t="s">
        <v>406</v>
      </c>
      <c r="D245" s="46" t="s">
        <v>406</v>
      </c>
      <c r="E245" s="57" t="str">
        <f>_xlfn.CONCAT(Table_comb_y[[#This Row],[tehta on kb]],Table_comb_y[[#This Row],[tengwa on kb]])</f>
        <v>`×X</v>
      </c>
      <c r="F245" s="47" t="str">
        <f>_xlfn.CONCAT(Table_comb_y[[#This Row],[tehta]],Table_comb_y[[#This Row],[tengwa]])</f>
        <v>`×X</v>
      </c>
      <c r="G245" s="57" t="str">
        <f>Table_comb_y[[#This Row],[fixed tgw]]</f>
        <v>XÔ</v>
      </c>
      <c r="H245" s="46" t="s">
        <v>427</v>
      </c>
      <c r="J245" t="b">
        <f>LEFT(Table_comb_y[[#This Row],[fixed tgw]],1)=TEXT(Table_comb_y[[#This Row],[tengwa on kb]],"0")</f>
        <v>1</v>
      </c>
    </row>
    <row r="246" spans="1:17" ht="24">
      <c r="A246" s="54" t="s">
        <v>186</v>
      </c>
      <c r="B246" s="53" t="s">
        <v>186</v>
      </c>
      <c r="C246" s="49" t="s">
        <v>406</v>
      </c>
      <c r="D246" s="46" t="s">
        <v>406</v>
      </c>
      <c r="E246" s="57" t="str">
        <f>_xlfn.CONCAT(Table_comb_y[[#This Row],[tehta on kb]],Table_comb_y[[#This Row],[tengwa on kb]])</f>
        <v>`×3</v>
      </c>
      <c r="F246" s="47" t="str">
        <f>_xlfn.CONCAT(Table_comb_y[[#This Row],[tehta]],Table_comb_y[[#This Row],[tengwa]])</f>
        <v>`×3</v>
      </c>
      <c r="G246" s="57" t="str">
        <f>Table_comb_y[[#This Row],[fixed tgw]]</f>
        <v>3Ö</v>
      </c>
      <c r="H246" s="46" t="s">
        <v>441</v>
      </c>
      <c r="J246" t="b">
        <f>LEFT(Table_comb_y[[#This Row],[fixed tgw]],1)=TEXT(Table_comb_y[[#This Row],[tengwa on kb]],"0")</f>
        <v>1</v>
      </c>
    </row>
    <row r="247" spans="1:17" ht="24">
      <c r="A247" s="54" t="s">
        <v>11</v>
      </c>
      <c r="B247" s="53" t="s">
        <v>11</v>
      </c>
      <c r="C247" s="49" t="s">
        <v>406</v>
      </c>
      <c r="D247" s="46" t="s">
        <v>406</v>
      </c>
      <c r="E247" s="57" t="str">
        <f>_xlfn.CONCAT(Table_comb_y[[#This Row],[tehta on kb]],Table_comb_y[[#This Row],[tengwa on kb]])</f>
        <v>`×e</v>
      </c>
      <c r="F247" s="47" t="str">
        <f>_xlfn.CONCAT(Table_comb_y[[#This Row],[tehta]],Table_comb_y[[#This Row],[tengwa]])</f>
        <v>`×e</v>
      </c>
      <c r="G247" s="57" t="str">
        <f>Table_comb_y[[#This Row],[fixed tgw]]</f>
        <v>eÖ</v>
      </c>
      <c r="H247" s="46" t="s">
        <v>440</v>
      </c>
      <c r="J247" t="b">
        <f>LEFT(Table_comb_y[[#This Row],[fixed tgw]],1)=TEXT(Table_comb_y[[#This Row],[tengwa on kb]],"0")</f>
        <v>1</v>
      </c>
    </row>
    <row r="248" spans="1:17" ht="24">
      <c r="A248" s="54" t="s">
        <v>9</v>
      </c>
      <c r="B248" s="53" t="s">
        <v>9</v>
      </c>
      <c r="C248" s="49" t="s">
        <v>406</v>
      </c>
      <c r="D248" s="46" t="s">
        <v>406</v>
      </c>
      <c r="E248" s="57" t="str">
        <f>_xlfn.CONCAT(Table_comb_y[[#This Row],[tehta on kb]],Table_comb_y[[#This Row],[tengwa on kb]])</f>
        <v>`×d</v>
      </c>
      <c r="F248" s="47" t="str">
        <f>_xlfn.CONCAT(Table_comb_y[[#This Row],[tehta]],Table_comb_y[[#This Row],[tengwa]])</f>
        <v>`×d</v>
      </c>
      <c r="G248" s="57" t="str">
        <f>Table_comb_y[[#This Row],[fixed tgw]]</f>
        <v>dÕ</v>
      </c>
      <c r="H248" s="46" t="s">
        <v>413</v>
      </c>
      <c r="J248" t="b">
        <f>LEFT(Table_comb_y[[#This Row],[fixed tgw]],1)=TEXT(Table_comb_y[[#This Row],[tengwa on kb]],"0")</f>
        <v>1</v>
      </c>
    </row>
    <row r="249" spans="1:17" ht="24">
      <c r="A249" s="54" t="s">
        <v>6</v>
      </c>
      <c r="B249" s="53" t="s">
        <v>6</v>
      </c>
      <c r="C249" s="49" t="s">
        <v>406</v>
      </c>
      <c r="D249" s="46" t="s">
        <v>406</v>
      </c>
      <c r="E249" s="57" t="str">
        <f>_xlfn.CONCAT(Table_comb_y[[#This Row],[tehta on kb]],Table_comb_y[[#This Row],[tengwa on kb]])</f>
        <v>`×c</v>
      </c>
      <c r="F249" s="47" t="str">
        <f>_xlfn.CONCAT(Table_comb_y[[#This Row],[tehta]],Table_comb_y[[#This Row],[tengwa]])</f>
        <v>`×c</v>
      </c>
      <c r="G249" s="57" t="str">
        <f>Table_comb_y[[#This Row],[fixed tgw]]</f>
        <v>cÕ</v>
      </c>
      <c r="H249" s="46" t="s">
        <v>414</v>
      </c>
      <c r="J249" t="b">
        <f>LEFT(Table_comb_y[[#This Row],[fixed tgw]],1)=TEXT(Table_comb_y[[#This Row],[tengwa on kb]],"0")</f>
        <v>1</v>
      </c>
    </row>
    <row r="250" spans="1:17" ht="24">
      <c r="A250" s="54" t="s">
        <v>191</v>
      </c>
      <c r="B250" s="53" t="s">
        <v>191</v>
      </c>
      <c r="C250" s="49" t="s">
        <v>406</v>
      </c>
      <c r="D250" s="46" t="s">
        <v>406</v>
      </c>
      <c r="E250" s="57" t="str">
        <f>_xlfn.CONCAT(Table_comb_y[[#This Row],[tehta on kb]],Table_comb_y[[#This Row],[tengwa on kb]])</f>
        <v>`×4</v>
      </c>
      <c r="F250" s="47" t="str">
        <f>_xlfn.CONCAT(Table_comb_y[[#This Row],[tehta]],Table_comb_y[[#This Row],[tengwa]])</f>
        <v>`×4</v>
      </c>
      <c r="G250" s="57" t="str">
        <f>Table_comb_y[[#This Row],[fixed tgw]]</f>
        <v>4Ô</v>
      </c>
      <c r="H250" s="46" t="s">
        <v>428</v>
      </c>
      <c r="J250" t="b">
        <f>LEFT(Table_comb_y[[#This Row],[fixed tgw]],1)=TEXT(Table_comb_y[[#This Row],[tengwa on kb]],"0")</f>
        <v>1</v>
      </c>
    </row>
    <row r="251" spans="1:17" ht="24">
      <c r="A251" s="54" t="s">
        <v>29</v>
      </c>
      <c r="B251" s="53" t="s">
        <v>29</v>
      </c>
      <c r="C251" s="49" t="s">
        <v>406</v>
      </c>
      <c r="D251" s="46" t="s">
        <v>406</v>
      </c>
      <c r="E251" s="57" t="str">
        <f>_xlfn.CONCAT(Table_comb_y[[#This Row],[tehta on kb]],Table_comb_y[[#This Row],[tengwa on kb]])</f>
        <v>`×r</v>
      </c>
      <c r="F251" s="47" t="str">
        <f>_xlfn.CONCAT(Table_comb_y[[#This Row],[tehta]],Table_comb_y[[#This Row],[tengwa]])</f>
        <v>`×r</v>
      </c>
      <c r="G251" s="57" t="str">
        <f>Table_comb_y[[#This Row],[fixed tgw]]</f>
        <v>rÔ</v>
      </c>
      <c r="H251" s="46" t="s">
        <v>429</v>
      </c>
      <c r="J251" t="b">
        <f>LEFT(Table_comb_y[[#This Row],[fixed tgw]],1)=TEXT(Table_comb_y[[#This Row],[tengwa on kb]],"0")</f>
        <v>1</v>
      </c>
    </row>
    <row r="252" spans="1:17" ht="24">
      <c r="A252" s="54" t="s">
        <v>13</v>
      </c>
      <c r="B252" s="53" t="s">
        <v>13</v>
      </c>
      <c r="C252" s="49" t="s">
        <v>406</v>
      </c>
      <c r="D252" s="46" t="s">
        <v>406</v>
      </c>
      <c r="E252" s="57" t="str">
        <f>_xlfn.CONCAT(Table_comb_y[[#This Row],[tehta on kb]],Table_comb_y[[#This Row],[tengwa on kb]])</f>
        <v>`×f</v>
      </c>
      <c r="F252" s="47" t="str">
        <f>_xlfn.CONCAT(Table_comb_y[[#This Row],[tehta]],Table_comb_y[[#This Row],[tengwa]])</f>
        <v>`×f</v>
      </c>
      <c r="G252" s="57" t="str">
        <f>Table_comb_y[[#This Row],[fixed tgw]]</f>
        <v>fÔ</v>
      </c>
      <c r="H252" s="46" t="s">
        <v>430</v>
      </c>
      <c r="J252" t="b">
        <f>LEFT(Table_comb_y[[#This Row],[fixed tgw]],1)=TEXT(Table_comb_y[[#This Row],[tengwa on kb]],"0")</f>
        <v>1</v>
      </c>
    </row>
    <row r="253" spans="1:17" ht="24">
      <c r="A253" s="54" t="s">
        <v>33</v>
      </c>
      <c r="B253" s="53" t="s">
        <v>33</v>
      </c>
      <c r="C253" s="49" t="s">
        <v>406</v>
      </c>
      <c r="D253" s="46" t="s">
        <v>406</v>
      </c>
      <c r="E253" s="57" t="str">
        <f>_xlfn.CONCAT(Table_comb_y[[#This Row],[tehta on kb]],Table_comb_y[[#This Row],[tengwa on kb]])</f>
        <v>`×v</v>
      </c>
      <c r="F253" s="47" t="str">
        <f>_xlfn.CONCAT(Table_comb_y[[#This Row],[tehta]],Table_comb_y[[#This Row],[tengwa]])</f>
        <v>`×v</v>
      </c>
      <c r="G253" s="57" t="str">
        <f>Table_comb_y[[#This Row],[fixed tgw]]</f>
        <v>vÔ</v>
      </c>
      <c r="H253" s="46" t="s">
        <v>431</v>
      </c>
      <c r="J253" t="b">
        <f>LEFT(Table_comb_y[[#This Row],[fixed tgw]],1)=TEXT(Table_comb_y[[#This Row],[tengwa on kb]],"0")</f>
        <v>1</v>
      </c>
    </row>
    <row r="254" spans="1:17" ht="24">
      <c r="A254" s="54" t="s">
        <v>192</v>
      </c>
      <c r="B254" s="53" t="s">
        <v>192</v>
      </c>
      <c r="C254" s="49" t="s">
        <v>406</v>
      </c>
      <c r="D254" s="46" t="s">
        <v>406</v>
      </c>
      <c r="E254" s="57" t="str">
        <f>_xlfn.CONCAT(Table_comb_y[[#This Row],[tehta on kb]],Table_comb_y[[#This Row],[tengwa on kb]])</f>
        <v>`×5</v>
      </c>
      <c r="F254" s="47" t="str">
        <f>_xlfn.CONCAT(Table_comb_y[[#This Row],[tehta]],Table_comb_y[[#This Row],[tengwa]])</f>
        <v>`×5</v>
      </c>
      <c r="G254" s="57" t="str">
        <f>Table_comb_y[[#This Row],[fixed tgw]]</f>
        <v>5Ô</v>
      </c>
      <c r="H254" s="46" t="s">
        <v>432</v>
      </c>
      <c r="J254" t="b">
        <f>LEFT(Table_comb_y[[#This Row],[fixed tgw]],1)=TEXT(Table_comb_y[[#This Row],[tengwa on kb]],"0")</f>
        <v>1</v>
      </c>
    </row>
    <row r="255" spans="1:17" ht="24">
      <c r="A255" s="54" t="s">
        <v>30</v>
      </c>
      <c r="B255" s="53" t="s">
        <v>30</v>
      </c>
      <c r="C255" s="49" t="s">
        <v>406</v>
      </c>
      <c r="D255" s="46" t="s">
        <v>406</v>
      </c>
      <c r="E255" s="57" t="str">
        <f>_xlfn.CONCAT(Table_comb_y[[#This Row],[tehta on kb]],Table_comb_y[[#This Row],[tengwa on kb]])</f>
        <v>`×t</v>
      </c>
      <c r="F255" s="47" t="str">
        <f>_xlfn.CONCAT(Table_comb_y[[#This Row],[tehta]],Table_comb_y[[#This Row],[tengwa]])</f>
        <v>`×t</v>
      </c>
      <c r="G255" s="57" t="str">
        <f>Table_comb_y[[#This Row],[fixed tgw]]</f>
        <v>t&amp;</v>
      </c>
      <c r="H255" s="46" t="s">
        <v>446</v>
      </c>
      <c r="J255" t="b">
        <f>LEFT(Table_comb_y[[#This Row],[fixed tgw]],1)=TEXT(Table_comb_y[[#This Row],[tengwa on kb]],"0")</f>
        <v>1</v>
      </c>
    </row>
    <row r="256" spans="1:17" ht="24">
      <c r="A256" s="54" t="s">
        <v>14</v>
      </c>
      <c r="B256" s="53" t="s">
        <v>14</v>
      </c>
      <c r="C256" s="49" t="s">
        <v>406</v>
      </c>
      <c r="D256" s="46" t="s">
        <v>406</v>
      </c>
      <c r="E256" s="57" t="str">
        <f>_xlfn.CONCAT(Table_comb_y[[#This Row],[tehta on kb]],Table_comb_y[[#This Row],[tengwa on kb]])</f>
        <v>`×g</v>
      </c>
      <c r="F256" s="47" t="str">
        <f>_xlfn.CONCAT(Table_comb_y[[#This Row],[tehta]],Table_comb_y[[#This Row],[tengwa]])</f>
        <v>`×g</v>
      </c>
      <c r="G256" s="57" t="str">
        <f>Table_comb_y[[#This Row],[fixed tgw]]</f>
        <v>gÔ</v>
      </c>
      <c r="H256" s="46" t="s">
        <v>433</v>
      </c>
      <c r="J256" t="b">
        <f>LEFT(Table_comb_y[[#This Row],[fixed tgw]],1)=TEXT(Table_comb_y[[#This Row],[tengwa on kb]],"0")</f>
        <v>1</v>
      </c>
    </row>
    <row r="257" spans="1:10" ht="24">
      <c r="A257" s="54" t="s">
        <v>2</v>
      </c>
      <c r="B257" s="53" t="s">
        <v>2</v>
      </c>
      <c r="C257" s="49" t="s">
        <v>406</v>
      </c>
      <c r="D257" s="46" t="s">
        <v>406</v>
      </c>
      <c r="E257" s="57" t="str">
        <f>_xlfn.CONCAT(Table_comb_y[[#This Row],[tehta on kb]],Table_comb_y[[#This Row],[tengwa on kb]])</f>
        <v>`×b</v>
      </c>
      <c r="F257" s="47" t="str">
        <f>_xlfn.CONCAT(Table_comb_y[[#This Row],[tehta]],Table_comb_y[[#This Row],[tengwa]])</f>
        <v>`×b</v>
      </c>
      <c r="G257" s="57" t="str">
        <f>Table_comb_y[[#This Row],[fixed tgw]]</f>
        <v>bÔ</v>
      </c>
      <c r="H257" s="46" t="s">
        <v>434</v>
      </c>
      <c r="J257" t="b">
        <f>LEFT(Table_comb_y[[#This Row],[fixed tgw]],1)=TEXT(Table_comb_y[[#This Row],[tengwa on kb]],"0")</f>
        <v>1</v>
      </c>
    </row>
    <row r="258" spans="1:10" ht="24">
      <c r="A258" s="54">
        <v>6</v>
      </c>
      <c r="B258" s="53">
        <v>6</v>
      </c>
      <c r="C258" s="49" t="s">
        <v>406</v>
      </c>
      <c r="D258" s="46" t="s">
        <v>406</v>
      </c>
      <c r="E258" s="57" t="str">
        <f>_xlfn.CONCAT(Table_comb_y[[#This Row],[tehta on kb]],Table_comb_y[[#This Row],[tengwa on kb]])</f>
        <v>`×6</v>
      </c>
      <c r="F258" s="47" t="str">
        <f>_xlfn.CONCAT(Table_comb_y[[#This Row],[tehta]],Table_comb_y[[#This Row],[tengwa]])</f>
        <v>`×6</v>
      </c>
      <c r="G258" s="57" t="str">
        <f>Table_comb_y[[#This Row],[fixed tgw]]</f>
        <v>6Õ</v>
      </c>
      <c r="H258" s="46" t="s">
        <v>437</v>
      </c>
      <c r="J258" t="b">
        <f>LEFT(Table_comb_y[[#This Row],[fixed tgw]],1)=TEXT(Table_comb_y[[#This Row],[tengwa on kb]],"0")</f>
        <v>1</v>
      </c>
    </row>
    <row r="259" spans="1:10" ht="24">
      <c r="A259" s="54" t="s">
        <v>24</v>
      </c>
      <c r="B259" s="53" t="s">
        <v>24</v>
      </c>
      <c r="C259" s="49" t="s">
        <v>406</v>
      </c>
      <c r="D259" s="46" t="s">
        <v>406</v>
      </c>
      <c r="E259" s="57" t="str">
        <f>_xlfn.CONCAT(Table_comb_y[[#This Row],[tehta on kb]],Table_comb_y[[#This Row],[tengwa on kb]])</f>
        <v>`×y</v>
      </c>
      <c r="F259" s="47" t="str">
        <f>_xlfn.CONCAT(Table_comb_y[[#This Row],[tehta]],Table_comb_y[[#This Row],[tengwa]])</f>
        <v>`×y</v>
      </c>
      <c r="G259" s="57" t="str">
        <f>Table_comb_y[[#This Row],[fixed tgw]]</f>
        <v>yÕ</v>
      </c>
      <c r="H259" s="46" t="s">
        <v>445</v>
      </c>
      <c r="J259" t="b">
        <f>LEFT(Table_comb_y[[#This Row],[fixed tgw]],1)=TEXT(Table_comb_y[[#This Row],[tengwa on kb]],"0")</f>
        <v>1</v>
      </c>
    </row>
    <row r="260" spans="1:10" ht="24">
      <c r="A260" s="54" t="s">
        <v>17</v>
      </c>
      <c r="B260" s="53" t="s">
        <v>17</v>
      </c>
      <c r="C260" s="49" t="s">
        <v>406</v>
      </c>
      <c r="D260" s="46" t="s">
        <v>406</v>
      </c>
      <c r="E260" s="57" t="str">
        <f>_xlfn.CONCAT(Table_comb_y[[#This Row],[tehta on kb]],Table_comb_y[[#This Row],[tengwa on kb]])</f>
        <v>`×h</v>
      </c>
      <c r="F260" s="47" t="str">
        <f>_xlfn.CONCAT(Table_comb_y[[#This Row],[tehta]],Table_comb_y[[#This Row],[tengwa]])</f>
        <v>`×h</v>
      </c>
      <c r="G260" s="57" t="str">
        <f>Table_comb_y[[#This Row],[fixed tgw]]</f>
        <v>hÕ</v>
      </c>
      <c r="H260" s="46" t="s">
        <v>171</v>
      </c>
      <c r="I260" t="s">
        <v>242</v>
      </c>
      <c r="J260" t="b">
        <f>LEFT(Table_comb_y[[#This Row],[fixed tgw]],1)=TEXT(Table_comb_y[[#This Row],[tengwa on kb]],"0")</f>
        <v>1</v>
      </c>
    </row>
    <row r="261" spans="1:10" ht="24">
      <c r="A261" s="54" t="s">
        <v>25</v>
      </c>
      <c r="B261" s="53" t="s">
        <v>25</v>
      </c>
      <c r="C261" s="49" t="s">
        <v>406</v>
      </c>
      <c r="D261" s="46" t="s">
        <v>406</v>
      </c>
      <c r="E261" s="57" t="str">
        <f>_xlfn.CONCAT(Table_comb_y[[#This Row],[tehta on kb]],Table_comb_y[[#This Row],[tengwa on kb]])</f>
        <v>`×n</v>
      </c>
      <c r="F261" s="47" t="str">
        <f>_xlfn.CONCAT(Table_comb_y[[#This Row],[tehta]],Table_comb_y[[#This Row],[tengwa]])</f>
        <v>`×n</v>
      </c>
      <c r="G261" s="57" t="str">
        <f>Table_comb_y[[#This Row],[fixed tgw]]</f>
        <v>nÕ</v>
      </c>
      <c r="H261" s="46" t="s">
        <v>444</v>
      </c>
      <c r="J261" t="b">
        <f>LEFT(Table_comb_y[[#This Row],[fixed tgw]],1)=TEXT(Table_comb_y[[#This Row],[tengwa on kb]],"0")</f>
        <v>1</v>
      </c>
    </row>
    <row r="262" spans="1:10" ht="24">
      <c r="A262" s="54">
        <v>7</v>
      </c>
      <c r="B262" s="53">
        <v>7</v>
      </c>
      <c r="C262" s="49" t="s">
        <v>406</v>
      </c>
      <c r="D262" s="46" t="s">
        <v>406</v>
      </c>
      <c r="E262" s="57" t="str">
        <f>_xlfn.CONCAT(Table_comb_y[[#This Row],[tehta on kb]],Table_comb_y[[#This Row],[tengwa on kb]])</f>
        <v>`×7</v>
      </c>
      <c r="F262" s="47" t="str">
        <f>_xlfn.CONCAT(Table_comb_y[[#This Row],[tehta]],Table_comb_y[[#This Row],[tengwa]])</f>
        <v>`×7</v>
      </c>
      <c r="G262" s="57" t="str">
        <f>Table_comb_y[[#This Row],[fixed tgw]]</f>
        <v>7Õ</v>
      </c>
      <c r="H262" s="46" t="s">
        <v>415</v>
      </c>
      <c r="J262" t="b">
        <f>LEFT(Table_comb_y[[#This Row],[fixed tgw]],1)=TEXT(Table_comb_y[[#This Row],[tengwa on kb]],"0")</f>
        <v>1</v>
      </c>
    </row>
    <row r="263" spans="1:10" ht="24">
      <c r="A263" s="54" t="s">
        <v>31</v>
      </c>
      <c r="B263" s="53" t="s">
        <v>31</v>
      </c>
      <c r="C263" s="49" t="s">
        <v>406</v>
      </c>
      <c r="D263" s="46" t="s">
        <v>406</v>
      </c>
      <c r="E263" s="57" t="str">
        <f>_xlfn.CONCAT(Table_comb_y[[#This Row],[tehta on kb]],Table_comb_y[[#This Row],[tengwa on kb]])</f>
        <v>`×u</v>
      </c>
      <c r="F263" s="47" t="str">
        <f>_xlfn.CONCAT(Table_comb_y[[#This Row],[tehta]],Table_comb_y[[#This Row],[tengwa]])</f>
        <v>`×u</v>
      </c>
      <c r="G263" s="57" t="str">
        <f>Table_comb_y[[#This Row],[fixed tgw]]</f>
        <v>uÕ</v>
      </c>
      <c r="H263" s="46" t="s">
        <v>416</v>
      </c>
      <c r="J263" t="b">
        <f>LEFT(Table_comb_y[[#This Row],[fixed tgw]],1)=TEXT(Table_comb_y[[#This Row],[tengwa on kb]],"0")</f>
        <v>1</v>
      </c>
    </row>
    <row r="264" spans="1:10" ht="24">
      <c r="A264" s="54" t="s">
        <v>20</v>
      </c>
      <c r="B264" s="53" t="s">
        <v>20</v>
      </c>
      <c r="C264" s="49" t="s">
        <v>406</v>
      </c>
      <c r="D264" s="46" t="s">
        <v>406</v>
      </c>
      <c r="E264" s="57" t="str">
        <f>_xlfn.CONCAT(Table_comb_y[[#This Row],[tehta on kb]],Table_comb_y[[#This Row],[tengwa on kb]])</f>
        <v>`×j</v>
      </c>
      <c r="F264" s="47" t="str">
        <f>_xlfn.CONCAT(Table_comb_y[[#This Row],[tehta]],Table_comb_y[[#This Row],[tengwa]])</f>
        <v>`×j</v>
      </c>
      <c r="G264" s="57" t="str">
        <f>Table_comb_y[[#This Row],[fixed tgw]]</f>
        <v>jÔ</v>
      </c>
      <c r="H264" s="46" t="s">
        <v>435</v>
      </c>
      <c r="J264" t="b">
        <f>LEFT(Table_comb_y[[#This Row],[fixed tgw]],1)=TEXT(Table_comb_y[[#This Row],[tengwa on kb]],"0")</f>
        <v>1</v>
      </c>
    </row>
    <row r="265" spans="1:10" ht="24">
      <c r="A265" s="54" t="s">
        <v>23</v>
      </c>
      <c r="B265" s="53" t="s">
        <v>23</v>
      </c>
      <c r="C265" s="49" t="s">
        <v>406</v>
      </c>
      <c r="D265" s="46" t="s">
        <v>406</v>
      </c>
      <c r="E265" s="57" t="str">
        <f>_xlfn.CONCAT(Table_comb_y[[#This Row],[tehta on kb]],Table_comb_y[[#This Row],[tengwa on kb]])</f>
        <v>`×m</v>
      </c>
      <c r="F265" s="47" t="str">
        <f>_xlfn.CONCAT(Table_comb_y[[#This Row],[tehta]],Table_comb_y[[#This Row],[tengwa]])</f>
        <v>`×m</v>
      </c>
      <c r="G265" s="57" t="str">
        <f>Table_comb_y[[#This Row],[fixed tgw]]</f>
        <v>mÔ</v>
      </c>
      <c r="H265" s="46" t="s">
        <v>436</v>
      </c>
      <c r="J265" t="b">
        <f>LEFT(Table_comb_y[[#This Row],[fixed tgw]],1)=TEXT(Table_comb_y[[#This Row],[tengwa on kb]],"0")</f>
        <v>1</v>
      </c>
    </row>
    <row r="266" spans="1:10" ht="24">
      <c r="A266" s="54" t="s">
        <v>193</v>
      </c>
      <c r="B266" s="53" t="s">
        <v>193</v>
      </c>
      <c r="C266" s="49" t="s">
        <v>406</v>
      </c>
      <c r="D266" s="46" t="s">
        <v>406</v>
      </c>
      <c r="E266" s="57" t="str">
        <f>_xlfn.CONCAT(Table_comb_y[[#This Row],[tehta on kb]],Table_comb_y[[#This Row],[tengwa on kb]])</f>
        <v>`×8</v>
      </c>
      <c r="F266" s="47" t="str">
        <f>_xlfn.CONCAT(Table_comb_y[[#This Row],[tehta]],Table_comb_y[[#This Row],[tengwa]])</f>
        <v>`×8</v>
      </c>
      <c r="G266" s="57" t="str">
        <f>Table_comb_y[[#This Row],[fixed tgw]]</f>
        <v>iÕ</v>
      </c>
      <c r="H266" s="46" t="s">
        <v>417</v>
      </c>
      <c r="J266" t="b">
        <f>LEFT(Table_comb_y[[#This Row],[fixed tgw]],1)=TEXT(Table_comb_y[[#This Row],[tengwa on kb]],"0")</f>
        <v>0</v>
      </c>
    </row>
    <row r="267" spans="1:10" ht="24">
      <c r="A267" s="54" t="s">
        <v>18</v>
      </c>
      <c r="B267" s="53" t="s">
        <v>18</v>
      </c>
      <c r="C267" s="49" t="s">
        <v>406</v>
      </c>
      <c r="D267" s="46" t="s">
        <v>406</v>
      </c>
      <c r="E267" s="57" t="str">
        <f>_xlfn.CONCAT(Table_comb_y[[#This Row],[tehta on kb]],Table_comb_y[[#This Row],[tengwa on kb]])</f>
        <v>`×i</v>
      </c>
      <c r="F267" s="47" t="str">
        <f>_xlfn.CONCAT(Table_comb_y[[#This Row],[tehta]],Table_comb_y[[#This Row],[tengwa]])</f>
        <v>`×i</v>
      </c>
      <c r="G267" s="57" t="str">
        <f>Table_comb_y[[#This Row],[fixed tgw]]</f>
        <v>iÕ</v>
      </c>
      <c r="H267" s="46" t="s">
        <v>417</v>
      </c>
      <c r="J267" t="b">
        <f>LEFT(Table_comb_y[[#This Row],[fixed tgw]],1)=TEXT(Table_comb_y[[#This Row],[tengwa on kb]],"0")</f>
        <v>1</v>
      </c>
    </row>
    <row r="268" spans="1:10" ht="24">
      <c r="A268" s="54" t="s">
        <v>22</v>
      </c>
      <c r="B268" s="53" t="s">
        <v>22</v>
      </c>
      <c r="C268" s="49" t="s">
        <v>406</v>
      </c>
      <c r="D268" s="46" t="s">
        <v>406</v>
      </c>
      <c r="E268" s="57" t="str">
        <f>_xlfn.CONCAT(Table_comb_y[[#This Row],[tehta on kb]],Table_comb_y[[#This Row],[tengwa on kb]])</f>
        <v>`×k</v>
      </c>
      <c r="F268" s="47" t="str">
        <f>_xlfn.CONCAT(Table_comb_y[[#This Row],[tehta]],Table_comb_y[[#This Row],[tengwa]])</f>
        <v>`×k</v>
      </c>
      <c r="G268" s="57" t="str">
        <f>Table_comb_y[[#This Row],[fixed tgw]]</f>
        <v>,Õ</v>
      </c>
      <c r="H268" s="46" t="s">
        <v>418</v>
      </c>
      <c r="J268" t="b">
        <f>LEFT(Table_comb_y[[#This Row],[fixed tgw]],1)=TEXT(Table_comb_y[[#This Row],[tengwa on kb]],"0")</f>
        <v>0</v>
      </c>
    </row>
    <row r="269" spans="1:10" ht="24">
      <c r="A269" s="54" t="s">
        <v>38</v>
      </c>
      <c r="B269" s="53" t="s">
        <v>38</v>
      </c>
      <c r="C269" s="49" t="s">
        <v>406</v>
      </c>
      <c r="D269" s="46" t="s">
        <v>406</v>
      </c>
      <c r="E269" s="57" t="str">
        <f>_xlfn.CONCAT(Table_comb_y[[#This Row],[tehta on kb]],Table_comb_y[[#This Row],[tengwa on kb]])</f>
        <v>`×,</v>
      </c>
      <c r="F269" s="47" t="str">
        <f>_xlfn.CONCAT(Table_comb_y[[#This Row],[tehta]],Table_comb_y[[#This Row],[tengwa]])</f>
        <v>`×,</v>
      </c>
      <c r="G269" s="57" t="str">
        <f>Table_comb_y[[#This Row],[fixed tgw]]</f>
        <v>,Õ</v>
      </c>
      <c r="H269" s="46" t="s">
        <v>418</v>
      </c>
      <c r="J269" t="b">
        <f>LEFT(Table_comb_y[[#This Row],[fixed tgw]],1)=TEXT(Table_comb_y[[#This Row],[tengwa on kb]],"0")</f>
        <v>1</v>
      </c>
    </row>
    <row r="270" spans="1:10" ht="24">
      <c r="A270" s="54">
        <v>9</v>
      </c>
      <c r="B270" s="53">
        <v>9</v>
      </c>
      <c r="C270" s="49" t="s">
        <v>406</v>
      </c>
      <c r="D270" s="46" t="s">
        <v>406</v>
      </c>
      <c r="E270" s="57" t="str">
        <f>_xlfn.CONCAT(Table_comb_y[[#This Row],[tehta on kb]],Table_comb_y[[#This Row],[tengwa on kb]])</f>
        <v>`×9</v>
      </c>
      <c r="F270" s="47" t="str">
        <f>_xlfn.CONCAT(Table_comb_y[[#This Row],[tehta]],Table_comb_y[[#This Row],[tengwa]])</f>
        <v>`×9</v>
      </c>
      <c r="G270" s="57" t="str">
        <f>Table_comb_y[[#This Row],[fixed tgw]]</f>
        <v>9Ö</v>
      </c>
      <c r="H270" s="46" t="s">
        <v>439</v>
      </c>
      <c r="J270" t="b">
        <f>LEFT(Table_comb_y[[#This Row],[fixed tgw]],1)=TEXT(Table_comb_y[[#This Row],[tengwa on kb]],"0")</f>
        <v>1</v>
      </c>
    </row>
    <row r="271" spans="1:10" ht="24">
      <c r="A271" s="54" t="s">
        <v>26</v>
      </c>
      <c r="B271" s="53" t="s">
        <v>26</v>
      </c>
      <c r="C271" s="49" t="s">
        <v>406</v>
      </c>
      <c r="D271" s="46" t="s">
        <v>406</v>
      </c>
      <c r="E271" s="57" t="str">
        <f>_xlfn.CONCAT(Table_comb_y[[#This Row],[tehta on kb]],Table_comb_y[[#This Row],[tengwa on kb]])</f>
        <v>`×o</v>
      </c>
      <c r="F271" s="47" t="str">
        <f>_xlfn.CONCAT(Table_comb_y[[#This Row],[tehta]],Table_comb_y[[#This Row],[tengwa]])</f>
        <v>`×o</v>
      </c>
      <c r="G271" s="57" t="str">
        <f>Table_comb_y[[#This Row],[fixed tgw]]</f>
        <v>oÕ</v>
      </c>
      <c r="H271" s="46" t="s">
        <v>419</v>
      </c>
      <c r="J271" t="b">
        <f>LEFT(Table_comb_y[[#This Row],[fixed tgw]],1)=TEXT(Table_comb_y[[#This Row],[tengwa on kb]],"0")</f>
        <v>1</v>
      </c>
    </row>
    <row r="280" spans="1:10">
      <c r="A280" s="59"/>
      <c r="B280" s="59"/>
      <c r="C280" s="59"/>
      <c r="D280" s="59"/>
      <c r="E280" s="59"/>
      <c r="F280" s="59"/>
      <c r="G280" s="59"/>
      <c r="H280" s="59"/>
      <c r="I280" s="59"/>
      <c r="J280" s="59"/>
    </row>
    <row r="292" spans="1:10" s="59" customFormat="1">
      <c r="A292" s="55"/>
      <c r="B292" s="55"/>
      <c r="C292"/>
      <c r="D292"/>
      <c r="E292"/>
      <c r="F292"/>
      <c r="G292"/>
      <c r="H292"/>
      <c r="I292"/>
      <c r="J292"/>
    </row>
  </sheetData>
  <conditionalFormatting sqref="J184:J225">
    <cfRule type="cellIs" dxfId="5" priority="5" operator="equal">
      <formula>FALSE</formula>
    </cfRule>
  </conditionalFormatting>
  <conditionalFormatting sqref="J138:J179">
    <cfRule type="cellIs" dxfId="4" priority="4" operator="equal">
      <formula>FALSE</formula>
    </cfRule>
  </conditionalFormatting>
  <conditionalFormatting sqref="J3:J44">
    <cfRule type="cellIs" dxfId="3" priority="3" operator="equal">
      <formula>FALSE</formula>
    </cfRule>
  </conditionalFormatting>
  <conditionalFormatting sqref="J48:J89">
    <cfRule type="cellIs" dxfId="2" priority="2" operator="equal">
      <formula>FALSE</formula>
    </cfRule>
  </conditionalFormatting>
  <conditionalFormatting sqref="J93:J134">
    <cfRule type="cellIs" dxfId="1" priority="1" operator="equal">
      <formula>FALSE</formula>
    </cfRule>
  </conditionalFormatting>
  <conditionalFormatting sqref="J230:J271">
    <cfRule type="cellIs" dxfId="0" priority="8" operator="equal">
      <formula>FALSE</formula>
    </cfRule>
    <cfRule type="iconSet" priority="9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ignoredErrors>
    <ignoredError sqref="A220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5886-239E-47BA-AE4E-4CADADD74518}">
  <dimension ref="A1:O265"/>
  <sheetViews>
    <sheetView workbookViewId="0">
      <selection activeCell="N1" sqref="N1:O2"/>
    </sheetView>
  </sheetViews>
  <sheetFormatPr defaultRowHeight="15"/>
  <sheetData>
    <row r="1" spans="1:15" ht="45">
      <c r="A1" s="59" t="s">
        <v>194</v>
      </c>
      <c r="B1" s="59" t="s">
        <v>81</v>
      </c>
      <c r="C1" s="59" t="s">
        <v>195</v>
      </c>
      <c r="D1" s="59" t="s">
        <v>196</v>
      </c>
      <c r="E1" s="59" t="s">
        <v>198</v>
      </c>
      <c r="F1" s="59" t="s">
        <v>179</v>
      </c>
      <c r="G1" s="59" t="s">
        <v>199</v>
      </c>
      <c r="H1" s="59" t="s">
        <v>180</v>
      </c>
      <c r="I1" s="59" t="s">
        <v>182</v>
      </c>
      <c r="J1" s="59" t="s">
        <v>450</v>
      </c>
      <c r="K1" s="59" t="s">
        <v>457</v>
      </c>
      <c r="L1" s="62" t="s">
        <v>730</v>
      </c>
      <c r="M1" s="62" t="s">
        <v>731</v>
      </c>
      <c r="N1" s="59" t="s">
        <v>732</v>
      </c>
      <c r="O1" s="59" t="s">
        <v>733</v>
      </c>
    </row>
    <row r="2" spans="1:15" ht="18">
      <c r="A2" t="s">
        <v>183</v>
      </c>
      <c r="B2" t="s">
        <v>183</v>
      </c>
      <c r="C2" t="s">
        <v>197</v>
      </c>
      <c r="D2" s="60" t="s">
        <v>197</v>
      </c>
      <c r="E2" t="s">
        <v>686</v>
      </c>
      <c r="F2" s="60" t="s">
        <v>686</v>
      </c>
      <c r="G2" t="s">
        <v>200</v>
      </c>
      <c r="H2" s="60" t="s">
        <v>200</v>
      </c>
      <c r="J2" t="b">
        <v>1</v>
      </c>
      <c r="L2" s="61">
        <f>COUNTIF(AppendFullResults[combination on kb],AppendFullResults[[#This Row],[combination on kb]]&gt;1)</f>
        <v>0</v>
      </c>
      <c r="M2" s="61">
        <f>COUNTIF(AppendFullResults[fixed on kb],AppendFullResults[[#This Row],[fixed on kb]]&gt;0)</f>
        <v>0</v>
      </c>
      <c r="N2" t="str">
        <f>_xlfn.CONCAT(quot_marks,AppendFullResults[[#This Row],[combination on kb]],quot_marks,",")</f>
        <v>"`C1",</v>
      </c>
      <c r="O2" t="str">
        <f>_xlfn.CONCAT(quot_marks,AppendFullResults[[#This Row],[fixed on kb]],quot_marks,",")</f>
        <v>"1E",</v>
      </c>
    </row>
    <row r="3" spans="1:15" ht="18">
      <c r="A3" t="s">
        <v>140</v>
      </c>
      <c r="B3" t="s">
        <v>140</v>
      </c>
      <c r="C3" t="s">
        <v>197</v>
      </c>
      <c r="D3" s="60" t="s">
        <v>197</v>
      </c>
      <c r="E3" t="s">
        <v>687</v>
      </c>
      <c r="F3" s="60" t="s">
        <v>687</v>
      </c>
      <c r="G3" t="s">
        <v>201</v>
      </c>
      <c r="H3" s="60" t="s">
        <v>201</v>
      </c>
      <c r="J3" t="b">
        <v>1</v>
      </c>
      <c r="L3" s="61">
        <f>COUNTIF(AppendFullResults[combination on kb],AppendFullResults[[#This Row],[combination on kb]]&gt;1)</f>
        <v>0</v>
      </c>
      <c r="M3" s="61">
        <f>COUNTIF(AppendFullResults[fixed on kb],AppendFullResults[[#This Row],[fixed on kb]]&gt;0)</f>
        <v>0</v>
      </c>
      <c r="N3" t="str">
        <f>_xlfn.CONCAT(quot_marks,AppendFullResults[[#This Row],[combination on kb]],quot_marks,",")</f>
        <v>"`C!",</v>
      </c>
      <c r="O3" t="str">
        <f>_xlfn.CONCAT(quot_marks,AppendFullResults[[#This Row],[fixed on kb]],quot_marks,",")</f>
        <v>"!D",</v>
      </c>
    </row>
    <row r="4" spans="1:15" ht="18">
      <c r="A4" t="s">
        <v>28</v>
      </c>
      <c r="B4" t="s">
        <v>28</v>
      </c>
      <c r="C4" t="s">
        <v>197</v>
      </c>
      <c r="D4" s="60" t="s">
        <v>197</v>
      </c>
      <c r="E4" t="s">
        <v>688</v>
      </c>
      <c r="F4" s="60" t="s">
        <v>688</v>
      </c>
      <c r="G4" t="s">
        <v>202</v>
      </c>
      <c r="H4" s="60" t="s">
        <v>202</v>
      </c>
      <c r="J4" t="b">
        <v>1</v>
      </c>
      <c r="L4" s="61">
        <f>COUNTIF(AppendFullResults[combination on kb],AppendFullResults[[#This Row],[combination on kb]]&gt;1)</f>
        <v>0</v>
      </c>
      <c r="M4" s="61">
        <f>COUNTIF(AppendFullResults[fixed on kb],AppendFullResults[[#This Row],[fixed on kb]]&gt;0)</f>
        <v>0</v>
      </c>
      <c r="N4" t="str">
        <f>_xlfn.CONCAT(quot_marks,AppendFullResults[[#This Row],[combination on kb]],quot_marks,",")</f>
        <v>"`Cq",</v>
      </c>
      <c r="O4" t="str">
        <f>_xlfn.CONCAT(quot_marks,AppendFullResults[[#This Row],[fixed on kb]],quot_marks,",")</f>
        <v>"qE",</v>
      </c>
    </row>
    <row r="5" spans="1:15" ht="18">
      <c r="A5" t="s">
        <v>59</v>
      </c>
      <c r="B5" t="s">
        <v>59</v>
      </c>
      <c r="C5" t="s">
        <v>197</v>
      </c>
      <c r="D5" s="60" t="s">
        <v>197</v>
      </c>
      <c r="E5" t="s">
        <v>689</v>
      </c>
      <c r="F5" s="60" t="s">
        <v>689</v>
      </c>
      <c r="G5" t="s">
        <v>203</v>
      </c>
      <c r="H5" s="60" t="s">
        <v>203</v>
      </c>
      <c r="J5" t="b">
        <v>1</v>
      </c>
      <c r="L5" s="61">
        <f>COUNTIF(AppendFullResults[combination on kb],AppendFullResults[[#This Row],[combination on kb]]&gt;1)</f>
        <v>0</v>
      </c>
      <c r="M5" s="61">
        <f>COUNTIF(AppendFullResults[fixed on kb],AppendFullResults[[#This Row],[fixed on kb]]&gt;0)</f>
        <v>0</v>
      </c>
      <c r="N5" t="str">
        <f>_xlfn.CONCAT(quot_marks,AppendFullResults[[#This Row],[combination on kb]],quot_marks,",")</f>
        <v>"`CQ",</v>
      </c>
      <c r="O5" t="str">
        <f>_xlfn.CONCAT(quot_marks,AppendFullResults[[#This Row],[fixed on kb]],quot_marks,",")</f>
        <v>"QE",</v>
      </c>
    </row>
    <row r="6" spans="1:15" ht="18">
      <c r="A6" t="s">
        <v>0</v>
      </c>
      <c r="B6" t="s">
        <v>0</v>
      </c>
      <c r="C6" t="s">
        <v>197</v>
      </c>
      <c r="D6" s="60" t="s">
        <v>197</v>
      </c>
      <c r="E6" t="s">
        <v>690</v>
      </c>
      <c r="F6" s="60" t="s">
        <v>690</v>
      </c>
      <c r="G6" t="s">
        <v>204</v>
      </c>
      <c r="H6" s="60" t="s">
        <v>204</v>
      </c>
      <c r="J6" t="b">
        <v>1</v>
      </c>
      <c r="L6" s="61">
        <f>COUNTIF(AppendFullResults[combination on kb],AppendFullResults[[#This Row],[combination on kb]]&gt;1)</f>
        <v>0</v>
      </c>
      <c r="M6" s="61">
        <f>COUNTIF(AppendFullResults[fixed on kb],AppendFullResults[[#This Row],[fixed on kb]]&gt;0)</f>
        <v>0</v>
      </c>
      <c r="N6" t="str">
        <f>_xlfn.CONCAT(quot_marks,AppendFullResults[[#This Row],[combination on kb]],quot_marks,",")</f>
        <v>"`Ca",</v>
      </c>
      <c r="O6" t="str">
        <f>_xlfn.CONCAT(quot_marks,AppendFullResults[[#This Row],[fixed on kb]],quot_marks,",")</f>
        <v>"aE",</v>
      </c>
    </row>
    <row r="7" spans="1:15" ht="18">
      <c r="A7" t="s">
        <v>187</v>
      </c>
      <c r="B7" t="s">
        <v>187</v>
      </c>
      <c r="C7" t="s">
        <v>197</v>
      </c>
      <c r="D7" s="60" t="s">
        <v>197</v>
      </c>
      <c r="E7" t="s">
        <v>691</v>
      </c>
      <c r="F7" s="60" t="s">
        <v>691</v>
      </c>
      <c r="G7" t="s">
        <v>205</v>
      </c>
      <c r="H7" s="60" t="s">
        <v>205</v>
      </c>
      <c r="J7" t="b">
        <v>1</v>
      </c>
      <c r="L7" s="61">
        <f>COUNTIF(AppendFullResults[combination on kb],AppendFullResults[[#This Row],[combination on kb]]&gt;1)</f>
        <v>0</v>
      </c>
      <c r="M7" s="61">
        <f>COUNTIF(AppendFullResults[fixed on kb],AppendFullResults[[#This Row],[fixed on kb]]&gt;0)</f>
        <v>0</v>
      </c>
      <c r="N7" t="str">
        <f>_xlfn.CONCAT(quot_marks,AppendFullResults[[#This Row],[combination on kb]],quot_marks,",")</f>
        <v>"`CA",</v>
      </c>
      <c r="O7" t="str">
        <f>_xlfn.CONCAT(quot_marks,AppendFullResults[[#This Row],[fixed on kb]],quot_marks,",")</f>
        <v>"AE",</v>
      </c>
    </row>
    <row r="8" spans="1:15" ht="18">
      <c r="A8" t="s">
        <v>7</v>
      </c>
      <c r="B8" t="s">
        <v>7</v>
      </c>
      <c r="C8" t="s">
        <v>197</v>
      </c>
      <c r="D8" s="60" t="s">
        <v>197</v>
      </c>
      <c r="E8" t="s">
        <v>692</v>
      </c>
      <c r="F8" s="60" t="s">
        <v>692</v>
      </c>
      <c r="G8" t="s">
        <v>206</v>
      </c>
      <c r="H8" s="60" t="s">
        <v>206</v>
      </c>
      <c r="J8" t="b">
        <v>1</v>
      </c>
      <c r="L8" s="61">
        <f>COUNTIF(AppendFullResults[combination on kb],AppendFullResults[[#This Row],[combination on kb]]&gt;1)</f>
        <v>0</v>
      </c>
      <c r="M8" s="61">
        <f>COUNTIF(AppendFullResults[fixed on kb],AppendFullResults[[#This Row],[fixed on kb]]&gt;0)</f>
        <v>0</v>
      </c>
      <c r="N8" t="str">
        <f>_xlfn.CONCAT(quot_marks,AppendFullResults[[#This Row],[combination on kb]],quot_marks,",")</f>
        <v>"`Cz",</v>
      </c>
      <c r="O8" t="str">
        <f>_xlfn.CONCAT(quot_marks,AppendFullResults[[#This Row],[fixed on kb]],quot_marks,",")</f>
        <v>"zE",</v>
      </c>
    </row>
    <row r="9" spans="1:15" ht="18">
      <c r="A9" t="s">
        <v>54</v>
      </c>
      <c r="B9" t="s">
        <v>54</v>
      </c>
      <c r="C9" t="s">
        <v>197</v>
      </c>
      <c r="D9" s="60" t="s">
        <v>197</v>
      </c>
      <c r="E9" t="s">
        <v>693</v>
      </c>
      <c r="F9" s="60" t="s">
        <v>693</v>
      </c>
      <c r="G9" t="s">
        <v>207</v>
      </c>
      <c r="H9" s="60" t="s">
        <v>207</v>
      </c>
      <c r="J9" t="b">
        <v>1</v>
      </c>
      <c r="L9" s="61">
        <f>COUNTIF(AppendFullResults[combination on kb],AppendFullResults[[#This Row],[combination on kb]]&gt;1)</f>
        <v>0</v>
      </c>
      <c r="M9" s="61">
        <f>COUNTIF(AppendFullResults[fixed on kb],AppendFullResults[[#This Row],[fixed on kb]]&gt;0)</f>
        <v>0</v>
      </c>
      <c r="N9" t="str">
        <f>_xlfn.CONCAT(quot_marks,AppendFullResults[[#This Row],[combination on kb]],quot_marks,",")</f>
        <v>"`CZ",</v>
      </c>
      <c r="O9" t="str">
        <f>_xlfn.CONCAT(quot_marks,AppendFullResults[[#This Row],[fixed on kb]],quot_marks,",")</f>
        <v>"ZE",</v>
      </c>
    </row>
    <row r="10" spans="1:15" ht="18">
      <c r="A10" t="s">
        <v>184</v>
      </c>
      <c r="B10" t="s">
        <v>184</v>
      </c>
      <c r="C10" t="s">
        <v>197</v>
      </c>
      <c r="D10" s="60" t="s">
        <v>197</v>
      </c>
      <c r="E10" t="s">
        <v>694</v>
      </c>
      <c r="F10" s="60" t="s">
        <v>694</v>
      </c>
      <c r="G10" t="s">
        <v>208</v>
      </c>
      <c r="H10" s="60" t="s">
        <v>208</v>
      </c>
      <c r="J10" t="b">
        <v>1</v>
      </c>
      <c r="L10" s="61">
        <f>COUNTIF(AppendFullResults[combination on kb],AppendFullResults[[#This Row],[combination on kb]]&gt;1)</f>
        <v>0</v>
      </c>
      <c r="M10" s="61">
        <f>COUNTIF(AppendFullResults[fixed on kb],AppendFullResults[[#This Row],[fixed on kb]]&gt;0)</f>
        <v>0</v>
      </c>
      <c r="N10" t="str">
        <f>_xlfn.CONCAT(quot_marks,AppendFullResults[[#This Row],[combination on kb]],quot_marks,",")</f>
        <v>"`C2",</v>
      </c>
      <c r="O10" t="str">
        <f>_xlfn.CONCAT(quot_marks,AppendFullResults[[#This Row],[fixed on kb]],quot_marks,",")</f>
        <v>"2#",</v>
      </c>
    </row>
    <row r="11" spans="1:15" ht="18">
      <c r="A11" t="s">
        <v>185</v>
      </c>
      <c r="B11" t="s">
        <v>185</v>
      </c>
      <c r="C11" t="s">
        <v>197</v>
      </c>
      <c r="D11" s="60" t="s">
        <v>197</v>
      </c>
      <c r="E11" t="s">
        <v>695</v>
      </c>
      <c r="F11" s="60" t="s">
        <v>695</v>
      </c>
      <c r="G11" t="s">
        <v>209</v>
      </c>
      <c r="H11" s="60" t="s">
        <v>209</v>
      </c>
      <c r="J11" t="b">
        <v>1</v>
      </c>
      <c r="L11" s="61">
        <f>COUNTIF(AppendFullResults[combination on kb],AppendFullResults[[#This Row],[combination on kb]]&gt;1)</f>
        <v>0</v>
      </c>
      <c r="M11" s="61">
        <f>COUNTIF(AppendFullResults[fixed on kb],AppendFullResults[[#This Row],[fixed on kb]]&gt;0)</f>
        <v>0</v>
      </c>
      <c r="N11" t="str">
        <f>_xlfn.CONCAT(quot_marks,AppendFullResults[[#This Row],[combination on kb]],quot_marks,",")</f>
        <v>"`C@",</v>
      </c>
      <c r="O11" t="str">
        <f>_xlfn.CONCAT(quot_marks,AppendFullResults[[#This Row],[fixed on kb]],quot_marks,",")</f>
        <v>"@#",</v>
      </c>
    </row>
    <row r="12" spans="1:15" ht="18">
      <c r="A12" t="s">
        <v>3</v>
      </c>
      <c r="B12" t="s">
        <v>3</v>
      </c>
      <c r="C12" t="s">
        <v>197</v>
      </c>
      <c r="D12" s="60" t="s">
        <v>197</v>
      </c>
      <c r="E12" t="s">
        <v>696</v>
      </c>
      <c r="F12" s="60" t="s">
        <v>696</v>
      </c>
      <c r="G12" t="s">
        <v>210</v>
      </c>
      <c r="H12" s="60" t="s">
        <v>210</v>
      </c>
      <c r="J12" t="b">
        <v>1</v>
      </c>
      <c r="L12" s="61">
        <f>COUNTIF(AppendFullResults[combination on kb],AppendFullResults[[#This Row],[combination on kb]]&gt;1)</f>
        <v>0</v>
      </c>
      <c r="M12" s="61">
        <f>COUNTIF(AppendFullResults[fixed on kb],AppendFullResults[[#This Row],[fixed on kb]]&gt;0)</f>
        <v>0</v>
      </c>
      <c r="N12" t="str">
        <f>_xlfn.CONCAT(quot_marks,AppendFullResults[[#This Row],[combination on kb]],quot_marks,",")</f>
        <v>"`Cw",</v>
      </c>
      <c r="O12" t="str">
        <f>_xlfn.CONCAT(quot_marks,AppendFullResults[[#This Row],[fixed on kb]],quot_marks,",")</f>
        <v>"w#",</v>
      </c>
    </row>
    <row r="13" spans="1:15" ht="18">
      <c r="A13" t="s">
        <v>188</v>
      </c>
      <c r="B13" t="s">
        <v>188</v>
      </c>
      <c r="C13" t="s">
        <v>197</v>
      </c>
      <c r="D13" s="60" t="s">
        <v>197</v>
      </c>
      <c r="E13" t="s">
        <v>697</v>
      </c>
      <c r="F13" s="60" t="s">
        <v>697</v>
      </c>
      <c r="G13" t="s">
        <v>211</v>
      </c>
      <c r="H13" s="60" t="s">
        <v>211</v>
      </c>
      <c r="J13" t="b">
        <v>1</v>
      </c>
      <c r="L13" s="61">
        <f>COUNTIF(AppendFullResults[combination on kb],AppendFullResults[[#This Row],[combination on kb]]&gt;1)</f>
        <v>0</v>
      </c>
      <c r="M13" s="61">
        <f>COUNTIF(AppendFullResults[fixed on kb],AppendFullResults[[#This Row],[fixed on kb]]&gt;0)</f>
        <v>0</v>
      </c>
      <c r="N13" t="str">
        <f>_xlfn.CONCAT(quot_marks,AppendFullResults[[#This Row],[combination on kb]],quot_marks,",")</f>
        <v>"`CW",</v>
      </c>
      <c r="O13" t="str">
        <f>_xlfn.CONCAT(quot_marks,AppendFullResults[[#This Row],[fixed on kb]],quot_marks,",")</f>
        <v>"W#",</v>
      </c>
    </row>
    <row r="14" spans="1:15" ht="18">
      <c r="A14" t="s">
        <v>21</v>
      </c>
      <c r="B14" t="s">
        <v>21</v>
      </c>
      <c r="C14" t="s">
        <v>197</v>
      </c>
      <c r="D14" s="60" t="s">
        <v>197</v>
      </c>
      <c r="E14" t="s">
        <v>698</v>
      </c>
      <c r="F14" s="60" t="s">
        <v>698</v>
      </c>
      <c r="G14" t="s">
        <v>212</v>
      </c>
      <c r="H14" s="60" t="s">
        <v>212</v>
      </c>
      <c r="J14" t="b">
        <v>1</v>
      </c>
      <c r="L14" s="61">
        <f>COUNTIF(AppendFullResults[combination on kb],AppendFullResults[[#This Row],[combination on kb]]&gt;1)</f>
        <v>0</v>
      </c>
      <c r="M14" s="61">
        <f>COUNTIF(AppendFullResults[fixed on kb],AppendFullResults[[#This Row],[fixed on kb]]&gt;0)</f>
        <v>0</v>
      </c>
      <c r="N14" t="str">
        <f>_xlfn.CONCAT(quot_marks,AppendFullResults[[#This Row],[combination on kb]],quot_marks,",")</f>
        <v>"`Cs",</v>
      </c>
      <c r="O14" t="str">
        <f>_xlfn.CONCAT(quot_marks,AppendFullResults[[#This Row],[fixed on kb]],quot_marks,",")</f>
        <v>"s#",</v>
      </c>
    </row>
    <row r="15" spans="1:15" ht="18">
      <c r="A15" t="s">
        <v>189</v>
      </c>
      <c r="B15" t="s">
        <v>189</v>
      </c>
      <c r="C15" t="s">
        <v>197</v>
      </c>
      <c r="D15" s="60" t="s">
        <v>197</v>
      </c>
      <c r="E15" t="s">
        <v>699</v>
      </c>
      <c r="F15" s="60" t="s">
        <v>699</v>
      </c>
      <c r="G15" t="s">
        <v>213</v>
      </c>
      <c r="H15" s="60" t="s">
        <v>213</v>
      </c>
      <c r="J15" t="b">
        <v>1</v>
      </c>
      <c r="L15" s="61">
        <f>COUNTIF(AppendFullResults[combination on kb],AppendFullResults[[#This Row],[combination on kb]]&gt;1)</f>
        <v>0</v>
      </c>
      <c r="M15" s="61">
        <f>COUNTIF(AppendFullResults[fixed on kb],AppendFullResults[[#This Row],[fixed on kb]]&gt;0)</f>
        <v>0</v>
      </c>
      <c r="N15" t="str">
        <f>_xlfn.CONCAT(quot_marks,AppendFullResults[[#This Row],[combination on kb]],quot_marks,",")</f>
        <v>"`CS",</v>
      </c>
      <c r="O15" t="str">
        <f>_xlfn.CONCAT(quot_marks,AppendFullResults[[#This Row],[fixed on kb]],quot_marks,",")</f>
        <v>"S#",</v>
      </c>
    </row>
    <row r="16" spans="1:15" ht="18">
      <c r="A16" t="s">
        <v>15</v>
      </c>
      <c r="B16" t="s">
        <v>15</v>
      </c>
      <c r="C16" t="s">
        <v>197</v>
      </c>
      <c r="D16" s="60" t="s">
        <v>197</v>
      </c>
      <c r="E16" t="s">
        <v>700</v>
      </c>
      <c r="F16" s="60" t="s">
        <v>700</v>
      </c>
      <c r="G16" t="s">
        <v>214</v>
      </c>
      <c r="H16" s="60" t="s">
        <v>214</v>
      </c>
      <c r="J16" t="b">
        <v>1</v>
      </c>
      <c r="L16" s="61">
        <f>COUNTIF(AppendFullResults[combination on kb],AppendFullResults[[#This Row],[combination on kb]]&gt;1)</f>
        <v>0</v>
      </c>
      <c r="M16" s="61">
        <f>COUNTIF(AppendFullResults[fixed on kb],AppendFullResults[[#This Row],[fixed on kb]]&gt;0)</f>
        <v>0</v>
      </c>
      <c r="N16" t="str">
        <f>_xlfn.CONCAT(quot_marks,AppendFullResults[[#This Row],[combination on kb]],quot_marks,",")</f>
        <v>"`Cx",</v>
      </c>
      <c r="O16" t="str">
        <f>_xlfn.CONCAT(quot_marks,AppendFullResults[[#This Row],[fixed on kb]],quot_marks,",")</f>
        <v>"x#",</v>
      </c>
    </row>
    <row r="17" spans="1:15" ht="18">
      <c r="A17" t="s">
        <v>190</v>
      </c>
      <c r="B17" t="s">
        <v>190</v>
      </c>
      <c r="C17" t="s">
        <v>197</v>
      </c>
      <c r="D17" s="60" t="s">
        <v>197</v>
      </c>
      <c r="E17" t="s">
        <v>701</v>
      </c>
      <c r="F17" s="60" t="s">
        <v>701</v>
      </c>
      <c r="G17" t="s">
        <v>215</v>
      </c>
      <c r="H17" s="60" t="s">
        <v>215</v>
      </c>
      <c r="J17" t="b">
        <v>1</v>
      </c>
      <c r="L17" s="61">
        <f>COUNTIF(AppendFullResults[combination on kb],AppendFullResults[[#This Row],[combination on kb]]&gt;1)</f>
        <v>0</v>
      </c>
      <c r="M17" s="61">
        <f>COUNTIF(AppendFullResults[fixed on kb],AppendFullResults[[#This Row],[fixed on kb]]&gt;0)</f>
        <v>0</v>
      </c>
      <c r="N17" t="str">
        <f>_xlfn.CONCAT(quot_marks,AppendFullResults[[#This Row],[combination on kb]],quot_marks,",")</f>
        <v>"`CX",</v>
      </c>
      <c r="O17" t="str">
        <f>_xlfn.CONCAT(quot_marks,AppendFullResults[[#This Row],[fixed on kb]],quot_marks,",")</f>
        <v>"X#",</v>
      </c>
    </row>
    <row r="18" spans="1:15" ht="18">
      <c r="A18" t="s">
        <v>186</v>
      </c>
      <c r="B18" t="s">
        <v>186</v>
      </c>
      <c r="C18" t="s">
        <v>197</v>
      </c>
      <c r="D18" s="60" t="s">
        <v>197</v>
      </c>
      <c r="E18" t="s">
        <v>702</v>
      </c>
      <c r="F18" s="60" t="s">
        <v>702</v>
      </c>
      <c r="G18" t="s">
        <v>216</v>
      </c>
      <c r="H18" s="60" t="s">
        <v>216</v>
      </c>
      <c r="J18" t="b">
        <v>1</v>
      </c>
      <c r="L18" s="61">
        <f>COUNTIF(AppendFullResults[combination on kb],AppendFullResults[[#This Row],[combination on kb]]&gt;1)</f>
        <v>0</v>
      </c>
      <c r="M18" s="61">
        <f>COUNTIF(AppendFullResults[fixed on kb],AppendFullResults[[#This Row],[fixed on kb]]&gt;0)</f>
        <v>0</v>
      </c>
      <c r="N18" t="str">
        <f>_xlfn.CONCAT(quot_marks,AppendFullResults[[#This Row],[combination on kb]],quot_marks,",")</f>
        <v>"`C3",</v>
      </c>
      <c r="O18" t="str">
        <f>_xlfn.CONCAT(quot_marks,AppendFullResults[[#This Row],[fixed on kb]],quot_marks,",")</f>
        <v>"3D",</v>
      </c>
    </row>
    <row r="19" spans="1:15" ht="18">
      <c r="A19" t="s">
        <v>11</v>
      </c>
      <c r="B19" t="s">
        <v>11</v>
      </c>
      <c r="C19" t="s">
        <v>197</v>
      </c>
      <c r="D19" s="60" t="s">
        <v>197</v>
      </c>
      <c r="E19" t="s">
        <v>703</v>
      </c>
      <c r="F19" s="60" t="s">
        <v>703</v>
      </c>
      <c r="G19" t="s">
        <v>217</v>
      </c>
      <c r="H19" s="60" t="s">
        <v>217</v>
      </c>
      <c r="J19" t="b">
        <v>1</v>
      </c>
      <c r="L19" s="61">
        <f>COUNTIF(AppendFullResults[combination on kb],AppendFullResults[[#This Row],[combination on kb]]&gt;1)</f>
        <v>0</v>
      </c>
      <c r="M19" s="61">
        <f>COUNTIF(AppendFullResults[fixed on kb],AppendFullResults[[#This Row],[fixed on kb]]&gt;0)</f>
        <v>0</v>
      </c>
      <c r="N19" t="str">
        <f>_xlfn.CONCAT(quot_marks,AppendFullResults[[#This Row],[combination on kb]],quot_marks,",")</f>
        <v>"`Ce",</v>
      </c>
      <c r="O19" t="str">
        <f>_xlfn.CONCAT(quot_marks,AppendFullResults[[#This Row],[fixed on kb]],quot_marks,",")</f>
        <v>"eE",</v>
      </c>
    </row>
    <row r="20" spans="1:15" ht="18">
      <c r="A20" t="s">
        <v>9</v>
      </c>
      <c r="B20" t="s">
        <v>9</v>
      </c>
      <c r="C20" t="s">
        <v>197</v>
      </c>
      <c r="D20" s="60" t="s">
        <v>197</v>
      </c>
      <c r="E20" t="s">
        <v>704</v>
      </c>
      <c r="F20" s="60" t="s">
        <v>704</v>
      </c>
      <c r="G20" t="s">
        <v>218</v>
      </c>
      <c r="H20" s="60" t="s">
        <v>218</v>
      </c>
      <c r="J20" t="b">
        <v>1</v>
      </c>
      <c r="L20" s="61">
        <f>COUNTIF(AppendFullResults[combination on kb],AppendFullResults[[#This Row],[combination on kb]]&gt;1)</f>
        <v>0</v>
      </c>
      <c r="M20" s="61">
        <f>COUNTIF(AppendFullResults[fixed on kb],AppendFullResults[[#This Row],[fixed on kb]]&gt;0)</f>
        <v>0</v>
      </c>
      <c r="N20" t="str">
        <f>_xlfn.CONCAT(quot_marks,AppendFullResults[[#This Row],[combination on kb]],quot_marks,",")</f>
        <v>"`Cd",</v>
      </c>
      <c r="O20" t="str">
        <f>_xlfn.CONCAT(quot_marks,AppendFullResults[[#This Row],[fixed on kb]],quot_marks,",")</f>
        <v>"dE",</v>
      </c>
    </row>
    <row r="21" spans="1:15" ht="18">
      <c r="A21" t="s">
        <v>6</v>
      </c>
      <c r="B21" t="s">
        <v>6</v>
      </c>
      <c r="C21" t="s">
        <v>197</v>
      </c>
      <c r="D21" s="60" t="s">
        <v>197</v>
      </c>
      <c r="E21" t="s">
        <v>705</v>
      </c>
      <c r="F21" s="60" t="s">
        <v>705</v>
      </c>
      <c r="G21" t="s">
        <v>219</v>
      </c>
      <c r="H21" s="60" t="s">
        <v>219</v>
      </c>
      <c r="J21" t="b">
        <v>1</v>
      </c>
      <c r="L21" s="61">
        <f>COUNTIF(AppendFullResults[combination on kb],AppendFullResults[[#This Row],[combination on kb]]&gt;1)</f>
        <v>0</v>
      </c>
      <c r="M21" s="61">
        <f>COUNTIF(AppendFullResults[fixed on kb],AppendFullResults[[#This Row],[fixed on kb]]&gt;0)</f>
        <v>0</v>
      </c>
      <c r="N21" t="str">
        <f>_xlfn.CONCAT(quot_marks,AppendFullResults[[#This Row],[combination on kb]],quot_marks,",")</f>
        <v>"`Cc",</v>
      </c>
      <c r="O21" t="str">
        <f>_xlfn.CONCAT(quot_marks,AppendFullResults[[#This Row],[fixed on kb]],quot_marks,",")</f>
        <v>"cE",</v>
      </c>
    </row>
    <row r="22" spans="1:15" ht="18">
      <c r="A22" t="s">
        <v>191</v>
      </c>
      <c r="B22" t="s">
        <v>191</v>
      </c>
      <c r="C22" t="s">
        <v>197</v>
      </c>
      <c r="D22" s="60" t="s">
        <v>197</v>
      </c>
      <c r="E22" t="s">
        <v>706</v>
      </c>
      <c r="F22" s="60" t="s">
        <v>706</v>
      </c>
      <c r="G22" t="s">
        <v>220</v>
      </c>
      <c r="H22" s="60" t="s">
        <v>220</v>
      </c>
      <c r="J22" t="b">
        <v>1</v>
      </c>
      <c r="L22" s="61">
        <f>COUNTIF(AppendFullResults[combination on kb],AppendFullResults[[#This Row],[combination on kb]]&gt;1)</f>
        <v>0</v>
      </c>
      <c r="M22" s="61">
        <f>COUNTIF(AppendFullResults[fixed on kb],AppendFullResults[[#This Row],[fixed on kb]]&gt;0)</f>
        <v>0</v>
      </c>
      <c r="N22" t="str">
        <f>_xlfn.CONCAT(quot_marks,AppendFullResults[[#This Row],[combination on kb]],quot_marks,",")</f>
        <v>"`C4",</v>
      </c>
      <c r="O22" t="str">
        <f>_xlfn.CONCAT(quot_marks,AppendFullResults[[#This Row],[fixed on kb]],quot_marks,",")</f>
        <v>"4#",</v>
      </c>
    </row>
    <row r="23" spans="1:15" ht="18">
      <c r="A23" t="s">
        <v>29</v>
      </c>
      <c r="B23" t="s">
        <v>29</v>
      </c>
      <c r="C23" t="s">
        <v>197</v>
      </c>
      <c r="D23" s="60" t="s">
        <v>197</v>
      </c>
      <c r="E23" t="s">
        <v>707</v>
      </c>
      <c r="F23" s="60" t="s">
        <v>707</v>
      </c>
      <c r="G23" t="s">
        <v>221</v>
      </c>
      <c r="H23" s="60" t="s">
        <v>221</v>
      </c>
      <c r="J23" t="b">
        <v>1</v>
      </c>
      <c r="L23" s="61">
        <f>COUNTIF(AppendFullResults[combination on kb],AppendFullResults[[#This Row],[combination on kb]]&gt;1)</f>
        <v>0</v>
      </c>
      <c r="M23" s="61">
        <f>COUNTIF(AppendFullResults[fixed on kb],AppendFullResults[[#This Row],[fixed on kb]]&gt;0)</f>
        <v>0</v>
      </c>
      <c r="N23" t="str">
        <f>_xlfn.CONCAT(quot_marks,AppendFullResults[[#This Row],[combination on kb]],quot_marks,",")</f>
        <v>"`Cr",</v>
      </c>
      <c r="O23" t="str">
        <f>_xlfn.CONCAT(quot_marks,AppendFullResults[[#This Row],[fixed on kb]],quot_marks,",")</f>
        <v>"r#",</v>
      </c>
    </row>
    <row r="24" spans="1:15" ht="18">
      <c r="A24" t="s">
        <v>13</v>
      </c>
      <c r="B24" t="s">
        <v>13</v>
      </c>
      <c r="C24" t="s">
        <v>197</v>
      </c>
      <c r="D24" s="60" t="s">
        <v>197</v>
      </c>
      <c r="E24" t="s">
        <v>708</v>
      </c>
      <c r="F24" s="60" t="s">
        <v>708</v>
      </c>
      <c r="G24" t="s">
        <v>222</v>
      </c>
      <c r="H24" s="60" t="s">
        <v>222</v>
      </c>
      <c r="J24" t="b">
        <v>1</v>
      </c>
      <c r="L24" s="61">
        <f>COUNTIF(AppendFullResults[combination on kb],AppendFullResults[[#This Row],[combination on kb]]&gt;1)</f>
        <v>0</v>
      </c>
      <c r="M24" s="61">
        <f>COUNTIF(AppendFullResults[fixed on kb],AppendFullResults[[#This Row],[fixed on kb]]&gt;0)</f>
        <v>0</v>
      </c>
      <c r="N24" t="str">
        <f>_xlfn.CONCAT(quot_marks,AppendFullResults[[#This Row],[combination on kb]],quot_marks,",")</f>
        <v>"`Cf",</v>
      </c>
      <c r="O24" t="str">
        <f>_xlfn.CONCAT(quot_marks,AppendFullResults[[#This Row],[fixed on kb]],quot_marks,",")</f>
        <v>"f#",</v>
      </c>
    </row>
    <row r="25" spans="1:15" ht="18">
      <c r="A25" t="s">
        <v>33</v>
      </c>
      <c r="B25" t="s">
        <v>33</v>
      </c>
      <c r="C25" t="s">
        <v>197</v>
      </c>
      <c r="D25" s="60" t="s">
        <v>197</v>
      </c>
      <c r="E25" t="s">
        <v>709</v>
      </c>
      <c r="F25" s="60" t="s">
        <v>709</v>
      </c>
      <c r="G25" t="s">
        <v>223</v>
      </c>
      <c r="H25" s="60" t="s">
        <v>223</v>
      </c>
      <c r="J25" t="b">
        <v>1</v>
      </c>
      <c r="L25" s="61">
        <f>COUNTIF(AppendFullResults[combination on kb],AppendFullResults[[#This Row],[combination on kb]]&gt;1)</f>
        <v>0</v>
      </c>
      <c r="M25" s="61">
        <f>COUNTIF(AppendFullResults[fixed on kb],AppendFullResults[[#This Row],[fixed on kb]]&gt;0)</f>
        <v>0</v>
      </c>
      <c r="N25" t="str">
        <f>_xlfn.CONCAT(quot_marks,AppendFullResults[[#This Row],[combination on kb]],quot_marks,",")</f>
        <v>"`Cv",</v>
      </c>
      <c r="O25" t="str">
        <f>_xlfn.CONCAT(quot_marks,AppendFullResults[[#This Row],[fixed on kb]],quot_marks,",")</f>
        <v>"v#",</v>
      </c>
    </row>
    <row r="26" spans="1:15" ht="18">
      <c r="A26" t="s">
        <v>192</v>
      </c>
      <c r="B26" t="s">
        <v>192</v>
      </c>
      <c r="C26" t="s">
        <v>197</v>
      </c>
      <c r="D26" s="60" t="s">
        <v>197</v>
      </c>
      <c r="E26" t="s">
        <v>710</v>
      </c>
      <c r="F26" s="60" t="s">
        <v>710</v>
      </c>
      <c r="G26" t="s">
        <v>224</v>
      </c>
      <c r="H26" s="60" t="s">
        <v>224</v>
      </c>
      <c r="J26" t="b">
        <v>1</v>
      </c>
      <c r="L26" s="61">
        <f>COUNTIF(AppendFullResults[combination on kb],AppendFullResults[[#This Row],[combination on kb]]&gt;1)</f>
        <v>0</v>
      </c>
      <c r="M26" s="61">
        <f>COUNTIF(AppendFullResults[fixed on kb],AppendFullResults[[#This Row],[fixed on kb]]&gt;0)</f>
        <v>0</v>
      </c>
      <c r="N26" t="str">
        <f>_xlfn.CONCAT(quot_marks,AppendFullResults[[#This Row],[combination on kb]],quot_marks,",")</f>
        <v>"`C5",</v>
      </c>
      <c r="O26" t="str">
        <f>_xlfn.CONCAT(quot_marks,AppendFullResults[[#This Row],[fixed on kb]],quot_marks,",")</f>
        <v>"5#",</v>
      </c>
    </row>
    <row r="27" spans="1:15" ht="18">
      <c r="A27" t="s">
        <v>30</v>
      </c>
      <c r="B27" t="s">
        <v>30</v>
      </c>
      <c r="C27" t="s">
        <v>197</v>
      </c>
      <c r="D27" s="60" t="s">
        <v>197</v>
      </c>
      <c r="E27" t="s">
        <v>711</v>
      </c>
      <c r="F27" s="60" t="s">
        <v>711</v>
      </c>
      <c r="G27" t="s">
        <v>225</v>
      </c>
      <c r="H27" s="60" t="s">
        <v>225</v>
      </c>
      <c r="J27" t="b">
        <v>1</v>
      </c>
      <c r="L27" s="61">
        <f>COUNTIF(AppendFullResults[combination on kb],AppendFullResults[[#This Row],[combination on kb]]&gt;1)</f>
        <v>0</v>
      </c>
      <c r="M27" s="61">
        <f>COUNTIF(AppendFullResults[fixed on kb],AppendFullResults[[#This Row],[fixed on kb]]&gt;0)</f>
        <v>0</v>
      </c>
      <c r="N27" t="str">
        <f>_xlfn.CONCAT(quot_marks,AppendFullResults[[#This Row],[combination on kb]],quot_marks,",")</f>
        <v>"`Ct",</v>
      </c>
      <c r="O27" t="str">
        <f>_xlfn.CONCAT(quot_marks,AppendFullResults[[#This Row],[fixed on kb]],quot_marks,",")</f>
        <v>"t#",</v>
      </c>
    </row>
    <row r="28" spans="1:15" ht="18">
      <c r="A28" t="s">
        <v>14</v>
      </c>
      <c r="B28" t="s">
        <v>14</v>
      </c>
      <c r="C28" t="s">
        <v>197</v>
      </c>
      <c r="D28" s="60" t="s">
        <v>197</v>
      </c>
      <c r="E28" t="s">
        <v>712</v>
      </c>
      <c r="F28" s="60" t="s">
        <v>712</v>
      </c>
      <c r="G28" t="s">
        <v>226</v>
      </c>
      <c r="H28" s="60" t="s">
        <v>226</v>
      </c>
      <c r="J28" t="b">
        <v>1</v>
      </c>
      <c r="L28" s="61">
        <f>COUNTIF(AppendFullResults[combination on kb],AppendFullResults[[#This Row],[combination on kb]]&gt;1)</f>
        <v>0</v>
      </c>
      <c r="M28" s="61">
        <f>COUNTIF(AppendFullResults[fixed on kb],AppendFullResults[[#This Row],[fixed on kb]]&gt;0)</f>
        <v>0</v>
      </c>
      <c r="N28" t="str">
        <f>_xlfn.CONCAT(quot_marks,AppendFullResults[[#This Row],[combination on kb]],quot_marks,",")</f>
        <v>"`Cg",</v>
      </c>
      <c r="O28" t="str">
        <f>_xlfn.CONCAT(quot_marks,AppendFullResults[[#This Row],[fixed on kb]],quot_marks,",")</f>
        <v>"g#",</v>
      </c>
    </row>
    <row r="29" spans="1:15" ht="18">
      <c r="A29" t="s">
        <v>2</v>
      </c>
      <c r="B29" t="s">
        <v>2</v>
      </c>
      <c r="C29" t="s">
        <v>197</v>
      </c>
      <c r="D29" s="60" t="s">
        <v>197</v>
      </c>
      <c r="E29" t="s">
        <v>713</v>
      </c>
      <c r="F29" s="60" t="s">
        <v>713</v>
      </c>
      <c r="G29" t="s">
        <v>227</v>
      </c>
      <c r="H29" s="60" t="s">
        <v>227</v>
      </c>
      <c r="J29" t="b">
        <v>1</v>
      </c>
      <c r="L29" s="61">
        <f>COUNTIF(AppendFullResults[combination on kb],AppendFullResults[[#This Row],[combination on kb]]&gt;1)</f>
        <v>0</v>
      </c>
      <c r="M29" s="61">
        <f>COUNTIF(AppendFullResults[fixed on kb],AppendFullResults[[#This Row],[fixed on kb]]&gt;0)</f>
        <v>0</v>
      </c>
      <c r="N29" t="str">
        <f>_xlfn.CONCAT(quot_marks,AppendFullResults[[#This Row],[combination on kb]],quot_marks,",")</f>
        <v>"`Cb",</v>
      </c>
      <c r="O29" t="str">
        <f>_xlfn.CONCAT(quot_marks,AppendFullResults[[#This Row],[fixed on kb]],quot_marks,",")</f>
        <v>"b#",</v>
      </c>
    </row>
    <row r="30" spans="1:15" ht="18">
      <c r="A30" t="s">
        <v>491</v>
      </c>
      <c r="B30">
        <v>6</v>
      </c>
      <c r="C30" t="s">
        <v>197</v>
      </c>
      <c r="D30" s="60" t="s">
        <v>197</v>
      </c>
      <c r="E30" t="s">
        <v>714</v>
      </c>
      <c r="F30" s="60" t="s">
        <v>714</v>
      </c>
      <c r="G30" t="s">
        <v>228</v>
      </c>
      <c r="H30" s="60" t="s">
        <v>228</v>
      </c>
      <c r="J30" t="b">
        <v>1</v>
      </c>
      <c r="L30" s="61">
        <f>COUNTIF(AppendFullResults[combination on kb],AppendFullResults[[#This Row],[combination on kb]]&gt;1)</f>
        <v>0</v>
      </c>
      <c r="M30" s="61">
        <f>COUNTIF(AppendFullResults[fixed on kb],AppendFullResults[[#This Row],[fixed on kb]]&gt;0)</f>
        <v>0</v>
      </c>
      <c r="N30" t="str">
        <f>_xlfn.CONCAT(quot_marks,AppendFullResults[[#This Row],[combination on kb]],quot_marks,",")</f>
        <v>"`C6",</v>
      </c>
      <c r="O30" t="str">
        <f>_xlfn.CONCAT(quot_marks,AppendFullResults[[#This Row],[fixed on kb]],quot_marks,",")</f>
        <v>"6E",</v>
      </c>
    </row>
    <row r="31" spans="1:15" ht="18">
      <c r="A31" t="s">
        <v>24</v>
      </c>
      <c r="B31" t="s">
        <v>24</v>
      </c>
      <c r="C31" t="s">
        <v>197</v>
      </c>
      <c r="D31" s="60" t="s">
        <v>197</v>
      </c>
      <c r="E31" t="s">
        <v>715</v>
      </c>
      <c r="F31" s="60" t="s">
        <v>715</v>
      </c>
      <c r="G31" t="s">
        <v>229</v>
      </c>
      <c r="H31" s="60" t="s">
        <v>229</v>
      </c>
      <c r="J31" t="b">
        <v>1</v>
      </c>
      <c r="L31" s="61">
        <f>COUNTIF(AppendFullResults[combination on kb],AppendFullResults[[#This Row],[combination on kb]]&gt;1)</f>
        <v>0</v>
      </c>
      <c r="M31" s="61">
        <f>COUNTIF(AppendFullResults[fixed on kb],AppendFullResults[[#This Row],[fixed on kb]]&gt;0)</f>
        <v>0</v>
      </c>
      <c r="N31" t="str">
        <f>_xlfn.CONCAT(quot_marks,AppendFullResults[[#This Row],[combination on kb]],quot_marks,",")</f>
        <v>"`Cy",</v>
      </c>
      <c r="O31" t="str">
        <f>_xlfn.CONCAT(quot_marks,AppendFullResults[[#This Row],[fixed on kb]],quot_marks,",")</f>
        <v>"yE",</v>
      </c>
    </row>
    <row r="32" spans="1:15" ht="18">
      <c r="A32" t="s">
        <v>17</v>
      </c>
      <c r="B32" t="s">
        <v>17</v>
      </c>
      <c r="C32" t="s">
        <v>197</v>
      </c>
      <c r="D32" s="60" t="s">
        <v>197</v>
      </c>
      <c r="E32" t="s">
        <v>716</v>
      </c>
      <c r="F32" s="60" t="s">
        <v>716</v>
      </c>
      <c r="G32" t="s">
        <v>166</v>
      </c>
      <c r="H32" s="60" t="s">
        <v>166</v>
      </c>
      <c r="I32" t="s">
        <v>242</v>
      </c>
      <c r="J32" t="b">
        <v>1</v>
      </c>
      <c r="L32" s="61">
        <f>COUNTIF(AppendFullResults[combination on kb],AppendFullResults[[#This Row],[combination on kb]]&gt;1)</f>
        <v>0</v>
      </c>
      <c r="M32" s="61">
        <f>COUNTIF(AppendFullResults[fixed on kb],AppendFullResults[[#This Row],[fixed on kb]]&gt;0)</f>
        <v>0</v>
      </c>
      <c r="N32" t="str">
        <f>_xlfn.CONCAT(quot_marks,AppendFullResults[[#This Row],[combination on kb]],quot_marks,",")</f>
        <v>"`Ch",</v>
      </c>
      <c r="O32" t="str">
        <f>_xlfn.CONCAT(quot_marks,AppendFullResults[[#This Row],[fixed on kb]],quot_marks,",")</f>
        <v>"hE",</v>
      </c>
    </row>
    <row r="33" spans="1:15" ht="18">
      <c r="A33" t="s">
        <v>25</v>
      </c>
      <c r="B33" t="s">
        <v>25</v>
      </c>
      <c r="C33" t="s">
        <v>197</v>
      </c>
      <c r="D33" s="60" t="s">
        <v>197</v>
      </c>
      <c r="E33" t="s">
        <v>717</v>
      </c>
      <c r="F33" s="60" t="s">
        <v>717</v>
      </c>
      <c r="G33" t="s">
        <v>230</v>
      </c>
      <c r="H33" s="60" t="s">
        <v>230</v>
      </c>
      <c r="J33" t="b">
        <v>1</v>
      </c>
      <c r="L33" s="61">
        <f>COUNTIF(AppendFullResults[combination on kb],AppendFullResults[[#This Row],[combination on kb]]&gt;1)</f>
        <v>0</v>
      </c>
      <c r="M33" s="61">
        <f>COUNTIF(AppendFullResults[fixed on kb],AppendFullResults[[#This Row],[fixed on kb]]&gt;0)</f>
        <v>0</v>
      </c>
      <c r="N33" t="str">
        <f>_xlfn.CONCAT(quot_marks,AppendFullResults[[#This Row],[combination on kb]],quot_marks,",")</f>
        <v>"`Cn",</v>
      </c>
      <c r="O33" t="str">
        <f>_xlfn.CONCAT(quot_marks,AppendFullResults[[#This Row],[fixed on kb]],quot_marks,",")</f>
        <v>"nE",</v>
      </c>
    </row>
    <row r="34" spans="1:15" ht="18">
      <c r="A34" t="s">
        <v>496</v>
      </c>
      <c r="B34">
        <v>7</v>
      </c>
      <c r="C34" t="s">
        <v>197</v>
      </c>
      <c r="D34" s="60" t="s">
        <v>197</v>
      </c>
      <c r="E34" t="s">
        <v>718</v>
      </c>
      <c r="F34" s="60" t="s">
        <v>718</v>
      </c>
      <c r="G34" t="s">
        <v>231</v>
      </c>
      <c r="H34" s="60" t="s">
        <v>231</v>
      </c>
      <c r="J34" t="b">
        <v>1</v>
      </c>
      <c r="L34" s="61">
        <f>COUNTIF(AppendFullResults[combination on kb],AppendFullResults[[#This Row],[combination on kb]]&gt;1)</f>
        <v>0</v>
      </c>
      <c r="M34" s="61">
        <f>COUNTIF(AppendFullResults[fixed on kb],AppendFullResults[[#This Row],[fixed on kb]]&gt;0)</f>
        <v>0</v>
      </c>
      <c r="N34" t="str">
        <f>_xlfn.CONCAT(quot_marks,AppendFullResults[[#This Row],[combination on kb]],quot_marks,",")</f>
        <v>"`C7",</v>
      </c>
      <c r="O34" t="str">
        <f>_xlfn.CONCAT(quot_marks,AppendFullResults[[#This Row],[fixed on kb]],quot_marks,",")</f>
        <v>"7E",</v>
      </c>
    </row>
    <row r="35" spans="1:15" ht="18">
      <c r="A35" t="s">
        <v>31</v>
      </c>
      <c r="B35" t="s">
        <v>31</v>
      </c>
      <c r="C35" t="s">
        <v>197</v>
      </c>
      <c r="D35" s="60" t="s">
        <v>197</v>
      </c>
      <c r="E35" t="s">
        <v>719</v>
      </c>
      <c r="F35" s="60" t="s">
        <v>719</v>
      </c>
      <c r="G35" t="s">
        <v>232</v>
      </c>
      <c r="H35" s="60" t="s">
        <v>232</v>
      </c>
      <c r="J35" t="b">
        <v>1</v>
      </c>
      <c r="L35" s="61">
        <f>COUNTIF(AppendFullResults[combination on kb],AppendFullResults[[#This Row],[combination on kb]]&gt;1)</f>
        <v>0</v>
      </c>
      <c r="M35" s="61">
        <f>COUNTIF(AppendFullResults[fixed on kb],AppendFullResults[[#This Row],[fixed on kb]]&gt;0)</f>
        <v>0</v>
      </c>
      <c r="N35" t="str">
        <f>_xlfn.CONCAT(quot_marks,AppendFullResults[[#This Row],[combination on kb]],quot_marks,",")</f>
        <v>"`Cu",</v>
      </c>
      <c r="O35" t="str">
        <f>_xlfn.CONCAT(quot_marks,AppendFullResults[[#This Row],[fixed on kb]],quot_marks,",")</f>
        <v>"uE",</v>
      </c>
    </row>
    <row r="36" spans="1:15" ht="18">
      <c r="A36" t="s">
        <v>20</v>
      </c>
      <c r="B36" t="s">
        <v>20</v>
      </c>
      <c r="C36" t="s">
        <v>197</v>
      </c>
      <c r="D36" s="60" t="s">
        <v>197</v>
      </c>
      <c r="E36" t="s">
        <v>720</v>
      </c>
      <c r="F36" s="60" t="s">
        <v>720</v>
      </c>
      <c r="G36" t="s">
        <v>233</v>
      </c>
      <c r="H36" s="60" t="s">
        <v>233</v>
      </c>
      <c r="J36" t="b">
        <v>1</v>
      </c>
      <c r="L36" s="61">
        <f>COUNTIF(AppendFullResults[combination on kb],AppendFullResults[[#This Row],[combination on kb]]&gt;1)</f>
        <v>0</v>
      </c>
      <c r="M36" s="61">
        <f>COUNTIF(AppendFullResults[fixed on kb],AppendFullResults[[#This Row],[fixed on kb]]&gt;0)</f>
        <v>0</v>
      </c>
      <c r="N36" t="str">
        <f>_xlfn.CONCAT(quot_marks,AppendFullResults[[#This Row],[combination on kb]],quot_marks,",")</f>
        <v>"`Cj",</v>
      </c>
      <c r="O36" t="str">
        <f>_xlfn.CONCAT(quot_marks,AppendFullResults[[#This Row],[fixed on kb]],quot_marks,",")</f>
        <v>"j#",</v>
      </c>
    </row>
    <row r="37" spans="1:15" ht="18">
      <c r="A37" t="s">
        <v>23</v>
      </c>
      <c r="B37" t="s">
        <v>23</v>
      </c>
      <c r="C37" t="s">
        <v>197</v>
      </c>
      <c r="D37" s="60" t="s">
        <v>197</v>
      </c>
      <c r="E37" t="s">
        <v>721</v>
      </c>
      <c r="F37" s="60" t="s">
        <v>721</v>
      </c>
      <c r="G37" t="s">
        <v>234</v>
      </c>
      <c r="H37" s="60" t="s">
        <v>234</v>
      </c>
      <c r="J37" t="b">
        <v>1</v>
      </c>
      <c r="L37" s="61">
        <f>COUNTIF(AppendFullResults[combination on kb],AppendFullResults[[#This Row],[combination on kb]]&gt;1)</f>
        <v>0</v>
      </c>
      <c r="M37" s="61">
        <f>COUNTIF(AppendFullResults[fixed on kb],AppendFullResults[[#This Row],[fixed on kb]]&gt;0)</f>
        <v>0</v>
      </c>
      <c r="N37" t="str">
        <f>_xlfn.CONCAT(quot_marks,AppendFullResults[[#This Row],[combination on kb]],quot_marks,",")</f>
        <v>"`Cm",</v>
      </c>
      <c r="O37" t="str">
        <f>_xlfn.CONCAT(quot_marks,AppendFullResults[[#This Row],[fixed on kb]],quot_marks,",")</f>
        <v>"m#",</v>
      </c>
    </row>
    <row r="38" spans="1:15" ht="18">
      <c r="A38" t="s">
        <v>193</v>
      </c>
      <c r="B38" t="s">
        <v>193</v>
      </c>
      <c r="C38" t="s">
        <v>197</v>
      </c>
      <c r="D38" s="60" t="s">
        <v>197</v>
      </c>
      <c r="E38" t="s">
        <v>722</v>
      </c>
      <c r="F38" s="60" t="s">
        <v>722</v>
      </c>
      <c r="G38" t="s">
        <v>235</v>
      </c>
      <c r="H38" s="60" t="s">
        <v>235</v>
      </c>
      <c r="J38" t="b">
        <v>0</v>
      </c>
      <c r="L38" s="61">
        <f>COUNTIF(AppendFullResults[combination on kb],AppendFullResults[[#This Row],[combination on kb]]&gt;1)</f>
        <v>0</v>
      </c>
      <c r="M38" s="61">
        <f>COUNTIF(AppendFullResults[fixed on kb],AppendFullResults[[#This Row],[fixed on kb]]&gt;0)</f>
        <v>0</v>
      </c>
      <c r="N38" t="str">
        <f>_xlfn.CONCAT(quot_marks,AppendFullResults[[#This Row],[combination on kb]],quot_marks,",")</f>
        <v>"`C8",</v>
      </c>
      <c r="O38" t="str">
        <f>_xlfn.CONCAT(quot_marks,AppendFullResults[[#This Row],[fixed on kb]],quot_marks,",")</f>
        <v>"iE",</v>
      </c>
    </row>
    <row r="39" spans="1:15" ht="18">
      <c r="A39" t="s">
        <v>18</v>
      </c>
      <c r="B39" t="s">
        <v>18</v>
      </c>
      <c r="C39" t="s">
        <v>197</v>
      </c>
      <c r="D39" s="60" t="s">
        <v>197</v>
      </c>
      <c r="E39" t="s">
        <v>723</v>
      </c>
      <c r="F39" s="60" t="s">
        <v>723</v>
      </c>
      <c r="G39" t="s">
        <v>235</v>
      </c>
      <c r="H39" s="60" t="s">
        <v>235</v>
      </c>
      <c r="J39" t="b">
        <v>1</v>
      </c>
      <c r="L39" s="61">
        <f>COUNTIF(AppendFullResults[combination on kb],AppendFullResults[[#This Row],[combination on kb]]&gt;1)</f>
        <v>0</v>
      </c>
      <c r="M39" s="61">
        <f>COUNTIF(AppendFullResults[fixed on kb],AppendFullResults[[#This Row],[fixed on kb]]&gt;0)</f>
        <v>0</v>
      </c>
      <c r="N39" t="str">
        <f>_xlfn.CONCAT(quot_marks,AppendFullResults[[#This Row],[combination on kb]],quot_marks,",")</f>
        <v>"`Ci",</v>
      </c>
      <c r="O39" t="str">
        <f>_xlfn.CONCAT(quot_marks,AppendFullResults[[#This Row],[fixed on kb]],quot_marks,",")</f>
        <v>"iE",</v>
      </c>
    </row>
    <row r="40" spans="1:15" ht="18">
      <c r="A40" t="s">
        <v>22</v>
      </c>
      <c r="B40" t="s">
        <v>22</v>
      </c>
      <c r="C40" t="s">
        <v>197</v>
      </c>
      <c r="D40" s="60" t="s">
        <v>197</v>
      </c>
      <c r="E40" t="s">
        <v>724</v>
      </c>
      <c r="F40" s="60" t="s">
        <v>724</v>
      </c>
      <c r="G40" t="s">
        <v>236</v>
      </c>
      <c r="H40" s="60" t="s">
        <v>236</v>
      </c>
      <c r="J40" t="b">
        <v>0</v>
      </c>
      <c r="L40" s="61">
        <f>COUNTIF(AppendFullResults[combination on kb],AppendFullResults[[#This Row],[combination on kb]]&gt;1)</f>
        <v>0</v>
      </c>
      <c r="M40" s="61">
        <f>COUNTIF(AppendFullResults[fixed on kb],AppendFullResults[[#This Row],[fixed on kb]]&gt;0)</f>
        <v>0</v>
      </c>
      <c r="N40" t="str">
        <f>_xlfn.CONCAT(quot_marks,AppendFullResults[[#This Row],[combination on kb]],quot_marks,",")</f>
        <v>"`Ck",</v>
      </c>
      <c r="O40" t="str">
        <f>_xlfn.CONCAT(quot_marks,AppendFullResults[[#This Row],[fixed on kb]],quot_marks,",")</f>
        <v>",E",</v>
      </c>
    </row>
    <row r="41" spans="1:15" ht="18">
      <c r="A41" t="s">
        <v>38</v>
      </c>
      <c r="B41" t="s">
        <v>38</v>
      </c>
      <c r="C41" t="s">
        <v>197</v>
      </c>
      <c r="D41" s="60" t="s">
        <v>197</v>
      </c>
      <c r="E41" t="s">
        <v>725</v>
      </c>
      <c r="F41" s="60" t="s">
        <v>725</v>
      </c>
      <c r="G41" t="s">
        <v>236</v>
      </c>
      <c r="H41" s="60" t="s">
        <v>236</v>
      </c>
      <c r="J41" t="b">
        <v>1</v>
      </c>
      <c r="L41" s="61">
        <f>COUNTIF(AppendFullResults[combination on kb],AppendFullResults[[#This Row],[combination on kb]]&gt;1)</f>
        <v>0</v>
      </c>
      <c r="M41" s="61">
        <f>COUNTIF(AppendFullResults[fixed on kb],AppendFullResults[[#This Row],[fixed on kb]]&gt;0)</f>
        <v>0</v>
      </c>
      <c r="N41" t="str">
        <f>_xlfn.CONCAT(quot_marks,AppendFullResults[[#This Row],[combination on kb]],quot_marks,",")</f>
        <v>"`C,",</v>
      </c>
      <c r="O41" t="str">
        <f>_xlfn.CONCAT(quot_marks,AppendFullResults[[#This Row],[fixed on kb]],quot_marks,",")</f>
        <v>",E",</v>
      </c>
    </row>
    <row r="42" spans="1:15" ht="18">
      <c r="A42" t="s">
        <v>505</v>
      </c>
      <c r="B42">
        <v>9</v>
      </c>
      <c r="C42" t="s">
        <v>197</v>
      </c>
      <c r="D42" s="60" t="s">
        <v>197</v>
      </c>
      <c r="E42" t="s">
        <v>726</v>
      </c>
      <c r="F42" s="60" t="s">
        <v>726</v>
      </c>
      <c r="G42" t="s">
        <v>237</v>
      </c>
      <c r="H42" s="60" t="s">
        <v>237</v>
      </c>
      <c r="J42" t="b">
        <v>1</v>
      </c>
      <c r="L42" s="61">
        <f>COUNTIF(AppendFullResults[combination on kb],AppendFullResults[[#This Row],[combination on kb]]&gt;1)</f>
        <v>0</v>
      </c>
      <c r="M42" s="61">
        <f>COUNTIF(AppendFullResults[fixed on kb],AppendFullResults[[#This Row],[fixed on kb]]&gt;0)</f>
        <v>0</v>
      </c>
      <c r="N42" t="str">
        <f>_xlfn.CONCAT(quot_marks,AppendFullResults[[#This Row],[combination on kb]],quot_marks,",")</f>
        <v>"`C9",</v>
      </c>
      <c r="O42" t="str">
        <f>_xlfn.CONCAT(quot_marks,AppendFullResults[[#This Row],[fixed on kb]],quot_marks,",")</f>
        <v>"9D",</v>
      </c>
    </row>
    <row r="43" spans="1:15" ht="18">
      <c r="A43" t="s">
        <v>26</v>
      </c>
      <c r="B43" t="s">
        <v>26</v>
      </c>
      <c r="C43" t="s">
        <v>197</v>
      </c>
      <c r="D43" s="60" t="s">
        <v>197</v>
      </c>
      <c r="E43" t="s">
        <v>727</v>
      </c>
      <c r="F43" s="60" t="s">
        <v>727</v>
      </c>
      <c r="G43" t="s">
        <v>238</v>
      </c>
      <c r="H43" s="60" t="s">
        <v>238</v>
      </c>
      <c r="J43" t="b">
        <v>1</v>
      </c>
      <c r="L43" s="61">
        <f>COUNTIF(AppendFullResults[combination on kb],AppendFullResults[[#This Row],[combination on kb]]&gt;1)</f>
        <v>0</v>
      </c>
      <c r="M43" s="61">
        <f>COUNTIF(AppendFullResults[fixed on kb],AppendFullResults[[#This Row],[fixed on kb]]&gt;0)</f>
        <v>0</v>
      </c>
      <c r="N43" t="str">
        <f>_xlfn.CONCAT(quot_marks,AppendFullResults[[#This Row],[combination on kb]],quot_marks,",")</f>
        <v>"`Co",</v>
      </c>
      <c r="O43" t="str">
        <f>_xlfn.CONCAT(quot_marks,AppendFullResults[[#This Row],[fixed on kb]],quot_marks,",")</f>
        <v>"oE",</v>
      </c>
    </row>
    <row r="44" spans="1:15" ht="18">
      <c r="A44" t="s">
        <v>12</v>
      </c>
      <c r="B44" t="s">
        <v>12</v>
      </c>
      <c r="C44" t="s">
        <v>197</v>
      </c>
      <c r="D44" s="60" t="s">
        <v>197</v>
      </c>
      <c r="E44" t="s">
        <v>728</v>
      </c>
      <c r="F44" s="60" t="s">
        <v>728</v>
      </c>
      <c r="G44" t="s">
        <v>160</v>
      </c>
      <c r="H44" s="60" t="s">
        <v>160</v>
      </c>
      <c r="I44" t="s">
        <v>242</v>
      </c>
      <c r="J44" t="b">
        <v>1</v>
      </c>
      <c r="L44" s="61">
        <f>COUNTIF(AppendFullResults[combination on kb],AppendFullResults[[#This Row],[combination on kb]]&gt;1)</f>
        <v>0</v>
      </c>
      <c r="M44" s="61">
        <f>COUNTIF(AppendFullResults[fixed on kb],AppendFullResults[[#This Row],[fixed on kb]]&gt;0)</f>
        <v>0</v>
      </c>
      <c r="N44" t="str">
        <f>_xlfn.CONCAT(quot_marks,AppendFullResults[[#This Row],[combination on kb]],quot_marks,",")</f>
        <v>"`Cl",</v>
      </c>
      <c r="O44" t="str">
        <f>_xlfn.CONCAT(quot_marks,AppendFullResults[[#This Row],[fixed on kb]],quot_marks,",")</f>
        <v>"lE",</v>
      </c>
    </row>
    <row r="45" spans="1:15" ht="18">
      <c r="A45" t="s">
        <v>32</v>
      </c>
      <c r="B45" t="s">
        <v>32</v>
      </c>
      <c r="C45" t="s">
        <v>197</v>
      </c>
      <c r="D45" s="60" t="s">
        <v>197</v>
      </c>
      <c r="E45" t="s">
        <v>729</v>
      </c>
      <c r="F45" s="60" t="s">
        <v>729</v>
      </c>
      <c r="G45" t="s">
        <v>241</v>
      </c>
      <c r="H45" s="60" t="s">
        <v>241</v>
      </c>
      <c r="I45" t="s">
        <v>242</v>
      </c>
      <c r="J45" t="b">
        <v>1</v>
      </c>
      <c r="L45" s="61">
        <f>COUNTIF(AppendFullResults[combination on kb],AppendFullResults[[#This Row],[combination on kb]]&gt;1)</f>
        <v>0</v>
      </c>
      <c r="M45" s="61">
        <f>COUNTIF(AppendFullResults[fixed on kb],AppendFullResults[[#This Row],[fixed on kb]]&gt;0)</f>
        <v>0</v>
      </c>
      <c r="N45" t="str">
        <f>_xlfn.CONCAT(quot_marks,AppendFullResults[[#This Row],[combination on kb]],quot_marks,",")</f>
        <v>"`C.",</v>
      </c>
      <c r="O45" t="str">
        <f>_xlfn.CONCAT(quot_marks,AppendFullResults[[#This Row],[fixed on kb]],quot_marks,",")</f>
        <v>".D",</v>
      </c>
    </row>
    <row r="46" spans="1:15" ht="18">
      <c r="A46" t="s">
        <v>183</v>
      </c>
      <c r="B46" t="s">
        <v>183</v>
      </c>
      <c r="C46" t="s">
        <v>244</v>
      </c>
      <c r="D46" s="60" t="s">
        <v>244</v>
      </c>
      <c r="E46" t="s">
        <v>510</v>
      </c>
      <c r="F46" s="60" t="s">
        <v>510</v>
      </c>
      <c r="G46" t="s">
        <v>245</v>
      </c>
      <c r="H46" s="60" t="s">
        <v>245</v>
      </c>
      <c r="K46" t="b">
        <v>1</v>
      </c>
      <c r="L46" s="61">
        <f>COUNTIF(AppendFullResults[combination on kb],AppendFullResults[[#This Row],[combination on kb]]&gt;1)</f>
        <v>0</v>
      </c>
      <c r="M46" s="61">
        <f>COUNTIF(AppendFullResults[fixed on kb],AppendFullResults[[#This Row],[fixed on kb]]&gt;0)</f>
        <v>0</v>
      </c>
      <c r="N46" t="str">
        <f>_xlfn.CONCAT(quot_marks,AppendFullResults[[#This Row],[combination on kb]],quot_marks,",")</f>
        <v>"`V1",</v>
      </c>
      <c r="O46" t="str">
        <f>_xlfn.CONCAT(quot_marks,AppendFullResults[[#This Row],[fixed on kb]],quot_marks,",")</f>
        <v>"1R",</v>
      </c>
    </row>
    <row r="47" spans="1:15" ht="18">
      <c r="A47" t="s">
        <v>140</v>
      </c>
      <c r="B47" t="s">
        <v>140</v>
      </c>
      <c r="C47" t="s">
        <v>244</v>
      </c>
      <c r="D47" s="60" t="s">
        <v>244</v>
      </c>
      <c r="E47" t="s">
        <v>511</v>
      </c>
      <c r="F47" s="60" t="s">
        <v>511</v>
      </c>
      <c r="G47" t="s">
        <v>246</v>
      </c>
      <c r="H47" s="60" t="s">
        <v>246</v>
      </c>
      <c r="K47" t="b">
        <v>1</v>
      </c>
      <c r="L47" s="61">
        <f>COUNTIF(AppendFullResults[combination on kb],AppendFullResults[[#This Row],[combination on kb]]&gt;1)</f>
        <v>0</v>
      </c>
      <c r="M47" s="61">
        <f>COUNTIF(AppendFullResults[fixed on kb],AppendFullResults[[#This Row],[fixed on kb]]&gt;0)</f>
        <v>0</v>
      </c>
      <c r="N47" t="str">
        <f>_xlfn.CONCAT(quot_marks,AppendFullResults[[#This Row],[combination on kb]],quot_marks,",")</f>
        <v>"`V!",</v>
      </c>
      <c r="O47" t="str">
        <f>_xlfn.CONCAT(quot_marks,AppendFullResults[[#This Row],[fixed on kb]],quot_marks,",")</f>
        <v>"!R",</v>
      </c>
    </row>
    <row r="48" spans="1:15" ht="18">
      <c r="A48" t="s">
        <v>28</v>
      </c>
      <c r="B48" t="s">
        <v>28</v>
      </c>
      <c r="C48" t="s">
        <v>244</v>
      </c>
      <c r="D48" s="60" t="s">
        <v>244</v>
      </c>
      <c r="E48" t="s">
        <v>512</v>
      </c>
      <c r="F48" s="60" t="s">
        <v>512</v>
      </c>
      <c r="G48" t="s">
        <v>247</v>
      </c>
      <c r="H48" s="60" t="s">
        <v>247</v>
      </c>
      <c r="K48" t="b">
        <v>1</v>
      </c>
      <c r="L48" s="61">
        <f>COUNTIF(AppendFullResults[combination on kb],AppendFullResults[[#This Row],[combination on kb]]&gt;1)</f>
        <v>0</v>
      </c>
      <c r="M48" s="61">
        <f>COUNTIF(AppendFullResults[fixed on kb],AppendFullResults[[#This Row],[fixed on kb]]&gt;0)</f>
        <v>0</v>
      </c>
      <c r="N48" t="str">
        <f>_xlfn.CONCAT(quot_marks,AppendFullResults[[#This Row],[combination on kb]],quot_marks,",")</f>
        <v>"`Vq",</v>
      </c>
      <c r="O48" t="str">
        <f>_xlfn.CONCAT(quot_marks,AppendFullResults[[#This Row],[fixed on kb]],quot_marks,",")</f>
        <v>"qR",</v>
      </c>
    </row>
    <row r="49" spans="1:15" ht="18">
      <c r="A49" t="s">
        <v>59</v>
      </c>
      <c r="B49" t="s">
        <v>59</v>
      </c>
      <c r="C49" t="s">
        <v>244</v>
      </c>
      <c r="D49" s="60" t="s">
        <v>244</v>
      </c>
      <c r="E49" t="s">
        <v>513</v>
      </c>
      <c r="F49" s="60" t="s">
        <v>513</v>
      </c>
      <c r="G49" t="s">
        <v>248</v>
      </c>
      <c r="H49" s="60" t="s">
        <v>248</v>
      </c>
      <c r="K49" t="b">
        <v>1</v>
      </c>
      <c r="L49" s="61">
        <f>COUNTIF(AppendFullResults[combination on kb],AppendFullResults[[#This Row],[combination on kb]]&gt;1)</f>
        <v>0</v>
      </c>
      <c r="M49" s="61">
        <f>COUNTIF(AppendFullResults[fixed on kb],AppendFullResults[[#This Row],[fixed on kb]]&gt;0)</f>
        <v>0</v>
      </c>
      <c r="N49" t="str">
        <f>_xlfn.CONCAT(quot_marks,AppendFullResults[[#This Row],[combination on kb]],quot_marks,",")</f>
        <v>"`VQ",</v>
      </c>
      <c r="O49" t="str">
        <f>_xlfn.CONCAT(quot_marks,AppendFullResults[[#This Row],[fixed on kb]],quot_marks,",")</f>
        <v>"QR",</v>
      </c>
    </row>
    <row r="50" spans="1:15" ht="18">
      <c r="A50" t="s">
        <v>0</v>
      </c>
      <c r="B50" t="s">
        <v>0</v>
      </c>
      <c r="C50" t="s">
        <v>244</v>
      </c>
      <c r="D50" s="60" t="s">
        <v>244</v>
      </c>
      <c r="E50" t="s">
        <v>514</v>
      </c>
      <c r="F50" s="60" t="s">
        <v>514</v>
      </c>
      <c r="G50" t="s">
        <v>249</v>
      </c>
      <c r="H50" s="60" t="s">
        <v>249</v>
      </c>
      <c r="K50" t="b">
        <v>1</v>
      </c>
      <c r="L50" s="61">
        <f>COUNTIF(AppendFullResults[combination on kb],AppendFullResults[[#This Row],[combination on kb]]&gt;1)</f>
        <v>0</v>
      </c>
      <c r="M50" s="61">
        <f>COUNTIF(AppendFullResults[fixed on kb],AppendFullResults[[#This Row],[fixed on kb]]&gt;0)</f>
        <v>0</v>
      </c>
      <c r="N50" t="str">
        <f>_xlfn.CONCAT(quot_marks,AppendFullResults[[#This Row],[combination on kb]],quot_marks,",")</f>
        <v>"`Va",</v>
      </c>
      <c r="O50" t="str">
        <f>_xlfn.CONCAT(quot_marks,AppendFullResults[[#This Row],[fixed on kb]],quot_marks,",")</f>
        <v>"aR",</v>
      </c>
    </row>
    <row r="51" spans="1:15" ht="18">
      <c r="A51" t="s">
        <v>187</v>
      </c>
      <c r="B51" t="s">
        <v>187</v>
      </c>
      <c r="C51" t="s">
        <v>244</v>
      </c>
      <c r="D51" s="60" t="s">
        <v>244</v>
      </c>
      <c r="E51" t="s">
        <v>515</v>
      </c>
      <c r="F51" s="60" t="s">
        <v>515</v>
      </c>
      <c r="G51" t="s">
        <v>250</v>
      </c>
      <c r="H51" s="60" t="s">
        <v>250</v>
      </c>
      <c r="K51" t="b">
        <v>1</v>
      </c>
      <c r="L51" s="61">
        <f>COUNTIF(AppendFullResults[combination on kb],AppendFullResults[[#This Row],[combination on kb]]&gt;1)</f>
        <v>0</v>
      </c>
      <c r="M51" s="61">
        <f>COUNTIF(AppendFullResults[fixed on kb],AppendFullResults[[#This Row],[fixed on kb]]&gt;0)</f>
        <v>0</v>
      </c>
      <c r="N51" t="str">
        <f>_xlfn.CONCAT(quot_marks,AppendFullResults[[#This Row],[combination on kb]],quot_marks,",")</f>
        <v>"`VA",</v>
      </c>
      <c r="O51" t="str">
        <f>_xlfn.CONCAT(quot_marks,AppendFullResults[[#This Row],[fixed on kb]],quot_marks,",")</f>
        <v>"AR",</v>
      </c>
    </row>
    <row r="52" spans="1:15" ht="18">
      <c r="A52" t="s">
        <v>7</v>
      </c>
      <c r="B52" t="s">
        <v>7</v>
      </c>
      <c r="C52" t="s">
        <v>244</v>
      </c>
      <c r="D52" s="60" t="s">
        <v>244</v>
      </c>
      <c r="E52" t="s">
        <v>516</v>
      </c>
      <c r="F52" s="60" t="s">
        <v>516</v>
      </c>
      <c r="G52" t="s">
        <v>251</v>
      </c>
      <c r="H52" s="60" t="s">
        <v>251</v>
      </c>
      <c r="K52" t="b">
        <v>1</v>
      </c>
      <c r="L52" s="61">
        <f>COUNTIF(AppendFullResults[combination on kb],AppendFullResults[[#This Row],[combination on kb]]&gt;1)</f>
        <v>0</v>
      </c>
      <c r="M52" s="61">
        <f>COUNTIF(AppendFullResults[fixed on kb],AppendFullResults[[#This Row],[fixed on kb]]&gt;0)</f>
        <v>0</v>
      </c>
      <c r="N52" t="str">
        <f>_xlfn.CONCAT(quot_marks,AppendFullResults[[#This Row],[combination on kb]],quot_marks,",")</f>
        <v>"`Vz",</v>
      </c>
      <c r="O52" t="str">
        <f>_xlfn.CONCAT(quot_marks,AppendFullResults[[#This Row],[fixed on kb]],quot_marks,",")</f>
        <v>"zR",</v>
      </c>
    </row>
    <row r="53" spans="1:15" ht="18">
      <c r="A53" t="s">
        <v>54</v>
      </c>
      <c r="B53" t="s">
        <v>54</v>
      </c>
      <c r="C53" t="s">
        <v>244</v>
      </c>
      <c r="D53" s="60" t="s">
        <v>244</v>
      </c>
      <c r="E53" t="s">
        <v>517</v>
      </c>
      <c r="F53" s="60" t="s">
        <v>517</v>
      </c>
      <c r="G53" t="s">
        <v>252</v>
      </c>
      <c r="H53" s="60" t="s">
        <v>252</v>
      </c>
      <c r="K53" t="b">
        <v>1</v>
      </c>
      <c r="L53" s="61">
        <f>COUNTIF(AppendFullResults[combination on kb],AppendFullResults[[#This Row],[combination on kb]]&gt;1)</f>
        <v>0</v>
      </c>
      <c r="M53" s="61">
        <f>COUNTIF(AppendFullResults[fixed on kb],AppendFullResults[[#This Row],[fixed on kb]]&gt;0)</f>
        <v>0</v>
      </c>
      <c r="N53" t="str">
        <f>_xlfn.CONCAT(quot_marks,AppendFullResults[[#This Row],[combination on kb]],quot_marks,",")</f>
        <v>"`VZ",</v>
      </c>
      <c r="O53" t="str">
        <f>_xlfn.CONCAT(quot_marks,AppendFullResults[[#This Row],[fixed on kb]],quot_marks,",")</f>
        <v>"ZR",</v>
      </c>
    </row>
    <row r="54" spans="1:15" ht="18">
      <c r="A54" t="s">
        <v>184</v>
      </c>
      <c r="B54" t="s">
        <v>184</v>
      </c>
      <c r="C54" t="s">
        <v>244</v>
      </c>
      <c r="D54" s="60" t="s">
        <v>244</v>
      </c>
      <c r="E54" t="s">
        <v>518</v>
      </c>
      <c r="F54" s="60" t="s">
        <v>518</v>
      </c>
      <c r="G54" t="s">
        <v>253</v>
      </c>
      <c r="H54" s="60" t="s">
        <v>253</v>
      </c>
      <c r="K54" t="b">
        <v>1</v>
      </c>
      <c r="L54" s="61">
        <f>COUNTIF(AppendFullResults[combination on kb],AppendFullResults[[#This Row],[combination on kb]]&gt;1)</f>
        <v>0</v>
      </c>
      <c r="M54" s="61">
        <f>COUNTIF(AppendFullResults[fixed on kb],AppendFullResults[[#This Row],[fixed on kb]]&gt;0)</f>
        <v>0</v>
      </c>
      <c r="N54" t="str">
        <f>_xlfn.CONCAT(quot_marks,AppendFullResults[[#This Row],[combination on kb]],quot_marks,",")</f>
        <v>"`V2",</v>
      </c>
      <c r="O54" t="str">
        <f>_xlfn.CONCAT(quot_marks,AppendFullResults[[#This Row],[fixed on kb]],quot_marks,",")</f>
        <v>"2$",</v>
      </c>
    </row>
    <row r="55" spans="1:15" ht="18">
      <c r="A55" t="s">
        <v>185</v>
      </c>
      <c r="B55" t="s">
        <v>185</v>
      </c>
      <c r="C55" t="s">
        <v>244</v>
      </c>
      <c r="D55" s="60" t="s">
        <v>244</v>
      </c>
      <c r="E55" t="s">
        <v>519</v>
      </c>
      <c r="F55" s="60" t="s">
        <v>519</v>
      </c>
      <c r="G55" t="s">
        <v>254</v>
      </c>
      <c r="H55" s="60" t="s">
        <v>254</v>
      </c>
      <c r="K55" t="b">
        <v>1</v>
      </c>
      <c r="L55" s="61">
        <f>COUNTIF(AppendFullResults[combination on kb],AppendFullResults[[#This Row],[combination on kb]]&gt;1)</f>
        <v>0</v>
      </c>
      <c r="M55" s="61">
        <f>COUNTIF(AppendFullResults[fixed on kb],AppendFullResults[[#This Row],[fixed on kb]]&gt;0)</f>
        <v>0</v>
      </c>
      <c r="N55" t="str">
        <f>_xlfn.CONCAT(quot_marks,AppendFullResults[[#This Row],[combination on kb]],quot_marks,",")</f>
        <v>"`V@",</v>
      </c>
      <c r="O55" t="str">
        <f>_xlfn.CONCAT(quot_marks,AppendFullResults[[#This Row],[fixed on kb]],quot_marks,",")</f>
        <v>"@$",</v>
      </c>
    </row>
    <row r="56" spans="1:15" ht="18">
      <c r="A56" t="s">
        <v>3</v>
      </c>
      <c r="B56" t="s">
        <v>3</v>
      </c>
      <c r="C56" t="s">
        <v>244</v>
      </c>
      <c r="D56" s="60" t="s">
        <v>244</v>
      </c>
      <c r="E56" t="s">
        <v>520</v>
      </c>
      <c r="F56" s="60" t="s">
        <v>520</v>
      </c>
      <c r="G56" t="s">
        <v>255</v>
      </c>
      <c r="H56" s="60" t="s">
        <v>255</v>
      </c>
      <c r="K56" t="b">
        <v>1</v>
      </c>
      <c r="L56" s="61">
        <f>COUNTIF(AppendFullResults[combination on kb],AppendFullResults[[#This Row],[combination on kb]]&gt;1)</f>
        <v>0</v>
      </c>
      <c r="M56" s="61">
        <f>COUNTIF(AppendFullResults[fixed on kb],AppendFullResults[[#This Row],[fixed on kb]]&gt;0)</f>
        <v>0</v>
      </c>
      <c r="N56" t="str">
        <f>_xlfn.CONCAT(quot_marks,AppendFullResults[[#This Row],[combination on kb]],quot_marks,",")</f>
        <v>"`Vw",</v>
      </c>
      <c r="O56" t="str">
        <f>_xlfn.CONCAT(quot_marks,AppendFullResults[[#This Row],[fixed on kb]],quot_marks,",")</f>
        <v>"w$",</v>
      </c>
    </row>
    <row r="57" spans="1:15" ht="18">
      <c r="A57" t="s">
        <v>188</v>
      </c>
      <c r="B57" t="s">
        <v>188</v>
      </c>
      <c r="C57" t="s">
        <v>244</v>
      </c>
      <c r="D57" s="60" t="s">
        <v>244</v>
      </c>
      <c r="E57" t="s">
        <v>521</v>
      </c>
      <c r="F57" s="60" t="s">
        <v>521</v>
      </c>
      <c r="G57" t="s">
        <v>256</v>
      </c>
      <c r="H57" s="60" t="s">
        <v>256</v>
      </c>
      <c r="K57" t="b">
        <v>1</v>
      </c>
      <c r="L57" s="61">
        <f>COUNTIF(AppendFullResults[combination on kb],AppendFullResults[[#This Row],[combination on kb]]&gt;1)</f>
        <v>0</v>
      </c>
      <c r="M57" s="61">
        <f>COUNTIF(AppendFullResults[fixed on kb],AppendFullResults[[#This Row],[fixed on kb]]&gt;0)</f>
        <v>0</v>
      </c>
      <c r="N57" t="str">
        <f>_xlfn.CONCAT(quot_marks,AppendFullResults[[#This Row],[combination on kb]],quot_marks,",")</f>
        <v>"`VW",</v>
      </c>
      <c r="O57" t="str">
        <f>_xlfn.CONCAT(quot_marks,AppendFullResults[[#This Row],[fixed on kb]],quot_marks,",")</f>
        <v>"W$",</v>
      </c>
    </row>
    <row r="58" spans="1:15" ht="18">
      <c r="A58" t="s">
        <v>21</v>
      </c>
      <c r="B58" t="s">
        <v>21</v>
      </c>
      <c r="C58" t="s">
        <v>244</v>
      </c>
      <c r="D58" s="60" t="s">
        <v>244</v>
      </c>
      <c r="E58" t="s">
        <v>522</v>
      </c>
      <c r="F58" s="60" t="s">
        <v>522</v>
      </c>
      <c r="G58" t="s">
        <v>257</v>
      </c>
      <c r="H58" s="60" t="s">
        <v>257</v>
      </c>
      <c r="K58" t="b">
        <v>1</v>
      </c>
      <c r="L58" s="61">
        <f>COUNTIF(AppendFullResults[combination on kb],AppendFullResults[[#This Row],[combination on kb]]&gt;1)</f>
        <v>0</v>
      </c>
      <c r="M58" s="61">
        <f>COUNTIF(AppendFullResults[fixed on kb],AppendFullResults[[#This Row],[fixed on kb]]&gt;0)</f>
        <v>0</v>
      </c>
      <c r="N58" t="str">
        <f>_xlfn.CONCAT(quot_marks,AppendFullResults[[#This Row],[combination on kb]],quot_marks,",")</f>
        <v>"`Vs",</v>
      </c>
      <c r="O58" t="str">
        <f>_xlfn.CONCAT(quot_marks,AppendFullResults[[#This Row],[fixed on kb]],quot_marks,",")</f>
        <v>"s$",</v>
      </c>
    </row>
    <row r="59" spans="1:15" ht="18">
      <c r="A59" t="s">
        <v>189</v>
      </c>
      <c r="B59" t="s">
        <v>189</v>
      </c>
      <c r="C59" t="s">
        <v>244</v>
      </c>
      <c r="D59" s="60" t="s">
        <v>244</v>
      </c>
      <c r="E59" t="s">
        <v>523</v>
      </c>
      <c r="F59" s="60" t="s">
        <v>523</v>
      </c>
      <c r="G59" t="s">
        <v>258</v>
      </c>
      <c r="H59" s="60" t="s">
        <v>258</v>
      </c>
      <c r="K59" t="b">
        <v>1</v>
      </c>
      <c r="L59" s="61">
        <f>COUNTIF(AppendFullResults[combination on kb],AppendFullResults[[#This Row],[combination on kb]]&gt;1)</f>
        <v>0</v>
      </c>
      <c r="M59" s="61">
        <f>COUNTIF(AppendFullResults[fixed on kb],AppendFullResults[[#This Row],[fixed on kb]]&gt;0)</f>
        <v>0</v>
      </c>
      <c r="N59" t="str">
        <f>_xlfn.CONCAT(quot_marks,AppendFullResults[[#This Row],[combination on kb]],quot_marks,",")</f>
        <v>"`VS",</v>
      </c>
      <c r="O59" t="str">
        <f>_xlfn.CONCAT(quot_marks,AppendFullResults[[#This Row],[fixed on kb]],quot_marks,",")</f>
        <v>"S$",</v>
      </c>
    </row>
    <row r="60" spans="1:15" ht="18">
      <c r="A60" t="s">
        <v>15</v>
      </c>
      <c r="B60" t="s">
        <v>15</v>
      </c>
      <c r="C60" t="s">
        <v>244</v>
      </c>
      <c r="D60" s="60" t="s">
        <v>244</v>
      </c>
      <c r="E60" t="s">
        <v>524</v>
      </c>
      <c r="F60" s="60" t="s">
        <v>524</v>
      </c>
      <c r="G60" t="s">
        <v>259</v>
      </c>
      <c r="H60" s="60" t="s">
        <v>259</v>
      </c>
      <c r="K60" t="b">
        <v>1</v>
      </c>
      <c r="L60" s="61">
        <f>COUNTIF(AppendFullResults[combination on kb],AppendFullResults[[#This Row],[combination on kb]]&gt;1)</f>
        <v>0</v>
      </c>
      <c r="M60" s="61">
        <f>COUNTIF(AppendFullResults[fixed on kb],AppendFullResults[[#This Row],[fixed on kb]]&gt;0)</f>
        <v>0</v>
      </c>
      <c r="N60" t="str">
        <f>_xlfn.CONCAT(quot_marks,AppendFullResults[[#This Row],[combination on kb]],quot_marks,",")</f>
        <v>"`Vx",</v>
      </c>
      <c r="O60" t="str">
        <f>_xlfn.CONCAT(quot_marks,AppendFullResults[[#This Row],[fixed on kb]],quot_marks,",")</f>
        <v>"x$",</v>
      </c>
    </row>
    <row r="61" spans="1:15" ht="18">
      <c r="A61" t="s">
        <v>190</v>
      </c>
      <c r="B61" t="s">
        <v>190</v>
      </c>
      <c r="C61" t="s">
        <v>244</v>
      </c>
      <c r="D61" s="60" t="s">
        <v>244</v>
      </c>
      <c r="E61" t="s">
        <v>525</v>
      </c>
      <c r="F61" s="60" t="s">
        <v>525</v>
      </c>
      <c r="G61" t="s">
        <v>260</v>
      </c>
      <c r="H61" s="60" t="s">
        <v>260</v>
      </c>
      <c r="K61" t="b">
        <v>1</v>
      </c>
      <c r="L61" s="61">
        <f>COUNTIF(AppendFullResults[combination on kb],AppendFullResults[[#This Row],[combination on kb]]&gt;1)</f>
        <v>0</v>
      </c>
      <c r="M61" s="61">
        <f>COUNTIF(AppendFullResults[fixed on kb],AppendFullResults[[#This Row],[fixed on kb]]&gt;0)</f>
        <v>0</v>
      </c>
      <c r="N61" t="str">
        <f>_xlfn.CONCAT(quot_marks,AppendFullResults[[#This Row],[combination on kb]],quot_marks,",")</f>
        <v>"`VX",</v>
      </c>
      <c r="O61" t="str">
        <f>_xlfn.CONCAT(quot_marks,AppendFullResults[[#This Row],[fixed on kb]],quot_marks,",")</f>
        <v>"X$",</v>
      </c>
    </row>
    <row r="62" spans="1:15" ht="18">
      <c r="A62" t="s">
        <v>186</v>
      </c>
      <c r="B62" t="s">
        <v>186</v>
      </c>
      <c r="C62" t="s">
        <v>244</v>
      </c>
      <c r="D62" s="60" t="s">
        <v>244</v>
      </c>
      <c r="E62" t="s">
        <v>526</v>
      </c>
      <c r="F62" s="60" t="s">
        <v>526</v>
      </c>
      <c r="G62" t="s">
        <v>261</v>
      </c>
      <c r="H62" s="60" t="s">
        <v>261</v>
      </c>
      <c r="K62" t="b">
        <v>1</v>
      </c>
      <c r="L62" s="61">
        <f>COUNTIF(AppendFullResults[combination on kb],AppendFullResults[[#This Row],[combination on kb]]&gt;1)</f>
        <v>0</v>
      </c>
      <c r="M62" s="61">
        <f>COUNTIF(AppendFullResults[fixed on kb],AppendFullResults[[#This Row],[fixed on kb]]&gt;0)</f>
        <v>0</v>
      </c>
      <c r="N62" t="str">
        <f>_xlfn.CONCAT(quot_marks,AppendFullResults[[#This Row],[combination on kb]],quot_marks,",")</f>
        <v>"`V3",</v>
      </c>
      <c r="O62" t="str">
        <f>_xlfn.CONCAT(quot_marks,AppendFullResults[[#This Row],[fixed on kb]],quot_marks,",")</f>
        <v>"3R",</v>
      </c>
    </row>
    <row r="63" spans="1:15" ht="18">
      <c r="A63" t="s">
        <v>11</v>
      </c>
      <c r="B63" t="s">
        <v>11</v>
      </c>
      <c r="C63" t="s">
        <v>244</v>
      </c>
      <c r="D63" s="60" t="s">
        <v>244</v>
      </c>
      <c r="E63" t="s">
        <v>527</v>
      </c>
      <c r="F63" s="60" t="s">
        <v>527</v>
      </c>
      <c r="G63" t="s">
        <v>262</v>
      </c>
      <c r="H63" s="60" t="s">
        <v>262</v>
      </c>
      <c r="K63" t="b">
        <v>1</v>
      </c>
      <c r="L63" s="61">
        <f>COUNTIF(AppendFullResults[combination on kb],AppendFullResults[[#This Row],[combination on kb]]&gt;1)</f>
        <v>0</v>
      </c>
      <c r="M63" s="61">
        <f>COUNTIF(AppendFullResults[fixed on kb],AppendFullResults[[#This Row],[fixed on kb]]&gt;0)</f>
        <v>0</v>
      </c>
      <c r="N63" t="str">
        <f>_xlfn.CONCAT(quot_marks,AppendFullResults[[#This Row],[combination on kb]],quot_marks,",")</f>
        <v>"`Ve",</v>
      </c>
      <c r="O63" t="str">
        <f>_xlfn.CONCAT(quot_marks,AppendFullResults[[#This Row],[fixed on kb]],quot_marks,",")</f>
        <v>"eR",</v>
      </c>
    </row>
    <row r="64" spans="1:15" ht="18">
      <c r="A64" t="s">
        <v>9</v>
      </c>
      <c r="B64" t="s">
        <v>9</v>
      </c>
      <c r="C64" t="s">
        <v>244</v>
      </c>
      <c r="D64" s="60" t="s">
        <v>244</v>
      </c>
      <c r="E64" t="s">
        <v>528</v>
      </c>
      <c r="F64" s="60" t="s">
        <v>528</v>
      </c>
      <c r="G64" t="s">
        <v>263</v>
      </c>
      <c r="H64" s="60" t="s">
        <v>263</v>
      </c>
      <c r="K64" t="b">
        <v>1</v>
      </c>
      <c r="L64" s="61">
        <f>COUNTIF(AppendFullResults[combination on kb],AppendFullResults[[#This Row],[combination on kb]]&gt;1)</f>
        <v>0</v>
      </c>
      <c r="M64" s="61">
        <f>COUNTIF(AppendFullResults[fixed on kb],AppendFullResults[[#This Row],[fixed on kb]]&gt;0)</f>
        <v>0</v>
      </c>
      <c r="N64" t="str">
        <f>_xlfn.CONCAT(quot_marks,AppendFullResults[[#This Row],[combination on kb]],quot_marks,",")</f>
        <v>"`Vd",</v>
      </c>
      <c r="O64" t="str">
        <f>_xlfn.CONCAT(quot_marks,AppendFullResults[[#This Row],[fixed on kb]],quot_marks,",")</f>
        <v>"dR",</v>
      </c>
    </row>
    <row r="65" spans="1:15" ht="18">
      <c r="A65" t="s">
        <v>6</v>
      </c>
      <c r="B65" t="s">
        <v>6</v>
      </c>
      <c r="C65" t="s">
        <v>244</v>
      </c>
      <c r="D65" s="60" t="s">
        <v>244</v>
      </c>
      <c r="E65" t="s">
        <v>529</v>
      </c>
      <c r="F65" s="60" t="s">
        <v>529</v>
      </c>
      <c r="G65" t="s">
        <v>264</v>
      </c>
      <c r="H65" s="60" t="s">
        <v>264</v>
      </c>
      <c r="K65" t="b">
        <v>1</v>
      </c>
      <c r="L65" s="61">
        <f>COUNTIF(AppendFullResults[combination on kb],AppendFullResults[[#This Row],[combination on kb]]&gt;1)</f>
        <v>0</v>
      </c>
      <c r="M65" s="61">
        <f>COUNTIF(AppendFullResults[fixed on kb],AppendFullResults[[#This Row],[fixed on kb]]&gt;0)</f>
        <v>0</v>
      </c>
      <c r="N65" t="str">
        <f>_xlfn.CONCAT(quot_marks,AppendFullResults[[#This Row],[combination on kb]],quot_marks,",")</f>
        <v>"`Vc",</v>
      </c>
      <c r="O65" t="str">
        <f>_xlfn.CONCAT(quot_marks,AppendFullResults[[#This Row],[fixed on kb]],quot_marks,",")</f>
        <v>"cR",</v>
      </c>
    </row>
    <row r="66" spans="1:15" ht="18">
      <c r="A66" t="s">
        <v>191</v>
      </c>
      <c r="B66" t="s">
        <v>191</v>
      </c>
      <c r="C66" t="s">
        <v>244</v>
      </c>
      <c r="D66" s="60" t="s">
        <v>244</v>
      </c>
      <c r="E66" t="s">
        <v>530</v>
      </c>
      <c r="F66" s="60" t="s">
        <v>530</v>
      </c>
      <c r="G66" t="s">
        <v>265</v>
      </c>
      <c r="H66" s="60" t="s">
        <v>265</v>
      </c>
      <c r="K66" t="b">
        <v>1</v>
      </c>
      <c r="L66" s="61">
        <f>COUNTIF(AppendFullResults[combination on kb],AppendFullResults[[#This Row],[combination on kb]]&gt;1)</f>
        <v>0</v>
      </c>
      <c r="M66" s="61">
        <f>COUNTIF(AppendFullResults[fixed on kb],AppendFullResults[[#This Row],[fixed on kb]]&gt;0)</f>
        <v>0</v>
      </c>
      <c r="N66" t="str">
        <f>_xlfn.CONCAT(quot_marks,AppendFullResults[[#This Row],[combination on kb]],quot_marks,",")</f>
        <v>"`V4",</v>
      </c>
      <c r="O66" t="str">
        <f>_xlfn.CONCAT(quot_marks,AppendFullResults[[#This Row],[fixed on kb]],quot_marks,",")</f>
        <v>"4$",</v>
      </c>
    </row>
    <row r="67" spans="1:15" ht="18">
      <c r="A67" t="s">
        <v>29</v>
      </c>
      <c r="B67" t="s">
        <v>29</v>
      </c>
      <c r="C67" t="s">
        <v>244</v>
      </c>
      <c r="D67" s="60" t="s">
        <v>244</v>
      </c>
      <c r="E67" t="s">
        <v>531</v>
      </c>
      <c r="F67" s="60" t="s">
        <v>531</v>
      </c>
      <c r="G67" t="s">
        <v>266</v>
      </c>
      <c r="H67" s="60" t="s">
        <v>266</v>
      </c>
      <c r="K67" t="b">
        <v>1</v>
      </c>
      <c r="L67" s="61">
        <f>COUNTIF(AppendFullResults[combination on kb],AppendFullResults[[#This Row],[combination on kb]]&gt;1)</f>
        <v>0</v>
      </c>
      <c r="M67" s="61">
        <f>COUNTIF(AppendFullResults[fixed on kb],AppendFullResults[[#This Row],[fixed on kb]]&gt;0)</f>
        <v>0</v>
      </c>
      <c r="N67" t="str">
        <f>_xlfn.CONCAT(quot_marks,AppendFullResults[[#This Row],[combination on kb]],quot_marks,",")</f>
        <v>"`Vr",</v>
      </c>
      <c r="O67" t="str">
        <f>_xlfn.CONCAT(quot_marks,AppendFullResults[[#This Row],[fixed on kb]],quot_marks,",")</f>
        <v>"r$",</v>
      </c>
    </row>
    <row r="68" spans="1:15" ht="18">
      <c r="A68" t="s">
        <v>13</v>
      </c>
      <c r="B68" t="s">
        <v>13</v>
      </c>
      <c r="C68" t="s">
        <v>244</v>
      </c>
      <c r="D68" s="60" t="s">
        <v>244</v>
      </c>
      <c r="E68" t="s">
        <v>532</v>
      </c>
      <c r="F68" s="60" t="s">
        <v>532</v>
      </c>
      <c r="G68" t="s">
        <v>267</v>
      </c>
      <c r="H68" s="60" t="s">
        <v>267</v>
      </c>
      <c r="K68" t="b">
        <v>1</v>
      </c>
      <c r="L68" s="61">
        <f>COUNTIF(AppendFullResults[combination on kb],AppendFullResults[[#This Row],[combination on kb]]&gt;1)</f>
        <v>0</v>
      </c>
      <c r="M68" s="61">
        <f>COUNTIF(AppendFullResults[fixed on kb],AppendFullResults[[#This Row],[fixed on kb]]&gt;0)</f>
        <v>0</v>
      </c>
      <c r="N68" t="str">
        <f>_xlfn.CONCAT(quot_marks,AppendFullResults[[#This Row],[combination on kb]],quot_marks,",")</f>
        <v>"`Vf",</v>
      </c>
      <c r="O68" t="str">
        <f>_xlfn.CONCAT(quot_marks,AppendFullResults[[#This Row],[fixed on kb]],quot_marks,",")</f>
        <v>"f$",</v>
      </c>
    </row>
    <row r="69" spans="1:15" ht="18">
      <c r="A69" t="s">
        <v>33</v>
      </c>
      <c r="B69" t="s">
        <v>33</v>
      </c>
      <c r="C69" t="s">
        <v>244</v>
      </c>
      <c r="D69" s="60" t="s">
        <v>244</v>
      </c>
      <c r="E69" t="s">
        <v>533</v>
      </c>
      <c r="F69" s="60" t="s">
        <v>533</v>
      </c>
      <c r="G69" t="s">
        <v>268</v>
      </c>
      <c r="H69" s="60" t="s">
        <v>268</v>
      </c>
      <c r="K69" t="b">
        <v>1</v>
      </c>
      <c r="L69" s="61">
        <f>COUNTIF(AppendFullResults[combination on kb],AppendFullResults[[#This Row],[combination on kb]]&gt;1)</f>
        <v>0</v>
      </c>
      <c r="M69" s="61">
        <f>COUNTIF(AppendFullResults[fixed on kb],AppendFullResults[[#This Row],[fixed on kb]]&gt;0)</f>
        <v>0</v>
      </c>
      <c r="N69" t="str">
        <f>_xlfn.CONCAT(quot_marks,AppendFullResults[[#This Row],[combination on kb]],quot_marks,",")</f>
        <v>"`Vv",</v>
      </c>
      <c r="O69" t="str">
        <f>_xlfn.CONCAT(quot_marks,AppendFullResults[[#This Row],[fixed on kb]],quot_marks,",")</f>
        <v>"v$",</v>
      </c>
    </row>
    <row r="70" spans="1:15" ht="18">
      <c r="A70" t="s">
        <v>192</v>
      </c>
      <c r="B70" t="s">
        <v>192</v>
      </c>
      <c r="C70" t="s">
        <v>244</v>
      </c>
      <c r="D70" s="60" t="s">
        <v>244</v>
      </c>
      <c r="E70" t="s">
        <v>534</v>
      </c>
      <c r="F70" s="60" t="s">
        <v>534</v>
      </c>
      <c r="G70" t="s">
        <v>269</v>
      </c>
      <c r="H70" s="60" t="s">
        <v>269</v>
      </c>
      <c r="K70" t="b">
        <v>1</v>
      </c>
      <c r="L70" s="61">
        <f>COUNTIF(AppendFullResults[combination on kb],AppendFullResults[[#This Row],[combination on kb]]&gt;1)</f>
        <v>0</v>
      </c>
      <c r="M70" s="61">
        <f>COUNTIF(AppendFullResults[fixed on kb],AppendFullResults[[#This Row],[fixed on kb]]&gt;0)</f>
        <v>0</v>
      </c>
      <c r="N70" t="str">
        <f>_xlfn.CONCAT(quot_marks,AppendFullResults[[#This Row],[combination on kb]],quot_marks,",")</f>
        <v>"`V5",</v>
      </c>
      <c r="O70" t="str">
        <f>_xlfn.CONCAT(quot_marks,AppendFullResults[[#This Row],[fixed on kb]],quot_marks,",")</f>
        <v>"5$",</v>
      </c>
    </row>
    <row r="71" spans="1:15" ht="18">
      <c r="A71" t="s">
        <v>30</v>
      </c>
      <c r="B71" t="s">
        <v>30</v>
      </c>
      <c r="C71" t="s">
        <v>244</v>
      </c>
      <c r="D71" s="60" t="s">
        <v>244</v>
      </c>
      <c r="E71" t="s">
        <v>535</v>
      </c>
      <c r="F71" s="60" t="s">
        <v>535</v>
      </c>
      <c r="G71" t="s">
        <v>270</v>
      </c>
      <c r="H71" s="60" t="s">
        <v>270</v>
      </c>
      <c r="K71" t="b">
        <v>1</v>
      </c>
      <c r="L71" s="61">
        <f>COUNTIF(AppendFullResults[combination on kb],AppendFullResults[[#This Row],[combination on kb]]&gt;1)</f>
        <v>0</v>
      </c>
      <c r="M71" s="61">
        <f>COUNTIF(AppendFullResults[fixed on kb],AppendFullResults[[#This Row],[fixed on kb]]&gt;0)</f>
        <v>0</v>
      </c>
      <c r="N71" t="str">
        <f>_xlfn.CONCAT(quot_marks,AppendFullResults[[#This Row],[combination on kb]],quot_marks,",")</f>
        <v>"`Vt",</v>
      </c>
      <c r="O71" t="str">
        <f>_xlfn.CONCAT(quot_marks,AppendFullResults[[#This Row],[fixed on kb]],quot_marks,",")</f>
        <v>"t$",</v>
      </c>
    </row>
    <row r="72" spans="1:15" ht="18">
      <c r="A72" t="s">
        <v>14</v>
      </c>
      <c r="B72" t="s">
        <v>14</v>
      </c>
      <c r="C72" t="s">
        <v>244</v>
      </c>
      <c r="D72" s="60" t="s">
        <v>244</v>
      </c>
      <c r="E72" t="s">
        <v>536</v>
      </c>
      <c r="F72" s="60" t="s">
        <v>536</v>
      </c>
      <c r="G72" t="s">
        <v>271</v>
      </c>
      <c r="H72" s="60" t="s">
        <v>271</v>
      </c>
      <c r="K72" t="b">
        <v>1</v>
      </c>
      <c r="L72" s="61">
        <f>COUNTIF(AppendFullResults[combination on kb],AppendFullResults[[#This Row],[combination on kb]]&gt;1)</f>
        <v>0</v>
      </c>
      <c r="M72" s="61">
        <f>COUNTIF(AppendFullResults[fixed on kb],AppendFullResults[[#This Row],[fixed on kb]]&gt;0)</f>
        <v>0</v>
      </c>
      <c r="N72" t="str">
        <f>_xlfn.CONCAT(quot_marks,AppendFullResults[[#This Row],[combination on kb]],quot_marks,",")</f>
        <v>"`Vg",</v>
      </c>
      <c r="O72" t="str">
        <f>_xlfn.CONCAT(quot_marks,AppendFullResults[[#This Row],[fixed on kb]],quot_marks,",")</f>
        <v>"g$",</v>
      </c>
    </row>
    <row r="73" spans="1:15" ht="18">
      <c r="A73" t="s">
        <v>2</v>
      </c>
      <c r="B73" t="s">
        <v>2</v>
      </c>
      <c r="C73" t="s">
        <v>244</v>
      </c>
      <c r="D73" s="60" t="s">
        <v>244</v>
      </c>
      <c r="E73" t="s">
        <v>537</v>
      </c>
      <c r="F73" s="60" t="s">
        <v>537</v>
      </c>
      <c r="G73" t="s">
        <v>272</v>
      </c>
      <c r="H73" s="60" t="s">
        <v>272</v>
      </c>
      <c r="K73" t="b">
        <v>1</v>
      </c>
      <c r="L73" s="61">
        <f>COUNTIF(AppendFullResults[combination on kb],AppendFullResults[[#This Row],[combination on kb]]&gt;1)</f>
        <v>0</v>
      </c>
      <c r="M73" s="61">
        <f>COUNTIF(AppendFullResults[fixed on kb],AppendFullResults[[#This Row],[fixed on kb]]&gt;0)</f>
        <v>0</v>
      </c>
      <c r="N73" t="str">
        <f>_xlfn.CONCAT(quot_marks,AppendFullResults[[#This Row],[combination on kb]],quot_marks,",")</f>
        <v>"`Vb",</v>
      </c>
      <c r="O73" t="str">
        <f>_xlfn.CONCAT(quot_marks,AppendFullResults[[#This Row],[fixed on kb]],quot_marks,",")</f>
        <v>"b$",</v>
      </c>
    </row>
    <row r="74" spans="1:15" ht="18">
      <c r="A74" t="s">
        <v>491</v>
      </c>
      <c r="B74" t="s">
        <v>491</v>
      </c>
      <c r="C74" t="s">
        <v>244</v>
      </c>
      <c r="D74" s="60" t="s">
        <v>244</v>
      </c>
      <c r="E74" t="s">
        <v>538</v>
      </c>
      <c r="F74" s="60" t="s">
        <v>538</v>
      </c>
      <c r="G74" t="s">
        <v>273</v>
      </c>
      <c r="H74" s="60" t="s">
        <v>273</v>
      </c>
      <c r="K74" t="b">
        <v>1</v>
      </c>
      <c r="L74" s="61">
        <f>COUNTIF(AppendFullResults[combination on kb],AppendFullResults[[#This Row],[combination on kb]]&gt;1)</f>
        <v>0</v>
      </c>
      <c r="M74" s="61">
        <f>COUNTIF(AppendFullResults[fixed on kb],AppendFullResults[[#This Row],[fixed on kb]]&gt;0)</f>
        <v>0</v>
      </c>
      <c r="N74" t="str">
        <f>_xlfn.CONCAT(quot_marks,AppendFullResults[[#This Row],[combination on kb]],quot_marks,",")</f>
        <v>"`V6",</v>
      </c>
      <c r="O74" t="str">
        <f>_xlfn.CONCAT(quot_marks,AppendFullResults[[#This Row],[fixed on kb]],quot_marks,",")</f>
        <v>"6R",</v>
      </c>
    </row>
    <row r="75" spans="1:15" ht="18">
      <c r="A75" t="s">
        <v>24</v>
      </c>
      <c r="B75" t="s">
        <v>24</v>
      </c>
      <c r="C75" t="s">
        <v>244</v>
      </c>
      <c r="D75" s="60" t="s">
        <v>244</v>
      </c>
      <c r="E75" t="s">
        <v>539</v>
      </c>
      <c r="F75" s="60" t="s">
        <v>539</v>
      </c>
      <c r="G75" t="s">
        <v>274</v>
      </c>
      <c r="H75" s="60" t="s">
        <v>274</v>
      </c>
      <c r="K75" t="b">
        <v>1</v>
      </c>
      <c r="L75" s="61">
        <f>COUNTIF(AppendFullResults[combination on kb],AppendFullResults[[#This Row],[combination on kb]]&gt;1)</f>
        <v>0</v>
      </c>
      <c r="M75" s="61">
        <f>COUNTIF(AppendFullResults[fixed on kb],AppendFullResults[[#This Row],[fixed on kb]]&gt;0)</f>
        <v>0</v>
      </c>
      <c r="N75" t="str">
        <f>_xlfn.CONCAT(quot_marks,AppendFullResults[[#This Row],[combination on kb]],quot_marks,",")</f>
        <v>"`Vy",</v>
      </c>
      <c r="O75" t="str">
        <f>_xlfn.CONCAT(quot_marks,AppendFullResults[[#This Row],[fixed on kb]],quot_marks,",")</f>
        <v>"yR",</v>
      </c>
    </row>
    <row r="76" spans="1:15" ht="18">
      <c r="A76" t="s">
        <v>17</v>
      </c>
      <c r="B76" t="s">
        <v>17</v>
      </c>
      <c r="C76" t="s">
        <v>244</v>
      </c>
      <c r="D76" s="60" t="s">
        <v>244</v>
      </c>
      <c r="E76" t="s">
        <v>540</v>
      </c>
      <c r="F76" s="60" t="s">
        <v>540</v>
      </c>
      <c r="G76" t="s">
        <v>167</v>
      </c>
      <c r="H76" s="60" t="s">
        <v>167</v>
      </c>
      <c r="I76" t="s">
        <v>242</v>
      </c>
      <c r="K76" t="b">
        <v>1</v>
      </c>
      <c r="L76" s="61">
        <f>COUNTIF(AppendFullResults[combination on kb],AppendFullResults[[#This Row],[combination on kb]]&gt;1)</f>
        <v>0</v>
      </c>
      <c r="M76" s="61">
        <f>COUNTIF(AppendFullResults[fixed on kb],AppendFullResults[[#This Row],[fixed on kb]]&gt;0)</f>
        <v>0</v>
      </c>
      <c r="N76" t="str">
        <f>_xlfn.CONCAT(quot_marks,AppendFullResults[[#This Row],[combination on kb]],quot_marks,",")</f>
        <v>"`Vh",</v>
      </c>
      <c r="O76" t="str">
        <f>_xlfn.CONCAT(quot_marks,AppendFullResults[[#This Row],[fixed on kb]],quot_marks,",")</f>
        <v>"hR",</v>
      </c>
    </row>
    <row r="77" spans="1:15" ht="18">
      <c r="A77" t="s">
        <v>25</v>
      </c>
      <c r="B77" t="s">
        <v>25</v>
      </c>
      <c r="C77" t="s">
        <v>244</v>
      </c>
      <c r="D77" s="60" t="s">
        <v>244</v>
      </c>
      <c r="E77" t="s">
        <v>541</v>
      </c>
      <c r="F77" s="60" t="s">
        <v>541</v>
      </c>
      <c r="G77" t="s">
        <v>275</v>
      </c>
      <c r="H77" s="60" t="s">
        <v>275</v>
      </c>
      <c r="K77" t="b">
        <v>1</v>
      </c>
      <c r="L77" s="61">
        <f>COUNTIF(AppendFullResults[combination on kb],AppendFullResults[[#This Row],[combination on kb]]&gt;1)</f>
        <v>0</v>
      </c>
      <c r="M77" s="61">
        <f>COUNTIF(AppendFullResults[fixed on kb],AppendFullResults[[#This Row],[fixed on kb]]&gt;0)</f>
        <v>0</v>
      </c>
      <c r="N77" t="str">
        <f>_xlfn.CONCAT(quot_marks,AppendFullResults[[#This Row],[combination on kb]],quot_marks,",")</f>
        <v>"`Vn",</v>
      </c>
      <c r="O77" t="str">
        <f>_xlfn.CONCAT(quot_marks,AppendFullResults[[#This Row],[fixed on kb]],quot_marks,",")</f>
        <v>"nR",</v>
      </c>
    </row>
    <row r="78" spans="1:15" ht="18">
      <c r="A78" t="s">
        <v>496</v>
      </c>
      <c r="B78" t="s">
        <v>496</v>
      </c>
      <c r="C78" t="s">
        <v>244</v>
      </c>
      <c r="D78" s="60" t="s">
        <v>244</v>
      </c>
      <c r="E78" t="s">
        <v>542</v>
      </c>
      <c r="F78" s="60" t="s">
        <v>542</v>
      </c>
      <c r="G78" t="s">
        <v>276</v>
      </c>
      <c r="H78" s="60" t="s">
        <v>276</v>
      </c>
      <c r="K78" t="b">
        <v>1</v>
      </c>
      <c r="L78" s="61">
        <f>COUNTIF(AppendFullResults[combination on kb],AppendFullResults[[#This Row],[combination on kb]]&gt;1)</f>
        <v>0</v>
      </c>
      <c r="M78" s="61">
        <f>COUNTIF(AppendFullResults[fixed on kb],AppendFullResults[[#This Row],[fixed on kb]]&gt;0)</f>
        <v>0</v>
      </c>
      <c r="N78" t="str">
        <f>_xlfn.CONCAT(quot_marks,AppendFullResults[[#This Row],[combination on kb]],quot_marks,",")</f>
        <v>"`V7",</v>
      </c>
      <c r="O78" t="str">
        <f>_xlfn.CONCAT(quot_marks,AppendFullResults[[#This Row],[fixed on kb]],quot_marks,",")</f>
        <v>"7R",</v>
      </c>
    </row>
    <row r="79" spans="1:15" ht="18">
      <c r="A79" t="s">
        <v>31</v>
      </c>
      <c r="B79" t="s">
        <v>31</v>
      </c>
      <c r="C79" t="s">
        <v>244</v>
      </c>
      <c r="D79" s="60" t="s">
        <v>244</v>
      </c>
      <c r="E79" t="s">
        <v>543</v>
      </c>
      <c r="F79" s="60" t="s">
        <v>543</v>
      </c>
      <c r="G79" t="s">
        <v>277</v>
      </c>
      <c r="H79" s="60" t="s">
        <v>277</v>
      </c>
      <c r="K79" t="b">
        <v>1</v>
      </c>
      <c r="L79" s="61">
        <f>COUNTIF(AppendFullResults[combination on kb],AppendFullResults[[#This Row],[combination on kb]]&gt;1)</f>
        <v>0</v>
      </c>
      <c r="M79" s="61">
        <f>COUNTIF(AppendFullResults[fixed on kb],AppendFullResults[[#This Row],[fixed on kb]]&gt;0)</f>
        <v>0</v>
      </c>
      <c r="N79" t="str">
        <f>_xlfn.CONCAT(quot_marks,AppendFullResults[[#This Row],[combination on kb]],quot_marks,",")</f>
        <v>"`Vu",</v>
      </c>
      <c r="O79" t="str">
        <f>_xlfn.CONCAT(quot_marks,AppendFullResults[[#This Row],[fixed on kb]],quot_marks,",")</f>
        <v>"uR",</v>
      </c>
    </row>
    <row r="80" spans="1:15" ht="18">
      <c r="A80" t="s">
        <v>20</v>
      </c>
      <c r="B80" t="s">
        <v>20</v>
      </c>
      <c r="C80" t="s">
        <v>244</v>
      </c>
      <c r="D80" s="60" t="s">
        <v>244</v>
      </c>
      <c r="E80" t="s">
        <v>544</v>
      </c>
      <c r="F80" s="60" t="s">
        <v>544</v>
      </c>
      <c r="G80" t="s">
        <v>278</v>
      </c>
      <c r="H80" s="60" t="s">
        <v>278</v>
      </c>
      <c r="K80" t="b">
        <v>1</v>
      </c>
      <c r="L80" s="61">
        <f>COUNTIF(AppendFullResults[combination on kb],AppendFullResults[[#This Row],[combination on kb]]&gt;1)</f>
        <v>0</v>
      </c>
      <c r="M80" s="61">
        <f>COUNTIF(AppendFullResults[fixed on kb],AppendFullResults[[#This Row],[fixed on kb]]&gt;0)</f>
        <v>0</v>
      </c>
      <c r="N80" t="str">
        <f>_xlfn.CONCAT(quot_marks,AppendFullResults[[#This Row],[combination on kb]],quot_marks,",")</f>
        <v>"`Vj",</v>
      </c>
      <c r="O80" t="str">
        <f>_xlfn.CONCAT(quot_marks,AppendFullResults[[#This Row],[fixed on kb]],quot_marks,",")</f>
        <v>"jR",</v>
      </c>
    </row>
    <row r="81" spans="1:15" ht="18">
      <c r="A81" t="s">
        <v>23</v>
      </c>
      <c r="B81" t="s">
        <v>23</v>
      </c>
      <c r="C81" t="s">
        <v>244</v>
      </c>
      <c r="D81" s="60" t="s">
        <v>244</v>
      </c>
      <c r="E81" t="s">
        <v>545</v>
      </c>
      <c r="F81" s="60" t="s">
        <v>545</v>
      </c>
      <c r="G81" t="s">
        <v>279</v>
      </c>
      <c r="H81" s="60" t="s">
        <v>279</v>
      </c>
      <c r="K81" t="b">
        <v>1</v>
      </c>
      <c r="L81" s="61">
        <f>COUNTIF(AppendFullResults[combination on kb],AppendFullResults[[#This Row],[combination on kb]]&gt;1)</f>
        <v>0</v>
      </c>
      <c r="M81" s="61">
        <f>COUNTIF(AppendFullResults[fixed on kb],AppendFullResults[[#This Row],[fixed on kb]]&gt;0)</f>
        <v>0</v>
      </c>
      <c r="N81" t="str">
        <f>_xlfn.CONCAT(quot_marks,AppendFullResults[[#This Row],[combination on kb]],quot_marks,",")</f>
        <v>"`Vm",</v>
      </c>
      <c r="O81" t="str">
        <f>_xlfn.CONCAT(quot_marks,AppendFullResults[[#This Row],[fixed on kb]],quot_marks,",")</f>
        <v>"mR",</v>
      </c>
    </row>
    <row r="82" spans="1:15" ht="18">
      <c r="A82" t="s">
        <v>193</v>
      </c>
      <c r="B82" t="s">
        <v>193</v>
      </c>
      <c r="C82" t="s">
        <v>244</v>
      </c>
      <c r="D82" s="60" t="s">
        <v>244</v>
      </c>
      <c r="E82" t="s">
        <v>546</v>
      </c>
      <c r="F82" s="60" t="s">
        <v>546</v>
      </c>
      <c r="G82" t="s">
        <v>280</v>
      </c>
      <c r="H82" s="60" t="s">
        <v>280</v>
      </c>
      <c r="K82" t="b">
        <v>0</v>
      </c>
      <c r="L82" s="61">
        <f>COUNTIF(AppendFullResults[combination on kb],AppendFullResults[[#This Row],[combination on kb]]&gt;1)</f>
        <v>0</v>
      </c>
      <c r="M82" s="61">
        <f>COUNTIF(AppendFullResults[fixed on kb],AppendFullResults[[#This Row],[fixed on kb]]&gt;0)</f>
        <v>0</v>
      </c>
      <c r="N82" t="str">
        <f>_xlfn.CONCAT(quot_marks,AppendFullResults[[#This Row],[combination on kb]],quot_marks,",")</f>
        <v>"`V8",</v>
      </c>
      <c r="O82" t="str">
        <f>_xlfn.CONCAT(quot_marks,AppendFullResults[[#This Row],[fixed on kb]],quot_marks,",")</f>
        <v>"iR",</v>
      </c>
    </row>
    <row r="83" spans="1:15" ht="18">
      <c r="A83" t="s">
        <v>18</v>
      </c>
      <c r="B83" t="s">
        <v>18</v>
      </c>
      <c r="C83" t="s">
        <v>244</v>
      </c>
      <c r="D83" s="60" t="s">
        <v>244</v>
      </c>
      <c r="E83" t="s">
        <v>547</v>
      </c>
      <c r="F83" s="60" t="s">
        <v>547</v>
      </c>
      <c r="G83" t="s">
        <v>280</v>
      </c>
      <c r="H83" s="60" t="s">
        <v>280</v>
      </c>
      <c r="K83" t="b">
        <v>1</v>
      </c>
      <c r="L83" s="61">
        <f>COUNTIF(AppendFullResults[combination on kb],AppendFullResults[[#This Row],[combination on kb]]&gt;1)</f>
        <v>0</v>
      </c>
      <c r="M83" s="61">
        <f>COUNTIF(AppendFullResults[fixed on kb],AppendFullResults[[#This Row],[fixed on kb]]&gt;0)</f>
        <v>0</v>
      </c>
      <c r="N83" t="str">
        <f>_xlfn.CONCAT(quot_marks,AppendFullResults[[#This Row],[combination on kb]],quot_marks,",")</f>
        <v>"`Vi",</v>
      </c>
      <c r="O83" t="str">
        <f>_xlfn.CONCAT(quot_marks,AppendFullResults[[#This Row],[fixed on kb]],quot_marks,",")</f>
        <v>"iR",</v>
      </c>
    </row>
    <row r="84" spans="1:15" ht="18">
      <c r="A84" t="s">
        <v>22</v>
      </c>
      <c r="B84" t="s">
        <v>22</v>
      </c>
      <c r="C84" t="s">
        <v>244</v>
      </c>
      <c r="D84" s="60" t="s">
        <v>244</v>
      </c>
      <c r="E84" t="s">
        <v>548</v>
      </c>
      <c r="F84" s="60" t="s">
        <v>548</v>
      </c>
      <c r="G84" t="s">
        <v>281</v>
      </c>
      <c r="H84" s="60" t="s">
        <v>281</v>
      </c>
      <c r="K84" t="b">
        <v>0</v>
      </c>
      <c r="L84" s="61">
        <f>COUNTIF(AppendFullResults[combination on kb],AppendFullResults[[#This Row],[combination on kb]]&gt;1)</f>
        <v>0</v>
      </c>
      <c r="M84" s="61">
        <f>COUNTIF(AppendFullResults[fixed on kb],AppendFullResults[[#This Row],[fixed on kb]]&gt;0)</f>
        <v>0</v>
      </c>
      <c r="N84" t="str">
        <f>_xlfn.CONCAT(quot_marks,AppendFullResults[[#This Row],[combination on kb]],quot_marks,",")</f>
        <v>"`Vk",</v>
      </c>
      <c r="O84" t="str">
        <f>_xlfn.CONCAT(quot_marks,AppendFullResults[[#This Row],[fixed on kb]],quot_marks,",")</f>
        <v>",R",</v>
      </c>
    </row>
    <row r="85" spans="1:15" ht="18">
      <c r="A85" t="s">
        <v>38</v>
      </c>
      <c r="B85" t="s">
        <v>38</v>
      </c>
      <c r="C85" t="s">
        <v>244</v>
      </c>
      <c r="D85" s="60" t="s">
        <v>244</v>
      </c>
      <c r="E85" t="s">
        <v>549</v>
      </c>
      <c r="F85" s="60" t="s">
        <v>549</v>
      </c>
      <c r="G85" t="s">
        <v>281</v>
      </c>
      <c r="H85" s="60" t="s">
        <v>281</v>
      </c>
      <c r="K85" t="b">
        <v>1</v>
      </c>
      <c r="L85" s="61">
        <f>COUNTIF(AppendFullResults[combination on kb],AppendFullResults[[#This Row],[combination on kb]]&gt;1)</f>
        <v>0</v>
      </c>
      <c r="M85" s="61">
        <f>COUNTIF(AppendFullResults[fixed on kb],AppendFullResults[[#This Row],[fixed on kb]]&gt;0)</f>
        <v>0</v>
      </c>
      <c r="N85" t="str">
        <f>_xlfn.CONCAT(quot_marks,AppendFullResults[[#This Row],[combination on kb]],quot_marks,",")</f>
        <v>"`V,",</v>
      </c>
      <c r="O85" t="str">
        <f>_xlfn.CONCAT(quot_marks,AppendFullResults[[#This Row],[fixed on kb]],quot_marks,",")</f>
        <v>",R",</v>
      </c>
    </row>
    <row r="86" spans="1:15" ht="18">
      <c r="A86" t="s">
        <v>505</v>
      </c>
      <c r="B86" t="s">
        <v>505</v>
      </c>
      <c r="C86" t="s">
        <v>244</v>
      </c>
      <c r="D86" s="60" t="s">
        <v>244</v>
      </c>
      <c r="E86" t="s">
        <v>550</v>
      </c>
      <c r="F86" s="60" t="s">
        <v>550</v>
      </c>
      <c r="G86" t="s">
        <v>282</v>
      </c>
      <c r="H86" s="60" t="s">
        <v>282</v>
      </c>
      <c r="K86" t="b">
        <v>1</v>
      </c>
      <c r="L86" s="61">
        <f>COUNTIF(AppendFullResults[combination on kb],AppendFullResults[[#This Row],[combination on kb]]&gt;1)</f>
        <v>0</v>
      </c>
      <c r="M86" s="61">
        <f>COUNTIF(AppendFullResults[fixed on kb],AppendFullResults[[#This Row],[fixed on kb]]&gt;0)</f>
        <v>0</v>
      </c>
      <c r="N86" t="str">
        <f>_xlfn.CONCAT(quot_marks,AppendFullResults[[#This Row],[combination on kb]],quot_marks,",")</f>
        <v>"`V9",</v>
      </c>
      <c r="O86" t="str">
        <f>_xlfn.CONCAT(quot_marks,AppendFullResults[[#This Row],[fixed on kb]],quot_marks,",")</f>
        <v>"9V",</v>
      </c>
    </row>
    <row r="87" spans="1:15" ht="18">
      <c r="A87" t="s">
        <v>26</v>
      </c>
      <c r="B87" t="s">
        <v>26</v>
      </c>
      <c r="C87" t="s">
        <v>244</v>
      </c>
      <c r="D87" s="60" t="s">
        <v>244</v>
      </c>
      <c r="E87" t="s">
        <v>551</v>
      </c>
      <c r="F87" s="60" t="s">
        <v>551</v>
      </c>
      <c r="G87" t="s">
        <v>283</v>
      </c>
      <c r="H87" s="60" t="s">
        <v>283</v>
      </c>
      <c r="K87" t="b">
        <v>1</v>
      </c>
      <c r="L87" s="61">
        <f>COUNTIF(AppendFullResults[combination on kb],AppendFullResults[[#This Row],[combination on kb]]&gt;1)</f>
        <v>0</v>
      </c>
      <c r="M87" s="61">
        <f>COUNTIF(AppendFullResults[fixed on kb],AppendFullResults[[#This Row],[fixed on kb]]&gt;0)</f>
        <v>0</v>
      </c>
      <c r="N87" t="str">
        <f>_xlfn.CONCAT(quot_marks,AppendFullResults[[#This Row],[combination on kb]],quot_marks,",")</f>
        <v>"`Vo",</v>
      </c>
      <c r="O87" t="str">
        <f>_xlfn.CONCAT(quot_marks,AppendFullResults[[#This Row],[fixed on kb]],quot_marks,",")</f>
        <v>"oR",</v>
      </c>
    </row>
    <row r="88" spans="1:15" ht="18">
      <c r="A88" t="s">
        <v>12</v>
      </c>
      <c r="B88" t="s">
        <v>12</v>
      </c>
      <c r="C88" t="s">
        <v>244</v>
      </c>
      <c r="D88" s="60" t="s">
        <v>244</v>
      </c>
      <c r="E88" t="s">
        <v>552</v>
      </c>
      <c r="F88" s="60" t="s">
        <v>552</v>
      </c>
      <c r="G88" t="s">
        <v>284</v>
      </c>
      <c r="H88" s="60" t="s">
        <v>284</v>
      </c>
      <c r="I88" t="s">
        <v>242</v>
      </c>
      <c r="K88" t="b">
        <v>1</v>
      </c>
      <c r="L88" s="61">
        <f>COUNTIF(AppendFullResults[combination on kb],AppendFullResults[[#This Row],[combination on kb]]&gt;1)</f>
        <v>0</v>
      </c>
      <c r="M88" s="61">
        <f>COUNTIF(AppendFullResults[fixed on kb],AppendFullResults[[#This Row],[fixed on kb]]&gt;0)</f>
        <v>0</v>
      </c>
      <c r="N88" t="str">
        <f>_xlfn.CONCAT(quot_marks,AppendFullResults[[#This Row],[combination on kb]],quot_marks,",")</f>
        <v>"`Vl",</v>
      </c>
      <c r="O88" t="str">
        <f>_xlfn.CONCAT(quot_marks,AppendFullResults[[#This Row],[fixed on kb]],quot_marks,",")</f>
        <v>"lR",</v>
      </c>
    </row>
    <row r="89" spans="1:15" ht="18">
      <c r="A89" t="s">
        <v>32</v>
      </c>
      <c r="B89" t="s">
        <v>32</v>
      </c>
      <c r="C89" t="s">
        <v>244</v>
      </c>
      <c r="D89" s="60" t="s">
        <v>244</v>
      </c>
      <c r="E89" t="s">
        <v>553</v>
      </c>
      <c r="F89" s="60" t="s">
        <v>553</v>
      </c>
      <c r="G89" t="s">
        <v>174</v>
      </c>
      <c r="H89" s="60" t="s">
        <v>174</v>
      </c>
      <c r="I89" t="s">
        <v>242</v>
      </c>
      <c r="K89" t="b">
        <v>1</v>
      </c>
      <c r="L89" s="61">
        <f>COUNTIF(AppendFullResults[combination on kb],AppendFullResults[[#This Row],[combination on kb]]&gt;1)</f>
        <v>0</v>
      </c>
      <c r="M89" s="61">
        <f>COUNTIF(AppendFullResults[fixed on kb],AppendFullResults[[#This Row],[fixed on kb]]&gt;0)</f>
        <v>0</v>
      </c>
      <c r="N89" t="str">
        <f>_xlfn.CONCAT(quot_marks,AppendFullResults[[#This Row],[combination on kb]],quot_marks,",")</f>
        <v>"`V.",</v>
      </c>
      <c r="O89" t="str">
        <f>_xlfn.CONCAT(quot_marks,AppendFullResults[[#This Row],[fixed on kb]],quot_marks,",")</f>
        <v>".R",</v>
      </c>
    </row>
    <row r="90" spans="1:15" ht="18">
      <c r="A90" t="s">
        <v>183</v>
      </c>
      <c r="B90" t="s">
        <v>183</v>
      </c>
      <c r="C90" t="s">
        <v>19</v>
      </c>
      <c r="D90" s="60" t="s">
        <v>19</v>
      </c>
      <c r="E90" t="s">
        <v>554</v>
      </c>
      <c r="F90" s="60" t="s">
        <v>554</v>
      </c>
      <c r="G90" t="s">
        <v>118</v>
      </c>
      <c r="H90" s="60" t="s">
        <v>118</v>
      </c>
      <c r="K90" t="b">
        <v>1</v>
      </c>
      <c r="L90" s="61">
        <f>COUNTIF(AppendFullResults[combination on kb],AppendFullResults[[#This Row],[combination on kb]]&gt;1)</f>
        <v>0</v>
      </c>
      <c r="M90" s="61">
        <f>COUNTIF(AppendFullResults[fixed on kb],AppendFullResults[[#This Row],[fixed on kb]]&gt;0)</f>
        <v>0</v>
      </c>
      <c r="N90" t="str">
        <f>_xlfn.CONCAT(quot_marks,AppendFullResults[[#This Row],[combination on kb]],quot_marks,",")</f>
        <v>"`B1",</v>
      </c>
      <c r="O90" t="str">
        <f>_xlfn.CONCAT(quot_marks,AppendFullResults[[#This Row],[fixed on kb]],quot_marks,",")</f>
        <v>"1T",</v>
      </c>
    </row>
    <row r="91" spans="1:15" ht="18">
      <c r="A91" t="s">
        <v>140</v>
      </c>
      <c r="B91" t="s">
        <v>140</v>
      </c>
      <c r="C91" t="s">
        <v>19</v>
      </c>
      <c r="D91" s="60" t="s">
        <v>19</v>
      </c>
      <c r="E91" t="s">
        <v>555</v>
      </c>
      <c r="F91" s="60" t="s">
        <v>555</v>
      </c>
      <c r="G91" t="s">
        <v>287</v>
      </c>
      <c r="H91" s="60" t="s">
        <v>287</v>
      </c>
      <c r="K91" t="b">
        <v>1</v>
      </c>
      <c r="L91" s="61">
        <f>COUNTIF(AppendFullResults[combination on kb],AppendFullResults[[#This Row],[combination on kb]]&gt;1)</f>
        <v>0</v>
      </c>
      <c r="M91" s="61">
        <f>COUNTIF(AppendFullResults[fixed on kb],AppendFullResults[[#This Row],[fixed on kb]]&gt;0)</f>
        <v>0</v>
      </c>
      <c r="N91" t="str">
        <f>_xlfn.CONCAT(quot_marks,AppendFullResults[[#This Row],[combination on kb]],quot_marks,",")</f>
        <v>"`B!",</v>
      </c>
      <c r="O91" t="str">
        <f>_xlfn.CONCAT(quot_marks,AppendFullResults[[#This Row],[fixed on kb]],quot_marks,",")</f>
        <v>"!T",</v>
      </c>
    </row>
    <row r="92" spans="1:15" ht="18">
      <c r="A92" t="s">
        <v>28</v>
      </c>
      <c r="B92" t="s">
        <v>28</v>
      </c>
      <c r="C92" t="s">
        <v>19</v>
      </c>
      <c r="D92" s="60" t="s">
        <v>19</v>
      </c>
      <c r="E92" t="s">
        <v>556</v>
      </c>
      <c r="F92" s="60" t="s">
        <v>556</v>
      </c>
      <c r="G92" t="s">
        <v>288</v>
      </c>
      <c r="H92" s="60" t="s">
        <v>288</v>
      </c>
      <c r="K92" t="b">
        <v>1</v>
      </c>
      <c r="L92" s="61">
        <f>COUNTIF(AppendFullResults[combination on kb],AppendFullResults[[#This Row],[combination on kb]]&gt;1)</f>
        <v>0</v>
      </c>
      <c r="M92" s="61">
        <f>COUNTIF(AppendFullResults[fixed on kb],AppendFullResults[[#This Row],[fixed on kb]]&gt;0)</f>
        <v>0</v>
      </c>
      <c r="N92" t="str">
        <f>_xlfn.CONCAT(quot_marks,AppendFullResults[[#This Row],[combination on kb]],quot_marks,",")</f>
        <v>"`Bq",</v>
      </c>
      <c r="O92" t="str">
        <f>_xlfn.CONCAT(quot_marks,AppendFullResults[[#This Row],[fixed on kb]],quot_marks,",")</f>
        <v>"qT",</v>
      </c>
    </row>
    <row r="93" spans="1:15" ht="18">
      <c r="A93" t="s">
        <v>59</v>
      </c>
      <c r="B93" t="s">
        <v>59</v>
      </c>
      <c r="C93" t="s">
        <v>19</v>
      </c>
      <c r="D93" s="60" t="s">
        <v>19</v>
      </c>
      <c r="E93" t="s">
        <v>557</v>
      </c>
      <c r="F93" s="60" t="s">
        <v>557</v>
      </c>
      <c r="G93" t="s">
        <v>289</v>
      </c>
      <c r="H93" s="60" t="s">
        <v>289</v>
      </c>
      <c r="K93" t="b">
        <v>1</v>
      </c>
      <c r="L93" s="61">
        <f>COUNTIF(AppendFullResults[combination on kb],AppendFullResults[[#This Row],[combination on kb]]&gt;1)</f>
        <v>0</v>
      </c>
      <c r="M93" s="61">
        <f>COUNTIF(AppendFullResults[fixed on kb],AppendFullResults[[#This Row],[fixed on kb]]&gt;0)</f>
        <v>0</v>
      </c>
      <c r="N93" t="str">
        <f>_xlfn.CONCAT(quot_marks,AppendFullResults[[#This Row],[combination on kb]],quot_marks,",")</f>
        <v>"`BQ",</v>
      </c>
      <c r="O93" t="str">
        <f>_xlfn.CONCAT(quot_marks,AppendFullResults[[#This Row],[fixed on kb]],quot_marks,",")</f>
        <v>"QT",</v>
      </c>
    </row>
    <row r="94" spans="1:15" ht="18">
      <c r="A94" t="s">
        <v>0</v>
      </c>
      <c r="B94" t="s">
        <v>0</v>
      </c>
      <c r="C94" t="s">
        <v>19</v>
      </c>
      <c r="D94" s="60" t="s">
        <v>19</v>
      </c>
      <c r="E94" t="s">
        <v>558</v>
      </c>
      <c r="F94" s="60" t="s">
        <v>558</v>
      </c>
      <c r="G94" t="s">
        <v>290</v>
      </c>
      <c r="H94" s="60" t="s">
        <v>290</v>
      </c>
      <c r="K94" t="b">
        <v>1</v>
      </c>
      <c r="L94" s="61">
        <f>COUNTIF(AppendFullResults[combination on kb],AppendFullResults[[#This Row],[combination on kb]]&gt;1)</f>
        <v>0</v>
      </c>
      <c r="M94" s="61">
        <f>COUNTIF(AppendFullResults[fixed on kb],AppendFullResults[[#This Row],[fixed on kb]]&gt;0)</f>
        <v>0</v>
      </c>
      <c r="N94" t="str">
        <f>_xlfn.CONCAT(quot_marks,AppendFullResults[[#This Row],[combination on kb]],quot_marks,",")</f>
        <v>"`Ba",</v>
      </c>
      <c r="O94" t="str">
        <f>_xlfn.CONCAT(quot_marks,AppendFullResults[[#This Row],[fixed on kb]],quot_marks,",")</f>
        <v>"aT",</v>
      </c>
    </row>
    <row r="95" spans="1:15" ht="18">
      <c r="A95" t="s">
        <v>187</v>
      </c>
      <c r="B95" t="s">
        <v>187</v>
      </c>
      <c r="C95" t="s">
        <v>19</v>
      </c>
      <c r="D95" s="60" t="s">
        <v>19</v>
      </c>
      <c r="E95" t="s">
        <v>559</v>
      </c>
      <c r="F95" s="60" t="s">
        <v>559</v>
      </c>
      <c r="G95" t="s">
        <v>291</v>
      </c>
      <c r="H95" s="60" t="s">
        <v>291</v>
      </c>
      <c r="K95" t="b">
        <v>1</v>
      </c>
      <c r="L95" s="61">
        <f>COUNTIF(AppendFullResults[combination on kb],AppendFullResults[[#This Row],[combination on kb]]&gt;1)</f>
        <v>0</v>
      </c>
      <c r="M95" s="61">
        <f>COUNTIF(AppendFullResults[fixed on kb],AppendFullResults[[#This Row],[fixed on kb]]&gt;0)</f>
        <v>0</v>
      </c>
      <c r="N95" t="str">
        <f>_xlfn.CONCAT(quot_marks,AppendFullResults[[#This Row],[combination on kb]],quot_marks,",")</f>
        <v>"`BA",</v>
      </c>
      <c r="O95" t="str">
        <f>_xlfn.CONCAT(quot_marks,AppendFullResults[[#This Row],[fixed on kb]],quot_marks,",")</f>
        <v>"AT",</v>
      </c>
    </row>
    <row r="96" spans="1:15" ht="18">
      <c r="A96" t="s">
        <v>7</v>
      </c>
      <c r="B96" t="s">
        <v>7</v>
      </c>
      <c r="C96" t="s">
        <v>19</v>
      </c>
      <c r="D96" s="60" t="s">
        <v>19</v>
      </c>
      <c r="E96" t="s">
        <v>560</v>
      </c>
      <c r="F96" s="60" t="s">
        <v>560</v>
      </c>
      <c r="G96" t="s">
        <v>292</v>
      </c>
      <c r="H96" s="60" t="s">
        <v>292</v>
      </c>
      <c r="K96" t="b">
        <v>1</v>
      </c>
      <c r="L96" s="61">
        <f>COUNTIF(AppendFullResults[combination on kb],AppendFullResults[[#This Row],[combination on kb]]&gt;1)</f>
        <v>0</v>
      </c>
      <c r="M96" s="61">
        <f>COUNTIF(AppendFullResults[fixed on kb],AppendFullResults[[#This Row],[fixed on kb]]&gt;0)</f>
        <v>0</v>
      </c>
      <c r="N96" t="str">
        <f>_xlfn.CONCAT(quot_marks,AppendFullResults[[#This Row],[combination on kb]],quot_marks,",")</f>
        <v>"`Bz",</v>
      </c>
      <c r="O96" t="str">
        <f>_xlfn.CONCAT(quot_marks,AppendFullResults[[#This Row],[fixed on kb]],quot_marks,",")</f>
        <v>"zT",</v>
      </c>
    </row>
    <row r="97" spans="1:15" ht="18">
      <c r="A97" t="s">
        <v>54</v>
      </c>
      <c r="B97" t="s">
        <v>54</v>
      </c>
      <c r="C97" t="s">
        <v>19</v>
      </c>
      <c r="D97" s="60" t="s">
        <v>19</v>
      </c>
      <c r="E97" t="s">
        <v>561</v>
      </c>
      <c r="F97" s="60" t="s">
        <v>561</v>
      </c>
      <c r="G97" t="s">
        <v>293</v>
      </c>
      <c r="H97" s="60" t="s">
        <v>293</v>
      </c>
      <c r="K97" t="b">
        <v>1</v>
      </c>
      <c r="L97" s="61">
        <f>COUNTIF(AppendFullResults[combination on kb],AppendFullResults[[#This Row],[combination on kb]]&gt;1)</f>
        <v>0</v>
      </c>
      <c r="M97" s="61">
        <f>COUNTIF(AppendFullResults[fixed on kb],AppendFullResults[[#This Row],[fixed on kb]]&gt;0)</f>
        <v>0</v>
      </c>
      <c r="N97" t="str">
        <f>_xlfn.CONCAT(quot_marks,AppendFullResults[[#This Row],[combination on kb]],quot_marks,",")</f>
        <v>"`BZ",</v>
      </c>
      <c r="O97" t="str">
        <f>_xlfn.CONCAT(quot_marks,AppendFullResults[[#This Row],[fixed on kb]],quot_marks,",")</f>
        <v>"ZT",</v>
      </c>
    </row>
    <row r="98" spans="1:15" ht="18">
      <c r="A98" t="s">
        <v>184</v>
      </c>
      <c r="B98" t="s">
        <v>184</v>
      </c>
      <c r="C98" t="s">
        <v>19</v>
      </c>
      <c r="D98" s="60" t="s">
        <v>19</v>
      </c>
      <c r="E98" t="s">
        <v>562</v>
      </c>
      <c r="F98" s="60" t="s">
        <v>562</v>
      </c>
      <c r="G98" t="s">
        <v>294</v>
      </c>
      <c r="H98" s="60" t="s">
        <v>294</v>
      </c>
      <c r="K98" t="b">
        <v>1</v>
      </c>
      <c r="L98" s="61">
        <f>COUNTIF(AppendFullResults[combination on kb],AppendFullResults[[#This Row],[combination on kb]]&gt;1)</f>
        <v>0</v>
      </c>
      <c r="M98" s="61">
        <f>COUNTIF(AppendFullResults[fixed on kb],AppendFullResults[[#This Row],[fixed on kb]]&gt;0)</f>
        <v>0</v>
      </c>
      <c r="N98" t="str">
        <f>_xlfn.CONCAT(quot_marks,AppendFullResults[[#This Row],[combination on kb]],quot_marks,",")</f>
        <v>"`B2",</v>
      </c>
      <c r="O98" t="str">
        <f>_xlfn.CONCAT(quot_marks,AppendFullResults[[#This Row],[fixed on kb]],quot_marks,",")</f>
        <v>"2%",</v>
      </c>
    </row>
    <row r="99" spans="1:15" ht="18">
      <c r="A99" t="s">
        <v>185</v>
      </c>
      <c r="B99" t="s">
        <v>185</v>
      </c>
      <c r="C99" t="s">
        <v>19</v>
      </c>
      <c r="D99" s="60" t="s">
        <v>19</v>
      </c>
      <c r="E99" t="s">
        <v>563</v>
      </c>
      <c r="F99" s="60" t="s">
        <v>563</v>
      </c>
      <c r="G99" t="s">
        <v>295</v>
      </c>
      <c r="H99" s="60" t="s">
        <v>295</v>
      </c>
      <c r="K99" t="b">
        <v>1</v>
      </c>
      <c r="L99" s="61">
        <f>COUNTIF(AppendFullResults[combination on kb],AppendFullResults[[#This Row],[combination on kb]]&gt;1)</f>
        <v>0</v>
      </c>
      <c r="M99" s="61">
        <f>COUNTIF(AppendFullResults[fixed on kb],AppendFullResults[[#This Row],[fixed on kb]]&gt;0)</f>
        <v>0</v>
      </c>
      <c r="N99" t="str">
        <f>_xlfn.CONCAT(quot_marks,AppendFullResults[[#This Row],[combination on kb]],quot_marks,",")</f>
        <v>"`B@",</v>
      </c>
      <c r="O99" t="str">
        <f>_xlfn.CONCAT(quot_marks,AppendFullResults[[#This Row],[fixed on kb]],quot_marks,",")</f>
        <v>"@%",</v>
      </c>
    </row>
    <row r="100" spans="1:15" ht="18">
      <c r="A100" t="s">
        <v>3</v>
      </c>
      <c r="B100" t="s">
        <v>3</v>
      </c>
      <c r="C100" t="s">
        <v>19</v>
      </c>
      <c r="D100" s="60" t="s">
        <v>19</v>
      </c>
      <c r="E100" t="s">
        <v>564</v>
      </c>
      <c r="F100" s="60" t="s">
        <v>564</v>
      </c>
      <c r="G100" t="s">
        <v>296</v>
      </c>
      <c r="H100" s="60" t="s">
        <v>296</v>
      </c>
      <c r="K100" t="b">
        <v>1</v>
      </c>
      <c r="L100" s="61">
        <f>COUNTIF(AppendFullResults[combination on kb],AppendFullResults[[#This Row],[combination on kb]]&gt;1)</f>
        <v>0</v>
      </c>
      <c r="M100" s="61">
        <f>COUNTIF(AppendFullResults[fixed on kb],AppendFullResults[[#This Row],[fixed on kb]]&gt;0)</f>
        <v>0</v>
      </c>
      <c r="N100" t="str">
        <f>_xlfn.CONCAT(quot_marks,AppendFullResults[[#This Row],[combination on kb]],quot_marks,",")</f>
        <v>"`Bw",</v>
      </c>
      <c r="O100" t="str">
        <f>_xlfn.CONCAT(quot_marks,AppendFullResults[[#This Row],[fixed on kb]],quot_marks,",")</f>
        <v>"w%",</v>
      </c>
    </row>
    <row r="101" spans="1:15" ht="18">
      <c r="A101" t="s">
        <v>188</v>
      </c>
      <c r="B101" t="s">
        <v>188</v>
      </c>
      <c r="C101" t="s">
        <v>19</v>
      </c>
      <c r="D101" s="60" t="s">
        <v>19</v>
      </c>
      <c r="E101" t="s">
        <v>565</v>
      </c>
      <c r="F101" s="60" t="s">
        <v>565</v>
      </c>
      <c r="G101" t="s">
        <v>297</v>
      </c>
      <c r="H101" s="60" t="s">
        <v>297</v>
      </c>
      <c r="K101" t="b">
        <v>1</v>
      </c>
      <c r="L101" s="61">
        <f>COUNTIF(AppendFullResults[combination on kb],AppendFullResults[[#This Row],[combination on kb]]&gt;1)</f>
        <v>0</v>
      </c>
      <c r="M101" s="61">
        <f>COUNTIF(AppendFullResults[fixed on kb],AppendFullResults[[#This Row],[fixed on kb]]&gt;0)</f>
        <v>0</v>
      </c>
      <c r="N101" t="str">
        <f>_xlfn.CONCAT(quot_marks,AppendFullResults[[#This Row],[combination on kb]],quot_marks,",")</f>
        <v>"`BW",</v>
      </c>
      <c r="O101" t="str">
        <f>_xlfn.CONCAT(quot_marks,AppendFullResults[[#This Row],[fixed on kb]],quot_marks,",")</f>
        <v>"W%",</v>
      </c>
    </row>
    <row r="102" spans="1:15" ht="18">
      <c r="A102" t="s">
        <v>21</v>
      </c>
      <c r="B102" t="s">
        <v>21</v>
      </c>
      <c r="C102" t="s">
        <v>19</v>
      </c>
      <c r="D102" s="60" t="s">
        <v>19</v>
      </c>
      <c r="E102" t="s">
        <v>566</v>
      </c>
      <c r="F102" s="60" t="s">
        <v>566</v>
      </c>
      <c r="G102" t="s">
        <v>298</v>
      </c>
      <c r="H102" s="60" t="s">
        <v>298</v>
      </c>
      <c r="K102" t="b">
        <v>1</v>
      </c>
      <c r="L102" s="61">
        <f>COUNTIF(AppendFullResults[combination on kb],AppendFullResults[[#This Row],[combination on kb]]&gt;1)</f>
        <v>0</v>
      </c>
      <c r="M102" s="61">
        <f>COUNTIF(AppendFullResults[fixed on kb],AppendFullResults[[#This Row],[fixed on kb]]&gt;0)</f>
        <v>0</v>
      </c>
      <c r="N102" t="str">
        <f>_xlfn.CONCAT(quot_marks,AppendFullResults[[#This Row],[combination on kb]],quot_marks,",")</f>
        <v>"`Bs",</v>
      </c>
      <c r="O102" t="str">
        <f>_xlfn.CONCAT(quot_marks,AppendFullResults[[#This Row],[fixed on kb]],quot_marks,",")</f>
        <v>"s%",</v>
      </c>
    </row>
    <row r="103" spans="1:15" ht="18">
      <c r="A103" t="s">
        <v>189</v>
      </c>
      <c r="B103" t="s">
        <v>189</v>
      </c>
      <c r="C103" t="s">
        <v>19</v>
      </c>
      <c r="D103" s="60" t="s">
        <v>19</v>
      </c>
      <c r="E103" t="s">
        <v>567</v>
      </c>
      <c r="F103" s="60" t="s">
        <v>567</v>
      </c>
      <c r="G103" t="s">
        <v>299</v>
      </c>
      <c r="H103" s="60" t="s">
        <v>299</v>
      </c>
      <c r="K103" t="b">
        <v>1</v>
      </c>
      <c r="L103" s="61">
        <f>COUNTIF(AppendFullResults[combination on kb],AppendFullResults[[#This Row],[combination on kb]]&gt;1)</f>
        <v>0</v>
      </c>
      <c r="M103" s="61">
        <f>COUNTIF(AppendFullResults[fixed on kb],AppendFullResults[[#This Row],[fixed on kb]]&gt;0)</f>
        <v>0</v>
      </c>
      <c r="N103" t="str">
        <f>_xlfn.CONCAT(quot_marks,AppendFullResults[[#This Row],[combination on kb]],quot_marks,",")</f>
        <v>"`BS",</v>
      </c>
      <c r="O103" t="str">
        <f>_xlfn.CONCAT(quot_marks,AppendFullResults[[#This Row],[fixed on kb]],quot_marks,",")</f>
        <v>"S%",</v>
      </c>
    </row>
    <row r="104" spans="1:15" ht="18">
      <c r="A104" t="s">
        <v>15</v>
      </c>
      <c r="B104" t="s">
        <v>15</v>
      </c>
      <c r="C104" t="s">
        <v>19</v>
      </c>
      <c r="D104" s="60" t="s">
        <v>19</v>
      </c>
      <c r="E104" t="s">
        <v>568</v>
      </c>
      <c r="F104" s="60" t="s">
        <v>568</v>
      </c>
      <c r="G104" t="s">
        <v>300</v>
      </c>
      <c r="H104" s="60" t="s">
        <v>300</v>
      </c>
      <c r="K104" t="b">
        <v>1</v>
      </c>
      <c r="L104" s="61">
        <f>COUNTIF(AppendFullResults[combination on kb],AppendFullResults[[#This Row],[combination on kb]]&gt;1)</f>
        <v>0</v>
      </c>
      <c r="M104" s="61">
        <f>COUNTIF(AppendFullResults[fixed on kb],AppendFullResults[[#This Row],[fixed on kb]]&gt;0)</f>
        <v>0</v>
      </c>
      <c r="N104" t="str">
        <f>_xlfn.CONCAT(quot_marks,AppendFullResults[[#This Row],[combination on kb]],quot_marks,",")</f>
        <v>"`Bx",</v>
      </c>
      <c r="O104" t="str">
        <f>_xlfn.CONCAT(quot_marks,AppendFullResults[[#This Row],[fixed on kb]],quot_marks,",")</f>
        <v>"x%",</v>
      </c>
    </row>
    <row r="105" spans="1:15" ht="18">
      <c r="A105" t="s">
        <v>190</v>
      </c>
      <c r="B105" t="s">
        <v>190</v>
      </c>
      <c r="C105" t="s">
        <v>19</v>
      </c>
      <c r="D105" s="60" t="s">
        <v>19</v>
      </c>
      <c r="E105" t="s">
        <v>569</v>
      </c>
      <c r="F105" s="60" t="s">
        <v>569</v>
      </c>
      <c r="G105" t="s">
        <v>301</v>
      </c>
      <c r="H105" s="60" t="s">
        <v>301</v>
      </c>
      <c r="K105" t="b">
        <v>1</v>
      </c>
      <c r="L105" s="61">
        <f>COUNTIF(AppendFullResults[combination on kb],AppendFullResults[[#This Row],[combination on kb]]&gt;1)</f>
        <v>0</v>
      </c>
      <c r="M105" s="61">
        <f>COUNTIF(AppendFullResults[fixed on kb],AppendFullResults[[#This Row],[fixed on kb]]&gt;0)</f>
        <v>0</v>
      </c>
      <c r="N105" t="str">
        <f>_xlfn.CONCAT(quot_marks,AppendFullResults[[#This Row],[combination on kb]],quot_marks,",")</f>
        <v>"`BX",</v>
      </c>
      <c r="O105" t="str">
        <f>_xlfn.CONCAT(quot_marks,AppendFullResults[[#This Row],[fixed on kb]],quot_marks,",")</f>
        <v>"X%",</v>
      </c>
    </row>
    <row r="106" spans="1:15" ht="18">
      <c r="A106" t="s">
        <v>186</v>
      </c>
      <c r="B106" t="s">
        <v>186</v>
      </c>
      <c r="C106" t="s">
        <v>19</v>
      </c>
      <c r="D106" s="60" t="s">
        <v>19</v>
      </c>
      <c r="E106" t="s">
        <v>570</v>
      </c>
      <c r="F106" s="60" t="s">
        <v>570</v>
      </c>
      <c r="G106" t="s">
        <v>302</v>
      </c>
      <c r="H106" s="60" t="s">
        <v>302</v>
      </c>
      <c r="K106" t="b">
        <v>1</v>
      </c>
      <c r="L106" s="61">
        <f>COUNTIF(AppendFullResults[combination on kb],AppendFullResults[[#This Row],[combination on kb]]&gt;1)</f>
        <v>0</v>
      </c>
      <c r="M106" s="61">
        <f>COUNTIF(AppendFullResults[fixed on kb],AppendFullResults[[#This Row],[fixed on kb]]&gt;0)</f>
        <v>0</v>
      </c>
      <c r="N106" t="str">
        <f>_xlfn.CONCAT(quot_marks,AppendFullResults[[#This Row],[combination on kb]],quot_marks,",")</f>
        <v>"`B3",</v>
      </c>
      <c r="O106" t="str">
        <f>_xlfn.CONCAT(quot_marks,AppendFullResults[[#This Row],[fixed on kb]],quot_marks,",")</f>
        <v>"3T",</v>
      </c>
    </row>
    <row r="107" spans="1:15" ht="18">
      <c r="A107" t="s">
        <v>11</v>
      </c>
      <c r="B107" t="s">
        <v>11</v>
      </c>
      <c r="C107" t="s">
        <v>19</v>
      </c>
      <c r="D107" s="60" t="s">
        <v>19</v>
      </c>
      <c r="E107" t="s">
        <v>571</v>
      </c>
      <c r="F107" s="60" t="s">
        <v>571</v>
      </c>
      <c r="G107" t="s">
        <v>303</v>
      </c>
      <c r="H107" s="60" t="s">
        <v>303</v>
      </c>
      <c r="K107" t="b">
        <v>1</v>
      </c>
      <c r="L107" s="61">
        <f>COUNTIF(AppendFullResults[combination on kb],AppendFullResults[[#This Row],[combination on kb]]&gt;1)</f>
        <v>0</v>
      </c>
      <c r="M107" s="61">
        <f>COUNTIF(AppendFullResults[fixed on kb],AppendFullResults[[#This Row],[fixed on kb]]&gt;0)</f>
        <v>0</v>
      </c>
      <c r="N107" t="str">
        <f>_xlfn.CONCAT(quot_marks,AppendFullResults[[#This Row],[combination on kb]],quot_marks,",")</f>
        <v>"`Be",</v>
      </c>
      <c r="O107" t="str">
        <f>_xlfn.CONCAT(quot_marks,AppendFullResults[[#This Row],[fixed on kb]],quot_marks,",")</f>
        <v>"eT",</v>
      </c>
    </row>
    <row r="108" spans="1:15" ht="18">
      <c r="A108" t="s">
        <v>9</v>
      </c>
      <c r="B108" t="s">
        <v>9</v>
      </c>
      <c r="C108" t="s">
        <v>19</v>
      </c>
      <c r="D108" s="60" t="s">
        <v>19</v>
      </c>
      <c r="E108" t="s">
        <v>572</v>
      </c>
      <c r="F108" s="60" t="s">
        <v>572</v>
      </c>
      <c r="G108" t="s">
        <v>304</v>
      </c>
      <c r="H108" s="60" t="s">
        <v>304</v>
      </c>
      <c r="K108" t="b">
        <v>1</v>
      </c>
      <c r="L108" s="61">
        <f>COUNTIF(AppendFullResults[combination on kb],AppendFullResults[[#This Row],[combination on kb]]&gt;1)</f>
        <v>0</v>
      </c>
      <c r="M108" s="61">
        <f>COUNTIF(AppendFullResults[fixed on kb],AppendFullResults[[#This Row],[fixed on kb]]&gt;0)</f>
        <v>0</v>
      </c>
      <c r="N108" t="str">
        <f>_xlfn.CONCAT(quot_marks,AppendFullResults[[#This Row],[combination on kb]],quot_marks,",")</f>
        <v>"`Bd",</v>
      </c>
      <c r="O108" t="str">
        <f>_xlfn.CONCAT(quot_marks,AppendFullResults[[#This Row],[fixed on kb]],quot_marks,",")</f>
        <v>"dT",</v>
      </c>
    </row>
    <row r="109" spans="1:15" ht="18">
      <c r="A109" t="s">
        <v>6</v>
      </c>
      <c r="B109" t="s">
        <v>6</v>
      </c>
      <c r="C109" t="s">
        <v>19</v>
      </c>
      <c r="D109" s="60" t="s">
        <v>19</v>
      </c>
      <c r="E109" t="s">
        <v>573</v>
      </c>
      <c r="F109" s="60" t="s">
        <v>573</v>
      </c>
      <c r="G109" t="s">
        <v>305</v>
      </c>
      <c r="H109" s="60" t="s">
        <v>305</v>
      </c>
      <c r="K109" t="b">
        <v>1</v>
      </c>
      <c r="L109" s="61">
        <f>COUNTIF(AppendFullResults[combination on kb],AppendFullResults[[#This Row],[combination on kb]]&gt;1)</f>
        <v>0</v>
      </c>
      <c r="M109" s="61">
        <f>COUNTIF(AppendFullResults[fixed on kb],AppendFullResults[[#This Row],[fixed on kb]]&gt;0)</f>
        <v>0</v>
      </c>
      <c r="N109" t="str">
        <f>_xlfn.CONCAT(quot_marks,AppendFullResults[[#This Row],[combination on kb]],quot_marks,",")</f>
        <v>"`Bc",</v>
      </c>
      <c r="O109" t="str">
        <f>_xlfn.CONCAT(quot_marks,AppendFullResults[[#This Row],[fixed on kb]],quot_marks,",")</f>
        <v>"cT",</v>
      </c>
    </row>
    <row r="110" spans="1:15" ht="18">
      <c r="A110" t="s">
        <v>191</v>
      </c>
      <c r="B110" t="s">
        <v>191</v>
      </c>
      <c r="C110" t="s">
        <v>19</v>
      </c>
      <c r="D110" s="60" t="s">
        <v>19</v>
      </c>
      <c r="E110" t="s">
        <v>574</v>
      </c>
      <c r="F110" s="60" t="s">
        <v>574</v>
      </c>
      <c r="G110" t="s">
        <v>306</v>
      </c>
      <c r="H110" s="60" t="s">
        <v>306</v>
      </c>
      <c r="K110" t="b">
        <v>1</v>
      </c>
      <c r="L110" s="61">
        <f>COUNTIF(AppendFullResults[combination on kb],AppendFullResults[[#This Row],[combination on kb]]&gt;1)</f>
        <v>0</v>
      </c>
      <c r="M110" s="61">
        <f>COUNTIF(AppendFullResults[fixed on kb],AppendFullResults[[#This Row],[fixed on kb]]&gt;0)</f>
        <v>0</v>
      </c>
      <c r="N110" t="str">
        <f>_xlfn.CONCAT(quot_marks,AppendFullResults[[#This Row],[combination on kb]],quot_marks,",")</f>
        <v>"`B4",</v>
      </c>
      <c r="O110" t="str">
        <f>_xlfn.CONCAT(quot_marks,AppendFullResults[[#This Row],[fixed on kb]],quot_marks,",")</f>
        <v>"4%",</v>
      </c>
    </row>
    <row r="111" spans="1:15" ht="18">
      <c r="A111" t="s">
        <v>29</v>
      </c>
      <c r="B111" t="s">
        <v>29</v>
      </c>
      <c r="C111" t="s">
        <v>19</v>
      </c>
      <c r="D111" s="60" t="s">
        <v>19</v>
      </c>
      <c r="E111" t="s">
        <v>575</v>
      </c>
      <c r="F111" s="60" t="s">
        <v>575</v>
      </c>
      <c r="G111" t="s">
        <v>307</v>
      </c>
      <c r="H111" s="60" t="s">
        <v>307</v>
      </c>
      <c r="K111" t="b">
        <v>1</v>
      </c>
      <c r="L111" s="61">
        <f>COUNTIF(AppendFullResults[combination on kb],AppendFullResults[[#This Row],[combination on kb]]&gt;1)</f>
        <v>0</v>
      </c>
      <c r="M111" s="61">
        <f>COUNTIF(AppendFullResults[fixed on kb],AppendFullResults[[#This Row],[fixed on kb]]&gt;0)</f>
        <v>0</v>
      </c>
      <c r="N111" t="str">
        <f>_xlfn.CONCAT(quot_marks,AppendFullResults[[#This Row],[combination on kb]],quot_marks,",")</f>
        <v>"`Br",</v>
      </c>
      <c r="O111" t="str">
        <f>_xlfn.CONCAT(quot_marks,AppendFullResults[[#This Row],[fixed on kb]],quot_marks,",")</f>
        <v>"r%",</v>
      </c>
    </row>
    <row r="112" spans="1:15" ht="18">
      <c r="A112" t="s">
        <v>13</v>
      </c>
      <c r="B112" t="s">
        <v>13</v>
      </c>
      <c r="C112" t="s">
        <v>19</v>
      </c>
      <c r="D112" s="60" t="s">
        <v>19</v>
      </c>
      <c r="E112" t="s">
        <v>576</v>
      </c>
      <c r="F112" s="60" t="s">
        <v>576</v>
      </c>
      <c r="G112" t="s">
        <v>308</v>
      </c>
      <c r="H112" s="60" t="s">
        <v>308</v>
      </c>
      <c r="K112" t="b">
        <v>1</v>
      </c>
      <c r="L112" s="61">
        <f>COUNTIF(AppendFullResults[combination on kb],AppendFullResults[[#This Row],[combination on kb]]&gt;1)</f>
        <v>0</v>
      </c>
      <c r="M112" s="61">
        <f>COUNTIF(AppendFullResults[fixed on kb],AppendFullResults[[#This Row],[fixed on kb]]&gt;0)</f>
        <v>0</v>
      </c>
      <c r="N112" t="str">
        <f>_xlfn.CONCAT(quot_marks,AppendFullResults[[#This Row],[combination on kb]],quot_marks,",")</f>
        <v>"`Bf",</v>
      </c>
      <c r="O112" t="str">
        <f>_xlfn.CONCAT(quot_marks,AppendFullResults[[#This Row],[fixed on kb]],quot_marks,",")</f>
        <v>"f%",</v>
      </c>
    </row>
    <row r="113" spans="1:15" ht="18">
      <c r="A113" t="s">
        <v>33</v>
      </c>
      <c r="B113" t="s">
        <v>33</v>
      </c>
      <c r="C113" t="s">
        <v>19</v>
      </c>
      <c r="D113" s="60" t="s">
        <v>19</v>
      </c>
      <c r="E113" t="s">
        <v>577</v>
      </c>
      <c r="F113" s="60" t="s">
        <v>577</v>
      </c>
      <c r="G113" t="s">
        <v>309</v>
      </c>
      <c r="H113" s="60" t="s">
        <v>309</v>
      </c>
      <c r="K113" t="b">
        <v>1</v>
      </c>
      <c r="L113" s="61">
        <f>COUNTIF(AppendFullResults[combination on kb],AppendFullResults[[#This Row],[combination on kb]]&gt;1)</f>
        <v>0</v>
      </c>
      <c r="M113" s="61">
        <f>COUNTIF(AppendFullResults[fixed on kb],AppendFullResults[[#This Row],[fixed on kb]]&gt;0)</f>
        <v>0</v>
      </c>
      <c r="N113" t="str">
        <f>_xlfn.CONCAT(quot_marks,AppendFullResults[[#This Row],[combination on kb]],quot_marks,",")</f>
        <v>"`Bv",</v>
      </c>
      <c r="O113" t="str">
        <f>_xlfn.CONCAT(quot_marks,AppendFullResults[[#This Row],[fixed on kb]],quot_marks,",")</f>
        <v>"v%",</v>
      </c>
    </row>
    <row r="114" spans="1:15" ht="18">
      <c r="A114" t="s">
        <v>192</v>
      </c>
      <c r="B114" t="s">
        <v>192</v>
      </c>
      <c r="C114" t="s">
        <v>19</v>
      </c>
      <c r="D114" s="60" t="s">
        <v>19</v>
      </c>
      <c r="E114" t="s">
        <v>578</v>
      </c>
      <c r="F114" s="60" t="s">
        <v>578</v>
      </c>
      <c r="G114" t="s">
        <v>310</v>
      </c>
      <c r="H114" s="60" t="s">
        <v>310</v>
      </c>
      <c r="K114" t="b">
        <v>1</v>
      </c>
      <c r="L114" s="61">
        <f>COUNTIF(AppendFullResults[combination on kb],AppendFullResults[[#This Row],[combination on kb]]&gt;1)</f>
        <v>0</v>
      </c>
      <c r="M114" s="61">
        <f>COUNTIF(AppendFullResults[fixed on kb],AppendFullResults[[#This Row],[fixed on kb]]&gt;0)</f>
        <v>0</v>
      </c>
      <c r="N114" t="str">
        <f>_xlfn.CONCAT(quot_marks,AppendFullResults[[#This Row],[combination on kb]],quot_marks,",")</f>
        <v>"`B5",</v>
      </c>
      <c r="O114" t="str">
        <f>_xlfn.CONCAT(quot_marks,AppendFullResults[[#This Row],[fixed on kb]],quot_marks,",")</f>
        <v>"5%",</v>
      </c>
    </row>
    <row r="115" spans="1:15" ht="18">
      <c r="A115" t="s">
        <v>30</v>
      </c>
      <c r="B115" t="s">
        <v>30</v>
      </c>
      <c r="C115" t="s">
        <v>19</v>
      </c>
      <c r="D115" s="60" t="s">
        <v>19</v>
      </c>
      <c r="E115" t="s">
        <v>579</v>
      </c>
      <c r="F115" s="60" t="s">
        <v>579</v>
      </c>
      <c r="G115" t="s">
        <v>311</v>
      </c>
      <c r="H115" s="60" t="s">
        <v>311</v>
      </c>
      <c r="K115" t="b">
        <v>1</v>
      </c>
      <c r="L115" s="61">
        <f>COUNTIF(AppendFullResults[combination on kb],AppendFullResults[[#This Row],[combination on kb]]&gt;1)</f>
        <v>0</v>
      </c>
      <c r="M115" s="61">
        <f>COUNTIF(AppendFullResults[fixed on kb],AppendFullResults[[#This Row],[fixed on kb]]&gt;0)</f>
        <v>0</v>
      </c>
      <c r="N115" t="str">
        <f>_xlfn.CONCAT(quot_marks,AppendFullResults[[#This Row],[combination on kb]],quot_marks,",")</f>
        <v>"`Bt",</v>
      </c>
      <c r="O115" t="str">
        <f>_xlfn.CONCAT(quot_marks,AppendFullResults[[#This Row],[fixed on kb]],quot_marks,",")</f>
        <v>"t%",</v>
      </c>
    </row>
    <row r="116" spans="1:15" ht="18">
      <c r="A116" t="s">
        <v>14</v>
      </c>
      <c r="B116" t="s">
        <v>14</v>
      </c>
      <c r="C116" t="s">
        <v>19</v>
      </c>
      <c r="D116" s="60" t="s">
        <v>19</v>
      </c>
      <c r="E116" t="s">
        <v>580</v>
      </c>
      <c r="F116" s="60" t="s">
        <v>580</v>
      </c>
      <c r="G116" t="s">
        <v>312</v>
      </c>
      <c r="H116" s="60" t="s">
        <v>312</v>
      </c>
      <c r="K116" t="b">
        <v>1</v>
      </c>
      <c r="L116" s="61">
        <f>COUNTIF(AppendFullResults[combination on kb],AppendFullResults[[#This Row],[combination on kb]]&gt;1)</f>
        <v>0</v>
      </c>
      <c r="M116" s="61">
        <f>COUNTIF(AppendFullResults[fixed on kb],AppendFullResults[[#This Row],[fixed on kb]]&gt;0)</f>
        <v>0</v>
      </c>
      <c r="N116" t="str">
        <f>_xlfn.CONCAT(quot_marks,AppendFullResults[[#This Row],[combination on kb]],quot_marks,",")</f>
        <v>"`Bg",</v>
      </c>
      <c r="O116" t="str">
        <f>_xlfn.CONCAT(quot_marks,AppendFullResults[[#This Row],[fixed on kb]],quot_marks,",")</f>
        <v>"g%",</v>
      </c>
    </row>
    <row r="117" spans="1:15" ht="18">
      <c r="A117" t="s">
        <v>2</v>
      </c>
      <c r="B117" t="s">
        <v>2</v>
      </c>
      <c r="C117" t="s">
        <v>19</v>
      </c>
      <c r="D117" s="60" t="s">
        <v>19</v>
      </c>
      <c r="E117" t="s">
        <v>581</v>
      </c>
      <c r="F117" s="60" t="s">
        <v>581</v>
      </c>
      <c r="G117" t="s">
        <v>313</v>
      </c>
      <c r="H117" s="60" t="s">
        <v>313</v>
      </c>
      <c r="K117" t="b">
        <v>1</v>
      </c>
      <c r="L117" s="61">
        <f>COUNTIF(AppendFullResults[combination on kb],AppendFullResults[[#This Row],[combination on kb]]&gt;1)</f>
        <v>0</v>
      </c>
      <c r="M117" s="61">
        <f>COUNTIF(AppendFullResults[fixed on kb],AppendFullResults[[#This Row],[fixed on kb]]&gt;0)</f>
        <v>0</v>
      </c>
      <c r="N117" t="str">
        <f>_xlfn.CONCAT(quot_marks,AppendFullResults[[#This Row],[combination on kb]],quot_marks,",")</f>
        <v>"`Bb",</v>
      </c>
      <c r="O117" t="str">
        <f>_xlfn.CONCAT(quot_marks,AppendFullResults[[#This Row],[fixed on kb]],quot_marks,",")</f>
        <v>"b%",</v>
      </c>
    </row>
    <row r="118" spans="1:15" ht="18">
      <c r="A118" t="s">
        <v>491</v>
      </c>
      <c r="B118" t="s">
        <v>491</v>
      </c>
      <c r="C118" t="s">
        <v>19</v>
      </c>
      <c r="D118" s="60" t="s">
        <v>19</v>
      </c>
      <c r="E118" t="s">
        <v>582</v>
      </c>
      <c r="F118" s="60" t="s">
        <v>582</v>
      </c>
      <c r="G118" t="s">
        <v>315</v>
      </c>
      <c r="H118" s="60" t="s">
        <v>315</v>
      </c>
      <c r="K118" t="b">
        <v>1</v>
      </c>
      <c r="L118" s="61">
        <f>COUNTIF(AppendFullResults[combination on kb],AppendFullResults[[#This Row],[combination on kb]]&gt;1)</f>
        <v>0</v>
      </c>
      <c r="M118" s="61">
        <f>COUNTIF(AppendFullResults[fixed on kb],AppendFullResults[[#This Row],[fixed on kb]]&gt;0)</f>
        <v>0</v>
      </c>
      <c r="N118" t="str">
        <f>_xlfn.CONCAT(quot_marks,AppendFullResults[[#This Row],[combination on kb]],quot_marks,",")</f>
        <v>"`B6",</v>
      </c>
      <c r="O118" t="str">
        <f>_xlfn.CONCAT(quot_marks,AppendFullResults[[#This Row],[fixed on kb]],quot_marks,",")</f>
        <v>"6T",</v>
      </c>
    </row>
    <row r="119" spans="1:15" ht="18">
      <c r="A119" t="s">
        <v>24</v>
      </c>
      <c r="B119" t="s">
        <v>24</v>
      </c>
      <c r="C119" t="s">
        <v>19</v>
      </c>
      <c r="D119" s="60" t="s">
        <v>19</v>
      </c>
      <c r="E119" t="s">
        <v>583</v>
      </c>
      <c r="F119" s="60" t="s">
        <v>583</v>
      </c>
      <c r="G119" t="s">
        <v>316</v>
      </c>
      <c r="H119" s="60" t="s">
        <v>316</v>
      </c>
      <c r="K119" t="b">
        <v>1</v>
      </c>
      <c r="L119" s="61">
        <f>COUNTIF(AppendFullResults[combination on kb],AppendFullResults[[#This Row],[combination on kb]]&gt;1)</f>
        <v>0</v>
      </c>
      <c r="M119" s="61">
        <f>COUNTIF(AppendFullResults[fixed on kb],AppendFullResults[[#This Row],[fixed on kb]]&gt;0)</f>
        <v>0</v>
      </c>
      <c r="N119" t="str">
        <f>_xlfn.CONCAT(quot_marks,AppendFullResults[[#This Row],[combination on kb]],quot_marks,",")</f>
        <v>"`By",</v>
      </c>
      <c r="O119" t="str">
        <f>_xlfn.CONCAT(quot_marks,AppendFullResults[[#This Row],[fixed on kb]],quot_marks,",")</f>
        <v>"yT",</v>
      </c>
    </row>
    <row r="120" spans="1:15" ht="18">
      <c r="A120" t="s">
        <v>17</v>
      </c>
      <c r="B120" t="s">
        <v>17</v>
      </c>
      <c r="C120" t="s">
        <v>19</v>
      </c>
      <c r="D120" s="60" t="s">
        <v>19</v>
      </c>
      <c r="E120" t="s">
        <v>584</v>
      </c>
      <c r="F120" s="60" t="s">
        <v>584</v>
      </c>
      <c r="G120" t="s">
        <v>168</v>
      </c>
      <c r="H120" s="60" t="s">
        <v>168</v>
      </c>
      <c r="I120" t="s">
        <v>242</v>
      </c>
      <c r="K120" t="b">
        <v>1</v>
      </c>
      <c r="L120" s="61">
        <f>COUNTIF(AppendFullResults[combination on kb],AppendFullResults[[#This Row],[combination on kb]]&gt;1)</f>
        <v>0</v>
      </c>
      <c r="M120" s="61">
        <f>COUNTIF(AppendFullResults[fixed on kb],AppendFullResults[[#This Row],[fixed on kb]]&gt;0)</f>
        <v>0</v>
      </c>
      <c r="N120" t="str">
        <f>_xlfn.CONCAT(quot_marks,AppendFullResults[[#This Row],[combination on kb]],quot_marks,",")</f>
        <v>"`Bh",</v>
      </c>
      <c r="O120" t="str">
        <f>_xlfn.CONCAT(quot_marks,AppendFullResults[[#This Row],[fixed on kb]],quot_marks,",")</f>
        <v>"hT",</v>
      </c>
    </row>
    <row r="121" spans="1:15" ht="18">
      <c r="A121" t="s">
        <v>25</v>
      </c>
      <c r="B121" t="s">
        <v>25</v>
      </c>
      <c r="C121" t="s">
        <v>19</v>
      </c>
      <c r="D121" s="60" t="s">
        <v>19</v>
      </c>
      <c r="E121" t="s">
        <v>585</v>
      </c>
      <c r="F121" s="60" t="s">
        <v>585</v>
      </c>
      <c r="G121" t="s">
        <v>317</v>
      </c>
      <c r="H121" s="60" t="s">
        <v>317</v>
      </c>
      <c r="K121" t="b">
        <v>1</v>
      </c>
      <c r="L121" s="61">
        <f>COUNTIF(AppendFullResults[combination on kb],AppendFullResults[[#This Row],[combination on kb]]&gt;1)</f>
        <v>0</v>
      </c>
      <c r="M121" s="61">
        <f>COUNTIF(AppendFullResults[fixed on kb],AppendFullResults[[#This Row],[fixed on kb]]&gt;0)</f>
        <v>0</v>
      </c>
      <c r="N121" t="str">
        <f>_xlfn.CONCAT(quot_marks,AppendFullResults[[#This Row],[combination on kb]],quot_marks,",")</f>
        <v>"`Bn",</v>
      </c>
      <c r="O121" t="str">
        <f>_xlfn.CONCAT(quot_marks,AppendFullResults[[#This Row],[fixed on kb]],quot_marks,",")</f>
        <v>"nT",</v>
      </c>
    </row>
    <row r="122" spans="1:15" ht="18">
      <c r="A122" t="s">
        <v>496</v>
      </c>
      <c r="B122" t="s">
        <v>496</v>
      </c>
      <c r="C122" t="s">
        <v>19</v>
      </c>
      <c r="D122" s="60" t="s">
        <v>19</v>
      </c>
      <c r="E122" t="s">
        <v>586</v>
      </c>
      <c r="F122" s="60" t="s">
        <v>586</v>
      </c>
      <c r="G122" t="s">
        <v>314</v>
      </c>
      <c r="H122" s="60" t="s">
        <v>314</v>
      </c>
      <c r="K122" t="b">
        <v>1</v>
      </c>
      <c r="L122" s="61">
        <f>COUNTIF(AppendFullResults[combination on kb],AppendFullResults[[#This Row],[combination on kb]]&gt;1)</f>
        <v>0</v>
      </c>
      <c r="M122" s="61">
        <f>COUNTIF(AppendFullResults[fixed on kb],AppendFullResults[[#This Row],[fixed on kb]]&gt;0)</f>
        <v>0</v>
      </c>
      <c r="N122" t="str">
        <f>_xlfn.CONCAT(quot_marks,AppendFullResults[[#This Row],[combination on kb]],quot_marks,",")</f>
        <v>"`B7",</v>
      </c>
      <c r="O122" t="str">
        <f>_xlfn.CONCAT(quot_marks,AppendFullResults[[#This Row],[fixed on kb]],quot_marks,",")</f>
        <v>"7T",</v>
      </c>
    </row>
    <row r="123" spans="1:15" ht="18">
      <c r="A123" t="s">
        <v>31</v>
      </c>
      <c r="B123" t="s">
        <v>31</v>
      </c>
      <c r="C123" t="s">
        <v>19</v>
      </c>
      <c r="D123" s="60" t="s">
        <v>19</v>
      </c>
      <c r="E123" t="s">
        <v>587</v>
      </c>
      <c r="F123" s="60" t="s">
        <v>587</v>
      </c>
      <c r="G123" t="s">
        <v>318</v>
      </c>
      <c r="H123" s="60" t="s">
        <v>318</v>
      </c>
      <c r="K123" t="b">
        <v>1</v>
      </c>
      <c r="L123" s="61">
        <f>COUNTIF(AppendFullResults[combination on kb],AppendFullResults[[#This Row],[combination on kb]]&gt;1)</f>
        <v>0</v>
      </c>
      <c r="M123" s="61">
        <f>COUNTIF(AppendFullResults[fixed on kb],AppendFullResults[[#This Row],[fixed on kb]]&gt;0)</f>
        <v>0</v>
      </c>
      <c r="N123" t="str">
        <f>_xlfn.CONCAT(quot_marks,AppendFullResults[[#This Row],[combination on kb]],quot_marks,",")</f>
        <v>"`Bu",</v>
      </c>
      <c r="O123" t="str">
        <f>_xlfn.CONCAT(quot_marks,AppendFullResults[[#This Row],[fixed on kb]],quot_marks,",")</f>
        <v>"uT",</v>
      </c>
    </row>
    <row r="124" spans="1:15" ht="18">
      <c r="A124" t="s">
        <v>20</v>
      </c>
      <c r="B124" t="s">
        <v>20</v>
      </c>
      <c r="C124" t="s">
        <v>19</v>
      </c>
      <c r="D124" s="60" t="s">
        <v>19</v>
      </c>
      <c r="E124" t="s">
        <v>588</v>
      </c>
      <c r="F124" s="60" t="s">
        <v>588</v>
      </c>
      <c r="G124" t="s">
        <v>319</v>
      </c>
      <c r="H124" s="60" t="s">
        <v>319</v>
      </c>
      <c r="K124" t="b">
        <v>1</v>
      </c>
      <c r="L124" s="61">
        <f>COUNTIF(AppendFullResults[combination on kb],AppendFullResults[[#This Row],[combination on kb]]&gt;1)</f>
        <v>0</v>
      </c>
      <c r="M124" s="61">
        <f>COUNTIF(AppendFullResults[fixed on kb],AppendFullResults[[#This Row],[fixed on kb]]&gt;0)</f>
        <v>0</v>
      </c>
      <c r="N124" t="str">
        <f>_xlfn.CONCAT(quot_marks,AppendFullResults[[#This Row],[combination on kb]],quot_marks,",")</f>
        <v>"`Bj",</v>
      </c>
      <c r="O124" t="str">
        <f>_xlfn.CONCAT(quot_marks,AppendFullResults[[#This Row],[fixed on kb]],quot_marks,",")</f>
        <v>"j%",</v>
      </c>
    </row>
    <row r="125" spans="1:15" ht="18">
      <c r="A125" t="s">
        <v>23</v>
      </c>
      <c r="B125" t="s">
        <v>23</v>
      </c>
      <c r="C125" t="s">
        <v>19</v>
      </c>
      <c r="D125" s="60" t="s">
        <v>19</v>
      </c>
      <c r="E125" t="s">
        <v>589</v>
      </c>
      <c r="F125" s="60" t="s">
        <v>589</v>
      </c>
      <c r="G125" t="s">
        <v>320</v>
      </c>
      <c r="H125" s="60" t="s">
        <v>320</v>
      </c>
      <c r="K125" t="b">
        <v>1</v>
      </c>
      <c r="L125" s="61">
        <f>COUNTIF(AppendFullResults[combination on kb],AppendFullResults[[#This Row],[combination on kb]]&gt;1)</f>
        <v>0</v>
      </c>
      <c r="M125" s="61">
        <f>COUNTIF(AppendFullResults[fixed on kb],AppendFullResults[[#This Row],[fixed on kb]]&gt;0)</f>
        <v>0</v>
      </c>
      <c r="N125" t="str">
        <f>_xlfn.CONCAT(quot_marks,AppendFullResults[[#This Row],[combination on kb]],quot_marks,",")</f>
        <v>"`Bm",</v>
      </c>
      <c r="O125" t="str">
        <f>_xlfn.CONCAT(quot_marks,AppendFullResults[[#This Row],[fixed on kb]],quot_marks,",")</f>
        <v>"m%",</v>
      </c>
    </row>
    <row r="126" spans="1:15" ht="18">
      <c r="A126" t="s">
        <v>193</v>
      </c>
      <c r="B126" t="s">
        <v>193</v>
      </c>
      <c r="C126" t="s">
        <v>19</v>
      </c>
      <c r="D126" s="60" t="s">
        <v>19</v>
      </c>
      <c r="E126" t="s">
        <v>590</v>
      </c>
      <c r="F126" s="60" t="s">
        <v>590</v>
      </c>
      <c r="G126" t="s">
        <v>321</v>
      </c>
      <c r="H126" s="60" t="s">
        <v>321</v>
      </c>
      <c r="K126" t="b">
        <v>0</v>
      </c>
      <c r="L126" s="61">
        <f>COUNTIF(AppendFullResults[combination on kb],AppendFullResults[[#This Row],[combination on kb]]&gt;1)</f>
        <v>0</v>
      </c>
      <c r="M126" s="61">
        <f>COUNTIF(AppendFullResults[fixed on kb],AppendFullResults[[#This Row],[fixed on kb]]&gt;0)</f>
        <v>0</v>
      </c>
      <c r="N126" t="str">
        <f>_xlfn.CONCAT(quot_marks,AppendFullResults[[#This Row],[combination on kb]],quot_marks,",")</f>
        <v>"`B8",</v>
      </c>
      <c r="O126" t="str">
        <f>_xlfn.CONCAT(quot_marks,AppendFullResults[[#This Row],[fixed on kb]],quot_marks,",")</f>
        <v>"iT",</v>
      </c>
    </row>
    <row r="127" spans="1:15" ht="18">
      <c r="A127" t="s">
        <v>18</v>
      </c>
      <c r="B127" t="s">
        <v>18</v>
      </c>
      <c r="C127" t="s">
        <v>19</v>
      </c>
      <c r="D127" s="60" t="s">
        <v>19</v>
      </c>
      <c r="E127" t="s">
        <v>591</v>
      </c>
      <c r="F127" s="60" t="s">
        <v>591</v>
      </c>
      <c r="G127" t="s">
        <v>321</v>
      </c>
      <c r="H127" s="60" t="s">
        <v>321</v>
      </c>
      <c r="K127" t="b">
        <v>1</v>
      </c>
      <c r="L127" s="61">
        <f>COUNTIF(AppendFullResults[combination on kb],AppendFullResults[[#This Row],[combination on kb]]&gt;1)</f>
        <v>0</v>
      </c>
      <c r="M127" s="61">
        <f>COUNTIF(AppendFullResults[fixed on kb],AppendFullResults[[#This Row],[fixed on kb]]&gt;0)</f>
        <v>0</v>
      </c>
      <c r="N127" t="str">
        <f>_xlfn.CONCAT(quot_marks,AppendFullResults[[#This Row],[combination on kb]],quot_marks,",")</f>
        <v>"`Bi",</v>
      </c>
      <c r="O127" t="str">
        <f>_xlfn.CONCAT(quot_marks,AppendFullResults[[#This Row],[fixed on kb]],quot_marks,",")</f>
        <v>"iT",</v>
      </c>
    </row>
    <row r="128" spans="1:15" ht="18">
      <c r="A128" t="s">
        <v>22</v>
      </c>
      <c r="B128" t="s">
        <v>22</v>
      </c>
      <c r="C128" t="s">
        <v>19</v>
      </c>
      <c r="D128" s="60" t="s">
        <v>19</v>
      </c>
      <c r="E128" t="s">
        <v>592</v>
      </c>
      <c r="F128" s="60" t="s">
        <v>592</v>
      </c>
      <c r="G128" t="s">
        <v>322</v>
      </c>
      <c r="H128" s="60" t="s">
        <v>322</v>
      </c>
      <c r="K128" t="b">
        <v>0</v>
      </c>
      <c r="L128" s="61">
        <f>COUNTIF(AppendFullResults[combination on kb],AppendFullResults[[#This Row],[combination on kb]]&gt;1)</f>
        <v>0</v>
      </c>
      <c r="M128" s="61">
        <f>COUNTIF(AppendFullResults[fixed on kb],AppendFullResults[[#This Row],[fixed on kb]]&gt;0)</f>
        <v>0</v>
      </c>
      <c r="N128" t="str">
        <f>_xlfn.CONCAT(quot_marks,AppendFullResults[[#This Row],[combination on kb]],quot_marks,",")</f>
        <v>"`Bk",</v>
      </c>
      <c r="O128" t="str">
        <f>_xlfn.CONCAT(quot_marks,AppendFullResults[[#This Row],[fixed on kb]],quot_marks,",")</f>
        <v>",T",</v>
      </c>
    </row>
    <row r="129" spans="1:15" ht="18">
      <c r="A129" t="s">
        <v>38</v>
      </c>
      <c r="B129" t="s">
        <v>38</v>
      </c>
      <c r="C129" t="s">
        <v>19</v>
      </c>
      <c r="D129" s="60" t="s">
        <v>19</v>
      </c>
      <c r="E129" t="s">
        <v>593</v>
      </c>
      <c r="F129" s="60" t="s">
        <v>593</v>
      </c>
      <c r="G129" t="s">
        <v>322</v>
      </c>
      <c r="H129" s="60" t="s">
        <v>322</v>
      </c>
      <c r="K129" t="b">
        <v>1</v>
      </c>
      <c r="L129" s="61">
        <f>COUNTIF(AppendFullResults[combination on kb],AppendFullResults[[#This Row],[combination on kb]]&gt;1)</f>
        <v>0</v>
      </c>
      <c r="M129" s="61">
        <f>COUNTIF(AppendFullResults[fixed on kb],AppendFullResults[[#This Row],[fixed on kb]]&gt;0)</f>
        <v>0</v>
      </c>
      <c r="N129" t="str">
        <f>_xlfn.CONCAT(quot_marks,AppendFullResults[[#This Row],[combination on kb]],quot_marks,",")</f>
        <v>"`B,",</v>
      </c>
      <c r="O129" t="str">
        <f>_xlfn.CONCAT(quot_marks,AppendFullResults[[#This Row],[fixed on kb]],quot_marks,",")</f>
        <v>",T",</v>
      </c>
    </row>
    <row r="130" spans="1:15" ht="18">
      <c r="A130" t="s">
        <v>505</v>
      </c>
      <c r="B130" t="s">
        <v>505</v>
      </c>
      <c r="C130" t="s">
        <v>19</v>
      </c>
      <c r="D130" s="60" t="s">
        <v>19</v>
      </c>
      <c r="E130" t="s">
        <v>594</v>
      </c>
      <c r="F130" s="60" t="s">
        <v>594</v>
      </c>
      <c r="G130" t="s">
        <v>323</v>
      </c>
      <c r="H130" s="60" t="s">
        <v>323</v>
      </c>
      <c r="K130" t="b">
        <v>1</v>
      </c>
      <c r="L130" s="61">
        <f>COUNTIF(AppendFullResults[combination on kb],AppendFullResults[[#This Row],[combination on kb]]&gt;1)</f>
        <v>0</v>
      </c>
      <c r="M130" s="61">
        <f>COUNTIF(AppendFullResults[fixed on kb],AppendFullResults[[#This Row],[fixed on kb]]&gt;0)</f>
        <v>0</v>
      </c>
      <c r="N130" t="str">
        <f>_xlfn.CONCAT(quot_marks,AppendFullResults[[#This Row],[combination on kb]],quot_marks,",")</f>
        <v>"`B9",</v>
      </c>
      <c r="O130" t="str">
        <f>_xlfn.CONCAT(quot_marks,AppendFullResults[[#This Row],[fixed on kb]],quot_marks,",")</f>
        <v>"9G",</v>
      </c>
    </row>
    <row r="131" spans="1:15" ht="18">
      <c r="A131" t="s">
        <v>26</v>
      </c>
      <c r="B131" t="s">
        <v>26</v>
      </c>
      <c r="C131" t="s">
        <v>19</v>
      </c>
      <c r="D131" s="60" t="s">
        <v>19</v>
      </c>
      <c r="E131" t="s">
        <v>595</v>
      </c>
      <c r="F131" s="60" t="s">
        <v>595</v>
      </c>
      <c r="G131" t="s">
        <v>324</v>
      </c>
      <c r="H131" s="60" t="s">
        <v>324</v>
      </c>
      <c r="K131" t="b">
        <v>1</v>
      </c>
      <c r="L131" s="61">
        <f>COUNTIF(AppendFullResults[combination on kb],AppendFullResults[[#This Row],[combination on kb]]&gt;1)</f>
        <v>0</v>
      </c>
      <c r="M131" s="61">
        <f>COUNTIF(AppendFullResults[fixed on kb],AppendFullResults[[#This Row],[fixed on kb]]&gt;0)</f>
        <v>0</v>
      </c>
      <c r="N131" t="str">
        <f>_xlfn.CONCAT(quot_marks,AppendFullResults[[#This Row],[combination on kb]],quot_marks,",")</f>
        <v>"`Bo",</v>
      </c>
      <c r="O131" t="str">
        <f>_xlfn.CONCAT(quot_marks,AppendFullResults[[#This Row],[fixed on kb]],quot_marks,",")</f>
        <v>"oT",</v>
      </c>
    </row>
    <row r="132" spans="1:15" ht="18">
      <c r="A132" t="s">
        <v>12</v>
      </c>
      <c r="B132" t="s">
        <v>12</v>
      </c>
      <c r="C132" t="s">
        <v>19</v>
      </c>
      <c r="D132" s="60" t="s">
        <v>19</v>
      </c>
      <c r="E132" t="s">
        <v>596</v>
      </c>
      <c r="F132" s="60" t="s">
        <v>596</v>
      </c>
      <c r="G132" t="s">
        <v>162</v>
      </c>
      <c r="H132" s="60" t="s">
        <v>162</v>
      </c>
      <c r="I132" t="s">
        <v>242</v>
      </c>
      <c r="K132" t="b">
        <v>1</v>
      </c>
      <c r="L132" s="61">
        <f>COUNTIF(AppendFullResults[combination on kb],AppendFullResults[[#This Row],[combination on kb]]&gt;1)</f>
        <v>0</v>
      </c>
      <c r="M132" s="61">
        <f>COUNTIF(AppendFullResults[fixed on kb],AppendFullResults[[#This Row],[fixed on kb]]&gt;0)</f>
        <v>0</v>
      </c>
      <c r="N132" t="str">
        <f>_xlfn.CONCAT(quot_marks,AppendFullResults[[#This Row],[combination on kb]],quot_marks,",")</f>
        <v>"`Bl",</v>
      </c>
      <c r="O132" t="str">
        <f>_xlfn.CONCAT(quot_marks,AppendFullResults[[#This Row],[fixed on kb]],quot_marks,",")</f>
        <v>"lT",</v>
      </c>
    </row>
    <row r="133" spans="1:15" ht="18">
      <c r="A133" t="s">
        <v>32</v>
      </c>
      <c r="B133" t="s">
        <v>32</v>
      </c>
      <c r="C133" t="s">
        <v>19</v>
      </c>
      <c r="D133" s="60" t="s">
        <v>19</v>
      </c>
      <c r="E133" t="s">
        <v>597</v>
      </c>
      <c r="F133" s="60" t="s">
        <v>597</v>
      </c>
      <c r="G133" t="s">
        <v>173</v>
      </c>
      <c r="H133" s="60" t="s">
        <v>173</v>
      </c>
      <c r="I133" t="s">
        <v>242</v>
      </c>
      <c r="K133" t="b">
        <v>1</v>
      </c>
      <c r="L133" s="61">
        <f>COUNTIF(AppendFullResults[combination on kb],AppendFullResults[[#This Row],[combination on kb]]&gt;1)</f>
        <v>0</v>
      </c>
      <c r="M133" s="61">
        <f>COUNTIF(AppendFullResults[fixed on kb],AppendFullResults[[#This Row],[fixed on kb]]&gt;0)</f>
        <v>0</v>
      </c>
      <c r="N133" t="str">
        <f>_xlfn.CONCAT(quot_marks,AppendFullResults[[#This Row],[combination on kb]],quot_marks,",")</f>
        <v>"`B.",</v>
      </c>
      <c r="O133" t="str">
        <f>_xlfn.CONCAT(quot_marks,AppendFullResults[[#This Row],[fixed on kb]],quot_marks,",")</f>
        <v>".T",</v>
      </c>
    </row>
    <row r="134" spans="1:15" ht="18">
      <c r="A134" t="s">
        <v>183</v>
      </c>
      <c r="B134" t="s">
        <v>183</v>
      </c>
      <c r="C134" t="s">
        <v>326</v>
      </c>
      <c r="D134" s="60" t="s">
        <v>326</v>
      </c>
      <c r="E134" t="s">
        <v>463</v>
      </c>
      <c r="F134" s="60" t="s">
        <v>463</v>
      </c>
      <c r="G134" t="s">
        <v>327</v>
      </c>
      <c r="H134" s="60" t="s">
        <v>327</v>
      </c>
      <c r="K134" t="b">
        <v>1</v>
      </c>
      <c r="L134" s="61">
        <f>COUNTIF(AppendFullResults[combination on kb],AppendFullResults[[#This Row],[combination on kb]]&gt;1)</f>
        <v>0</v>
      </c>
      <c r="M134" s="61">
        <f>COUNTIF(AppendFullResults[fixed on kb],AppendFullResults[[#This Row],[fixed on kb]]&gt;0)</f>
        <v>0</v>
      </c>
      <c r="N134" t="str">
        <f>_xlfn.CONCAT(quot_marks,AppendFullResults[[#This Row],[combination on kb]],quot_marks,",")</f>
        <v>"`N1",</v>
      </c>
      <c r="O134" t="str">
        <f>_xlfn.CONCAT(quot_marks,AppendFullResults[[#This Row],[fixed on kb]],quot_marks,",")</f>
        <v>"1N",</v>
      </c>
    </row>
    <row r="135" spans="1:15" ht="18">
      <c r="A135" t="s">
        <v>140</v>
      </c>
      <c r="B135" t="s">
        <v>140</v>
      </c>
      <c r="C135" t="s">
        <v>326</v>
      </c>
      <c r="D135" s="60" t="s">
        <v>326</v>
      </c>
      <c r="E135" t="s">
        <v>464</v>
      </c>
      <c r="F135" s="60" t="s">
        <v>464</v>
      </c>
      <c r="G135" t="s">
        <v>328</v>
      </c>
      <c r="H135" s="60" t="s">
        <v>328</v>
      </c>
      <c r="K135" t="b">
        <v>1</v>
      </c>
      <c r="L135" s="61">
        <f>COUNTIF(AppendFullResults[combination on kb],AppendFullResults[[#This Row],[combination on kb]]&gt;1)</f>
        <v>0</v>
      </c>
      <c r="M135" s="61">
        <f>COUNTIF(AppendFullResults[fixed on kb],AppendFullResults[[#This Row],[fixed on kb]]&gt;0)</f>
        <v>0</v>
      </c>
      <c r="N135" t="str">
        <f>_xlfn.CONCAT(quot_marks,AppendFullResults[[#This Row],[combination on kb]],quot_marks,",")</f>
        <v>"`N!",</v>
      </c>
      <c r="O135" t="str">
        <f>_xlfn.CONCAT(quot_marks,AppendFullResults[[#This Row],[fixed on kb]],quot_marks,",")</f>
        <v>"!N",</v>
      </c>
    </row>
    <row r="136" spans="1:15" ht="18">
      <c r="A136" t="s">
        <v>28</v>
      </c>
      <c r="B136" t="s">
        <v>28</v>
      </c>
      <c r="C136" t="s">
        <v>326</v>
      </c>
      <c r="D136" s="60" t="s">
        <v>326</v>
      </c>
      <c r="E136" t="s">
        <v>465</v>
      </c>
      <c r="F136" s="60" t="s">
        <v>465</v>
      </c>
      <c r="G136" t="s">
        <v>329</v>
      </c>
      <c r="H136" s="60" t="s">
        <v>329</v>
      </c>
      <c r="K136" t="b">
        <v>1</v>
      </c>
      <c r="L136" s="61">
        <f>COUNTIF(AppendFullResults[combination on kb],AppendFullResults[[#This Row],[combination on kb]]&gt;1)</f>
        <v>0</v>
      </c>
      <c r="M136" s="61">
        <f>COUNTIF(AppendFullResults[fixed on kb],AppendFullResults[[#This Row],[fixed on kb]]&gt;0)</f>
        <v>0</v>
      </c>
      <c r="N136" t="str">
        <f>_xlfn.CONCAT(quot_marks,AppendFullResults[[#This Row],[combination on kb]],quot_marks,",")</f>
        <v>"`Nq",</v>
      </c>
      <c r="O136" t="str">
        <f>_xlfn.CONCAT(quot_marks,AppendFullResults[[#This Row],[fixed on kb]],quot_marks,",")</f>
        <v>"qN",</v>
      </c>
    </row>
    <row r="137" spans="1:15" ht="18">
      <c r="A137" t="s">
        <v>59</v>
      </c>
      <c r="B137" t="s">
        <v>59</v>
      </c>
      <c r="C137" t="s">
        <v>326</v>
      </c>
      <c r="D137" s="60" t="s">
        <v>326</v>
      </c>
      <c r="E137" t="s">
        <v>466</v>
      </c>
      <c r="F137" s="60" t="s">
        <v>466</v>
      </c>
      <c r="G137" t="s">
        <v>330</v>
      </c>
      <c r="H137" s="60" t="s">
        <v>330</v>
      </c>
      <c r="K137" t="b">
        <v>1</v>
      </c>
      <c r="L137" s="61">
        <f>COUNTIF(AppendFullResults[combination on kb],AppendFullResults[[#This Row],[combination on kb]]&gt;1)</f>
        <v>0</v>
      </c>
      <c r="M137" s="61">
        <f>COUNTIF(AppendFullResults[fixed on kb],AppendFullResults[[#This Row],[fixed on kb]]&gt;0)</f>
        <v>0</v>
      </c>
      <c r="N137" t="str">
        <f>_xlfn.CONCAT(quot_marks,AppendFullResults[[#This Row],[combination on kb]],quot_marks,",")</f>
        <v>"`NQ",</v>
      </c>
      <c r="O137" t="str">
        <f>_xlfn.CONCAT(quot_marks,AppendFullResults[[#This Row],[fixed on kb]],quot_marks,",")</f>
        <v>"QN",</v>
      </c>
    </row>
    <row r="138" spans="1:15" ht="18">
      <c r="A138" t="s">
        <v>0</v>
      </c>
      <c r="B138" t="s">
        <v>0</v>
      </c>
      <c r="C138" t="s">
        <v>326</v>
      </c>
      <c r="D138" s="60" t="s">
        <v>326</v>
      </c>
      <c r="E138" t="s">
        <v>467</v>
      </c>
      <c r="F138" s="60" t="s">
        <v>467</v>
      </c>
      <c r="G138" t="s">
        <v>331</v>
      </c>
      <c r="H138" s="60" t="s">
        <v>331</v>
      </c>
      <c r="K138" t="b">
        <v>1</v>
      </c>
      <c r="L138" s="61">
        <f>COUNTIF(AppendFullResults[combination on kb],AppendFullResults[[#This Row],[combination on kb]]&gt;1)</f>
        <v>0</v>
      </c>
      <c r="M138" s="61">
        <f>COUNTIF(AppendFullResults[fixed on kb],AppendFullResults[[#This Row],[fixed on kb]]&gt;0)</f>
        <v>0</v>
      </c>
      <c r="N138" t="str">
        <f>_xlfn.CONCAT(quot_marks,AppendFullResults[[#This Row],[combination on kb]],quot_marks,",")</f>
        <v>"`Na",</v>
      </c>
      <c r="O138" t="str">
        <f>_xlfn.CONCAT(quot_marks,AppendFullResults[[#This Row],[fixed on kb]],quot_marks,",")</f>
        <v>"aN",</v>
      </c>
    </row>
    <row r="139" spans="1:15" ht="18">
      <c r="A139" t="s">
        <v>187</v>
      </c>
      <c r="B139" t="s">
        <v>187</v>
      </c>
      <c r="C139" t="s">
        <v>326</v>
      </c>
      <c r="D139" s="60" t="s">
        <v>326</v>
      </c>
      <c r="E139" t="s">
        <v>468</v>
      </c>
      <c r="F139" s="60" t="s">
        <v>468</v>
      </c>
      <c r="G139" t="s">
        <v>332</v>
      </c>
      <c r="H139" s="60" t="s">
        <v>332</v>
      </c>
      <c r="K139" t="b">
        <v>1</v>
      </c>
      <c r="L139" s="61">
        <f>COUNTIF(AppendFullResults[combination on kb],AppendFullResults[[#This Row],[combination on kb]]&gt;1)</f>
        <v>0</v>
      </c>
      <c r="M139" s="61">
        <f>COUNTIF(AppendFullResults[fixed on kb],AppendFullResults[[#This Row],[fixed on kb]]&gt;0)</f>
        <v>0</v>
      </c>
      <c r="N139" t="str">
        <f>_xlfn.CONCAT(quot_marks,AppendFullResults[[#This Row],[combination on kb]],quot_marks,",")</f>
        <v>"`NA",</v>
      </c>
      <c r="O139" t="str">
        <f>_xlfn.CONCAT(quot_marks,AppendFullResults[[#This Row],[fixed on kb]],quot_marks,",")</f>
        <v>"AN",</v>
      </c>
    </row>
    <row r="140" spans="1:15" ht="18">
      <c r="A140" t="s">
        <v>7</v>
      </c>
      <c r="B140" t="s">
        <v>7</v>
      </c>
      <c r="C140" t="s">
        <v>326</v>
      </c>
      <c r="D140" s="60" t="s">
        <v>326</v>
      </c>
      <c r="E140" t="s">
        <v>469</v>
      </c>
      <c r="F140" s="60" t="s">
        <v>469</v>
      </c>
      <c r="G140" t="s">
        <v>333</v>
      </c>
      <c r="H140" s="60" t="s">
        <v>333</v>
      </c>
      <c r="K140" t="b">
        <v>1</v>
      </c>
      <c r="L140" s="61">
        <f>COUNTIF(AppendFullResults[combination on kb],AppendFullResults[[#This Row],[combination on kb]]&gt;1)</f>
        <v>0</v>
      </c>
      <c r="M140" s="61">
        <f>COUNTIF(AppendFullResults[fixed on kb],AppendFullResults[[#This Row],[fixed on kb]]&gt;0)</f>
        <v>0</v>
      </c>
      <c r="N140" t="str">
        <f>_xlfn.CONCAT(quot_marks,AppendFullResults[[#This Row],[combination on kb]],quot_marks,",")</f>
        <v>"`Nz",</v>
      </c>
      <c r="O140" t="str">
        <f>_xlfn.CONCAT(quot_marks,AppendFullResults[[#This Row],[fixed on kb]],quot_marks,",")</f>
        <v>"zN",</v>
      </c>
    </row>
    <row r="141" spans="1:15" ht="18">
      <c r="A141" t="s">
        <v>54</v>
      </c>
      <c r="B141" t="s">
        <v>54</v>
      </c>
      <c r="C141" t="s">
        <v>326</v>
      </c>
      <c r="D141" s="60" t="s">
        <v>326</v>
      </c>
      <c r="E141" t="s">
        <v>470</v>
      </c>
      <c r="F141" s="60" t="s">
        <v>470</v>
      </c>
      <c r="G141" t="s">
        <v>334</v>
      </c>
      <c r="H141" s="60" t="s">
        <v>334</v>
      </c>
      <c r="K141" t="b">
        <v>1</v>
      </c>
      <c r="L141" s="61">
        <f>COUNTIF(AppendFullResults[combination on kb],AppendFullResults[[#This Row],[combination on kb]]&gt;1)</f>
        <v>0</v>
      </c>
      <c r="M141" s="61">
        <f>COUNTIF(AppendFullResults[fixed on kb],AppendFullResults[[#This Row],[fixed on kb]]&gt;0)</f>
        <v>0</v>
      </c>
      <c r="N141" t="str">
        <f>_xlfn.CONCAT(quot_marks,AppendFullResults[[#This Row],[combination on kb]],quot_marks,",")</f>
        <v>"`NZ",</v>
      </c>
      <c r="O141" t="str">
        <f>_xlfn.CONCAT(quot_marks,AppendFullResults[[#This Row],[fixed on kb]],quot_marks,",")</f>
        <v>"ZN",</v>
      </c>
    </row>
    <row r="142" spans="1:15" ht="18">
      <c r="A142" t="s">
        <v>184</v>
      </c>
      <c r="B142" t="s">
        <v>184</v>
      </c>
      <c r="C142" t="s">
        <v>326</v>
      </c>
      <c r="D142" s="60" t="s">
        <v>326</v>
      </c>
      <c r="E142" t="s">
        <v>471</v>
      </c>
      <c r="F142" s="60" t="s">
        <v>471</v>
      </c>
      <c r="G142" t="s">
        <v>347</v>
      </c>
      <c r="H142" s="60" t="s">
        <v>347</v>
      </c>
      <c r="K142" t="b">
        <v>1</v>
      </c>
      <c r="L142" s="61">
        <f>COUNTIF(AppendFullResults[combination on kb],AppendFullResults[[#This Row],[combination on kb]]&gt;1)</f>
        <v>0</v>
      </c>
      <c r="M142" s="61">
        <f>COUNTIF(AppendFullResults[fixed on kb],AppendFullResults[[#This Row],[fixed on kb]]&gt;0)</f>
        <v>0</v>
      </c>
      <c r="N142" t="str">
        <f>_xlfn.CONCAT(quot_marks,AppendFullResults[[#This Row],[combination on kb]],quot_marks,",")</f>
        <v>"`N2",</v>
      </c>
      <c r="O142" t="str">
        <f>_xlfn.CONCAT(quot_marks,AppendFullResults[[#This Row],[fixed on kb]],quot_marks,",")</f>
        <v>"2Y",</v>
      </c>
    </row>
    <row r="143" spans="1:15" ht="18">
      <c r="A143" t="s">
        <v>185</v>
      </c>
      <c r="B143" t="s">
        <v>185</v>
      </c>
      <c r="C143" t="s">
        <v>326</v>
      </c>
      <c r="D143" s="60" t="s">
        <v>326</v>
      </c>
      <c r="E143" t="s">
        <v>472</v>
      </c>
      <c r="F143" s="60" t="s">
        <v>472</v>
      </c>
      <c r="G143" t="s">
        <v>348</v>
      </c>
      <c r="H143" s="60" t="s">
        <v>348</v>
      </c>
      <c r="K143" t="b">
        <v>1</v>
      </c>
      <c r="L143" s="61">
        <f>COUNTIF(AppendFullResults[combination on kb],AppendFullResults[[#This Row],[combination on kb]]&gt;1)</f>
        <v>0</v>
      </c>
      <c r="M143" s="61">
        <f>COUNTIF(AppendFullResults[fixed on kb],AppendFullResults[[#This Row],[fixed on kb]]&gt;0)</f>
        <v>0</v>
      </c>
      <c r="N143" t="str">
        <f>_xlfn.CONCAT(quot_marks,AppendFullResults[[#This Row],[combination on kb]],quot_marks,",")</f>
        <v>"`N@",</v>
      </c>
      <c r="O143" t="str">
        <f>_xlfn.CONCAT(quot_marks,AppendFullResults[[#This Row],[fixed on kb]],quot_marks,",")</f>
        <v>"@Y",</v>
      </c>
    </row>
    <row r="144" spans="1:15" ht="18">
      <c r="A144" t="s">
        <v>3</v>
      </c>
      <c r="B144" t="s">
        <v>3</v>
      </c>
      <c r="C144" t="s">
        <v>326</v>
      </c>
      <c r="D144" s="60" t="s">
        <v>326</v>
      </c>
      <c r="E144" t="s">
        <v>473</v>
      </c>
      <c r="F144" s="60" t="s">
        <v>473</v>
      </c>
      <c r="G144" t="s">
        <v>349</v>
      </c>
      <c r="H144" s="60" t="s">
        <v>349</v>
      </c>
      <c r="K144" t="b">
        <v>1</v>
      </c>
      <c r="L144" s="61">
        <f>COUNTIF(AppendFullResults[combination on kb],AppendFullResults[[#This Row],[combination on kb]]&gt;1)</f>
        <v>0</v>
      </c>
      <c r="M144" s="61">
        <f>COUNTIF(AppendFullResults[fixed on kb],AppendFullResults[[#This Row],[fixed on kb]]&gt;0)</f>
        <v>0</v>
      </c>
      <c r="N144" t="str">
        <f>_xlfn.CONCAT(quot_marks,AppendFullResults[[#This Row],[combination on kb]],quot_marks,",")</f>
        <v>"`Nw",</v>
      </c>
      <c r="O144" t="str">
        <f>_xlfn.CONCAT(quot_marks,AppendFullResults[[#This Row],[fixed on kb]],quot_marks,",")</f>
        <v>"wY",</v>
      </c>
    </row>
    <row r="145" spans="1:15" ht="18">
      <c r="A145" t="s">
        <v>188</v>
      </c>
      <c r="B145" t="s">
        <v>188</v>
      </c>
      <c r="C145" t="s">
        <v>326</v>
      </c>
      <c r="D145" s="60" t="s">
        <v>326</v>
      </c>
      <c r="E145" t="s">
        <v>474</v>
      </c>
      <c r="F145" s="60" t="s">
        <v>474</v>
      </c>
      <c r="G145" t="s">
        <v>350</v>
      </c>
      <c r="H145" s="60" t="s">
        <v>350</v>
      </c>
      <c r="K145" t="b">
        <v>1</v>
      </c>
      <c r="L145" s="61">
        <f>COUNTIF(AppendFullResults[combination on kb],AppendFullResults[[#This Row],[combination on kb]]&gt;1)</f>
        <v>0</v>
      </c>
      <c r="M145" s="61">
        <f>COUNTIF(AppendFullResults[fixed on kb],AppendFullResults[[#This Row],[fixed on kb]]&gt;0)</f>
        <v>0</v>
      </c>
      <c r="N145" t="str">
        <f>_xlfn.CONCAT(quot_marks,AppendFullResults[[#This Row],[combination on kb]],quot_marks,",")</f>
        <v>"`NW",</v>
      </c>
      <c r="O145" t="str">
        <f>_xlfn.CONCAT(quot_marks,AppendFullResults[[#This Row],[fixed on kb]],quot_marks,",")</f>
        <v>"WY",</v>
      </c>
    </row>
    <row r="146" spans="1:15" ht="18">
      <c r="A146" t="s">
        <v>21</v>
      </c>
      <c r="B146" t="s">
        <v>21</v>
      </c>
      <c r="C146" t="s">
        <v>326</v>
      </c>
      <c r="D146" s="60" t="s">
        <v>326</v>
      </c>
      <c r="E146" t="s">
        <v>475</v>
      </c>
      <c r="F146" s="60" t="s">
        <v>475</v>
      </c>
      <c r="G146" t="s">
        <v>351</v>
      </c>
      <c r="H146" s="60" t="s">
        <v>351</v>
      </c>
      <c r="K146" t="b">
        <v>1</v>
      </c>
      <c r="L146" s="61">
        <f>COUNTIF(AppendFullResults[combination on kb],AppendFullResults[[#This Row],[combination on kb]]&gt;1)</f>
        <v>0</v>
      </c>
      <c r="M146" s="61">
        <f>COUNTIF(AppendFullResults[fixed on kb],AppendFullResults[[#This Row],[fixed on kb]]&gt;0)</f>
        <v>0</v>
      </c>
      <c r="N146" t="str">
        <f>_xlfn.CONCAT(quot_marks,AppendFullResults[[#This Row],[combination on kb]],quot_marks,",")</f>
        <v>"`Ns",</v>
      </c>
      <c r="O146" t="str">
        <f>_xlfn.CONCAT(quot_marks,AppendFullResults[[#This Row],[fixed on kb]],quot_marks,",")</f>
        <v>"sY",</v>
      </c>
    </row>
    <row r="147" spans="1:15" ht="18">
      <c r="A147" t="s">
        <v>189</v>
      </c>
      <c r="B147" t="s">
        <v>189</v>
      </c>
      <c r="C147" t="s">
        <v>326</v>
      </c>
      <c r="D147" s="60" t="s">
        <v>326</v>
      </c>
      <c r="E147" t="s">
        <v>476</v>
      </c>
      <c r="F147" s="60" t="s">
        <v>476</v>
      </c>
      <c r="G147" t="s">
        <v>352</v>
      </c>
      <c r="H147" s="60" t="s">
        <v>352</v>
      </c>
      <c r="K147" t="b">
        <v>1</v>
      </c>
      <c r="L147" s="61">
        <f>COUNTIF(AppendFullResults[combination on kb],AppendFullResults[[#This Row],[combination on kb]]&gt;1)</f>
        <v>0</v>
      </c>
      <c r="M147" s="61">
        <f>COUNTIF(AppendFullResults[fixed on kb],AppendFullResults[[#This Row],[fixed on kb]]&gt;0)</f>
        <v>0</v>
      </c>
      <c r="N147" t="str">
        <f>_xlfn.CONCAT(quot_marks,AppendFullResults[[#This Row],[combination on kb]],quot_marks,",")</f>
        <v>"`NS",</v>
      </c>
      <c r="O147" t="str">
        <f>_xlfn.CONCAT(quot_marks,AppendFullResults[[#This Row],[fixed on kb]],quot_marks,",")</f>
        <v>"SY",</v>
      </c>
    </row>
    <row r="148" spans="1:15" ht="18">
      <c r="A148" t="s">
        <v>15</v>
      </c>
      <c r="B148" t="s">
        <v>15</v>
      </c>
      <c r="C148" t="s">
        <v>326</v>
      </c>
      <c r="D148" s="60" t="s">
        <v>326</v>
      </c>
      <c r="E148" t="s">
        <v>477</v>
      </c>
      <c r="F148" s="60" t="s">
        <v>477</v>
      </c>
      <c r="G148" t="s">
        <v>353</v>
      </c>
      <c r="H148" s="60" t="s">
        <v>353</v>
      </c>
      <c r="K148" t="b">
        <v>1</v>
      </c>
      <c r="L148" s="61">
        <f>COUNTIF(AppendFullResults[combination on kb],AppendFullResults[[#This Row],[combination on kb]]&gt;1)</f>
        <v>0</v>
      </c>
      <c r="M148" s="61">
        <f>COUNTIF(AppendFullResults[fixed on kb],AppendFullResults[[#This Row],[fixed on kb]]&gt;0)</f>
        <v>0</v>
      </c>
      <c r="N148" t="str">
        <f>_xlfn.CONCAT(quot_marks,AppendFullResults[[#This Row],[combination on kb]],quot_marks,",")</f>
        <v>"`Nx",</v>
      </c>
      <c r="O148" t="str">
        <f>_xlfn.CONCAT(quot_marks,AppendFullResults[[#This Row],[fixed on kb]],quot_marks,",")</f>
        <v>"xY",</v>
      </c>
    </row>
    <row r="149" spans="1:15" ht="18">
      <c r="A149" t="s">
        <v>190</v>
      </c>
      <c r="B149" t="s">
        <v>190</v>
      </c>
      <c r="C149" t="s">
        <v>326</v>
      </c>
      <c r="D149" s="60" t="s">
        <v>326</v>
      </c>
      <c r="E149" t="s">
        <v>478</v>
      </c>
      <c r="F149" s="60" t="s">
        <v>478</v>
      </c>
      <c r="G149" t="s">
        <v>354</v>
      </c>
      <c r="H149" s="60" t="s">
        <v>354</v>
      </c>
      <c r="K149" t="b">
        <v>1</v>
      </c>
      <c r="L149" s="61">
        <f>COUNTIF(AppendFullResults[combination on kb],AppendFullResults[[#This Row],[combination on kb]]&gt;1)</f>
        <v>0</v>
      </c>
      <c r="M149" s="61">
        <f>COUNTIF(AppendFullResults[fixed on kb],AppendFullResults[[#This Row],[fixed on kb]]&gt;0)</f>
        <v>0</v>
      </c>
      <c r="N149" t="str">
        <f>_xlfn.CONCAT(quot_marks,AppendFullResults[[#This Row],[combination on kb]],quot_marks,",")</f>
        <v>"`NX",</v>
      </c>
      <c r="O149" t="str">
        <f>_xlfn.CONCAT(quot_marks,AppendFullResults[[#This Row],[fixed on kb]],quot_marks,",")</f>
        <v>"XY",</v>
      </c>
    </row>
    <row r="150" spans="1:15" ht="18">
      <c r="A150" t="s">
        <v>186</v>
      </c>
      <c r="B150" t="s">
        <v>186</v>
      </c>
      <c r="C150" t="s">
        <v>326</v>
      </c>
      <c r="D150" s="60" t="s">
        <v>326</v>
      </c>
      <c r="E150" t="s">
        <v>479</v>
      </c>
      <c r="F150" s="60" t="s">
        <v>479</v>
      </c>
      <c r="G150" t="s">
        <v>335</v>
      </c>
      <c r="H150" s="60" t="s">
        <v>335</v>
      </c>
      <c r="K150" t="b">
        <v>1</v>
      </c>
      <c r="L150" s="61">
        <f>COUNTIF(AppendFullResults[combination on kb],AppendFullResults[[#This Row],[combination on kb]]&gt;1)</f>
        <v>0</v>
      </c>
      <c r="M150" s="61">
        <f>COUNTIF(AppendFullResults[fixed on kb],AppendFullResults[[#This Row],[fixed on kb]]&gt;0)</f>
        <v>0</v>
      </c>
      <c r="N150" t="str">
        <f>_xlfn.CONCAT(quot_marks,AppendFullResults[[#This Row],[combination on kb]],quot_marks,",")</f>
        <v>"`N3",</v>
      </c>
      <c r="O150" t="str">
        <f>_xlfn.CONCAT(quot_marks,AppendFullResults[[#This Row],[fixed on kb]],quot_marks,",")</f>
        <v>"3N",</v>
      </c>
    </row>
    <row r="151" spans="1:15" ht="18">
      <c r="A151" t="s">
        <v>11</v>
      </c>
      <c r="B151" t="s">
        <v>11</v>
      </c>
      <c r="C151" t="s">
        <v>326</v>
      </c>
      <c r="D151" s="60" t="s">
        <v>326</v>
      </c>
      <c r="E151" t="s">
        <v>480</v>
      </c>
      <c r="F151" s="60" t="s">
        <v>480</v>
      </c>
      <c r="G151" t="s">
        <v>336</v>
      </c>
      <c r="H151" s="60" t="s">
        <v>336</v>
      </c>
      <c r="K151" t="b">
        <v>1</v>
      </c>
      <c r="L151" s="61">
        <f>COUNTIF(AppendFullResults[combination on kb],AppendFullResults[[#This Row],[combination on kb]]&gt;1)</f>
        <v>0</v>
      </c>
      <c r="M151" s="61">
        <f>COUNTIF(AppendFullResults[fixed on kb],AppendFullResults[[#This Row],[fixed on kb]]&gt;0)</f>
        <v>0</v>
      </c>
      <c r="N151" t="str">
        <f>_xlfn.CONCAT(quot_marks,AppendFullResults[[#This Row],[combination on kb]],quot_marks,",")</f>
        <v>"`Ne",</v>
      </c>
      <c r="O151" t="str">
        <f>_xlfn.CONCAT(quot_marks,AppendFullResults[[#This Row],[fixed on kb]],quot_marks,",")</f>
        <v>"eN",</v>
      </c>
    </row>
    <row r="152" spans="1:15" ht="18">
      <c r="A152" t="s">
        <v>9</v>
      </c>
      <c r="B152" t="s">
        <v>9</v>
      </c>
      <c r="C152" t="s">
        <v>326</v>
      </c>
      <c r="D152" s="60" t="s">
        <v>326</v>
      </c>
      <c r="E152" t="s">
        <v>481</v>
      </c>
      <c r="F152" s="60" t="s">
        <v>481</v>
      </c>
      <c r="G152" t="s">
        <v>337</v>
      </c>
      <c r="H152" s="60" t="s">
        <v>337</v>
      </c>
      <c r="K152" t="b">
        <v>1</v>
      </c>
      <c r="L152" s="61">
        <f>COUNTIF(AppendFullResults[combination on kb],AppendFullResults[[#This Row],[combination on kb]]&gt;1)</f>
        <v>0</v>
      </c>
      <c r="M152" s="61">
        <f>COUNTIF(AppendFullResults[fixed on kb],AppendFullResults[[#This Row],[fixed on kb]]&gt;0)</f>
        <v>0</v>
      </c>
      <c r="N152" t="str">
        <f>_xlfn.CONCAT(quot_marks,AppendFullResults[[#This Row],[combination on kb]],quot_marks,",")</f>
        <v>"`Nd",</v>
      </c>
      <c r="O152" t="str">
        <f>_xlfn.CONCAT(quot_marks,AppendFullResults[[#This Row],[fixed on kb]],quot_marks,",")</f>
        <v>"dN",</v>
      </c>
    </row>
    <row r="153" spans="1:15" ht="18">
      <c r="A153" t="s">
        <v>6</v>
      </c>
      <c r="B153" t="s">
        <v>6</v>
      </c>
      <c r="C153" t="s">
        <v>326</v>
      </c>
      <c r="D153" s="60" t="s">
        <v>326</v>
      </c>
      <c r="E153" t="s">
        <v>482</v>
      </c>
      <c r="F153" s="60" t="s">
        <v>482</v>
      </c>
      <c r="G153" t="s">
        <v>338</v>
      </c>
      <c r="H153" s="60" t="s">
        <v>338</v>
      </c>
      <c r="K153" t="b">
        <v>1</v>
      </c>
      <c r="L153" s="61">
        <f>COUNTIF(AppendFullResults[combination on kb],AppendFullResults[[#This Row],[combination on kb]]&gt;1)</f>
        <v>0</v>
      </c>
      <c r="M153" s="61">
        <f>COUNTIF(AppendFullResults[fixed on kb],AppendFullResults[[#This Row],[fixed on kb]]&gt;0)</f>
        <v>0</v>
      </c>
      <c r="N153" t="str">
        <f>_xlfn.CONCAT(quot_marks,AppendFullResults[[#This Row],[combination on kb]],quot_marks,",")</f>
        <v>"`Nc",</v>
      </c>
      <c r="O153" t="str">
        <f>_xlfn.CONCAT(quot_marks,AppendFullResults[[#This Row],[fixed on kb]],quot_marks,",")</f>
        <v>"cN",</v>
      </c>
    </row>
    <row r="154" spans="1:15" ht="18">
      <c r="A154" t="s">
        <v>191</v>
      </c>
      <c r="B154" t="s">
        <v>191</v>
      </c>
      <c r="C154" t="s">
        <v>326</v>
      </c>
      <c r="D154" s="60" t="s">
        <v>326</v>
      </c>
      <c r="E154" t="s">
        <v>483</v>
      </c>
      <c r="F154" s="60" t="s">
        <v>483</v>
      </c>
      <c r="G154" t="s">
        <v>355</v>
      </c>
      <c r="H154" s="60" t="s">
        <v>355</v>
      </c>
      <c r="K154" t="b">
        <v>1</v>
      </c>
      <c r="L154" s="61">
        <f>COUNTIF(AppendFullResults[combination on kb],AppendFullResults[[#This Row],[combination on kb]]&gt;1)</f>
        <v>0</v>
      </c>
      <c r="M154" s="61">
        <f>COUNTIF(AppendFullResults[fixed on kb],AppendFullResults[[#This Row],[fixed on kb]]&gt;0)</f>
        <v>0</v>
      </c>
      <c r="N154" t="str">
        <f>_xlfn.CONCAT(quot_marks,AppendFullResults[[#This Row],[combination on kb]],quot_marks,",")</f>
        <v>"`N4",</v>
      </c>
      <c r="O154" t="str">
        <f>_xlfn.CONCAT(quot_marks,AppendFullResults[[#This Row],[fixed on kb]],quot_marks,",")</f>
        <v>"4Y",</v>
      </c>
    </row>
    <row r="155" spans="1:15" ht="18">
      <c r="A155" t="s">
        <v>29</v>
      </c>
      <c r="B155" t="s">
        <v>29</v>
      </c>
      <c r="C155" t="s">
        <v>326</v>
      </c>
      <c r="D155" s="60" t="s">
        <v>326</v>
      </c>
      <c r="E155" t="s">
        <v>484</v>
      </c>
      <c r="F155" s="60" t="s">
        <v>484</v>
      </c>
      <c r="G155" t="s">
        <v>356</v>
      </c>
      <c r="H155" s="60" t="s">
        <v>356</v>
      </c>
      <c r="K155" t="b">
        <v>1</v>
      </c>
      <c r="L155" s="61">
        <f>COUNTIF(AppendFullResults[combination on kb],AppendFullResults[[#This Row],[combination on kb]]&gt;1)</f>
        <v>0</v>
      </c>
      <c r="M155" s="61">
        <f>COUNTIF(AppendFullResults[fixed on kb],AppendFullResults[[#This Row],[fixed on kb]]&gt;0)</f>
        <v>0</v>
      </c>
      <c r="N155" t="str">
        <f>_xlfn.CONCAT(quot_marks,AppendFullResults[[#This Row],[combination on kb]],quot_marks,",")</f>
        <v>"`Nr",</v>
      </c>
      <c r="O155" t="str">
        <f>_xlfn.CONCAT(quot_marks,AppendFullResults[[#This Row],[fixed on kb]],quot_marks,",")</f>
        <v>"rY",</v>
      </c>
    </row>
    <row r="156" spans="1:15" ht="18">
      <c r="A156" t="s">
        <v>13</v>
      </c>
      <c r="B156" t="s">
        <v>13</v>
      </c>
      <c r="C156" t="s">
        <v>326</v>
      </c>
      <c r="D156" s="60" t="s">
        <v>326</v>
      </c>
      <c r="E156" t="s">
        <v>485</v>
      </c>
      <c r="F156" s="60" t="s">
        <v>485</v>
      </c>
      <c r="G156" t="s">
        <v>357</v>
      </c>
      <c r="H156" s="60" t="s">
        <v>357</v>
      </c>
      <c r="K156" t="b">
        <v>1</v>
      </c>
      <c r="L156" s="61">
        <f>COUNTIF(AppendFullResults[combination on kb],AppendFullResults[[#This Row],[combination on kb]]&gt;1)</f>
        <v>0</v>
      </c>
      <c r="M156" s="61">
        <f>COUNTIF(AppendFullResults[fixed on kb],AppendFullResults[[#This Row],[fixed on kb]]&gt;0)</f>
        <v>0</v>
      </c>
      <c r="N156" t="str">
        <f>_xlfn.CONCAT(quot_marks,AppendFullResults[[#This Row],[combination on kb]],quot_marks,",")</f>
        <v>"`Nf",</v>
      </c>
      <c r="O156" t="str">
        <f>_xlfn.CONCAT(quot_marks,AppendFullResults[[#This Row],[fixed on kb]],quot_marks,",")</f>
        <v>"fY",</v>
      </c>
    </row>
    <row r="157" spans="1:15" ht="18">
      <c r="A157" t="s">
        <v>33</v>
      </c>
      <c r="B157" t="s">
        <v>33</v>
      </c>
      <c r="C157" t="s">
        <v>326</v>
      </c>
      <c r="D157" s="60" t="s">
        <v>326</v>
      </c>
      <c r="E157" t="s">
        <v>486</v>
      </c>
      <c r="F157" s="60" t="s">
        <v>486</v>
      </c>
      <c r="G157" t="s">
        <v>358</v>
      </c>
      <c r="H157" s="60" t="s">
        <v>358</v>
      </c>
      <c r="K157" t="b">
        <v>1</v>
      </c>
      <c r="L157" s="61">
        <f>COUNTIF(AppendFullResults[combination on kb],AppendFullResults[[#This Row],[combination on kb]]&gt;1)</f>
        <v>0</v>
      </c>
      <c r="M157" s="61">
        <f>COUNTIF(AppendFullResults[fixed on kb],AppendFullResults[[#This Row],[fixed on kb]]&gt;0)</f>
        <v>0</v>
      </c>
      <c r="N157" t="str">
        <f>_xlfn.CONCAT(quot_marks,AppendFullResults[[#This Row],[combination on kb]],quot_marks,",")</f>
        <v>"`Nv",</v>
      </c>
      <c r="O157" t="str">
        <f>_xlfn.CONCAT(quot_marks,AppendFullResults[[#This Row],[fixed on kb]],quot_marks,",")</f>
        <v>"vY",</v>
      </c>
    </row>
    <row r="158" spans="1:15" ht="18">
      <c r="A158" t="s">
        <v>192</v>
      </c>
      <c r="B158" t="s">
        <v>192</v>
      </c>
      <c r="C158" t="s">
        <v>326</v>
      </c>
      <c r="D158" s="60" t="s">
        <v>326</v>
      </c>
      <c r="E158" t="s">
        <v>487</v>
      </c>
      <c r="F158" s="60" t="s">
        <v>487</v>
      </c>
      <c r="G158" t="s">
        <v>359</v>
      </c>
      <c r="H158" s="60" t="s">
        <v>359</v>
      </c>
      <c r="K158" t="b">
        <v>1</v>
      </c>
      <c r="L158" s="61">
        <f>COUNTIF(AppendFullResults[combination on kb],AppendFullResults[[#This Row],[combination on kb]]&gt;1)</f>
        <v>0</v>
      </c>
      <c r="M158" s="61">
        <f>COUNTIF(AppendFullResults[fixed on kb],AppendFullResults[[#This Row],[fixed on kb]]&gt;0)</f>
        <v>0</v>
      </c>
      <c r="N158" t="str">
        <f>_xlfn.CONCAT(quot_marks,AppendFullResults[[#This Row],[combination on kb]],quot_marks,",")</f>
        <v>"`N5",</v>
      </c>
      <c r="O158" t="str">
        <f>_xlfn.CONCAT(quot_marks,AppendFullResults[[#This Row],[fixed on kb]],quot_marks,",")</f>
        <v>"5Y",</v>
      </c>
    </row>
    <row r="159" spans="1:15" ht="18">
      <c r="A159" t="s">
        <v>30</v>
      </c>
      <c r="B159" t="s">
        <v>30</v>
      </c>
      <c r="C159" t="s">
        <v>326</v>
      </c>
      <c r="D159" s="60" t="s">
        <v>326</v>
      </c>
      <c r="E159" t="s">
        <v>488</v>
      </c>
      <c r="F159" s="60" t="s">
        <v>488</v>
      </c>
      <c r="G159" t="s">
        <v>449</v>
      </c>
      <c r="H159" s="60" t="s">
        <v>449</v>
      </c>
      <c r="K159" t="b">
        <v>1</v>
      </c>
      <c r="L159" s="61">
        <f>COUNTIF(AppendFullResults[combination on kb],AppendFullResults[[#This Row],[combination on kb]]&gt;1)</f>
        <v>0</v>
      </c>
      <c r="M159" s="61">
        <f>COUNTIF(AppendFullResults[fixed on kb],AppendFullResults[[#This Row],[fixed on kb]]&gt;0)</f>
        <v>0</v>
      </c>
      <c r="N159" t="str">
        <f>_xlfn.CONCAT(quot_marks,AppendFullResults[[#This Row],[combination on kb]],quot_marks,",")</f>
        <v>"`Nt",</v>
      </c>
      <c r="O159" t="str">
        <f>_xlfn.CONCAT(quot_marks,AppendFullResults[[#This Row],[fixed on kb]],quot_marks,",")</f>
        <v>"tY",</v>
      </c>
    </row>
    <row r="160" spans="1:15" ht="18">
      <c r="A160" t="s">
        <v>14</v>
      </c>
      <c r="B160" t="s">
        <v>14</v>
      </c>
      <c r="C160" t="s">
        <v>326</v>
      </c>
      <c r="D160" s="60" t="s">
        <v>326</v>
      </c>
      <c r="E160" t="s">
        <v>489</v>
      </c>
      <c r="F160" s="60" t="s">
        <v>489</v>
      </c>
      <c r="G160" t="s">
        <v>360</v>
      </c>
      <c r="H160" s="60" t="s">
        <v>360</v>
      </c>
      <c r="K160" t="b">
        <v>1</v>
      </c>
      <c r="L160" s="61">
        <f>COUNTIF(AppendFullResults[combination on kb],AppendFullResults[[#This Row],[combination on kb]]&gt;1)</f>
        <v>0</v>
      </c>
      <c r="M160" s="61">
        <f>COUNTIF(AppendFullResults[fixed on kb],AppendFullResults[[#This Row],[fixed on kb]]&gt;0)</f>
        <v>0</v>
      </c>
      <c r="N160" t="str">
        <f>_xlfn.CONCAT(quot_marks,AppendFullResults[[#This Row],[combination on kb]],quot_marks,",")</f>
        <v>"`Ng",</v>
      </c>
      <c r="O160" t="str">
        <f>_xlfn.CONCAT(quot_marks,AppendFullResults[[#This Row],[fixed on kb]],quot_marks,",")</f>
        <v>"gY",</v>
      </c>
    </row>
    <row r="161" spans="1:15" ht="18">
      <c r="A161" t="s">
        <v>2</v>
      </c>
      <c r="B161" t="s">
        <v>2</v>
      </c>
      <c r="C161" t="s">
        <v>326</v>
      </c>
      <c r="D161" s="60" t="s">
        <v>326</v>
      </c>
      <c r="E161" t="s">
        <v>490</v>
      </c>
      <c r="F161" s="60" t="s">
        <v>490</v>
      </c>
      <c r="G161" t="s">
        <v>361</v>
      </c>
      <c r="H161" s="60" t="s">
        <v>361</v>
      </c>
      <c r="K161" t="b">
        <v>1</v>
      </c>
      <c r="L161" s="61">
        <f>COUNTIF(AppendFullResults[combination on kb],AppendFullResults[[#This Row],[combination on kb]]&gt;1)</f>
        <v>0</v>
      </c>
      <c r="M161" s="61">
        <f>COUNTIF(AppendFullResults[fixed on kb],AppendFullResults[[#This Row],[fixed on kb]]&gt;0)</f>
        <v>0</v>
      </c>
      <c r="N161" t="str">
        <f>_xlfn.CONCAT(quot_marks,AppendFullResults[[#This Row],[combination on kb]],quot_marks,",")</f>
        <v>"`Nb",</v>
      </c>
      <c r="O161" t="str">
        <f>_xlfn.CONCAT(quot_marks,AppendFullResults[[#This Row],[fixed on kb]],quot_marks,",")</f>
        <v>"bY",</v>
      </c>
    </row>
    <row r="162" spans="1:15" ht="18">
      <c r="A162" t="s">
        <v>491</v>
      </c>
      <c r="B162" t="s">
        <v>491</v>
      </c>
      <c r="C162" t="s">
        <v>326</v>
      </c>
      <c r="D162" s="60" t="s">
        <v>326</v>
      </c>
      <c r="E162" t="s">
        <v>492</v>
      </c>
      <c r="F162" s="60" t="s">
        <v>492</v>
      </c>
      <c r="G162" t="s">
        <v>339</v>
      </c>
      <c r="H162" s="60" t="s">
        <v>339</v>
      </c>
      <c r="K162" t="b">
        <v>1</v>
      </c>
      <c r="L162" s="61">
        <f>COUNTIF(AppendFullResults[combination on kb],AppendFullResults[[#This Row],[combination on kb]]&gt;1)</f>
        <v>0</v>
      </c>
      <c r="M162" s="61">
        <f>COUNTIF(AppendFullResults[fixed on kb],AppendFullResults[[#This Row],[fixed on kb]]&gt;0)</f>
        <v>0</v>
      </c>
      <c r="N162" t="str">
        <f>_xlfn.CONCAT(quot_marks,AppendFullResults[[#This Row],[combination on kb]],quot_marks,",")</f>
        <v>"`N6",</v>
      </c>
      <c r="O162" t="str">
        <f>_xlfn.CONCAT(quot_marks,AppendFullResults[[#This Row],[fixed on kb]],quot_marks,",")</f>
        <v>"6N",</v>
      </c>
    </row>
    <row r="163" spans="1:15" ht="18">
      <c r="A163" t="s">
        <v>24</v>
      </c>
      <c r="B163" t="s">
        <v>24</v>
      </c>
      <c r="C163" t="s">
        <v>326</v>
      </c>
      <c r="D163" s="60" t="s">
        <v>326</v>
      </c>
      <c r="E163" t="s">
        <v>493</v>
      </c>
      <c r="F163" s="60" t="s">
        <v>493</v>
      </c>
      <c r="G163" t="s">
        <v>340</v>
      </c>
      <c r="H163" s="60" t="s">
        <v>340</v>
      </c>
      <c r="K163" t="b">
        <v>1</v>
      </c>
      <c r="L163" s="61">
        <f>COUNTIF(AppendFullResults[combination on kb],AppendFullResults[[#This Row],[combination on kb]]&gt;1)</f>
        <v>0</v>
      </c>
      <c r="M163" s="61">
        <f>COUNTIF(AppendFullResults[fixed on kb],AppendFullResults[[#This Row],[fixed on kb]]&gt;0)</f>
        <v>0</v>
      </c>
      <c r="N163" t="str">
        <f>_xlfn.CONCAT(quot_marks,AppendFullResults[[#This Row],[combination on kb]],quot_marks,",")</f>
        <v>"`Ny",</v>
      </c>
      <c r="O163" t="str">
        <f>_xlfn.CONCAT(quot_marks,AppendFullResults[[#This Row],[fixed on kb]],quot_marks,",")</f>
        <v>"yN",</v>
      </c>
    </row>
    <row r="164" spans="1:15" ht="18">
      <c r="A164" t="s">
        <v>17</v>
      </c>
      <c r="B164" t="s">
        <v>17</v>
      </c>
      <c r="C164" t="s">
        <v>326</v>
      </c>
      <c r="D164" s="60" t="s">
        <v>326</v>
      </c>
      <c r="E164" t="s">
        <v>494</v>
      </c>
      <c r="F164" s="60" t="s">
        <v>494</v>
      </c>
      <c r="G164" t="s">
        <v>341</v>
      </c>
      <c r="H164" s="60" t="s">
        <v>341</v>
      </c>
      <c r="I164" t="s">
        <v>242</v>
      </c>
      <c r="K164" t="b">
        <v>1</v>
      </c>
      <c r="L164" s="61">
        <f>COUNTIF(AppendFullResults[combination on kb],AppendFullResults[[#This Row],[combination on kb]]&gt;1)</f>
        <v>0</v>
      </c>
      <c r="M164" s="61">
        <f>COUNTIF(AppendFullResults[fixed on kb],AppendFullResults[[#This Row],[fixed on kb]]&gt;0)</f>
        <v>0</v>
      </c>
      <c r="N164" t="str">
        <f>_xlfn.CONCAT(quot_marks,AppendFullResults[[#This Row],[combination on kb]],quot_marks,",")</f>
        <v>"`Nh",</v>
      </c>
      <c r="O164" t="str">
        <f>_xlfn.CONCAT(quot_marks,AppendFullResults[[#This Row],[fixed on kb]],quot_marks,",")</f>
        <v>"hN",</v>
      </c>
    </row>
    <row r="165" spans="1:15" ht="18">
      <c r="A165" t="s">
        <v>25</v>
      </c>
      <c r="B165" t="s">
        <v>25</v>
      </c>
      <c r="C165" t="s">
        <v>326</v>
      </c>
      <c r="D165" s="60" t="s">
        <v>326</v>
      </c>
      <c r="E165" t="s">
        <v>495</v>
      </c>
      <c r="F165" s="60" t="s">
        <v>495</v>
      </c>
      <c r="G165" t="s">
        <v>342</v>
      </c>
      <c r="H165" s="60" t="s">
        <v>342</v>
      </c>
      <c r="K165" t="b">
        <v>1</v>
      </c>
      <c r="L165" s="61">
        <f>COUNTIF(AppendFullResults[combination on kb],AppendFullResults[[#This Row],[combination on kb]]&gt;1)</f>
        <v>0</v>
      </c>
      <c r="M165" s="61">
        <f>COUNTIF(AppendFullResults[fixed on kb],AppendFullResults[[#This Row],[fixed on kb]]&gt;0)</f>
        <v>0</v>
      </c>
      <c r="N165" t="str">
        <f>_xlfn.CONCAT(quot_marks,AppendFullResults[[#This Row],[combination on kb]],quot_marks,",")</f>
        <v>"`Nn",</v>
      </c>
      <c r="O165" t="str">
        <f>_xlfn.CONCAT(quot_marks,AppendFullResults[[#This Row],[fixed on kb]],quot_marks,",")</f>
        <v>"nN",</v>
      </c>
    </row>
    <row r="166" spans="1:15" ht="18">
      <c r="A166" t="s">
        <v>496</v>
      </c>
      <c r="B166" t="s">
        <v>496</v>
      </c>
      <c r="C166" t="s">
        <v>326</v>
      </c>
      <c r="D166" s="60" t="s">
        <v>326</v>
      </c>
      <c r="E166" t="s">
        <v>497</v>
      </c>
      <c r="F166" s="60" t="s">
        <v>497</v>
      </c>
      <c r="G166" t="s">
        <v>343</v>
      </c>
      <c r="H166" s="60" t="s">
        <v>343</v>
      </c>
      <c r="K166" t="b">
        <v>1</v>
      </c>
      <c r="L166" s="61">
        <f>COUNTIF(AppendFullResults[combination on kb],AppendFullResults[[#This Row],[combination on kb]]&gt;1)</f>
        <v>0</v>
      </c>
      <c r="M166" s="61">
        <f>COUNTIF(AppendFullResults[fixed on kb],AppendFullResults[[#This Row],[fixed on kb]]&gt;0)</f>
        <v>0</v>
      </c>
      <c r="N166" t="str">
        <f>_xlfn.CONCAT(quot_marks,AppendFullResults[[#This Row],[combination on kb]],quot_marks,",")</f>
        <v>"`N7",</v>
      </c>
      <c r="O166" t="str">
        <f>_xlfn.CONCAT(quot_marks,AppendFullResults[[#This Row],[fixed on kb]],quot_marks,",")</f>
        <v>"7N",</v>
      </c>
    </row>
    <row r="167" spans="1:15" ht="18">
      <c r="A167" t="s">
        <v>31</v>
      </c>
      <c r="B167" t="s">
        <v>31</v>
      </c>
      <c r="C167" t="s">
        <v>326</v>
      </c>
      <c r="D167" s="60" t="s">
        <v>326</v>
      </c>
      <c r="E167" t="s">
        <v>498</v>
      </c>
      <c r="F167" s="60" t="s">
        <v>498</v>
      </c>
      <c r="G167" t="s">
        <v>344</v>
      </c>
      <c r="H167" s="60" t="s">
        <v>344</v>
      </c>
      <c r="K167" t="b">
        <v>1</v>
      </c>
      <c r="L167" s="61">
        <f>COUNTIF(AppendFullResults[combination on kb],AppendFullResults[[#This Row],[combination on kb]]&gt;1)</f>
        <v>0</v>
      </c>
      <c r="M167" s="61">
        <f>COUNTIF(AppendFullResults[fixed on kb],AppendFullResults[[#This Row],[fixed on kb]]&gt;0)</f>
        <v>0</v>
      </c>
      <c r="N167" t="str">
        <f>_xlfn.CONCAT(quot_marks,AppendFullResults[[#This Row],[combination on kb]],quot_marks,",")</f>
        <v>"`Nu",</v>
      </c>
      <c r="O167" t="str">
        <f>_xlfn.CONCAT(quot_marks,AppendFullResults[[#This Row],[fixed on kb]],quot_marks,",")</f>
        <v>"uN",</v>
      </c>
    </row>
    <row r="168" spans="1:15" ht="18">
      <c r="A168" t="s">
        <v>20</v>
      </c>
      <c r="B168" t="s">
        <v>20</v>
      </c>
      <c r="C168" t="s">
        <v>326</v>
      </c>
      <c r="D168" s="60" t="s">
        <v>326</v>
      </c>
      <c r="E168" t="s">
        <v>499</v>
      </c>
      <c r="F168" s="60" t="s">
        <v>499</v>
      </c>
      <c r="G168" t="s">
        <v>362</v>
      </c>
      <c r="H168" s="60" t="s">
        <v>362</v>
      </c>
      <c r="K168" t="b">
        <v>1</v>
      </c>
      <c r="L168" s="61">
        <f>COUNTIF(AppendFullResults[combination on kb],AppendFullResults[[#This Row],[combination on kb]]&gt;1)</f>
        <v>0</v>
      </c>
      <c r="M168" s="61">
        <f>COUNTIF(AppendFullResults[fixed on kb],AppendFullResults[[#This Row],[fixed on kb]]&gt;0)</f>
        <v>0</v>
      </c>
      <c r="N168" t="str">
        <f>_xlfn.CONCAT(quot_marks,AppendFullResults[[#This Row],[combination on kb]],quot_marks,",")</f>
        <v>"`Nj",</v>
      </c>
      <c r="O168" t="str">
        <f>_xlfn.CONCAT(quot_marks,AppendFullResults[[#This Row],[fixed on kb]],quot_marks,",")</f>
        <v>"jY",</v>
      </c>
    </row>
    <row r="169" spans="1:15" ht="18">
      <c r="A169" t="s">
        <v>23</v>
      </c>
      <c r="B169" t="s">
        <v>23</v>
      </c>
      <c r="C169" t="s">
        <v>326</v>
      </c>
      <c r="D169" s="60" t="s">
        <v>326</v>
      </c>
      <c r="E169" t="s">
        <v>500</v>
      </c>
      <c r="F169" s="60" t="s">
        <v>500</v>
      </c>
      <c r="G169" t="s">
        <v>363</v>
      </c>
      <c r="H169" s="60" t="s">
        <v>363</v>
      </c>
      <c r="K169" t="b">
        <v>1</v>
      </c>
      <c r="L169" s="61">
        <f>COUNTIF(AppendFullResults[combination on kb],AppendFullResults[[#This Row],[combination on kb]]&gt;1)</f>
        <v>0</v>
      </c>
      <c r="M169" s="61">
        <f>COUNTIF(AppendFullResults[fixed on kb],AppendFullResults[[#This Row],[fixed on kb]]&gt;0)</f>
        <v>0</v>
      </c>
      <c r="N169" t="str">
        <f>_xlfn.CONCAT(quot_marks,AppendFullResults[[#This Row],[combination on kb]],quot_marks,",")</f>
        <v>"`Nm",</v>
      </c>
      <c r="O169" t="str">
        <f>_xlfn.CONCAT(quot_marks,AppendFullResults[[#This Row],[fixed on kb]],quot_marks,",")</f>
        <v>"mY",</v>
      </c>
    </row>
    <row r="170" spans="1:15" ht="18">
      <c r="A170" t="s">
        <v>193</v>
      </c>
      <c r="B170" t="s">
        <v>193</v>
      </c>
      <c r="C170" t="s">
        <v>326</v>
      </c>
      <c r="D170" s="60" t="s">
        <v>326</v>
      </c>
      <c r="E170" t="s">
        <v>501</v>
      </c>
      <c r="F170" s="60" t="s">
        <v>501</v>
      </c>
      <c r="G170" t="s">
        <v>345</v>
      </c>
      <c r="H170" s="60" t="s">
        <v>345</v>
      </c>
      <c r="K170" t="b">
        <v>0</v>
      </c>
      <c r="L170" s="61">
        <f>COUNTIF(AppendFullResults[combination on kb],AppendFullResults[[#This Row],[combination on kb]]&gt;1)</f>
        <v>0</v>
      </c>
      <c r="M170" s="61">
        <f>COUNTIF(AppendFullResults[fixed on kb],AppendFullResults[[#This Row],[fixed on kb]]&gt;0)</f>
        <v>0</v>
      </c>
      <c r="N170" t="str">
        <f>_xlfn.CONCAT(quot_marks,AppendFullResults[[#This Row],[combination on kb]],quot_marks,",")</f>
        <v>"`N8",</v>
      </c>
      <c r="O170" t="str">
        <f>_xlfn.CONCAT(quot_marks,AppendFullResults[[#This Row],[fixed on kb]],quot_marks,",")</f>
        <v>"iN",</v>
      </c>
    </row>
    <row r="171" spans="1:15" ht="18">
      <c r="A171" t="s">
        <v>18</v>
      </c>
      <c r="B171" t="s">
        <v>18</v>
      </c>
      <c r="C171" t="s">
        <v>326</v>
      </c>
      <c r="D171" s="60" t="s">
        <v>326</v>
      </c>
      <c r="E171" t="s">
        <v>502</v>
      </c>
      <c r="F171" s="60" t="s">
        <v>502</v>
      </c>
      <c r="G171" t="s">
        <v>345</v>
      </c>
      <c r="H171" s="60" t="s">
        <v>345</v>
      </c>
      <c r="K171" t="b">
        <v>1</v>
      </c>
      <c r="L171" s="61">
        <f>COUNTIF(AppendFullResults[combination on kb],AppendFullResults[[#This Row],[combination on kb]]&gt;1)</f>
        <v>0</v>
      </c>
      <c r="M171" s="61">
        <f>COUNTIF(AppendFullResults[fixed on kb],AppendFullResults[[#This Row],[fixed on kb]]&gt;0)</f>
        <v>0</v>
      </c>
      <c r="N171" t="str">
        <f>_xlfn.CONCAT(quot_marks,AppendFullResults[[#This Row],[combination on kb]],quot_marks,",")</f>
        <v>"`Ni",</v>
      </c>
      <c r="O171" t="str">
        <f>_xlfn.CONCAT(quot_marks,AppendFullResults[[#This Row],[fixed on kb]],quot_marks,",")</f>
        <v>"iN",</v>
      </c>
    </row>
    <row r="172" spans="1:15" ht="18">
      <c r="A172" t="s">
        <v>22</v>
      </c>
      <c r="B172" t="s">
        <v>22</v>
      </c>
      <c r="C172" t="s">
        <v>326</v>
      </c>
      <c r="D172" s="60" t="s">
        <v>326</v>
      </c>
      <c r="E172" t="s">
        <v>503</v>
      </c>
      <c r="F172" s="60" t="s">
        <v>503</v>
      </c>
      <c r="G172" t="s">
        <v>346</v>
      </c>
      <c r="H172" s="60" t="s">
        <v>346</v>
      </c>
      <c r="K172" t="b">
        <v>0</v>
      </c>
      <c r="L172" s="61">
        <f>COUNTIF(AppendFullResults[combination on kb],AppendFullResults[[#This Row],[combination on kb]]&gt;1)</f>
        <v>0</v>
      </c>
      <c r="M172" s="61">
        <f>COUNTIF(AppendFullResults[fixed on kb],AppendFullResults[[#This Row],[fixed on kb]]&gt;0)</f>
        <v>0</v>
      </c>
      <c r="N172" t="str">
        <f>_xlfn.CONCAT(quot_marks,AppendFullResults[[#This Row],[combination on kb]],quot_marks,",")</f>
        <v>"`Nk",</v>
      </c>
      <c r="O172" t="str">
        <f>_xlfn.CONCAT(quot_marks,AppendFullResults[[#This Row],[fixed on kb]],quot_marks,",")</f>
        <v>",N",</v>
      </c>
    </row>
    <row r="173" spans="1:15" ht="18">
      <c r="A173" t="s">
        <v>38</v>
      </c>
      <c r="B173" t="s">
        <v>38</v>
      </c>
      <c r="C173" t="s">
        <v>326</v>
      </c>
      <c r="D173" s="60" t="s">
        <v>326</v>
      </c>
      <c r="E173" t="s">
        <v>504</v>
      </c>
      <c r="F173" s="60" t="s">
        <v>504</v>
      </c>
      <c r="G173" t="s">
        <v>346</v>
      </c>
      <c r="H173" s="60" t="s">
        <v>346</v>
      </c>
      <c r="K173" t="b">
        <v>1</v>
      </c>
      <c r="L173" s="61">
        <f>COUNTIF(AppendFullResults[combination on kb],AppendFullResults[[#This Row],[combination on kb]]&gt;1)</f>
        <v>0</v>
      </c>
      <c r="M173" s="61">
        <f>COUNTIF(AppendFullResults[fixed on kb],AppendFullResults[[#This Row],[fixed on kb]]&gt;0)</f>
        <v>0</v>
      </c>
      <c r="N173" t="str">
        <f>_xlfn.CONCAT(quot_marks,AppendFullResults[[#This Row],[combination on kb]],quot_marks,",")</f>
        <v>"`N,",</v>
      </c>
      <c r="O173" t="str">
        <f>_xlfn.CONCAT(quot_marks,AppendFullResults[[#This Row],[fixed on kb]],quot_marks,",")</f>
        <v>",N",</v>
      </c>
    </row>
    <row r="174" spans="1:15" ht="18">
      <c r="A174" t="s">
        <v>505</v>
      </c>
      <c r="B174" t="s">
        <v>505</v>
      </c>
      <c r="C174" t="s">
        <v>326</v>
      </c>
      <c r="D174" s="60" t="s">
        <v>326</v>
      </c>
      <c r="E174" t="s">
        <v>506</v>
      </c>
      <c r="F174" s="60" t="s">
        <v>506</v>
      </c>
      <c r="G174" t="s">
        <v>364</v>
      </c>
      <c r="H174" s="60" t="s">
        <v>364</v>
      </c>
      <c r="K174" t="b">
        <v>1</v>
      </c>
      <c r="L174" s="61">
        <f>COUNTIF(AppendFullResults[combination on kb],AppendFullResults[[#This Row],[combination on kb]]&gt;1)</f>
        <v>0</v>
      </c>
      <c r="M174" s="61">
        <f>COUNTIF(AppendFullResults[fixed on kb],AppendFullResults[[#This Row],[fixed on kb]]&gt;0)</f>
        <v>0</v>
      </c>
      <c r="N174" t="str">
        <f>_xlfn.CONCAT(quot_marks,AppendFullResults[[#This Row],[combination on kb]],quot_marks,",")</f>
        <v>"`N9",</v>
      </c>
      <c r="O174" t="str">
        <f>_xlfn.CONCAT(quot_marks,AppendFullResults[[#This Row],[fixed on kb]],quot_marks,",")</f>
        <v>"9N",</v>
      </c>
    </row>
    <row r="175" spans="1:15" ht="18">
      <c r="A175" t="s">
        <v>26</v>
      </c>
      <c r="B175" t="s">
        <v>26</v>
      </c>
      <c r="C175" t="s">
        <v>326</v>
      </c>
      <c r="D175" s="60" t="s">
        <v>326</v>
      </c>
      <c r="E175" t="s">
        <v>507</v>
      </c>
      <c r="F175" s="60" t="s">
        <v>507</v>
      </c>
      <c r="G175" t="s">
        <v>365</v>
      </c>
      <c r="H175" s="60" t="s">
        <v>365</v>
      </c>
      <c r="K175" t="b">
        <v>1</v>
      </c>
      <c r="L175" s="61">
        <f>COUNTIF(AppendFullResults[combination on kb],AppendFullResults[[#This Row],[combination on kb]]&gt;1)</f>
        <v>0</v>
      </c>
      <c r="M175" s="61">
        <f>COUNTIF(AppendFullResults[fixed on kb],AppendFullResults[[#This Row],[fixed on kb]]&gt;0)</f>
        <v>0</v>
      </c>
      <c r="N175" t="str">
        <f>_xlfn.CONCAT(quot_marks,AppendFullResults[[#This Row],[combination on kb]],quot_marks,",")</f>
        <v>"`No",</v>
      </c>
      <c r="O175" t="str">
        <f>_xlfn.CONCAT(quot_marks,AppendFullResults[[#This Row],[fixed on kb]],quot_marks,",")</f>
        <v>"oY",</v>
      </c>
    </row>
    <row r="176" spans="1:15" ht="18">
      <c r="A176" t="s">
        <v>12</v>
      </c>
      <c r="B176" t="s">
        <v>12</v>
      </c>
      <c r="C176" t="s">
        <v>326</v>
      </c>
      <c r="D176" s="60" t="s">
        <v>326</v>
      </c>
      <c r="E176" t="s">
        <v>508</v>
      </c>
      <c r="F176" s="60" t="s">
        <v>508</v>
      </c>
      <c r="G176" t="s">
        <v>163</v>
      </c>
      <c r="H176" s="60" t="s">
        <v>163</v>
      </c>
      <c r="I176" t="s">
        <v>242</v>
      </c>
      <c r="K176" t="b">
        <v>1</v>
      </c>
      <c r="L176" s="61">
        <f>COUNTIF(AppendFullResults[combination on kb],AppendFullResults[[#This Row],[combination on kb]]&gt;1)</f>
        <v>0</v>
      </c>
      <c r="M176" s="61">
        <f>COUNTIF(AppendFullResults[fixed on kb],AppendFullResults[[#This Row],[fixed on kb]]&gt;0)</f>
        <v>0</v>
      </c>
      <c r="N176" t="str">
        <f>_xlfn.CONCAT(quot_marks,AppendFullResults[[#This Row],[combination on kb]],quot_marks,",")</f>
        <v>"`Nl",</v>
      </c>
      <c r="O176" t="str">
        <f>_xlfn.CONCAT(quot_marks,AppendFullResults[[#This Row],[fixed on kb]],quot_marks,",")</f>
        <v>"lN",</v>
      </c>
    </row>
    <row r="177" spans="1:15" ht="18">
      <c r="A177" t="s">
        <v>32</v>
      </c>
      <c r="B177" t="s">
        <v>32</v>
      </c>
      <c r="C177" t="s">
        <v>326</v>
      </c>
      <c r="D177" s="60" t="s">
        <v>326</v>
      </c>
      <c r="E177" t="s">
        <v>509</v>
      </c>
      <c r="F177" s="60" t="s">
        <v>509</v>
      </c>
      <c r="G177" t="s">
        <v>175</v>
      </c>
      <c r="H177" s="60" t="s">
        <v>175</v>
      </c>
      <c r="I177" t="s">
        <v>242</v>
      </c>
      <c r="K177" t="b">
        <v>1</v>
      </c>
      <c r="L177" s="61">
        <f>COUNTIF(AppendFullResults[combination on kb],AppendFullResults[[#This Row],[combination on kb]]&gt;1)</f>
        <v>0</v>
      </c>
      <c r="M177" s="61">
        <f>COUNTIF(AppendFullResults[fixed on kb],AppendFullResults[[#This Row],[fixed on kb]]&gt;0)</f>
        <v>0</v>
      </c>
      <c r="N177" t="str">
        <f>_xlfn.CONCAT(quot_marks,AppendFullResults[[#This Row],[combination on kb]],quot_marks,",")</f>
        <v>"`N.",</v>
      </c>
      <c r="O177" t="str">
        <f>_xlfn.CONCAT(quot_marks,AppendFullResults[[#This Row],[fixed on kb]],quot_marks,",")</f>
        <v>".N",</v>
      </c>
    </row>
    <row r="178" spans="1:15" ht="18">
      <c r="A178" t="s">
        <v>183</v>
      </c>
      <c r="B178" t="s">
        <v>183</v>
      </c>
      <c r="C178" t="s">
        <v>367</v>
      </c>
      <c r="D178" s="60" t="s">
        <v>367</v>
      </c>
      <c r="E178" t="s">
        <v>598</v>
      </c>
      <c r="F178" s="60" t="s">
        <v>598</v>
      </c>
      <c r="G178" t="s">
        <v>368</v>
      </c>
      <c r="H178" s="60" t="s">
        <v>368</v>
      </c>
      <c r="K178" t="b">
        <v>1</v>
      </c>
      <c r="L178" s="61">
        <f>COUNTIF(AppendFullResults[combination on kb],AppendFullResults[[#This Row],[combination on kb]]&gt;1)</f>
        <v>0</v>
      </c>
      <c r="M178" s="61">
        <f>COUNTIF(AppendFullResults[fixed on kb],AppendFullResults[[#This Row],[fixed on kb]]&gt;0)</f>
        <v>0</v>
      </c>
      <c r="N178" t="str">
        <f>_xlfn.CONCAT(quot_marks,AppendFullResults[[#This Row],[combination on kb]],quot_marks,",")</f>
        <v>"`M1",</v>
      </c>
      <c r="O178" t="str">
        <f>_xlfn.CONCAT(quot_marks,AppendFullResults[[#This Row],[fixed on kb]],quot_marks,",")</f>
        <v>"1M",</v>
      </c>
    </row>
    <row r="179" spans="1:15" ht="18">
      <c r="A179" t="s">
        <v>140</v>
      </c>
      <c r="B179" t="s">
        <v>140</v>
      </c>
      <c r="C179" t="s">
        <v>367</v>
      </c>
      <c r="D179" s="60" t="s">
        <v>367</v>
      </c>
      <c r="E179" t="s">
        <v>599</v>
      </c>
      <c r="F179" s="60" t="s">
        <v>599</v>
      </c>
      <c r="G179" t="s">
        <v>369</v>
      </c>
      <c r="H179" s="60" t="s">
        <v>369</v>
      </c>
      <c r="K179" t="b">
        <v>1</v>
      </c>
      <c r="L179" s="61">
        <f>COUNTIF(AppendFullResults[combination on kb],AppendFullResults[[#This Row],[combination on kb]]&gt;1)</f>
        <v>0</v>
      </c>
      <c r="M179" s="61">
        <f>COUNTIF(AppendFullResults[fixed on kb],AppendFullResults[[#This Row],[fixed on kb]]&gt;0)</f>
        <v>0</v>
      </c>
      <c r="N179" t="str">
        <f>_xlfn.CONCAT(quot_marks,AppendFullResults[[#This Row],[combination on kb]],quot_marks,",")</f>
        <v>"`M!",</v>
      </c>
      <c r="O179" t="str">
        <f>_xlfn.CONCAT(quot_marks,AppendFullResults[[#This Row],[fixed on kb]],quot_marks,",")</f>
        <v>"!M",</v>
      </c>
    </row>
    <row r="180" spans="1:15" ht="18">
      <c r="A180" t="s">
        <v>28</v>
      </c>
      <c r="B180" t="s">
        <v>28</v>
      </c>
      <c r="C180" t="s">
        <v>367</v>
      </c>
      <c r="D180" s="60" t="s">
        <v>367</v>
      </c>
      <c r="E180" t="s">
        <v>600</v>
      </c>
      <c r="F180" s="60" t="s">
        <v>600</v>
      </c>
      <c r="G180" t="s">
        <v>398</v>
      </c>
      <c r="H180" s="60" t="s">
        <v>398</v>
      </c>
      <c r="K180" t="b">
        <v>1</v>
      </c>
      <c r="L180" s="61">
        <f>COUNTIF(AppendFullResults[combination on kb],AppendFullResults[[#This Row],[combination on kb]]&gt;1)</f>
        <v>0</v>
      </c>
      <c r="M180" s="61">
        <f>COUNTIF(AppendFullResults[fixed on kb],AppendFullResults[[#This Row],[fixed on kb]]&gt;0)</f>
        <v>0</v>
      </c>
      <c r="N180" t="str">
        <f>_xlfn.CONCAT(quot_marks,AppendFullResults[[#This Row],[combination on kb]],quot_marks,",")</f>
        <v>"`Mq",</v>
      </c>
      <c r="O180" t="str">
        <f>_xlfn.CONCAT(quot_marks,AppendFullResults[[#This Row],[fixed on kb]],quot_marks,",")</f>
        <v>"qJ",</v>
      </c>
    </row>
    <row r="181" spans="1:15" ht="18">
      <c r="A181" t="s">
        <v>59</v>
      </c>
      <c r="B181" t="s">
        <v>59</v>
      </c>
      <c r="C181" t="s">
        <v>367</v>
      </c>
      <c r="D181" s="60" t="s">
        <v>367</v>
      </c>
      <c r="E181" t="s">
        <v>601</v>
      </c>
      <c r="F181" s="60" t="s">
        <v>601</v>
      </c>
      <c r="G181" t="s">
        <v>399</v>
      </c>
      <c r="H181" s="60" t="s">
        <v>399</v>
      </c>
      <c r="K181" t="b">
        <v>1</v>
      </c>
      <c r="L181" s="61">
        <f>COUNTIF(AppendFullResults[combination on kb],AppendFullResults[[#This Row],[combination on kb]]&gt;1)</f>
        <v>0</v>
      </c>
      <c r="M181" s="61">
        <f>COUNTIF(AppendFullResults[fixed on kb],AppendFullResults[[#This Row],[fixed on kb]]&gt;0)</f>
        <v>0</v>
      </c>
      <c r="N181" t="str">
        <f>_xlfn.CONCAT(quot_marks,AppendFullResults[[#This Row],[combination on kb]],quot_marks,",")</f>
        <v>"`MQ",</v>
      </c>
      <c r="O181" t="str">
        <f>_xlfn.CONCAT(quot_marks,AppendFullResults[[#This Row],[fixed on kb]],quot_marks,",")</f>
        <v>"QJ",</v>
      </c>
    </row>
    <row r="182" spans="1:15" ht="18">
      <c r="A182" t="s">
        <v>0</v>
      </c>
      <c r="B182" t="s">
        <v>0</v>
      </c>
      <c r="C182" t="s">
        <v>367</v>
      </c>
      <c r="D182" s="60" t="s">
        <v>367</v>
      </c>
      <c r="E182" t="s">
        <v>602</v>
      </c>
      <c r="F182" s="60" t="s">
        <v>602</v>
      </c>
      <c r="G182" t="s">
        <v>370</v>
      </c>
      <c r="H182" s="60" t="s">
        <v>370</v>
      </c>
      <c r="K182" t="b">
        <v>1</v>
      </c>
      <c r="L182" s="61">
        <f>COUNTIF(AppendFullResults[combination on kb],AppendFullResults[[#This Row],[combination on kb]]&gt;1)</f>
        <v>0</v>
      </c>
      <c r="M182" s="61">
        <f>COUNTIF(AppendFullResults[fixed on kb],AppendFullResults[[#This Row],[fixed on kb]]&gt;0)</f>
        <v>0</v>
      </c>
      <c r="N182" t="str">
        <f>_xlfn.CONCAT(quot_marks,AppendFullResults[[#This Row],[combination on kb]],quot_marks,",")</f>
        <v>"`Ma",</v>
      </c>
      <c r="O182" t="str">
        <f>_xlfn.CONCAT(quot_marks,AppendFullResults[[#This Row],[fixed on kb]],quot_marks,",")</f>
        <v>"aM",</v>
      </c>
    </row>
    <row r="183" spans="1:15" ht="18">
      <c r="A183" t="s">
        <v>187</v>
      </c>
      <c r="B183" t="s">
        <v>187</v>
      </c>
      <c r="C183" t="s">
        <v>367</v>
      </c>
      <c r="D183" s="60" t="s">
        <v>367</v>
      </c>
      <c r="E183" t="s">
        <v>603</v>
      </c>
      <c r="F183" s="60" t="s">
        <v>603</v>
      </c>
      <c r="G183" t="s">
        <v>385</v>
      </c>
      <c r="H183" s="60" t="s">
        <v>385</v>
      </c>
      <c r="K183" t="b">
        <v>1</v>
      </c>
      <c r="L183" s="61">
        <f>COUNTIF(AppendFullResults[combination on kb],AppendFullResults[[#This Row],[combination on kb]]&gt;1)</f>
        <v>0</v>
      </c>
      <c r="M183" s="61">
        <f>COUNTIF(AppendFullResults[fixed on kb],AppendFullResults[[#This Row],[fixed on kb]]&gt;0)</f>
        <v>0</v>
      </c>
      <c r="N183" t="str">
        <f>_xlfn.CONCAT(quot_marks,AppendFullResults[[#This Row],[combination on kb]],quot_marks,",")</f>
        <v>"`MA",</v>
      </c>
      <c r="O183" t="str">
        <f>_xlfn.CONCAT(quot_marks,AppendFullResults[[#This Row],[fixed on kb]],quot_marks,",")</f>
        <v>"AU",</v>
      </c>
    </row>
    <row r="184" spans="1:15" ht="18">
      <c r="A184" t="s">
        <v>7</v>
      </c>
      <c r="B184" t="s">
        <v>7</v>
      </c>
      <c r="C184" t="s">
        <v>367</v>
      </c>
      <c r="D184" s="60" t="s">
        <v>367</v>
      </c>
      <c r="E184" t="s">
        <v>604</v>
      </c>
      <c r="F184" s="60" t="s">
        <v>604</v>
      </c>
      <c r="G184" t="s">
        <v>400</v>
      </c>
      <c r="H184" s="60" t="s">
        <v>400</v>
      </c>
      <c r="K184" t="b">
        <v>1</v>
      </c>
      <c r="L184" s="61">
        <f>COUNTIF(AppendFullResults[combination on kb],AppendFullResults[[#This Row],[combination on kb]]&gt;1)</f>
        <v>0</v>
      </c>
      <c r="M184" s="61">
        <f>COUNTIF(AppendFullResults[fixed on kb],AppendFullResults[[#This Row],[fixed on kb]]&gt;0)</f>
        <v>0</v>
      </c>
      <c r="N184" t="str">
        <f>_xlfn.CONCAT(quot_marks,AppendFullResults[[#This Row],[combination on kb]],quot_marks,",")</f>
        <v>"`Mz",</v>
      </c>
      <c r="O184" t="str">
        <f>_xlfn.CONCAT(quot_marks,AppendFullResults[[#This Row],[fixed on kb]],quot_marks,",")</f>
        <v>"zJ",</v>
      </c>
    </row>
    <row r="185" spans="1:15" ht="18">
      <c r="A185" t="s">
        <v>54</v>
      </c>
      <c r="B185" t="s">
        <v>54</v>
      </c>
      <c r="C185" t="s">
        <v>367</v>
      </c>
      <c r="D185" s="60" t="s">
        <v>367</v>
      </c>
      <c r="E185" t="s">
        <v>605</v>
      </c>
      <c r="F185" s="60" t="s">
        <v>605</v>
      </c>
      <c r="G185" t="s">
        <v>386</v>
      </c>
      <c r="H185" s="60" t="s">
        <v>386</v>
      </c>
      <c r="K185" t="b">
        <v>1</v>
      </c>
      <c r="L185" s="61">
        <f>COUNTIF(AppendFullResults[combination on kb],AppendFullResults[[#This Row],[combination on kb]]&gt;1)</f>
        <v>0</v>
      </c>
      <c r="M185" s="61">
        <f>COUNTIF(AppendFullResults[fixed on kb],AppendFullResults[[#This Row],[fixed on kb]]&gt;0)</f>
        <v>0</v>
      </c>
      <c r="N185" t="str">
        <f>_xlfn.CONCAT(quot_marks,AppendFullResults[[#This Row],[combination on kb]],quot_marks,",")</f>
        <v>"`MZ",</v>
      </c>
      <c r="O185" t="str">
        <f>_xlfn.CONCAT(quot_marks,AppendFullResults[[#This Row],[fixed on kb]],quot_marks,",")</f>
        <v>"ZU",</v>
      </c>
    </row>
    <row r="186" spans="1:15" ht="18">
      <c r="A186" t="s">
        <v>184</v>
      </c>
      <c r="B186" t="s">
        <v>184</v>
      </c>
      <c r="C186" t="s">
        <v>367</v>
      </c>
      <c r="D186" s="60" t="s">
        <v>367</v>
      </c>
      <c r="E186" t="s">
        <v>606</v>
      </c>
      <c r="F186" s="60" t="s">
        <v>606</v>
      </c>
      <c r="G186" t="s">
        <v>378</v>
      </c>
      <c r="H186" s="60" t="s">
        <v>378</v>
      </c>
      <c r="K186" t="b">
        <v>1</v>
      </c>
      <c r="L186" s="61">
        <f>COUNTIF(AppendFullResults[combination on kb],AppendFullResults[[#This Row],[combination on kb]]&gt;1)</f>
        <v>0</v>
      </c>
      <c r="M186" s="61">
        <f>COUNTIF(AppendFullResults[fixed on kb],AppendFullResults[[#This Row],[fixed on kb]]&gt;0)</f>
        <v>0</v>
      </c>
      <c r="N186" t="str">
        <f>_xlfn.CONCAT(quot_marks,AppendFullResults[[#This Row],[combination on kb]],quot_marks,",")</f>
        <v>"`M2",</v>
      </c>
      <c r="O186" t="str">
        <f>_xlfn.CONCAT(quot_marks,AppendFullResults[[#This Row],[fixed on kb]],quot_marks,",")</f>
        <v>"2&amp;",</v>
      </c>
    </row>
    <row r="187" spans="1:15" ht="18">
      <c r="A187" t="s">
        <v>185</v>
      </c>
      <c r="B187" t="s">
        <v>185</v>
      </c>
      <c r="C187" t="s">
        <v>367</v>
      </c>
      <c r="D187" s="60" t="s">
        <v>367</v>
      </c>
      <c r="E187" t="s">
        <v>607</v>
      </c>
      <c r="F187" s="60" t="s">
        <v>607</v>
      </c>
      <c r="G187" t="s">
        <v>379</v>
      </c>
      <c r="H187" s="60" t="s">
        <v>379</v>
      </c>
      <c r="K187" t="b">
        <v>1</v>
      </c>
      <c r="L187" s="61">
        <f>COUNTIF(AppendFullResults[combination on kb],AppendFullResults[[#This Row],[combination on kb]]&gt;1)</f>
        <v>0</v>
      </c>
      <c r="M187" s="61">
        <f>COUNTIF(AppendFullResults[fixed on kb],AppendFullResults[[#This Row],[fixed on kb]]&gt;0)</f>
        <v>0</v>
      </c>
      <c r="N187" t="str">
        <f>_xlfn.CONCAT(quot_marks,AppendFullResults[[#This Row],[combination on kb]],quot_marks,",")</f>
        <v>"`M@",</v>
      </c>
      <c r="O187" t="str">
        <f>_xlfn.CONCAT(quot_marks,AppendFullResults[[#This Row],[fixed on kb]],quot_marks,",")</f>
        <v>"@&amp;",</v>
      </c>
    </row>
    <row r="188" spans="1:15" ht="18">
      <c r="A188" t="s">
        <v>3</v>
      </c>
      <c r="B188" t="s">
        <v>3</v>
      </c>
      <c r="C188" t="s">
        <v>367</v>
      </c>
      <c r="D188" s="60" t="s">
        <v>367</v>
      </c>
      <c r="E188" t="s">
        <v>608</v>
      </c>
      <c r="F188" s="60" t="s">
        <v>608</v>
      </c>
      <c r="G188" t="s">
        <v>380</v>
      </c>
      <c r="H188" s="60" t="s">
        <v>380</v>
      </c>
      <c r="K188" t="b">
        <v>1</v>
      </c>
      <c r="L188" s="61">
        <f>COUNTIF(AppendFullResults[combination on kb],AppendFullResults[[#This Row],[combination on kb]]&gt;1)</f>
        <v>0</v>
      </c>
      <c r="M188" s="61">
        <f>COUNTIF(AppendFullResults[fixed on kb],AppendFullResults[[#This Row],[fixed on kb]]&gt;0)</f>
        <v>0</v>
      </c>
      <c r="N188" t="str">
        <f>_xlfn.CONCAT(quot_marks,AppendFullResults[[#This Row],[combination on kb]],quot_marks,",")</f>
        <v>"`Mw",</v>
      </c>
      <c r="O188" t="str">
        <f>_xlfn.CONCAT(quot_marks,AppendFullResults[[#This Row],[fixed on kb]],quot_marks,",")</f>
        <v>"w&amp;",</v>
      </c>
    </row>
    <row r="189" spans="1:15" ht="18">
      <c r="A189" t="s">
        <v>188</v>
      </c>
      <c r="B189" t="s">
        <v>188</v>
      </c>
      <c r="C189" t="s">
        <v>367</v>
      </c>
      <c r="D189" s="60" t="s">
        <v>367</v>
      </c>
      <c r="E189" t="s">
        <v>609</v>
      </c>
      <c r="F189" s="60" t="s">
        <v>609</v>
      </c>
      <c r="G189" t="s">
        <v>381</v>
      </c>
      <c r="H189" s="60" t="s">
        <v>381</v>
      </c>
      <c r="K189" t="b">
        <v>1</v>
      </c>
      <c r="L189" s="61">
        <f>COUNTIF(AppendFullResults[combination on kb],AppendFullResults[[#This Row],[combination on kb]]&gt;1)</f>
        <v>0</v>
      </c>
      <c r="M189" s="61">
        <f>COUNTIF(AppendFullResults[fixed on kb],AppendFullResults[[#This Row],[fixed on kb]]&gt;0)</f>
        <v>0</v>
      </c>
      <c r="N189" t="str">
        <f>_xlfn.CONCAT(quot_marks,AppendFullResults[[#This Row],[combination on kb]],quot_marks,",")</f>
        <v>"`MW",</v>
      </c>
      <c r="O189" t="str">
        <f>_xlfn.CONCAT(quot_marks,AppendFullResults[[#This Row],[fixed on kb]],quot_marks,",")</f>
        <v>"W&amp;",</v>
      </c>
    </row>
    <row r="190" spans="1:15" ht="18">
      <c r="A190" t="s">
        <v>21</v>
      </c>
      <c r="B190" t="s">
        <v>21</v>
      </c>
      <c r="C190" t="s">
        <v>367</v>
      </c>
      <c r="D190" s="60" t="s">
        <v>367</v>
      </c>
      <c r="E190" t="s">
        <v>610</v>
      </c>
      <c r="F190" s="60" t="s">
        <v>610</v>
      </c>
      <c r="G190" t="s">
        <v>388</v>
      </c>
      <c r="H190" s="60" t="s">
        <v>388</v>
      </c>
      <c r="K190" t="b">
        <v>1</v>
      </c>
      <c r="L190" s="61">
        <f>COUNTIF(AppendFullResults[combination on kb],AppendFullResults[[#This Row],[combination on kb]]&gt;1)</f>
        <v>0</v>
      </c>
      <c r="M190" s="61">
        <f>COUNTIF(AppendFullResults[fixed on kb],AppendFullResults[[#This Row],[fixed on kb]]&gt;0)</f>
        <v>0</v>
      </c>
      <c r="N190" t="str">
        <f>_xlfn.CONCAT(quot_marks,AppendFullResults[[#This Row],[combination on kb]],quot_marks,",")</f>
        <v>"`Ms",</v>
      </c>
      <c r="O190" t="str">
        <f>_xlfn.CONCAT(quot_marks,AppendFullResults[[#This Row],[fixed on kb]],quot_marks,",")</f>
        <v>"sU",</v>
      </c>
    </row>
    <row r="191" spans="1:15" ht="18">
      <c r="A191" t="s">
        <v>189</v>
      </c>
      <c r="B191" t="s">
        <v>189</v>
      </c>
      <c r="C191" t="s">
        <v>367</v>
      </c>
      <c r="D191" s="60" t="s">
        <v>367</v>
      </c>
      <c r="E191" t="s">
        <v>611</v>
      </c>
      <c r="F191" s="60" t="s">
        <v>611</v>
      </c>
      <c r="G191" t="s">
        <v>387</v>
      </c>
      <c r="H191" s="60" t="s">
        <v>387</v>
      </c>
      <c r="K191" t="b">
        <v>1</v>
      </c>
      <c r="L191" s="61">
        <f>COUNTIF(AppendFullResults[combination on kb],AppendFullResults[[#This Row],[combination on kb]]&gt;1)</f>
        <v>0</v>
      </c>
      <c r="M191" s="61">
        <f>COUNTIF(AppendFullResults[fixed on kb],AppendFullResults[[#This Row],[fixed on kb]]&gt;0)</f>
        <v>0</v>
      </c>
      <c r="N191" t="str">
        <f>_xlfn.CONCAT(quot_marks,AppendFullResults[[#This Row],[combination on kb]],quot_marks,",")</f>
        <v>"`MS",</v>
      </c>
      <c r="O191" t="str">
        <f>_xlfn.CONCAT(quot_marks,AppendFullResults[[#This Row],[fixed on kb]],quot_marks,",")</f>
        <v>"SU",</v>
      </c>
    </row>
    <row r="192" spans="1:15" ht="18">
      <c r="A192" t="s">
        <v>15</v>
      </c>
      <c r="B192" t="s">
        <v>15</v>
      </c>
      <c r="C192" t="s">
        <v>367</v>
      </c>
      <c r="D192" s="60" t="s">
        <v>367</v>
      </c>
      <c r="E192" t="s">
        <v>612</v>
      </c>
      <c r="F192" s="60" t="s">
        <v>612</v>
      </c>
      <c r="G192" t="s">
        <v>389</v>
      </c>
      <c r="H192" s="60" t="s">
        <v>389</v>
      </c>
      <c r="K192" t="b">
        <v>1</v>
      </c>
      <c r="L192" s="61">
        <f>COUNTIF(AppendFullResults[combination on kb],AppendFullResults[[#This Row],[combination on kb]]&gt;1)</f>
        <v>0</v>
      </c>
      <c r="M192" s="61">
        <f>COUNTIF(AppendFullResults[fixed on kb],AppendFullResults[[#This Row],[fixed on kb]]&gt;0)</f>
        <v>0</v>
      </c>
      <c r="N192" t="str">
        <f>_xlfn.CONCAT(quot_marks,AppendFullResults[[#This Row],[combination on kb]],quot_marks,",")</f>
        <v>"`Mx",</v>
      </c>
      <c r="O192" t="str">
        <f>_xlfn.CONCAT(quot_marks,AppendFullResults[[#This Row],[fixed on kb]],quot_marks,",")</f>
        <v>"xU",</v>
      </c>
    </row>
    <row r="193" spans="1:15" ht="18">
      <c r="A193" t="s">
        <v>190</v>
      </c>
      <c r="B193" t="s">
        <v>190</v>
      </c>
      <c r="C193" t="s">
        <v>367</v>
      </c>
      <c r="D193" s="60" t="s">
        <v>367</v>
      </c>
      <c r="E193" t="s">
        <v>613</v>
      </c>
      <c r="F193" s="60" t="s">
        <v>613</v>
      </c>
      <c r="G193" t="s">
        <v>390</v>
      </c>
      <c r="H193" s="60" t="s">
        <v>390</v>
      </c>
      <c r="K193" t="b">
        <v>1</v>
      </c>
      <c r="L193" s="61">
        <f>COUNTIF(AppendFullResults[combination on kb],AppendFullResults[[#This Row],[combination on kb]]&gt;1)</f>
        <v>0</v>
      </c>
      <c r="M193" s="61">
        <f>COUNTIF(AppendFullResults[fixed on kb],AppendFullResults[[#This Row],[fixed on kb]]&gt;0)</f>
        <v>0</v>
      </c>
      <c r="N193" t="str">
        <f>_xlfn.CONCAT(quot_marks,AppendFullResults[[#This Row],[combination on kb]],quot_marks,",")</f>
        <v>"`MX",</v>
      </c>
      <c r="O193" t="str">
        <f>_xlfn.CONCAT(quot_marks,AppendFullResults[[#This Row],[fixed on kb]],quot_marks,",")</f>
        <v>"XU",</v>
      </c>
    </row>
    <row r="194" spans="1:15" ht="18">
      <c r="A194" t="s">
        <v>186</v>
      </c>
      <c r="B194" t="s">
        <v>186</v>
      </c>
      <c r="C194" t="s">
        <v>367</v>
      </c>
      <c r="D194" s="60" t="s">
        <v>367</v>
      </c>
      <c r="E194" t="s">
        <v>614</v>
      </c>
      <c r="F194" s="60" t="s">
        <v>614</v>
      </c>
      <c r="G194" t="s">
        <v>371</v>
      </c>
      <c r="H194" s="60" t="s">
        <v>371</v>
      </c>
      <c r="K194" t="b">
        <v>1</v>
      </c>
      <c r="L194" s="61">
        <f>COUNTIF(AppendFullResults[combination on kb],AppendFullResults[[#This Row],[combination on kb]]&gt;1)</f>
        <v>0</v>
      </c>
      <c r="M194" s="61">
        <f>COUNTIF(AppendFullResults[fixed on kb],AppendFullResults[[#This Row],[fixed on kb]]&gt;0)</f>
        <v>0</v>
      </c>
      <c r="N194" t="str">
        <f>_xlfn.CONCAT(quot_marks,AppendFullResults[[#This Row],[combination on kb]],quot_marks,",")</f>
        <v>"`M3",</v>
      </c>
      <c r="O194" t="str">
        <f>_xlfn.CONCAT(quot_marks,AppendFullResults[[#This Row],[fixed on kb]],quot_marks,",")</f>
        <v>"3M",</v>
      </c>
    </row>
    <row r="195" spans="1:15" ht="18">
      <c r="A195" t="s">
        <v>11</v>
      </c>
      <c r="B195" t="s">
        <v>11</v>
      </c>
      <c r="C195" t="s">
        <v>367</v>
      </c>
      <c r="D195" s="60" t="s">
        <v>367</v>
      </c>
      <c r="E195" t="s">
        <v>615</v>
      </c>
      <c r="F195" s="60" t="s">
        <v>615</v>
      </c>
      <c r="G195" t="s">
        <v>372</v>
      </c>
      <c r="H195" s="60" t="s">
        <v>372</v>
      </c>
      <c r="K195" t="b">
        <v>1</v>
      </c>
      <c r="L195" s="61">
        <f>COUNTIF(AppendFullResults[combination on kb],AppendFullResults[[#This Row],[combination on kb]]&gt;1)</f>
        <v>0</v>
      </c>
      <c r="M195" s="61">
        <f>COUNTIF(AppendFullResults[fixed on kb],AppendFullResults[[#This Row],[fixed on kb]]&gt;0)</f>
        <v>0</v>
      </c>
      <c r="N195" t="str">
        <f>_xlfn.CONCAT(quot_marks,AppendFullResults[[#This Row],[combination on kb]],quot_marks,",")</f>
        <v>"`Me",</v>
      </c>
      <c r="O195" t="str">
        <f>_xlfn.CONCAT(quot_marks,AppendFullResults[[#This Row],[fixed on kb]],quot_marks,",")</f>
        <v>"eM",</v>
      </c>
    </row>
    <row r="196" spans="1:15" ht="18">
      <c r="A196" t="s">
        <v>9</v>
      </c>
      <c r="B196" t="s">
        <v>9</v>
      </c>
      <c r="C196" t="s">
        <v>367</v>
      </c>
      <c r="D196" s="60" t="s">
        <v>367</v>
      </c>
      <c r="E196" t="s">
        <v>616</v>
      </c>
      <c r="F196" s="60" t="s">
        <v>616</v>
      </c>
      <c r="G196" t="s">
        <v>391</v>
      </c>
      <c r="H196" s="60" t="s">
        <v>391</v>
      </c>
      <c r="K196" t="b">
        <v>1</v>
      </c>
      <c r="L196" s="61">
        <f>COUNTIF(AppendFullResults[combination on kb],AppendFullResults[[#This Row],[combination on kb]]&gt;1)</f>
        <v>0</v>
      </c>
      <c r="M196" s="61">
        <f>COUNTIF(AppendFullResults[fixed on kb],AppendFullResults[[#This Row],[fixed on kb]]&gt;0)</f>
        <v>0</v>
      </c>
      <c r="N196" t="str">
        <f>_xlfn.CONCAT(quot_marks,AppendFullResults[[#This Row],[combination on kb]],quot_marks,",")</f>
        <v>"`Md",</v>
      </c>
      <c r="O196" t="str">
        <f>_xlfn.CONCAT(quot_marks,AppendFullResults[[#This Row],[fixed on kb]],quot_marks,",")</f>
        <v>"dU",</v>
      </c>
    </row>
    <row r="197" spans="1:15" ht="18">
      <c r="A197" t="s">
        <v>6</v>
      </c>
      <c r="B197" t="s">
        <v>6</v>
      </c>
      <c r="C197" t="s">
        <v>367</v>
      </c>
      <c r="D197" s="60" t="s">
        <v>367</v>
      </c>
      <c r="E197" t="s">
        <v>617</v>
      </c>
      <c r="F197" s="60" t="s">
        <v>617</v>
      </c>
      <c r="G197" t="s">
        <v>392</v>
      </c>
      <c r="H197" s="60" t="s">
        <v>392</v>
      </c>
      <c r="K197" t="b">
        <v>1</v>
      </c>
      <c r="L197" s="61">
        <f>COUNTIF(AppendFullResults[combination on kb],AppendFullResults[[#This Row],[combination on kb]]&gt;1)</f>
        <v>0</v>
      </c>
      <c r="M197" s="61">
        <f>COUNTIF(AppendFullResults[fixed on kb],AppendFullResults[[#This Row],[fixed on kb]]&gt;0)</f>
        <v>0</v>
      </c>
      <c r="N197" t="str">
        <f>_xlfn.CONCAT(quot_marks,AppendFullResults[[#This Row],[combination on kb]],quot_marks,",")</f>
        <v>"`Mc",</v>
      </c>
      <c r="O197" t="str">
        <f>_xlfn.CONCAT(quot_marks,AppendFullResults[[#This Row],[fixed on kb]],quot_marks,",")</f>
        <v>"cU",</v>
      </c>
    </row>
    <row r="198" spans="1:15" ht="18">
      <c r="A198" t="s">
        <v>191</v>
      </c>
      <c r="B198" t="s">
        <v>191</v>
      </c>
      <c r="C198" t="s">
        <v>367</v>
      </c>
      <c r="D198" s="60" t="s">
        <v>367</v>
      </c>
      <c r="E198" t="s">
        <v>618</v>
      </c>
      <c r="F198" s="60" t="s">
        <v>618</v>
      </c>
      <c r="G198" t="s">
        <v>382</v>
      </c>
      <c r="H198" s="60" t="s">
        <v>382</v>
      </c>
      <c r="K198" t="b">
        <v>1</v>
      </c>
      <c r="L198" s="61">
        <f>COUNTIF(AppendFullResults[combination on kb],AppendFullResults[[#This Row],[combination on kb]]&gt;1)</f>
        <v>0</v>
      </c>
      <c r="M198" s="61">
        <f>COUNTIF(AppendFullResults[fixed on kb],AppendFullResults[[#This Row],[fixed on kb]]&gt;0)</f>
        <v>0</v>
      </c>
      <c r="N198" t="str">
        <f>_xlfn.CONCAT(quot_marks,AppendFullResults[[#This Row],[combination on kb]],quot_marks,",")</f>
        <v>"`M4",</v>
      </c>
      <c r="O198" t="str">
        <f>_xlfn.CONCAT(quot_marks,AppendFullResults[[#This Row],[fixed on kb]],quot_marks,",")</f>
        <v>"4&amp;",</v>
      </c>
    </row>
    <row r="199" spans="1:15" ht="18">
      <c r="A199" t="s">
        <v>29</v>
      </c>
      <c r="B199" t="s">
        <v>29</v>
      </c>
      <c r="C199" t="s">
        <v>367</v>
      </c>
      <c r="D199" s="60" t="s">
        <v>367</v>
      </c>
      <c r="E199" t="s">
        <v>619</v>
      </c>
      <c r="F199" s="60" t="s">
        <v>619</v>
      </c>
      <c r="G199" t="s">
        <v>383</v>
      </c>
      <c r="H199" s="60" t="s">
        <v>383</v>
      </c>
      <c r="K199" t="b">
        <v>1</v>
      </c>
      <c r="L199" s="61">
        <f>COUNTIF(AppendFullResults[combination on kb],AppendFullResults[[#This Row],[combination on kb]]&gt;1)</f>
        <v>0</v>
      </c>
      <c r="M199" s="61">
        <f>COUNTIF(AppendFullResults[fixed on kb],AppendFullResults[[#This Row],[fixed on kb]]&gt;0)</f>
        <v>0</v>
      </c>
      <c r="N199" t="str">
        <f>_xlfn.CONCAT(quot_marks,AppendFullResults[[#This Row],[combination on kb]],quot_marks,",")</f>
        <v>"`Mr",</v>
      </c>
      <c r="O199" t="str">
        <f>_xlfn.CONCAT(quot_marks,AppendFullResults[[#This Row],[fixed on kb]],quot_marks,",")</f>
        <v>"r&amp;",</v>
      </c>
    </row>
    <row r="200" spans="1:15" ht="18">
      <c r="A200" t="s">
        <v>13</v>
      </c>
      <c r="B200" t="s">
        <v>13</v>
      </c>
      <c r="C200" t="s">
        <v>367</v>
      </c>
      <c r="D200" s="60" t="s">
        <v>367</v>
      </c>
      <c r="E200" t="s">
        <v>620</v>
      </c>
      <c r="F200" s="60" t="s">
        <v>620</v>
      </c>
      <c r="G200" t="s">
        <v>393</v>
      </c>
      <c r="H200" s="60" t="s">
        <v>393</v>
      </c>
      <c r="K200" t="b">
        <v>1</v>
      </c>
      <c r="L200" s="61">
        <f>COUNTIF(AppendFullResults[combination on kb],AppendFullResults[[#This Row],[combination on kb]]&gt;1)</f>
        <v>0</v>
      </c>
      <c r="M200" s="61">
        <f>COUNTIF(AppendFullResults[fixed on kb],AppendFullResults[[#This Row],[fixed on kb]]&gt;0)</f>
        <v>0</v>
      </c>
      <c r="N200" t="str">
        <f>_xlfn.CONCAT(quot_marks,AppendFullResults[[#This Row],[combination on kb]],quot_marks,",")</f>
        <v>"`Mf",</v>
      </c>
      <c r="O200" t="str">
        <f>_xlfn.CONCAT(quot_marks,AppendFullResults[[#This Row],[fixed on kb]],quot_marks,",")</f>
        <v>"fU",</v>
      </c>
    </row>
    <row r="201" spans="1:15" ht="18">
      <c r="A201" t="s">
        <v>33</v>
      </c>
      <c r="B201" t="s">
        <v>33</v>
      </c>
      <c r="C201" t="s">
        <v>367</v>
      </c>
      <c r="D201" s="60" t="s">
        <v>367</v>
      </c>
      <c r="E201" t="s">
        <v>621</v>
      </c>
      <c r="F201" s="60" t="s">
        <v>621</v>
      </c>
      <c r="G201" t="s">
        <v>394</v>
      </c>
      <c r="H201" s="60" t="s">
        <v>394</v>
      </c>
      <c r="K201" t="b">
        <v>1</v>
      </c>
      <c r="L201" s="61">
        <f>COUNTIF(AppendFullResults[combination on kb],AppendFullResults[[#This Row],[combination on kb]]&gt;1)</f>
        <v>0</v>
      </c>
      <c r="M201" s="61">
        <f>COUNTIF(AppendFullResults[fixed on kb],AppendFullResults[[#This Row],[fixed on kb]]&gt;0)</f>
        <v>0</v>
      </c>
      <c r="N201" t="str">
        <f>_xlfn.CONCAT(quot_marks,AppendFullResults[[#This Row],[combination on kb]],quot_marks,",")</f>
        <v>"`Mv",</v>
      </c>
      <c r="O201" t="str">
        <f>_xlfn.CONCAT(quot_marks,AppendFullResults[[#This Row],[fixed on kb]],quot_marks,",")</f>
        <v>"vU",</v>
      </c>
    </row>
    <row r="202" spans="1:15" ht="18">
      <c r="A202" t="s">
        <v>192</v>
      </c>
      <c r="B202" t="s">
        <v>192</v>
      </c>
      <c r="C202" t="s">
        <v>367</v>
      </c>
      <c r="D202" s="60" t="s">
        <v>367</v>
      </c>
      <c r="E202" t="s">
        <v>622</v>
      </c>
      <c r="F202" s="60" t="s">
        <v>622</v>
      </c>
      <c r="G202" t="s">
        <v>384</v>
      </c>
      <c r="H202" s="60" t="s">
        <v>384</v>
      </c>
      <c r="K202" t="b">
        <v>1</v>
      </c>
      <c r="L202" s="61">
        <f>COUNTIF(AppendFullResults[combination on kb],AppendFullResults[[#This Row],[combination on kb]]&gt;1)</f>
        <v>0</v>
      </c>
      <c r="M202" s="61">
        <f>COUNTIF(AppendFullResults[fixed on kb],AppendFullResults[[#This Row],[fixed on kb]]&gt;0)</f>
        <v>0</v>
      </c>
      <c r="N202" t="str">
        <f>_xlfn.CONCAT(quot_marks,AppendFullResults[[#This Row],[combination on kb]],quot_marks,",")</f>
        <v>"`M5",</v>
      </c>
      <c r="O202" t="str">
        <f>_xlfn.CONCAT(quot_marks,AppendFullResults[[#This Row],[fixed on kb]],quot_marks,",")</f>
        <v>"5&amp;",</v>
      </c>
    </row>
    <row r="203" spans="1:15" ht="18">
      <c r="A203" t="s">
        <v>30</v>
      </c>
      <c r="B203" t="s">
        <v>30</v>
      </c>
      <c r="C203" t="s">
        <v>367</v>
      </c>
      <c r="D203" s="60" t="s">
        <v>367</v>
      </c>
      <c r="E203" t="s">
        <v>623</v>
      </c>
      <c r="F203" s="60" t="s">
        <v>623</v>
      </c>
      <c r="G203" t="s">
        <v>446</v>
      </c>
      <c r="H203" s="60" t="s">
        <v>446</v>
      </c>
      <c r="K203" t="b">
        <v>1</v>
      </c>
      <c r="L203" s="61">
        <f>COUNTIF(AppendFullResults[combination on kb],AppendFullResults[[#This Row],[combination on kb]]&gt;1)</f>
        <v>0</v>
      </c>
      <c r="M203" s="61">
        <f>COUNTIF(AppendFullResults[fixed on kb],AppendFullResults[[#This Row],[fixed on kb]]&gt;0)</f>
        <v>0</v>
      </c>
      <c r="N203" t="str">
        <f>_xlfn.CONCAT(quot_marks,AppendFullResults[[#This Row],[combination on kb]],quot_marks,",")</f>
        <v>"`Mt",</v>
      </c>
      <c r="O203" t="str">
        <f>_xlfn.CONCAT(quot_marks,AppendFullResults[[#This Row],[fixed on kb]],quot_marks,",")</f>
        <v>"t&amp;",</v>
      </c>
    </row>
    <row r="204" spans="1:15" ht="18">
      <c r="A204" t="s">
        <v>14</v>
      </c>
      <c r="B204" t="s">
        <v>14</v>
      </c>
      <c r="C204" t="s">
        <v>367</v>
      </c>
      <c r="D204" s="60" t="s">
        <v>367</v>
      </c>
      <c r="E204" t="s">
        <v>624</v>
      </c>
      <c r="F204" s="60" t="s">
        <v>624</v>
      </c>
      <c r="G204" t="s">
        <v>395</v>
      </c>
      <c r="H204" s="60" t="s">
        <v>395</v>
      </c>
      <c r="K204" t="b">
        <v>1</v>
      </c>
      <c r="L204" s="61">
        <f>COUNTIF(AppendFullResults[combination on kb],AppendFullResults[[#This Row],[combination on kb]]&gt;1)</f>
        <v>0</v>
      </c>
      <c r="M204" s="61">
        <f>COUNTIF(AppendFullResults[fixed on kb],AppendFullResults[[#This Row],[fixed on kb]]&gt;0)</f>
        <v>0</v>
      </c>
      <c r="N204" t="str">
        <f>_xlfn.CONCAT(quot_marks,AppendFullResults[[#This Row],[combination on kb]],quot_marks,",")</f>
        <v>"`Mg",</v>
      </c>
      <c r="O204" t="str">
        <f>_xlfn.CONCAT(quot_marks,AppendFullResults[[#This Row],[fixed on kb]],quot_marks,",")</f>
        <v>"gU",</v>
      </c>
    </row>
    <row r="205" spans="1:15" ht="18">
      <c r="A205" t="s">
        <v>2</v>
      </c>
      <c r="B205" t="s">
        <v>2</v>
      </c>
      <c r="C205" t="s">
        <v>367</v>
      </c>
      <c r="D205" s="60" t="s">
        <v>367</v>
      </c>
      <c r="E205" t="s">
        <v>625</v>
      </c>
      <c r="F205" s="60" t="s">
        <v>625</v>
      </c>
      <c r="G205" t="s">
        <v>396</v>
      </c>
      <c r="H205" s="60" t="s">
        <v>396</v>
      </c>
      <c r="K205" t="b">
        <v>1</v>
      </c>
      <c r="L205" s="61">
        <f>COUNTIF(AppendFullResults[combination on kb],AppendFullResults[[#This Row],[combination on kb]]&gt;1)</f>
        <v>0</v>
      </c>
      <c r="M205" s="61">
        <f>COUNTIF(AppendFullResults[fixed on kb],AppendFullResults[[#This Row],[fixed on kb]]&gt;0)</f>
        <v>0</v>
      </c>
      <c r="N205" t="str">
        <f>_xlfn.CONCAT(quot_marks,AppendFullResults[[#This Row],[combination on kb]],quot_marks,",")</f>
        <v>"`Mb",</v>
      </c>
      <c r="O205" t="str">
        <f>_xlfn.CONCAT(quot_marks,AppendFullResults[[#This Row],[fixed on kb]],quot_marks,",")</f>
        <v>"bU",</v>
      </c>
    </row>
    <row r="206" spans="1:15" ht="18">
      <c r="A206" t="s">
        <v>491</v>
      </c>
      <c r="B206" t="s">
        <v>491</v>
      </c>
      <c r="C206" t="s">
        <v>367</v>
      </c>
      <c r="D206" s="60" t="s">
        <v>367</v>
      </c>
      <c r="E206" t="s">
        <v>626</v>
      </c>
      <c r="F206" s="60" t="s">
        <v>626</v>
      </c>
      <c r="G206" t="s">
        <v>373</v>
      </c>
      <c r="H206" s="60" t="s">
        <v>373</v>
      </c>
      <c r="K206" t="b">
        <v>1</v>
      </c>
      <c r="L206" s="61">
        <f>COUNTIF(AppendFullResults[combination on kb],AppendFullResults[[#This Row],[combination on kb]]&gt;1)</f>
        <v>0</v>
      </c>
      <c r="M206" s="61">
        <f>COUNTIF(AppendFullResults[fixed on kb],AppendFullResults[[#This Row],[fixed on kb]]&gt;0)</f>
        <v>0</v>
      </c>
      <c r="N206" t="str">
        <f>_xlfn.CONCAT(quot_marks,AppendFullResults[[#This Row],[combination on kb]],quot_marks,",")</f>
        <v>"`M6",</v>
      </c>
      <c r="O206" t="str">
        <f>_xlfn.CONCAT(quot_marks,AppendFullResults[[#This Row],[fixed on kb]],quot_marks,",")</f>
        <v>"6M",</v>
      </c>
    </row>
    <row r="207" spans="1:15" ht="18">
      <c r="A207" t="s">
        <v>24</v>
      </c>
      <c r="B207" t="s">
        <v>24</v>
      </c>
      <c r="C207" t="s">
        <v>367</v>
      </c>
      <c r="D207" s="60" t="s">
        <v>367</v>
      </c>
      <c r="E207" t="s">
        <v>627</v>
      </c>
      <c r="F207" s="60" t="s">
        <v>627</v>
      </c>
      <c r="G207" t="s">
        <v>448</v>
      </c>
      <c r="H207" s="60" t="s">
        <v>448</v>
      </c>
      <c r="K207" t="b">
        <v>1</v>
      </c>
      <c r="L207" s="61">
        <f>COUNTIF(AppendFullResults[combination on kb],AppendFullResults[[#This Row],[combination on kb]]&gt;1)</f>
        <v>0</v>
      </c>
      <c r="M207" s="61">
        <f>COUNTIF(AppendFullResults[fixed on kb],AppendFullResults[[#This Row],[fixed on kb]]&gt;0)</f>
        <v>0</v>
      </c>
      <c r="N207" t="str">
        <f>_xlfn.CONCAT(quot_marks,AppendFullResults[[#This Row],[combination on kb]],quot_marks,",")</f>
        <v>"`My",</v>
      </c>
      <c r="O207" t="str">
        <f>_xlfn.CONCAT(quot_marks,AppendFullResults[[#This Row],[fixed on kb]],quot_marks,",")</f>
        <v>"yM",</v>
      </c>
    </row>
    <row r="208" spans="1:15" ht="18">
      <c r="A208" t="s">
        <v>17</v>
      </c>
      <c r="B208" t="s">
        <v>17</v>
      </c>
      <c r="C208" t="s">
        <v>367</v>
      </c>
      <c r="D208" s="60" t="s">
        <v>367</v>
      </c>
      <c r="E208" t="s">
        <v>628</v>
      </c>
      <c r="F208" s="60" t="s">
        <v>628</v>
      </c>
      <c r="G208" t="s">
        <v>374</v>
      </c>
      <c r="H208" s="60" t="s">
        <v>374</v>
      </c>
      <c r="I208" t="s">
        <v>242</v>
      </c>
      <c r="K208" t="b">
        <v>1</v>
      </c>
      <c r="L208" s="61">
        <f>COUNTIF(AppendFullResults[combination on kb],AppendFullResults[[#This Row],[combination on kb]]&gt;1)</f>
        <v>0</v>
      </c>
      <c r="M208" s="61">
        <f>COUNTIF(AppendFullResults[fixed on kb],AppendFullResults[[#This Row],[fixed on kb]]&gt;0)</f>
        <v>0</v>
      </c>
      <c r="N208" t="str">
        <f>_xlfn.CONCAT(quot_marks,AppendFullResults[[#This Row],[combination on kb]],quot_marks,",")</f>
        <v>"`Mh",</v>
      </c>
      <c r="O208" t="str">
        <f>_xlfn.CONCAT(quot_marks,AppendFullResults[[#This Row],[fixed on kb]],quot_marks,",")</f>
        <v>"hM",</v>
      </c>
    </row>
    <row r="209" spans="1:15" ht="18">
      <c r="A209" t="s">
        <v>25</v>
      </c>
      <c r="B209" t="s">
        <v>25</v>
      </c>
      <c r="C209" t="s">
        <v>367</v>
      </c>
      <c r="D209" s="60" t="s">
        <v>367</v>
      </c>
      <c r="E209" t="s">
        <v>629</v>
      </c>
      <c r="F209" s="60" t="s">
        <v>629</v>
      </c>
      <c r="G209" t="s">
        <v>447</v>
      </c>
      <c r="H209" s="60" t="s">
        <v>447</v>
      </c>
      <c r="K209" t="b">
        <v>1</v>
      </c>
      <c r="L209" s="61">
        <f>COUNTIF(AppendFullResults[combination on kb],AppendFullResults[[#This Row],[combination on kb]]&gt;1)</f>
        <v>0</v>
      </c>
      <c r="M209" s="61">
        <f>COUNTIF(AppendFullResults[fixed on kb],AppendFullResults[[#This Row],[fixed on kb]]&gt;0)</f>
        <v>0</v>
      </c>
      <c r="N209" t="str">
        <f>_xlfn.CONCAT(quot_marks,AppendFullResults[[#This Row],[combination on kb]],quot_marks,",")</f>
        <v>"`Mn",</v>
      </c>
      <c r="O209" t="str">
        <f>_xlfn.CONCAT(quot_marks,AppendFullResults[[#This Row],[fixed on kb]],quot_marks,",")</f>
        <v>"nM",</v>
      </c>
    </row>
    <row r="210" spans="1:15" ht="18">
      <c r="A210" t="s">
        <v>496</v>
      </c>
      <c r="B210" t="s">
        <v>496</v>
      </c>
      <c r="C210" t="s">
        <v>367</v>
      </c>
      <c r="D210" s="60" t="s">
        <v>367</v>
      </c>
      <c r="E210" t="s">
        <v>630</v>
      </c>
      <c r="F210" s="60" t="s">
        <v>630</v>
      </c>
      <c r="G210" t="s">
        <v>401</v>
      </c>
      <c r="H210" s="60" t="s">
        <v>401</v>
      </c>
      <c r="K210" t="b">
        <v>1</v>
      </c>
      <c r="L210" s="61">
        <f>COUNTIF(AppendFullResults[combination on kb],AppendFullResults[[#This Row],[combination on kb]]&gt;1)</f>
        <v>0</v>
      </c>
      <c r="M210" s="61">
        <f>COUNTIF(AppendFullResults[fixed on kb],AppendFullResults[[#This Row],[fixed on kb]]&gt;0)</f>
        <v>0</v>
      </c>
      <c r="N210" t="str">
        <f>_xlfn.CONCAT(quot_marks,AppendFullResults[[#This Row],[combination on kb]],quot_marks,",")</f>
        <v>"`M7",</v>
      </c>
      <c r="O210" t="str">
        <f>_xlfn.CONCAT(quot_marks,AppendFullResults[[#This Row],[fixed on kb]],quot_marks,",")</f>
        <v>"7J",</v>
      </c>
    </row>
    <row r="211" spans="1:15" ht="18">
      <c r="A211" t="s">
        <v>31</v>
      </c>
      <c r="B211" t="s">
        <v>31</v>
      </c>
      <c r="C211" t="s">
        <v>367</v>
      </c>
      <c r="D211" s="60" t="s">
        <v>367</v>
      </c>
      <c r="E211" t="s">
        <v>631</v>
      </c>
      <c r="F211" s="60" t="s">
        <v>631</v>
      </c>
      <c r="G211" t="s">
        <v>402</v>
      </c>
      <c r="H211" s="60" t="s">
        <v>402</v>
      </c>
      <c r="K211" t="b">
        <v>1</v>
      </c>
      <c r="L211" s="61">
        <f>COUNTIF(AppendFullResults[combination on kb],AppendFullResults[[#This Row],[combination on kb]]&gt;1)</f>
        <v>0</v>
      </c>
      <c r="M211" s="61">
        <f>COUNTIF(AppendFullResults[fixed on kb],AppendFullResults[[#This Row],[fixed on kb]]&gt;0)</f>
        <v>0</v>
      </c>
      <c r="N211" t="str">
        <f>_xlfn.CONCAT(quot_marks,AppendFullResults[[#This Row],[combination on kb]],quot_marks,",")</f>
        <v>"`Mu",</v>
      </c>
      <c r="O211" t="str">
        <f>_xlfn.CONCAT(quot_marks,AppendFullResults[[#This Row],[fixed on kb]],quot_marks,",")</f>
        <v>"uJ",</v>
      </c>
    </row>
    <row r="212" spans="1:15" ht="18">
      <c r="A212" t="s">
        <v>20</v>
      </c>
      <c r="B212" t="s">
        <v>20</v>
      </c>
      <c r="C212" t="s">
        <v>367</v>
      </c>
      <c r="D212" s="60" t="s">
        <v>367</v>
      </c>
      <c r="E212" t="s">
        <v>632</v>
      </c>
      <c r="F212" s="60" t="s">
        <v>632</v>
      </c>
      <c r="G212" t="s">
        <v>403</v>
      </c>
      <c r="H212" s="60" t="s">
        <v>403</v>
      </c>
      <c r="K212" t="b">
        <v>1</v>
      </c>
      <c r="L212" s="61">
        <f>COUNTIF(AppendFullResults[combination on kb],AppendFullResults[[#This Row],[combination on kb]]&gt;1)</f>
        <v>0</v>
      </c>
      <c r="M212" s="61">
        <f>COUNTIF(AppendFullResults[fixed on kb],AppendFullResults[[#This Row],[fixed on kb]]&gt;0)</f>
        <v>0</v>
      </c>
      <c r="N212" t="str">
        <f>_xlfn.CONCAT(quot_marks,AppendFullResults[[#This Row],[combination on kb]],quot_marks,",")</f>
        <v>"`Mj",</v>
      </c>
      <c r="O212" t="str">
        <f>_xlfn.CONCAT(quot_marks,AppendFullResults[[#This Row],[fixed on kb]],quot_marks,",")</f>
        <v>"jU",</v>
      </c>
    </row>
    <row r="213" spans="1:15" ht="18">
      <c r="A213" t="s">
        <v>23</v>
      </c>
      <c r="B213" t="s">
        <v>23</v>
      </c>
      <c r="C213" t="s">
        <v>367</v>
      </c>
      <c r="D213" s="60" t="s">
        <v>367</v>
      </c>
      <c r="E213" t="s">
        <v>633</v>
      </c>
      <c r="F213" s="60" t="s">
        <v>633</v>
      </c>
      <c r="G213" t="s">
        <v>404</v>
      </c>
      <c r="H213" s="60" t="s">
        <v>404</v>
      </c>
      <c r="K213" t="b">
        <v>1</v>
      </c>
      <c r="L213" s="61">
        <f>COUNTIF(AppendFullResults[combination on kb],AppendFullResults[[#This Row],[combination on kb]]&gt;1)</f>
        <v>0</v>
      </c>
      <c r="M213" s="61">
        <f>COUNTIF(AppendFullResults[fixed on kb],AppendFullResults[[#This Row],[fixed on kb]]&gt;0)</f>
        <v>0</v>
      </c>
      <c r="N213" t="str">
        <f>_xlfn.CONCAT(quot_marks,AppendFullResults[[#This Row],[combination on kb]],quot_marks,",")</f>
        <v>"`Mm",</v>
      </c>
      <c r="O213" t="str">
        <f>_xlfn.CONCAT(quot_marks,AppendFullResults[[#This Row],[fixed on kb]],quot_marks,",")</f>
        <v>"mU",</v>
      </c>
    </row>
    <row r="214" spans="1:15" ht="18">
      <c r="A214" t="s">
        <v>193</v>
      </c>
      <c r="B214" t="s">
        <v>193</v>
      </c>
      <c r="C214" t="s">
        <v>367</v>
      </c>
      <c r="D214" s="60" t="s">
        <v>367</v>
      </c>
      <c r="E214" t="s">
        <v>634</v>
      </c>
      <c r="F214" s="60" t="s">
        <v>634</v>
      </c>
      <c r="G214" t="s">
        <v>375</v>
      </c>
      <c r="H214" s="60" t="s">
        <v>375</v>
      </c>
      <c r="K214" t="b">
        <v>0</v>
      </c>
      <c r="L214" s="61">
        <f>COUNTIF(AppendFullResults[combination on kb],AppendFullResults[[#This Row],[combination on kb]]&gt;1)</f>
        <v>0</v>
      </c>
      <c r="M214" s="61">
        <f>COUNTIF(AppendFullResults[fixed on kb],AppendFullResults[[#This Row],[fixed on kb]]&gt;0)</f>
        <v>0</v>
      </c>
      <c r="N214" t="str">
        <f>_xlfn.CONCAT(quot_marks,AppendFullResults[[#This Row],[combination on kb]],quot_marks,",")</f>
        <v>"`M8",</v>
      </c>
      <c r="O214" t="str">
        <f>_xlfn.CONCAT(quot_marks,AppendFullResults[[#This Row],[fixed on kb]],quot_marks,",")</f>
        <v>"iM",</v>
      </c>
    </row>
    <row r="215" spans="1:15" ht="18">
      <c r="A215" t="s">
        <v>18</v>
      </c>
      <c r="B215" t="s">
        <v>18</v>
      </c>
      <c r="C215" t="s">
        <v>367</v>
      </c>
      <c r="D215" s="60" t="s">
        <v>367</v>
      </c>
      <c r="E215" t="s">
        <v>635</v>
      </c>
      <c r="F215" s="60" t="s">
        <v>635</v>
      </c>
      <c r="G215" t="s">
        <v>375</v>
      </c>
      <c r="H215" s="60" t="s">
        <v>375</v>
      </c>
      <c r="K215" t="b">
        <v>1</v>
      </c>
      <c r="L215" s="61">
        <f>COUNTIF(AppendFullResults[combination on kb],AppendFullResults[[#This Row],[combination on kb]]&gt;1)</f>
        <v>0</v>
      </c>
      <c r="M215" s="61">
        <f>COUNTIF(AppendFullResults[fixed on kb],AppendFullResults[[#This Row],[fixed on kb]]&gt;0)</f>
        <v>0</v>
      </c>
      <c r="N215" t="str">
        <f>_xlfn.CONCAT(quot_marks,AppendFullResults[[#This Row],[combination on kb]],quot_marks,",")</f>
        <v>"`Mi",</v>
      </c>
      <c r="O215" t="str">
        <f>_xlfn.CONCAT(quot_marks,AppendFullResults[[#This Row],[fixed on kb]],quot_marks,",")</f>
        <v>"iM",</v>
      </c>
    </row>
    <row r="216" spans="1:15" ht="18">
      <c r="A216" t="s">
        <v>22</v>
      </c>
      <c r="B216" t="s">
        <v>22</v>
      </c>
      <c r="C216" t="s">
        <v>367</v>
      </c>
      <c r="D216" s="60" t="s">
        <v>367</v>
      </c>
      <c r="E216" t="s">
        <v>636</v>
      </c>
      <c r="F216" s="60" t="s">
        <v>636</v>
      </c>
      <c r="G216" t="s">
        <v>458</v>
      </c>
      <c r="H216" s="60" t="s">
        <v>458</v>
      </c>
      <c r="K216" t="b">
        <v>0</v>
      </c>
      <c r="L216" s="61">
        <f>COUNTIF(AppendFullResults[combination on kb],AppendFullResults[[#This Row],[combination on kb]]&gt;1)</f>
        <v>0</v>
      </c>
      <c r="M216" s="61">
        <f>COUNTIF(AppendFullResults[fixed on kb],AppendFullResults[[#This Row],[fixed on kb]]&gt;0)</f>
        <v>0</v>
      </c>
      <c r="N216" t="str">
        <f>_xlfn.CONCAT(quot_marks,AppendFullResults[[#This Row],[combination on kb]],quot_marks,",")</f>
        <v>"`Mk",</v>
      </c>
      <c r="O216" t="str">
        <f>_xlfn.CONCAT(quot_marks,AppendFullResults[[#This Row],[fixed on kb]],quot_marks,",")</f>
        <v>",U",</v>
      </c>
    </row>
    <row r="217" spans="1:15" ht="18">
      <c r="A217" t="s">
        <v>38</v>
      </c>
      <c r="B217" t="s">
        <v>38</v>
      </c>
      <c r="C217" t="s">
        <v>367</v>
      </c>
      <c r="D217" s="60" t="s">
        <v>367</v>
      </c>
      <c r="E217" t="s">
        <v>637</v>
      </c>
      <c r="F217" s="60" t="s">
        <v>637</v>
      </c>
      <c r="G217" t="s">
        <v>458</v>
      </c>
      <c r="H217" s="60" t="s">
        <v>458</v>
      </c>
      <c r="K217" t="b">
        <v>1</v>
      </c>
      <c r="L217" s="61">
        <f>COUNTIF(AppendFullResults[combination on kb],AppendFullResults[[#This Row],[combination on kb]]&gt;1)</f>
        <v>0</v>
      </c>
      <c r="M217" s="61">
        <f>COUNTIF(AppendFullResults[fixed on kb],AppendFullResults[[#This Row],[fixed on kb]]&gt;0)</f>
        <v>0</v>
      </c>
      <c r="N217" t="str">
        <f>_xlfn.CONCAT(quot_marks,AppendFullResults[[#This Row],[combination on kb]],quot_marks,",")</f>
        <v>"`M,",</v>
      </c>
      <c r="O217" t="str">
        <f>_xlfn.CONCAT(quot_marks,AppendFullResults[[#This Row],[fixed on kb]],quot_marks,",")</f>
        <v>",U",</v>
      </c>
    </row>
    <row r="218" spans="1:15" ht="18">
      <c r="A218" t="s">
        <v>505</v>
      </c>
      <c r="B218" t="s">
        <v>505</v>
      </c>
      <c r="C218" t="s">
        <v>367</v>
      </c>
      <c r="D218" s="60" t="s">
        <v>367</v>
      </c>
      <c r="E218" t="s">
        <v>638</v>
      </c>
      <c r="F218" s="60" t="s">
        <v>638</v>
      </c>
      <c r="G218" t="s">
        <v>376</v>
      </c>
      <c r="H218" s="60" t="s">
        <v>376</v>
      </c>
      <c r="K218" t="b">
        <v>1</v>
      </c>
      <c r="L218" s="61">
        <f>COUNTIF(AppendFullResults[combination on kb],AppendFullResults[[#This Row],[combination on kb]]&gt;1)</f>
        <v>0</v>
      </c>
      <c r="M218" s="61">
        <f>COUNTIF(AppendFullResults[fixed on kb],AppendFullResults[[#This Row],[fixed on kb]]&gt;0)</f>
        <v>0</v>
      </c>
      <c r="N218" t="str">
        <f>_xlfn.CONCAT(quot_marks,AppendFullResults[[#This Row],[combination on kb]],quot_marks,",")</f>
        <v>"`M9",</v>
      </c>
      <c r="O218" t="str">
        <f>_xlfn.CONCAT(quot_marks,AppendFullResults[[#This Row],[fixed on kb]],quot_marks,",")</f>
        <v>"9M",</v>
      </c>
    </row>
    <row r="219" spans="1:15" ht="18">
      <c r="A219" t="s">
        <v>26</v>
      </c>
      <c r="B219" t="s">
        <v>26</v>
      </c>
      <c r="C219" t="s">
        <v>367</v>
      </c>
      <c r="D219" s="60" t="s">
        <v>367</v>
      </c>
      <c r="E219" t="s">
        <v>639</v>
      </c>
      <c r="F219" s="60" t="s">
        <v>639</v>
      </c>
      <c r="G219" t="s">
        <v>397</v>
      </c>
      <c r="H219" s="60" t="s">
        <v>397</v>
      </c>
      <c r="K219" t="b">
        <v>1</v>
      </c>
      <c r="L219" s="61">
        <f>COUNTIF(AppendFullResults[combination on kb],AppendFullResults[[#This Row],[combination on kb]]&gt;1)</f>
        <v>0</v>
      </c>
      <c r="M219" s="61">
        <f>COUNTIF(AppendFullResults[fixed on kb],AppendFullResults[[#This Row],[fixed on kb]]&gt;0)</f>
        <v>0</v>
      </c>
      <c r="N219" t="str">
        <f>_xlfn.CONCAT(quot_marks,AppendFullResults[[#This Row],[combination on kb]],quot_marks,",")</f>
        <v>"`Mo",</v>
      </c>
      <c r="O219" t="str">
        <f>_xlfn.CONCAT(quot_marks,AppendFullResults[[#This Row],[fixed on kb]],quot_marks,",")</f>
        <v>"oU",</v>
      </c>
    </row>
    <row r="220" spans="1:15" ht="18">
      <c r="A220" t="s">
        <v>12</v>
      </c>
      <c r="B220" t="s">
        <v>12</v>
      </c>
      <c r="C220" t="s">
        <v>367</v>
      </c>
      <c r="D220" s="60" t="s">
        <v>367</v>
      </c>
      <c r="E220" t="s">
        <v>640</v>
      </c>
      <c r="F220" s="60" t="s">
        <v>640</v>
      </c>
      <c r="G220" t="s">
        <v>164</v>
      </c>
      <c r="H220" s="60" t="s">
        <v>164</v>
      </c>
      <c r="I220" t="s">
        <v>242</v>
      </c>
      <c r="K220" t="b">
        <v>1</v>
      </c>
      <c r="L220" s="61">
        <f>COUNTIF(AppendFullResults[combination on kb],AppendFullResults[[#This Row],[combination on kb]]&gt;1)</f>
        <v>0</v>
      </c>
      <c r="M220" s="61">
        <f>COUNTIF(AppendFullResults[fixed on kb],AppendFullResults[[#This Row],[fixed on kb]]&gt;0)</f>
        <v>0</v>
      </c>
      <c r="N220" t="str">
        <f>_xlfn.CONCAT(quot_marks,AppendFullResults[[#This Row],[combination on kb]],quot_marks,",")</f>
        <v>"`Ml",</v>
      </c>
      <c r="O220" t="str">
        <f>_xlfn.CONCAT(quot_marks,AppendFullResults[[#This Row],[fixed on kb]],quot_marks,",")</f>
        <v>"lJ",</v>
      </c>
    </row>
    <row r="221" spans="1:15" ht="18">
      <c r="A221" t="s">
        <v>32</v>
      </c>
      <c r="B221" t="s">
        <v>32</v>
      </c>
      <c r="C221" t="s">
        <v>367</v>
      </c>
      <c r="D221" s="60" t="s">
        <v>367</v>
      </c>
      <c r="E221" t="s">
        <v>641</v>
      </c>
      <c r="F221" s="60" t="s">
        <v>641</v>
      </c>
      <c r="G221" t="s">
        <v>377</v>
      </c>
      <c r="H221" s="60" t="s">
        <v>377</v>
      </c>
      <c r="I221" t="s">
        <v>242</v>
      </c>
      <c r="K221" t="b">
        <v>1</v>
      </c>
      <c r="L221" s="61">
        <f>COUNTIF(AppendFullResults[combination on kb],AppendFullResults[[#This Row],[combination on kb]]&gt;1)</f>
        <v>0</v>
      </c>
      <c r="M221" s="61">
        <f>COUNTIF(AppendFullResults[fixed on kb],AppendFullResults[[#This Row],[fixed on kb]]&gt;0)</f>
        <v>0</v>
      </c>
      <c r="N221" t="str">
        <f>_xlfn.CONCAT(quot_marks,AppendFullResults[[#This Row],[combination on kb]],quot_marks,",")</f>
        <v>"`M.",</v>
      </c>
      <c r="O221" t="str">
        <f>_xlfn.CONCAT(quot_marks,AppendFullResults[[#This Row],[fixed on kb]],quot_marks,",")</f>
        <v>".M",</v>
      </c>
    </row>
    <row r="222" spans="1:15" ht="18">
      <c r="A222" t="s">
        <v>183</v>
      </c>
      <c r="B222" t="s">
        <v>183</v>
      </c>
      <c r="C222" t="s">
        <v>406</v>
      </c>
      <c r="D222" s="60" t="s">
        <v>406</v>
      </c>
      <c r="E222" t="s">
        <v>642</v>
      </c>
      <c r="F222" s="60" t="s">
        <v>642</v>
      </c>
      <c r="G222" t="s">
        <v>407</v>
      </c>
      <c r="H222" s="60" t="s">
        <v>407</v>
      </c>
      <c r="K222" t="b">
        <v>1</v>
      </c>
      <c r="L222" s="61">
        <f>COUNTIF(AppendFullResults[combination on kb],AppendFullResults[[#This Row],[combination on kb]]&gt;1)</f>
        <v>0</v>
      </c>
      <c r="M222" s="61">
        <f>COUNTIF(AppendFullResults[fixed on kb],AppendFullResults[[#This Row],[fixed on kb]]&gt;0)</f>
        <v>0</v>
      </c>
      <c r="N222" t="str">
        <f>_xlfn.CONCAT(quot_marks,AppendFullResults[[#This Row],[combination on kb]],quot_marks,",")</f>
        <v>"`×1",</v>
      </c>
      <c r="O222" t="str">
        <f>_xlfn.CONCAT(quot_marks,AppendFullResults[[#This Row],[fixed on kb]],quot_marks,",")</f>
        <v>"1Õ",</v>
      </c>
    </row>
    <row r="223" spans="1:15" ht="18">
      <c r="A223" t="s">
        <v>140</v>
      </c>
      <c r="B223" t="s">
        <v>140</v>
      </c>
      <c r="C223" t="s">
        <v>406</v>
      </c>
      <c r="D223" s="60" t="s">
        <v>406</v>
      </c>
      <c r="E223" t="s">
        <v>643</v>
      </c>
      <c r="F223" s="60" t="s">
        <v>643</v>
      </c>
      <c r="G223" t="s">
        <v>442</v>
      </c>
      <c r="H223" s="60" t="s">
        <v>442</v>
      </c>
      <c r="K223" t="b">
        <v>1</v>
      </c>
      <c r="L223" s="61">
        <f>COUNTIF(AppendFullResults[combination on kb],AppendFullResults[[#This Row],[combination on kb]]&gt;1)</f>
        <v>0</v>
      </c>
      <c r="M223" s="61">
        <f>COUNTIF(AppendFullResults[fixed on kb],AppendFullResults[[#This Row],[fixed on kb]]&gt;0)</f>
        <v>0</v>
      </c>
      <c r="N223" t="str">
        <f>_xlfn.CONCAT(quot_marks,AppendFullResults[[#This Row],[combination on kb]],quot_marks,",")</f>
        <v>"`×!",</v>
      </c>
      <c r="O223" t="str">
        <f>_xlfn.CONCAT(quot_marks,AppendFullResults[[#This Row],[fixed on kb]],quot_marks,",")</f>
        <v>"!Ö",</v>
      </c>
    </row>
    <row r="224" spans="1:15" ht="18">
      <c r="A224" t="s">
        <v>28</v>
      </c>
      <c r="B224" t="s">
        <v>28</v>
      </c>
      <c r="C224" t="s">
        <v>406</v>
      </c>
      <c r="D224" s="60" t="s">
        <v>406</v>
      </c>
      <c r="E224" t="s">
        <v>644</v>
      </c>
      <c r="F224" s="60" t="s">
        <v>644</v>
      </c>
      <c r="G224" t="s">
        <v>408</v>
      </c>
      <c r="H224" s="60" t="s">
        <v>408</v>
      </c>
      <c r="K224" t="b">
        <v>1</v>
      </c>
      <c r="L224" s="61">
        <f>COUNTIF(AppendFullResults[combination on kb],AppendFullResults[[#This Row],[combination on kb]]&gt;1)</f>
        <v>0</v>
      </c>
      <c r="M224" s="61">
        <f>COUNTIF(AppendFullResults[fixed on kb],AppendFullResults[[#This Row],[fixed on kb]]&gt;0)</f>
        <v>0</v>
      </c>
      <c r="N224" t="str">
        <f>_xlfn.CONCAT(quot_marks,AppendFullResults[[#This Row],[combination on kb]],quot_marks,",")</f>
        <v>"`×q",</v>
      </c>
      <c r="O224" t="str">
        <f>_xlfn.CONCAT(quot_marks,AppendFullResults[[#This Row],[fixed on kb]],quot_marks,",")</f>
        <v>"qÕ",</v>
      </c>
    </row>
    <row r="225" spans="1:15" ht="18">
      <c r="A225" t="s">
        <v>59</v>
      </c>
      <c r="B225" t="s">
        <v>59</v>
      </c>
      <c r="C225" t="s">
        <v>406</v>
      </c>
      <c r="D225" s="60" t="s">
        <v>406</v>
      </c>
      <c r="E225" t="s">
        <v>645</v>
      </c>
      <c r="F225" s="60" t="s">
        <v>645</v>
      </c>
      <c r="G225" t="s">
        <v>443</v>
      </c>
      <c r="H225" s="60" t="s">
        <v>443</v>
      </c>
      <c r="K225" t="b">
        <v>1</v>
      </c>
      <c r="L225" s="61">
        <f>COUNTIF(AppendFullResults[combination on kb],AppendFullResults[[#This Row],[combination on kb]]&gt;1)</f>
        <v>0</v>
      </c>
      <c r="M225" s="61">
        <f>COUNTIF(AppendFullResults[fixed on kb],AppendFullResults[[#This Row],[fixed on kb]]&gt;0)</f>
        <v>0</v>
      </c>
      <c r="N225" t="str">
        <f>_xlfn.CONCAT(quot_marks,AppendFullResults[[#This Row],[combination on kb]],quot_marks,",")</f>
        <v>"`×Q",</v>
      </c>
      <c r="O225" t="str">
        <f>_xlfn.CONCAT(quot_marks,AppendFullResults[[#This Row],[fixed on kb]],quot_marks,",")</f>
        <v>"QÖ",</v>
      </c>
    </row>
    <row r="226" spans="1:15" ht="18">
      <c r="A226" t="s">
        <v>0</v>
      </c>
      <c r="B226" t="s">
        <v>0</v>
      </c>
      <c r="C226" t="s">
        <v>406</v>
      </c>
      <c r="D226" s="60" t="s">
        <v>406</v>
      </c>
      <c r="E226" t="s">
        <v>646</v>
      </c>
      <c r="F226" s="60" t="s">
        <v>646</v>
      </c>
      <c r="G226" t="s">
        <v>409</v>
      </c>
      <c r="H226" s="60" t="s">
        <v>409</v>
      </c>
      <c r="K226" t="b">
        <v>1</v>
      </c>
      <c r="L226" s="61">
        <f>COUNTIF(AppendFullResults[combination on kb],AppendFullResults[[#This Row],[combination on kb]]&gt;1)</f>
        <v>0</v>
      </c>
      <c r="M226" s="61">
        <f>COUNTIF(AppendFullResults[fixed on kb],AppendFullResults[[#This Row],[fixed on kb]]&gt;0)</f>
        <v>0</v>
      </c>
      <c r="N226" t="str">
        <f>_xlfn.CONCAT(quot_marks,AppendFullResults[[#This Row],[combination on kb]],quot_marks,",")</f>
        <v>"`×a",</v>
      </c>
      <c r="O226" t="str">
        <f>_xlfn.CONCAT(quot_marks,AppendFullResults[[#This Row],[fixed on kb]],quot_marks,",")</f>
        <v>"aÕ",</v>
      </c>
    </row>
    <row r="227" spans="1:15" ht="18">
      <c r="A227" t="s">
        <v>187</v>
      </c>
      <c r="B227" t="s">
        <v>187</v>
      </c>
      <c r="C227" t="s">
        <v>406</v>
      </c>
      <c r="D227" s="60" t="s">
        <v>406</v>
      </c>
      <c r="E227" t="s">
        <v>647</v>
      </c>
      <c r="F227" s="60" t="s">
        <v>647</v>
      </c>
      <c r="G227" t="s">
        <v>410</v>
      </c>
      <c r="H227" s="60" t="s">
        <v>410</v>
      </c>
      <c r="K227" t="b">
        <v>1</v>
      </c>
      <c r="L227" s="61">
        <f>COUNTIF(AppendFullResults[combination on kb],AppendFullResults[[#This Row],[combination on kb]]&gt;1)</f>
        <v>0</v>
      </c>
      <c r="M227" s="61">
        <f>COUNTIF(AppendFullResults[fixed on kb],AppendFullResults[[#This Row],[fixed on kb]]&gt;0)</f>
        <v>0</v>
      </c>
      <c r="N227" t="str">
        <f>_xlfn.CONCAT(quot_marks,AppendFullResults[[#This Row],[combination on kb]],quot_marks,",")</f>
        <v>"`×A",</v>
      </c>
      <c r="O227" t="str">
        <f>_xlfn.CONCAT(quot_marks,AppendFullResults[[#This Row],[fixed on kb]],quot_marks,",")</f>
        <v>"AÕ",</v>
      </c>
    </row>
    <row r="228" spans="1:15" ht="18">
      <c r="A228" t="s">
        <v>7</v>
      </c>
      <c r="B228" t="s">
        <v>7</v>
      </c>
      <c r="C228" t="s">
        <v>406</v>
      </c>
      <c r="D228" s="60" t="s">
        <v>406</v>
      </c>
      <c r="E228" t="s">
        <v>648</v>
      </c>
      <c r="F228" s="60" t="s">
        <v>648</v>
      </c>
      <c r="G228" t="s">
        <v>411</v>
      </c>
      <c r="H228" s="60" t="s">
        <v>411</v>
      </c>
      <c r="K228" t="b">
        <v>1</v>
      </c>
      <c r="L228" s="61">
        <f>COUNTIF(AppendFullResults[combination on kb],AppendFullResults[[#This Row],[combination on kb]]&gt;1)</f>
        <v>0</v>
      </c>
      <c r="M228" s="61">
        <f>COUNTIF(AppendFullResults[fixed on kb],AppendFullResults[[#This Row],[fixed on kb]]&gt;0)</f>
        <v>0</v>
      </c>
      <c r="N228" t="str">
        <f>_xlfn.CONCAT(quot_marks,AppendFullResults[[#This Row],[combination on kb]],quot_marks,",")</f>
        <v>"`×z",</v>
      </c>
      <c r="O228" t="str">
        <f>_xlfn.CONCAT(quot_marks,AppendFullResults[[#This Row],[fixed on kb]],quot_marks,",")</f>
        <v>"zÕ",</v>
      </c>
    </row>
    <row r="229" spans="1:15" ht="18">
      <c r="A229" t="s">
        <v>54</v>
      </c>
      <c r="B229" t="s">
        <v>54</v>
      </c>
      <c r="C229" t="s">
        <v>406</v>
      </c>
      <c r="D229" s="60" t="s">
        <v>406</v>
      </c>
      <c r="E229" t="s">
        <v>649</v>
      </c>
      <c r="F229" s="60" t="s">
        <v>649</v>
      </c>
      <c r="G229" t="s">
        <v>412</v>
      </c>
      <c r="H229" s="60" t="s">
        <v>412</v>
      </c>
      <c r="K229" t="b">
        <v>1</v>
      </c>
      <c r="L229" s="61">
        <f>COUNTIF(AppendFullResults[combination on kb],AppendFullResults[[#This Row],[combination on kb]]&gt;1)</f>
        <v>0</v>
      </c>
      <c r="M229" s="61">
        <f>COUNTIF(AppendFullResults[fixed on kb],AppendFullResults[[#This Row],[fixed on kb]]&gt;0)</f>
        <v>0</v>
      </c>
      <c r="N229" t="str">
        <f>_xlfn.CONCAT(quot_marks,AppendFullResults[[#This Row],[combination on kb]],quot_marks,",")</f>
        <v>"`×Z",</v>
      </c>
      <c r="O229" t="str">
        <f>_xlfn.CONCAT(quot_marks,AppendFullResults[[#This Row],[fixed on kb]],quot_marks,",")</f>
        <v>"ZÕ",</v>
      </c>
    </row>
    <row r="230" spans="1:15" ht="18">
      <c r="A230" t="s">
        <v>184</v>
      </c>
      <c r="B230" t="s">
        <v>184</v>
      </c>
      <c r="C230" t="s">
        <v>406</v>
      </c>
      <c r="D230" s="60" t="s">
        <v>406</v>
      </c>
      <c r="E230" t="s">
        <v>650</v>
      </c>
      <c r="F230" s="60" t="s">
        <v>650</v>
      </c>
      <c r="G230" t="s">
        <v>420</v>
      </c>
      <c r="H230" s="60" t="s">
        <v>420</v>
      </c>
      <c r="K230" t="b">
        <v>1</v>
      </c>
      <c r="L230" s="61">
        <f>COUNTIF(AppendFullResults[combination on kb],AppendFullResults[[#This Row],[combination on kb]]&gt;1)</f>
        <v>0</v>
      </c>
      <c r="M230" s="61">
        <f>COUNTIF(AppendFullResults[fixed on kb],AppendFullResults[[#This Row],[fixed on kb]]&gt;0)</f>
        <v>0</v>
      </c>
      <c r="N230" t="str">
        <f>_xlfn.CONCAT(quot_marks,AppendFullResults[[#This Row],[combination on kb]],quot_marks,",")</f>
        <v>"`×2",</v>
      </c>
      <c r="O230" t="str">
        <f>_xlfn.CONCAT(quot_marks,AppendFullResults[[#This Row],[fixed on kb]],quot_marks,",")</f>
        <v>"2Ô",</v>
      </c>
    </row>
    <row r="231" spans="1:15" ht="18">
      <c r="A231" t="s">
        <v>185</v>
      </c>
      <c r="B231" t="s">
        <v>185</v>
      </c>
      <c r="C231" t="s">
        <v>406</v>
      </c>
      <c r="D231" s="60" t="s">
        <v>406</v>
      </c>
      <c r="E231" t="s">
        <v>651</v>
      </c>
      <c r="F231" s="60" t="s">
        <v>651</v>
      </c>
      <c r="G231" t="s">
        <v>421</v>
      </c>
      <c r="H231" s="60" t="s">
        <v>421</v>
      </c>
      <c r="K231" t="b">
        <v>1</v>
      </c>
      <c r="L231" s="61">
        <f>COUNTIF(AppendFullResults[combination on kb],AppendFullResults[[#This Row],[combination on kb]]&gt;1)</f>
        <v>0</v>
      </c>
      <c r="M231" s="61">
        <f>COUNTIF(AppendFullResults[fixed on kb],AppendFullResults[[#This Row],[fixed on kb]]&gt;0)</f>
        <v>0</v>
      </c>
      <c r="N231" t="str">
        <f>_xlfn.CONCAT(quot_marks,AppendFullResults[[#This Row],[combination on kb]],quot_marks,",")</f>
        <v>"`×@",</v>
      </c>
      <c r="O231" t="str">
        <f>_xlfn.CONCAT(quot_marks,AppendFullResults[[#This Row],[fixed on kb]],quot_marks,",")</f>
        <v>"@Ô",</v>
      </c>
    </row>
    <row r="232" spans="1:15" ht="18">
      <c r="A232" t="s">
        <v>3</v>
      </c>
      <c r="B232" t="s">
        <v>3</v>
      </c>
      <c r="C232" t="s">
        <v>406</v>
      </c>
      <c r="D232" s="60" t="s">
        <v>406</v>
      </c>
      <c r="E232" t="s">
        <v>652</v>
      </c>
      <c r="F232" s="60" t="s">
        <v>652</v>
      </c>
      <c r="G232" t="s">
        <v>422</v>
      </c>
      <c r="H232" s="60" t="s">
        <v>422</v>
      </c>
      <c r="K232" t="b">
        <v>1</v>
      </c>
      <c r="L232" s="61">
        <f>COUNTIF(AppendFullResults[combination on kb],AppendFullResults[[#This Row],[combination on kb]]&gt;1)</f>
        <v>0</v>
      </c>
      <c r="M232" s="61">
        <f>COUNTIF(AppendFullResults[fixed on kb],AppendFullResults[[#This Row],[fixed on kb]]&gt;0)</f>
        <v>0</v>
      </c>
      <c r="N232" t="str">
        <f>_xlfn.CONCAT(quot_marks,AppendFullResults[[#This Row],[combination on kb]],quot_marks,",")</f>
        <v>"`×w",</v>
      </c>
      <c r="O232" t="str">
        <f>_xlfn.CONCAT(quot_marks,AppendFullResults[[#This Row],[fixed on kb]],quot_marks,",")</f>
        <v>"wÔ",</v>
      </c>
    </row>
    <row r="233" spans="1:15" ht="18">
      <c r="A233" t="s">
        <v>188</v>
      </c>
      <c r="B233" t="s">
        <v>188</v>
      </c>
      <c r="C233" t="s">
        <v>406</v>
      </c>
      <c r="D233" s="60" t="s">
        <v>406</v>
      </c>
      <c r="E233" t="s">
        <v>653</v>
      </c>
      <c r="F233" s="60" t="s">
        <v>653</v>
      </c>
      <c r="G233" t="s">
        <v>423</v>
      </c>
      <c r="H233" s="60" t="s">
        <v>423</v>
      </c>
      <c r="K233" t="b">
        <v>1</v>
      </c>
      <c r="L233" s="61">
        <f>COUNTIF(AppendFullResults[combination on kb],AppendFullResults[[#This Row],[combination on kb]]&gt;1)</f>
        <v>0</v>
      </c>
      <c r="M233" s="61">
        <f>COUNTIF(AppendFullResults[fixed on kb],AppendFullResults[[#This Row],[fixed on kb]]&gt;0)</f>
        <v>0</v>
      </c>
      <c r="N233" t="str">
        <f>_xlfn.CONCAT(quot_marks,AppendFullResults[[#This Row],[combination on kb]],quot_marks,",")</f>
        <v>"`×W",</v>
      </c>
      <c r="O233" t="str">
        <f>_xlfn.CONCAT(quot_marks,AppendFullResults[[#This Row],[fixed on kb]],quot_marks,",")</f>
        <v>"WÔ",</v>
      </c>
    </row>
    <row r="234" spans="1:15" ht="18">
      <c r="A234" t="s">
        <v>21</v>
      </c>
      <c r="B234" t="s">
        <v>21</v>
      </c>
      <c r="C234" t="s">
        <v>406</v>
      </c>
      <c r="D234" s="60" t="s">
        <v>406</v>
      </c>
      <c r="E234" t="s">
        <v>654</v>
      </c>
      <c r="F234" s="60" t="s">
        <v>654</v>
      </c>
      <c r="G234" t="s">
        <v>424</v>
      </c>
      <c r="H234" s="60" t="s">
        <v>424</v>
      </c>
      <c r="K234" t="b">
        <v>1</v>
      </c>
      <c r="L234" s="61">
        <f>COUNTIF(AppendFullResults[combination on kb],AppendFullResults[[#This Row],[combination on kb]]&gt;1)</f>
        <v>0</v>
      </c>
      <c r="M234" s="61">
        <f>COUNTIF(AppendFullResults[fixed on kb],AppendFullResults[[#This Row],[fixed on kb]]&gt;0)</f>
        <v>0</v>
      </c>
      <c r="N234" t="str">
        <f>_xlfn.CONCAT(quot_marks,AppendFullResults[[#This Row],[combination on kb]],quot_marks,",")</f>
        <v>"`×s",</v>
      </c>
      <c r="O234" t="str">
        <f>_xlfn.CONCAT(quot_marks,AppendFullResults[[#This Row],[fixed on kb]],quot_marks,",")</f>
        <v>"sÔ",</v>
      </c>
    </row>
    <row r="235" spans="1:15" ht="18">
      <c r="A235" t="s">
        <v>189</v>
      </c>
      <c r="B235" t="s">
        <v>189</v>
      </c>
      <c r="C235" t="s">
        <v>406</v>
      </c>
      <c r="D235" s="60" t="s">
        <v>406</v>
      </c>
      <c r="E235" t="s">
        <v>655</v>
      </c>
      <c r="F235" s="60" t="s">
        <v>655</v>
      </c>
      <c r="G235" t="s">
        <v>425</v>
      </c>
      <c r="H235" s="60" t="s">
        <v>425</v>
      </c>
      <c r="K235" t="b">
        <v>1</v>
      </c>
      <c r="L235" s="61">
        <f>COUNTIF(AppendFullResults[combination on kb],AppendFullResults[[#This Row],[combination on kb]]&gt;1)</f>
        <v>0</v>
      </c>
      <c r="M235" s="61">
        <f>COUNTIF(AppendFullResults[fixed on kb],AppendFullResults[[#This Row],[fixed on kb]]&gt;0)</f>
        <v>0</v>
      </c>
      <c r="N235" t="str">
        <f>_xlfn.CONCAT(quot_marks,AppendFullResults[[#This Row],[combination on kb]],quot_marks,",")</f>
        <v>"`×S",</v>
      </c>
      <c r="O235" t="str">
        <f>_xlfn.CONCAT(quot_marks,AppendFullResults[[#This Row],[fixed on kb]],quot_marks,",")</f>
        <v>"SÔ",</v>
      </c>
    </row>
    <row r="236" spans="1:15" ht="18">
      <c r="A236" t="s">
        <v>15</v>
      </c>
      <c r="B236" t="s">
        <v>15</v>
      </c>
      <c r="C236" t="s">
        <v>406</v>
      </c>
      <c r="D236" s="60" t="s">
        <v>406</v>
      </c>
      <c r="E236" t="s">
        <v>656</v>
      </c>
      <c r="F236" s="60" t="s">
        <v>656</v>
      </c>
      <c r="G236" t="s">
        <v>426</v>
      </c>
      <c r="H236" s="60" t="s">
        <v>426</v>
      </c>
      <c r="K236" t="b">
        <v>1</v>
      </c>
      <c r="L236" s="61">
        <f>COUNTIF(AppendFullResults[combination on kb],AppendFullResults[[#This Row],[combination on kb]]&gt;1)</f>
        <v>0</v>
      </c>
      <c r="M236" s="61">
        <f>COUNTIF(AppendFullResults[fixed on kb],AppendFullResults[[#This Row],[fixed on kb]]&gt;0)</f>
        <v>0</v>
      </c>
      <c r="N236" t="str">
        <f>_xlfn.CONCAT(quot_marks,AppendFullResults[[#This Row],[combination on kb]],quot_marks,",")</f>
        <v>"`×x",</v>
      </c>
      <c r="O236" t="str">
        <f>_xlfn.CONCAT(quot_marks,AppendFullResults[[#This Row],[fixed on kb]],quot_marks,",")</f>
        <v>"xÔ",</v>
      </c>
    </row>
    <row r="237" spans="1:15" ht="18">
      <c r="A237" t="s">
        <v>190</v>
      </c>
      <c r="B237" t="s">
        <v>190</v>
      </c>
      <c r="C237" t="s">
        <v>406</v>
      </c>
      <c r="D237" s="60" t="s">
        <v>406</v>
      </c>
      <c r="E237" t="s">
        <v>657</v>
      </c>
      <c r="F237" s="60" t="s">
        <v>657</v>
      </c>
      <c r="G237" t="s">
        <v>427</v>
      </c>
      <c r="H237" s="60" t="s">
        <v>427</v>
      </c>
      <c r="K237" t="b">
        <v>1</v>
      </c>
      <c r="L237" s="61">
        <f>COUNTIF(AppendFullResults[combination on kb],AppendFullResults[[#This Row],[combination on kb]]&gt;1)</f>
        <v>0</v>
      </c>
      <c r="M237" s="61">
        <f>COUNTIF(AppendFullResults[fixed on kb],AppendFullResults[[#This Row],[fixed on kb]]&gt;0)</f>
        <v>0</v>
      </c>
      <c r="N237" t="str">
        <f>_xlfn.CONCAT(quot_marks,AppendFullResults[[#This Row],[combination on kb]],quot_marks,",")</f>
        <v>"`×X",</v>
      </c>
      <c r="O237" t="str">
        <f>_xlfn.CONCAT(quot_marks,AppendFullResults[[#This Row],[fixed on kb]],quot_marks,",")</f>
        <v>"XÔ",</v>
      </c>
    </row>
    <row r="238" spans="1:15" ht="18">
      <c r="A238" t="s">
        <v>186</v>
      </c>
      <c r="B238" t="s">
        <v>186</v>
      </c>
      <c r="C238" t="s">
        <v>406</v>
      </c>
      <c r="D238" s="60" t="s">
        <v>406</v>
      </c>
      <c r="E238" t="s">
        <v>658</v>
      </c>
      <c r="F238" s="60" t="s">
        <v>658</v>
      </c>
      <c r="G238" t="s">
        <v>441</v>
      </c>
      <c r="H238" s="60" t="s">
        <v>441</v>
      </c>
      <c r="K238" t="b">
        <v>1</v>
      </c>
      <c r="L238" s="61">
        <f>COUNTIF(AppendFullResults[combination on kb],AppendFullResults[[#This Row],[combination on kb]]&gt;1)</f>
        <v>0</v>
      </c>
      <c r="M238" s="61">
        <f>COUNTIF(AppendFullResults[fixed on kb],AppendFullResults[[#This Row],[fixed on kb]]&gt;0)</f>
        <v>0</v>
      </c>
      <c r="N238" t="str">
        <f>_xlfn.CONCAT(quot_marks,AppendFullResults[[#This Row],[combination on kb]],quot_marks,",")</f>
        <v>"`×3",</v>
      </c>
      <c r="O238" t="str">
        <f>_xlfn.CONCAT(quot_marks,AppendFullResults[[#This Row],[fixed on kb]],quot_marks,",")</f>
        <v>"3Ö",</v>
      </c>
    </row>
    <row r="239" spans="1:15" ht="18">
      <c r="A239" t="s">
        <v>11</v>
      </c>
      <c r="B239" t="s">
        <v>11</v>
      </c>
      <c r="C239" t="s">
        <v>406</v>
      </c>
      <c r="D239" s="60" t="s">
        <v>406</v>
      </c>
      <c r="E239" t="s">
        <v>659</v>
      </c>
      <c r="F239" s="60" t="s">
        <v>659</v>
      </c>
      <c r="G239" t="s">
        <v>440</v>
      </c>
      <c r="H239" s="60" t="s">
        <v>440</v>
      </c>
      <c r="K239" t="b">
        <v>1</v>
      </c>
      <c r="L239" s="61">
        <f>COUNTIF(AppendFullResults[combination on kb],AppendFullResults[[#This Row],[combination on kb]]&gt;1)</f>
        <v>0</v>
      </c>
      <c r="M239" s="61">
        <f>COUNTIF(AppendFullResults[fixed on kb],AppendFullResults[[#This Row],[fixed on kb]]&gt;0)</f>
        <v>0</v>
      </c>
      <c r="N239" t="str">
        <f>_xlfn.CONCAT(quot_marks,AppendFullResults[[#This Row],[combination on kb]],quot_marks,",")</f>
        <v>"`×e",</v>
      </c>
      <c r="O239" t="str">
        <f>_xlfn.CONCAT(quot_marks,AppendFullResults[[#This Row],[fixed on kb]],quot_marks,",")</f>
        <v>"eÖ",</v>
      </c>
    </row>
    <row r="240" spans="1:15" ht="18">
      <c r="A240" t="s">
        <v>9</v>
      </c>
      <c r="B240" t="s">
        <v>9</v>
      </c>
      <c r="C240" t="s">
        <v>406</v>
      </c>
      <c r="D240" s="60" t="s">
        <v>406</v>
      </c>
      <c r="E240" t="s">
        <v>660</v>
      </c>
      <c r="F240" s="60" t="s">
        <v>660</v>
      </c>
      <c r="G240" t="s">
        <v>413</v>
      </c>
      <c r="H240" s="60" t="s">
        <v>413</v>
      </c>
      <c r="K240" t="b">
        <v>1</v>
      </c>
      <c r="L240" s="61">
        <f>COUNTIF(AppendFullResults[combination on kb],AppendFullResults[[#This Row],[combination on kb]]&gt;1)</f>
        <v>0</v>
      </c>
      <c r="M240" s="61">
        <f>COUNTIF(AppendFullResults[fixed on kb],AppendFullResults[[#This Row],[fixed on kb]]&gt;0)</f>
        <v>0</v>
      </c>
      <c r="N240" t="str">
        <f>_xlfn.CONCAT(quot_marks,AppendFullResults[[#This Row],[combination on kb]],quot_marks,",")</f>
        <v>"`×d",</v>
      </c>
      <c r="O240" t="str">
        <f>_xlfn.CONCAT(quot_marks,AppendFullResults[[#This Row],[fixed on kb]],quot_marks,",")</f>
        <v>"dÕ",</v>
      </c>
    </row>
    <row r="241" spans="1:15" ht="18">
      <c r="A241" t="s">
        <v>6</v>
      </c>
      <c r="B241" t="s">
        <v>6</v>
      </c>
      <c r="C241" t="s">
        <v>406</v>
      </c>
      <c r="D241" s="60" t="s">
        <v>406</v>
      </c>
      <c r="E241" t="s">
        <v>661</v>
      </c>
      <c r="F241" s="60" t="s">
        <v>661</v>
      </c>
      <c r="G241" t="s">
        <v>414</v>
      </c>
      <c r="H241" s="60" t="s">
        <v>414</v>
      </c>
      <c r="K241" t="b">
        <v>1</v>
      </c>
      <c r="L241" s="61">
        <f>COUNTIF(AppendFullResults[combination on kb],AppendFullResults[[#This Row],[combination on kb]]&gt;1)</f>
        <v>0</v>
      </c>
      <c r="M241" s="61">
        <f>COUNTIF(AppendFullResults[fixed on kb],AppendFullResults[[#This Row],[fixed on kb]]&gt;0)</f>
        <v>0</v>
      </c>
      <c r="N241" t="str">
        <f>_xlfn.CONCAT(quot_marks,AppendFullResults[[#This Row],[combination on kb]],quot_marks,",")</f>
        <v>"`×c",</v>
      </c>
      <c r="O241" t="str">
        <f>_xlfn.CONCAT(quot_marks,AppendFullResults[[#This Row],[fixed on kb]],quot_marks,",")</f>
        <v>"cÕ",</v>
      </c>
    </row>
    <row r="242" spans="1:15" ht="18">
      <c r="A242" t="s">
        <v>191</v>
      </c>
      <c r="B242" t="s">
        <v>191</v>
      </c>
      <c r="C242" t="s">
        <v>406</v>
      </c>
      <c r="D242" s="60" t="s">
        <v>406</v>
      </c>
      <c r="E242" t="s">
        <v>662</v>
      </c>
      <c r="F242" s="60" t="s">
        <v>662</v>
      </c>
      <c r="G242" t="s">
        <v>428</v>
      </c>
      <c r="H242" s="60" t="s">
        <v>428</v>
      </c>
      <c r="K242" t="b">
        <v>1</v>
      </c>
      <c r="L242" s="61">
        <f>COUNTIF(AppendFullResults[combination on kb],AppendFullResults[[#This Row],[combination on kb]]&gt;1)</f>
        <v>0</v>
      </c>
      <c r="M242" s="61">
        <f>COUNTIF(AppendFullResults[fixed on kb],AppendFullResults[[#This Row],[fixed on kb]]&gt;0)</f>
        <v>0</v>
      </c>
      <c r="N242" t="str">
        <f>_xlfn.CONCAT(quot_marks,AppendFullResults[[#This Row],[combination on kb]],quot_marks,",")</f>
        <v>"`×4",</v>
      </c>
      <c r="O242" t="str">
        <f>_xlfn.CONCAT(quot_marks,AppendFullResults[[#This Row],[fixed on kb]],quot_marks,",")</f>
        <v>"4Ô",</v>
      </c>
    </row>
    <row r="243" spans="1:15" ht="18">
      <c r="A243" t="s">
        <v>29</v>
      </c>
      <c r="B243" t="s">
        <v>29</v>
      </c>
      <c r="C243" t="s">
        <v>406</v>
      </c>
      <c r="D243" s="60" t="s">
        <v>406</v>
      </c>
      <c r="E243" t="s">
        <v>663</v>
      </c>
      <c r="F243" s="60" t="s">
        <v>663</v>
      </c>
      <c r="G243" t="s">
        <v>429</v>
      </c>
      <c r="H243" s="60" t="s">
        <v>429</v>
      </c>
      <c r="K243" t="b">
        <v>1</v>
      </c>
      <c r="L243" s="61">
        <f>COUNTIF(AppendFullResults[combination on kb],AppendFullResults[[#This Row],[combination on kb]]&gt;1)</f>
        <v>0</v>
      </c>
      <c r="M243" s="61">
        <f>COUNTIF(AppendFullResults[fixed on kb],AppendFullResults[[#This Row],[fixed on kb]]&gt;0)</f>
        <v>0</v>
      </c>
      <c r="N243" t="str">
        <f>_xlfn.CONCAT(quot_marks,AppendFullResults[[#This Row],[combination on kb]],quot_marks,",")</f>
        <v>"`×r",</v>
      </c>
      <c r="O243" t="str">
        <f>_xlfn.CONCAT(quot_marks,AppendFullResults[[#This Row],[fixed on kb]],quot_marks,",")</f>
        <v>"rÔ",</v>
      </c>
    </row>
    <row r="244" spans="1:15" ht="18">
      <c r="A244" t="s">
        <v>13</v>
      </c>
      <c r="B244" t="s">
        <v>13</v>
      </c>
      <c r="C244" t="s">
        <v>406</v>
      </c>
      <c r="D244" s="60" t="s">
        <v>406</v>
      </c>
      <c r="E244" t="s">
        <v>664</v>
      </c>
      <c r="F244" s="60" t="s">
        <v>664</v>
      </c>
      <c r="G244" t="s">
        <v>430</v>
      </c>
      <c r="H244" s="60" t="s">
        <v>430</v>
      </c>
      <c r="K244" t="b">
        <v>1</v>
      </c>
      <c r="L244" s="61">
        <f>COUNTIF(AppendFullResults[combination on kb],AppendFullResults[[#This Row],[combination on kb]]&gt;1)</f>
        <v>0</v>
      </c>
      <c r="M244" s="61">
        <f>COUNTIF(AppendFullResults[fixed on kb],AppendFullResults[[#This Row],[fixed on kb]]&gt;0)</f>
        <v>0</v>
      </c>
      <c r="N244" t="str">
        <f>_xlfn.CONCAT(quot_marks,AppendFullResults[[#This Row],[combination on kb]],quot_marks,",")</f>
        <v>"`×f",</v>
      </c>
      <c r="O244" t="str">
        <f>_xlfn.CONCAT(quot_marks,AppendFullResults[[#This Row],[fixed on kb]],quot_marks,",")</f>
        <v>"fÔ",</v>
      </c>
    </row>
    <row r="245" spans="1:15" ht="18">
      <c r="A245" t="s">
        <v>33</v>
      </c>
      <c r="B245" t="s">
        <v>33</v>
      </c>
      <c r="C245" t="s">
        <v>406</v>
      </c>
      <c r="D245" s="60" t="s">
        <v>406</v>
      </c>
      <c r="E245" t="s">
        <v>665</v>
      </c>
      <c r="F245" s="60" t="s">
        <v>665</v>
      </c>
      <c r="G245" t="s">
        <v>431</v>
      </c>
      <c r="H245" s="60" t="s">
        <v>431</v>
      </c>
      <c r="K245" t="b">
        <v>1</v>
      </c>
      <c r="L245" s="61">
        <f>COUNTIF(AppendFullResults[combination on kb],AppendFullResults[[#This Row],[combination on kb]]&gt;1)</f>
        <v>0</v>
      </c>
      <c r="M245" s="61">
        <f>COUNTIF(AppendFullResults[fixed on kb],AppendFullResults[[#This Row],[fixed on kb]]&gt;0)</f>
        <v>0</v>
      </c>
      <c r="N245" t="str">
        <f>_xlfn.CONCAT(quot_marks,AppendFullResults[[#This Row],[combination on kb]],quot_marks,",")</f>
        <v>"`×v",</v>
      </c>
      <c r="O245" t="str">
        <f>_xlfn.CONCAT(quot_marks,AppendFullResults[[#This Row],[fixed on kb]],quot_marks,",")</f>
        <v>"vÔ",</v>
      </c>
    </row>
    <row r="246" spans="1:15" ht="18">
      <c r="A246" t="s">
        <v>192</v>
      </c>
      <c r="B246" t="s">
        <v>192</v>
      </c>
      <c r="C246" t="s">
        <v>406</v>
      </c>
      <c r="D246" s="60" t="s">
        <v>406</v>
      </c>
      <c r="E246" t="s">
        <v>666</v>
      </c>
      <c r="F246" s="60" t="s">
        <v>666</v>
      </c>
      <c r="G246" t="s">
        <v>432</v>
      </c>
      <c r="H246" s="60" t="s">
        <v>432</v>
      </c>
      <c r="K246" t="b">
        <v>1</v>
      </c>
      <c r="L246" s="61">
        <f>COUNTIF(AppendFullResults[combination on kb],AppendFullResults[[#This Row],[combination on kb]]&gt;1)</f>
        <v>0</v>
      </c>
      <c r="M246" s="61">
        <f>COUNTIF(AppendFullResults[fixed on kb],AppendFullResults[[#This Row],[fixed on kb]]&gt;0)</f>
        <v>0</v>
      </c>
      <c r="N246" t="str">
        <f>_xlfn.CONCAT(quot_marks,AppendFullResults[[#This Row],[combination on kb]],quot_marks,",")</f>
        <v>"`×5",</v>
      </c>
      <c r="O246" t="str">
        <f>_xlfn.CONCAT(quot_marks,AppendFullResults[[#This Row],[fixed on kb]],quot_marks,",")</f>
        <v>"5Ô",</v>
      </c>
    </row>
    <row r="247" spans="1:15" ht="18">
      <c r="A247" t="s">
        <v>30</v>
      </c>
      <c r="B247" t="s">
        <v>30</v>
      </c>
      <c r="C247" t="s">
        <v>406</v>
      </c>
      <c r="D247" s="60" t="s">
        <v>406</v>
      </c>
      <c r="E247" t="s">
        <v>667</v>
      </c>
      <c r="F247" s="60" t="s">
        <v>667</v>
      </c>
      <c r="G247" t="s">
        <v>446</v>
      </c>
      <c r="H247" s="60" t="s">
        <v>446</v>
      </c>
      <c r="K247" t="b">
        <v>1</v>
      </c>
      <c r="L247" s="61">
        <f>COUNTIF(AppendFullResults[combination on kb],AppendFullResults[[#This Row],[combination on kb]]&gt;1)</f>
        <v>0</v>
      </c>
      <c r="M247" s="61">
        <f>COUNTIF(AppendFullResults[fixed on kb],AppendFullResults[[#This Row],[fixed on kb]]&gt;0)</f>
        <v>0</v>
      </c>
      <c r="N247" t="str">
        <f>_xlfn.CONCAT(quot_marks,AppendFullResults[[#This Row],[combination on kb]],quot_marks,",")</f>
        <v>"`×t",</v>
      </c>
      <c r="O247" t="str">
        <f>_xlfn.CONCAT(quot_marks,AppendFullResults[[#This Row],[fixed on kb]],quot_marks,",")</f>
        <v>"t&amp;",</v>
      </c>
    </row>
    <row r="248" spans="1:15" ht="18">
      <c r="A248" t="s">
        <v>14</v>
      </c>
      <c r="B248" t="s">
        <v>14</v>
      </c>
      <c r="C248" t="s">
        <v>406</v>
      </c>
      <c r="D248" s="60" t="s">
        <v>406</v>
      </c>
      <c r="E248" t="s">
        <v>668</v>
      </c>
      <c r="F248" s="60" t="s">
        <v>668</v>
      </c>
      <c r="G248" t="s">
        <v>433</v>
      </c>
      <c r="H248" s="60" t="s">
        <v>433</v>
      </c>
      <c r="K248" t="b">
        <v>1</v>
      </c>
      <c r="L248" s="61">
        <f>COUNTIF(AppendFullResults[combination on kb],AppendFullResults[[#This Row],[combination on kb]]&gt;1)</f>
        <v>0</v>
      </c>
      <c r="M248" s="61">
        <f>COUNTIF(AppendFullResults[fixed on kb],AppendFullResults[[#This Row],[fixed on kb]]&gt;0)</f>
        <v>0</v>
      </c>
      <c r="N248" t="str">
        <f>_xlfn.CONCAT(quot_marks,AppendFullResults[[#This Row],[combination on kb]],quot_marks,",")</f>
        <v>"`×g",</v>
      </c>
      <c r="O248" t="str">
        <f>_xlfn.CONCAT(quot_marks,AppendFullResults[[#This Row],[fixed on kb]],quot_marks,",")</f>
        <v>"gÔ",</v>
      </c>
    </row>
    <row r="249" spans="1:15" ht="18">
      <c r="A249" t="s">
        <v>2</v>
      </c>
      <c r="B249" t="s">
        <v>2</v>
      </c>
      <c r="C249" t="s">
        <v>406</v>
      </c>
      <c r="D249" s="60" t="s">
        <v>406</v>
      </c>
      <c r="E249" t="s">
        <v>669</v>
      </c>
      <c r="F249" s="60" t="s">
        <v>669</v>
      </c>
      <c r="G249" t="s">
        <v>434</v>
      </c>
      <c r="H249" s="60" t="s">
        <v>434</v>
      </c>
      <c r="K249" t="b">
        <v>1</v>
      </c>
      <c r="L249" s="61">
        <f>COUNTIF(AppendFullResults[combination on kb],AppendFullResults[[#This Row],[combination on kb]]&gt;1)</f>
        <v>0</v>
      </c>
      <c r="M249" s="61">
        <f>COUNTIF(AppendFullResults[fixed on kb],AppendFullResults[[#This Row],[fixed on kb]]&gt;0)</f>
        <v>0</v>
      </c>
      <c r="N249" t="str">
        <f>_xlfn.CONCAT(quot_marks,AppendFullResults[[#This Row],[combination on kb]],quot_marks,",")</f>
        <v>"`×b",</v>
      </c>
      <c r="O249" t="str">
        <f>_xlfn.CONCAT(quot_marks,AppendFullResults[[#This Row],[fixed on kb]],quot_marks,",")</f>
        <v>"bÔ",</v>
      </c>
    </row>
    <row r="250" spans="1:15" ht="18">
      <c r="A250" t="s">
        <v>491</v>
      </c>
      <c r="B250" t="s">
        <v>491</v>
      </c>
      <c r="C250" t="s">
        <v>406</v>
      </c>
      <c r="D250" s="60" t="s">
        <v>406</v>
      </c>
      <c r="E250" t="s">
        <v>670</v>
      </c>
      <c r="F250" s="60" t="s">
        <v>670</v>
      </c>
      <c r="G250" t="s">
        <v>437</v>
      </c>
      <c r="H250" s="60" t="s">
        <v>437</v>
      </c>
      <c r="K250" t="b">
        <v>1</v>
      </c>
      <c r="L250" s="61">
        <f>COUNTIF(AppendFullResults[combination on kb],AppendFullResults[[#This Row],[combination on kb]]&gt;1)</f>
        <v>0</v>
      </c>
      <c r="M250" s="61">
        <f>COUNTIF(AppendFullResults[fixed on kb],AppendFullResults[[#This Row],[fixed on kb]]&gt;0)</f>
        <v>0</v>
      </c>
      <c r="N250" t="str">
        <f>_xlfn.CONCAT(quot_marks,AppendFullResults[[#This Row],[combination on kb]],quot_marks,",")</f>
        <v>"`×6",</v>
      </c>
      <c r="O250" t="str">
        <f>_xlfn.CONCAT(quot_marks,AppendFullResults[[#This Row],[fixed on kb]],quot_marks,",")</f>
        <v>"6Õ",</v>
      </c>
    </row>
    <row r="251" spans="1:15" ht="18">
      <c r="A251" t="s">
        <v>24</v>
      </c>
      <c r="B251" t="s">
        <v>24</v>
      </c>
      <c r="C251" t="s">
        <v>406</v>
      </c>
      <c r="D251" s="60" t="s">
        <v>406</v>
      </c>
      <c r="E251" t="s">
        <v>671</v>
      </c>
      <c r="F251" s="60" t="s">
        <v>671</v>
      </c>
      <c r="G251" t="s">
        <v>445</v>
      </c>
      <c r="H251" s="60" t="s">
        <v>445</v>
      </c>
      <c r="K251" t="b">
        <v>1</v>
      </c>
      <c r="L251" s="61">
        <f>COUNTIF(AppendFullResults[combination on kb],AppendFullResults[[#This Row],[combination on kb]]&gt;1)</f>
        <v>0</v>
      </c>
      <c r="M251" s="61">
        <f>COUNTIF(AppendFullResults[fixed on kb],AppendFullResults[[#This Row],[fixed on kb]]&gt;0)</f>
        <v>0</v>
      </c>
      <c r="N251" t="str">
        <f>_xlfn.CONCAT(quot_marks,AppendFullResults[[#This Row],[combination on kb]],quot_marks,",")</f>
        <v>"`×y",</v>
      </c>
      <c r="O251" t="str">
        <f>_xlfn.CONCAT(quot_marks,AppendFullResults[[#This Row],[fixed on kb]],quot_marks,",")</f>
        <v>"yÕ",</v>
      </c>
    </row>
    <row r="252" spans="1:15" ht="18">
      <c r="A252" t="s">
        <v>17</v>
      </c>
      <c r="B252" t="s">
        <v>17</v>
      </c>
      <c r="C252" t="s">
        <v>406</v>
      </c>
      <c r="D252" s="60" t="s">
        <v>406</v>
      </c>
      <c r="E252" t="s">
        <v>672</v>
      </c>
      <c r="F252" s="60" t="s">
        <v>672</v>
      </c>
      <c r="G252" t="s">
        <v>171</v>
      </c>
      <c r="H252" s="60" t="s">
        <v>171</v>
      </c>
      <c r="I252" t="s">
        <v>242</v>
      </c>
      <c r="K252" t="b">
        <v>1</v>
      </c>
      <c r="L252" s="61">
        <f>COUNTIF(AppendFullResults[combination on kb],AppendFullResults[[#This Row],[combination on kb]]&gt;1)</f>
        <v>0</v>
      </c>
      <c r="M252" s="61">
        <f>COUNTIF(AppendFullResults[fixed on kb],AppendFullResults[[#This Row],[fixed on kb]]&gt;0)</f>
        <v>0</v>
      </c>
      <c r="N252" t="str">
        <f>_xlfn.CONCAT(quot_marks,AppendFullResults[[#This Row],[combination on kb]],quot_marks,",")</f>
        <v>"`×h",</v>
      </c>
      <c r="O252" t="str">
        <f>_xlfn.CONCAT(quot_marks,AppendFullResults[[#This Row],[fixed on kb]],quot_marks,",")</f>
        <v>"hÕ",</v>
      </c>
    </row>
    <row r="253" spans="1:15" ht="18">
      <c r="A253" t="s">
        <v>25</v>
      </c>
      <c r="B253" t="s">
        <v>25</v>
      </c>
      <c r="C253" t="s">
        <v>406</v>
      </c>
      <c r="D253" s="60" t="s">
        <v>406</v>
      </c>
      <c r="E253" t="s">
        <v>673</v>
      </c>
      <c r="F253" s="60" t="s">
        <v>673</v>
      </c>
      <c r="G253" t="s">
        <v>444</v>
      </c>
      <c r="H253" s="60" t="s">
        <v>444</v>
      </c>
      <c r="K253" t="b">
        <v>1</v>
      </c>
      <c r="L253" s="61">
        <f>COUNTIF(AppendFullResults[combination on kb],AppendFullResults[[#This Row],[combination on kb]]&gt;1)</f>
        <v>0</v>
      </c>
      <c r="M253" s="61">
        <f>COUNTIF(AppendFullResults[fixed on kb],AppendFullResults[[#This Row],[fixed on kb]]&gt;0)</f>
        <v>0</v>
      </c>
      <c r="N253" t="str">
        <f>_xlfn.CONCAT(quot_marks,AppendFullResults[[#This Row],[combination on kb]],quot_marks,",")</f>
        <v>"`×n",</v>
      </c>
      <c r="O253" t="str">
        <f>_xlfn.CONCAT(quot_marks,AppendFullResults[[#This Row],[fixed on kb]],quot_marks,",")</f>
        <v>"nÕ",</v>
      </c>
    </row>
    <row r="254" spans="1:15" ht="18">
      <c r="A254" t="s">
        <v>496</v>
      </c>
      <c r="B254" t="s">
        <v>496</v>
      </c>
      <c r="C254" t="s">
        <v>406</v>
      </c>
      <c r="D254" s="60" t="s">
        <v>406</v>
      </c>
      <c r="E254" t="s">
        <v>674</v>
      </c>
      <c r="F254" s="60" t="s">
        <v>674</v>
      </c>
      <c r="G254" t="s">
        <v>415</v>
      </c>
      <c r="H254" s="60" t="s">
        <v>415</v>
      </c>
      <c r="K254" t="b">
        <v>1</v>
      </c>
      <c r="L254" s="61">
        <f>COUNTIF(AppendFullResults[combination on kb],AppendFullResults[[#This Row],[combination on kb]]&gt;1)</f>
        <v>0</v>
      </c>
      <c r="M254" s="61">
        <f>COUNTIF(AppendFullResults[fixed on kb],AppendFullResults[[#This Row],[fixed on kb]]&gt;0)</f>
        <v>0</v>
      </c>
      <c r="N254" t="str">
        <f>_xlfn.CONCAT(quot_marks,AppendFullResults[[#This Row],[combination on kb]],quot_marks,",")</f>
        <v>"`×7",</v>
      </c>
      <c r="O254" t="str">
        <f>_xlfn.CONCAT(quot_marks,AppendFullResults[[#This Row],[fixed on kb]],quot_marks,",")</f>
        <v>"7Õ",</v>
      </c>
    </row>
    <row r="255" spans="1:15" ht="18">
      <c r="A255" t="s">
        <v>31</v>
      </c>
      <c r="B255" t="s">
        <v>31</v>
      </c>
      <c r="C255" t="s">
        <v>406</v>
      </c>
      <c r="D255" s="60" t="s">
        <v>406</v>
      </c>
      <c r="E255" t="s">
        <v>675</v>
      </c>
      <c r="F255" s="60" t="s">
        <v>675</v>
      </c>
      <c r="G255" t="s">
        <v>416</v>
      </c>
      <c r="H255" s="60" t="s">
        <v>416</v>
      </c>
      <c r="K255" t="b">
        <v>1</v>
      </c>
      <c r="L255" s="61">
        <f>COUNTIF(AppendFullResults[combination on kb],AppendFullResults[[#This Row],[combination on kb]]&gt;1)</f>
        <v>0</v>
      </c>
      <c r="M255" s="61">
        <f>COUNTIF(AppendFullResults[fixed on kb],AppendFullResults[[#This Row],[fixed on kb]]&gt;0)</f>
        <v>0</v>
      </c>
      <c r="N255" t="str">
        <f>_xlfn.CONCAT(quot_marks,AppendFullResults[[#This Row],[combination on kb]],quot_marks,",")</f>
        <v>"`×u",</v>
      </c>
      <c r="O255" t="str">
        <f>_xlfn.CONCAT(quot_marks,AppendFullResults[[#This Row],[fixed on kb]],quot_marks,",")</f>
        <v>"uÕ",</v>
      </c>
    </row>
    <row r="256" spans="1:15" ht="18">
      <c r="A256" t="s">
        <v>20</v>
      </c>
      <c r="B256" t="s">
        <v>20</v>
      </c>
      <c r="C256" t="s">
        <v>406</v>
      </c>
      <c r="D256" s="60" t="s">
        <v>406</v>
      </c>
      <c r="E256" t="s">
        <v>676</v>
      </c>
      <c r="F256" s="60" t="s">
        <v>676</v>
      </c>
      <c r="G256" t="s">
        <v>435</v>
      </c>
      <c r="H256" s="60" t="s">
        <v>435</v>
      </c>
      <c r="K256" t="b">
        <v>1</v>
      </c>
      <c r="L256" s="61">
        <f>COUNTIF(AppendFullResults[combination on kb],AppendFullResults[[#This Row],[combination on kb]]&gt;1)</f>
        <v>0</v>
      </c>
      <c r="M256" s="61">
        <f>COUNTIF(AppendFullResults[fixed on kb],AppendFullResults[[#This Row],[fixed on kb]]&gt;0)</f>
        <v>0</v>
      </c>
      <c r="N256" t="str">
        <f>_xlfn.CONCAT(quot_marks,AppendFullResults[[#This Row],[combination on kb]],quot_marks,",")</f>
        <v>"`×j",</v>
      </c>
      <c r="O256" t="str">
        <f>_xlfn.CONCAT(quot_marks,AppendFullResults[[#This Row],[fixed on kb]],quot_marks,",")</f>
        <v>"jÔ",</v>
      </c>
    </row>
    <row r="257" spans="1:15" ht="18">
      <c r="A257" t="s">
        <v>23</v>
      </c>
      <c r="B257" t="s">
        <v>23</v>
      </c>
      <c r="C257" t="s">
        <v>406</v>
      </c>
      <c r="D257" s="60" t="s">
        <v>406</v>
      </c>
      <c r="E257" t="s">
        <v>677</v>
      </c>
      <c r="F257" s="60" t="s">
        <v>677</v>
      </c>
      <c r="G257" t="s">
        <v>436</v>
      </c>
      <c r="H257" s="60" t="s">
        <v>436</v>
      </c>
      <c r="K257" t="b">
        <v>1</v>
      </c>
      <c r="L257" s="61">
        <f>COUNTIF(AppendFullResults[combination on kb],AppendFullResults[[#This Row],[combination on kb]]&gt;1)</f>
        <v>0</v>
      </c>
      <c r="M257" s="61">
        <f>COUNTIF(AppendFullResults[fixed on kb],AppendFullResults[[#This Row],[fixed on kb]]&gt;0)</f>
        <v>0</v>
      </c>
      <c r="N257" t="str">
        <f>_xlfn.CONCAT(quot_marks,AppendFullResults[[#This Row],[combination on kb]],quot_marks,",")</f>
        <v>"`×m",</v>
      </c>
      <c r="O257" t="str">
        <f>_xlfn.CONCAT(quot_marks,AppendFullResults[[#This Row],[fixed on kb]],quot_marks,",")</f>
        <v>"mÔ",</v>
      </c>
    </row>
    <row r="258" spans="1:15" ht="18">
      <c r="A258" t="s">
        <v>193</v>
      </c>
      <c r="B258" t="s">
        <v>193</v>
      </c>
      <c r="C258" t="s">
        <v>406</v>
      </c>
      <c r="D258" s="60" t="s">
        <v>406</v>
      </c>
      <c r="E258" t="s">
        <v>678</v>
      </c>
      <c r="F258" s="60" t="s">
        <v>678</v>
      </c>
      <c r="G258" t="s">
        <v>417</v>
      </c>
      <c r="H258" s="60" t="s">
        <v>417</v>
      </c>
      <c r="K258" t="b">
        <v>0</v>
      </c>
      <c r="L258" s="61">
        <f>COUNTIF(AppendFullResults[combination on kb],AppendFullResults[[#This Row],[combination on kb]]&gt;1)</f>
        <v>0</v>
      </c>
      <c r="M258" s="61">
        <f>COUNTIF(AppendFullResults[fixed on kb],AppendFullResults[[#This Row],[fixed on kb]]&gt;0)</f>
        <v>0</v>
      </c>
      <c r="N258" t="str">
        <f>_xlfn.CONCAT(quot_marks,AppendFullResults[[#This Row],[combination on kb]],quot_marks,",")</f>
        <v>"`×8",</v>
      </c>
      <c r="O258" t="str">
        <f>_xlfn.CONCAT(quot_marks,AppendFullResults[[#This Row],[fixed on kb]],quot_marks,",")</f>
        <v>"iÕ",</v>
      </c>
    </row>
    <row r="259" spans="1:15" ht="18">
      <c r="A259" t="s">
        <v>18</v>
      </c>
      <c r="B259" t="s">
        <v>18</v>
      </c>
      <c r="C259" t="s">
        <v>406</v>
      </c>
      <c r="D259" s="60" t="s">
        <v>406</v>
      </c>
      <c r="E259" t="s">
        <v>679</v>
      </c>
      <c r="F259" s="60" t="s">
        <v>679</v>
      </c>
      <c r="G259" t="s">
        <v>417</v>
      </c>
      <c r="H259" s="60" t="s">
        <v>417</v>
      </c>
      <c r="K259" t="b">
        <v>1</v>
      </c>
      <c r="L259" s="61">
        <f>COUNTIF(AppendFullResults[combination on kb],AppendFullResults[[#This Row],[combination on kb]]&gt;1)</f>
        <v>0</v>
      </c>
      <c r="M259" s="61">
        <f>COUNTIF(AppendFullResults[fixed on kb],AppendFullResults[[#This Row],[fixed on kb]]&gt;0)</f>
        <v>0</v>
      </c>
      <c r="N259" t="str">
        <f>_xlfn.CONCAT(quot_marks,AppendFullResults[[#This Row],[combination on kb]],quot_marks,",")</f>
        <v>"`×i",</v>
      </c>
      <c r="O259" t="str">
        <f>_xlfn.CONCAT(quot_marks,AppendFullResults[[#This Row],[fixed on kb]],quot_marks,",")</f>
        <v>"iÕ",</v>
      </c>
    </row>
    <row r="260" spans="1:15" ht="18">
      <c r="A260" t="s">
        <v>22</v>
      </c>
      <c r="B260" t="s">
        <v>22</v>
      </c>
      <c r="C260" t="s">
        <v>406</v>
      </c>
      <c r="D260" s="60" t="s">
        <v>406</v>
      </c>
      <c r="E260" t="s">
        <v>680</v>
      </c>
      <c r="F260" s="60" t="s">
        <v>680</v>
      </c>
      <c r="G260" t="s">
        <v>418</v>
      </c>
      <c r="H260" s="60" t="s">
        <v>418</v>
      </c>
      <c r="K260" t="b">
        <v>0</v>
      </c>
      <c r="L260" s="61">
        <f>COUNTIF(AppendFullResults[combination on kb],AppendFullResults[[#This Row],[combination on kb]]&gt;1)</f>
        <v>0</v>
      </c>
      <c r="M260" s="61">
        <f>COUNTIF(AppendFullResults[fixed on kb],AppendFullResults[[#This Row],[fixed on kb]]&gt;0)</f>
        <v>0</v>
      </c>
      <c r="N260" t="str">
        <f>_xlfn.CONCAT(quot_marks,AppendFullResults[[#This Row],[combination on kb]],quot_marks,",")</f>
        <v>"`×k",</v>
      </c>
      <c r="O260" t="str">
        <f>_xlfn.CONCAT(quot_marks,AppendFullResults[[#This Row],[fixed on kb]],quot_marks,",")</f>
        <v>",Õ",</v>
      </c>
    </row>
    <row r="261" spans="1:15" ht="18">
      <c r="A261" t="s">
        <v>38</v>
      </c>
      <c r="B261" t="s">
        <v>38</v>
      </c>
      <c r="C261" t="s">
        <v>406</v>
      </c>
      <c r="D261" s="60" t="s">
        <v>406</v>
      </c>
      <c r="E261" t="s">
        <v>681</v>
      </c>
      <c r="F261" s="60" t="s">
        <v>681</v>
      </c>
      <c r="G261" t="s">
        <v>418</v>
      </c>
      <c r="H261" s="60" t="s">
        <v>418</v>
      </c>
      <c r="K261" t="b">
        <v>1</v>
      </c>
      <c r="L261" s="61">
        <f>COUNTIF(AppendFullResults[combination on kb],AppendFullResults[[#This Row],[combination on kb]]&gt;1)</f>
        <v>0</v>
      </c>
      <c r="M261" s="61">
        <f>COUNTIF(AppendFullResults[fixed on kb],AppendFullResults[[#This Row],[fixed on kb]]&gt;0)</f>
        <v>0</v>
      </c>
      <c r="N261" t="str">
        <f>_xlfn.CONCAT(quot_marks,AppendFullResults[[#This Row],[combination on kb]],quot_marks,",")</f>
        <v>"`×,",</v>
      </c>
      <c r="O261" t="str">
        <f>_xlfn.CONCAT(quot_marks,AppendFullResults[[#This Row],[fixed on kb]],quot_marks,",")</f>
        <v>",Õ",</v>
      </c>
    </row>
    <row r="262" spans="1:15" ht="18">
      <c r="A262" t="s">
        <v>505</v>
      </c>
      <c r="B262" t="s">
        <v>505</v>
      </c>
      <c r="C262" t="s">
        <v>406</v>
      </c>
      <c r="D262" s="60" t="s">
        <v>406</v>
      </c>
      <c r="E262" t="s">
        <v>682</v>
      </c>
      <c r="F262" s="60" t="s">
        <v>682</v>
      </c>
      <c r="G262" t="s">
        <v>439</v>
      </c>
      <c r="H262" s="60" t="s">
        <v>439</v>
      </c>
      <c r="K262" t="b">
        <v>1</v>
      </c>
      <c r="L262" s="61">
        <f>COUNTIF(AppendFullResults[combination on kb],AppendFullResults[[#This Row],[combination on kb]]&gt;1)</f>
        <v>0</v>
      </c>
      <c r="M262" s="61">
        <f>COUNTIF(AppendFullResults[fixed on kb],AppendFullResults[[#This Row],[fixed on kb]]&gt;0)</f>
        <v>0</v>
      </c>
      <c r="N262" t="str">
        <f>_xlfn.CONCAT(quot_marks,AppendFullResults[[#This Row],[combination on kb]],quot_marks,",")</f>
        <v>"`×9",</v>
      </c>
      <c r="O262" t="str">
        <f>_xlfn.CONCAT(quot_marks,AppendFullResults[[#This Row],[fixed on kb]],quot_marks,",")</f>
        <v>"9Ö",</v>
      </c>
    </row>
    <row r="263" spans="1:15" ht="18">
      <c r="A263" t="s">
        <v>26</v>
      </c>
      <c r="B263" t="s">
        <v>26</v>
      </c>
      <c r="C263" t="s">
        <v>406</v>
      </c>
      <c r="D263" s="60" t="s">
        <v>406</v>
      </c>
      <c r="E263" t="s">
        <v>683</v>
      </c>
      <c r="F263" s="60" t="s">
        <v>683</v>
      </c>
      <c r="G263" t="s">
        <v>419</v>
      </c>
      <c r="H263" s="60" t="s">
        <v>419</v>
      </c>
      <c r="K263" t="b">
        <v>1</v>
      </c>
      <c r="L263" s="61">
        <f>COUNTIF(AppendFullResults[combination on kb],AppendFullResults[[#This Row],[combination on kb]]&gt;1)</f>
        <v>0</v>
      </c>
      <c r="M263" s="61">
        <f>COUNTIF(AppendFullResults[fixed on kb],AppendFullResults[[#This Row],[fixed on kb]]&gt;0)</f>
        <v>0</v>
      </c>
      <c r="N263" t="str">
        <f>_xlfn.CONCAT(quot_marks,AppendFullResults[[#This Row],[combination on kb]],quot_marks,",")</f>
        <v>"`×o",</v>
      </c>
      <c r="O263" t="str">
        <f>_xlfn.CONCAT(quot_marks,AppendFullResults[[#This Row],[fixed on kb]],quot_marks,",")</f>
        <v>"oÕ",</v>
      </c>
    </row>
    <row r="264" spans="1:15" ht="18">
      <c r="A264" t="s">
        <v>12</v>
      </c>
      <c r="B264" t="s">
        <v>12</v>
      </c>
      <c r="C264" t="s">
        <v>406</v>
      </c>
      <c r="D264" s="60" t="s">
        <v>406</v>
      </c>
      <c r="E264" t="s">
        <v>684</v>
      </c>
      <c r="F264" s="60" t="s">
        <v>684</v>
      </c>
      <c r="G264" t="s">
        <v>165</v>
      </c>
      <c r="H264" s="60" t="s">
        <v>165</v>
      </c>
      <c r="I264" t="s">
        <v>242</v>
      </c>
      <c r="K264" t="b">
        <v>1</v>
      </c>
      <c r="L264" s="61">
        <f>COUNTIF(AppendFullResults[combination on kb],AppendFullResults[[#This Row],[combination on kb]]&gt;1)</f>
        <v>0</v>
      </c>
      <c r="M264" s="61">
        <f>COUNTIF(AppendFullResults[fixed on kb],AppendFullResults[[#This Row],[fixed on kb]]&gt;0)</f>
        <v>0</v>
      </c>
      <c r="N264" t="str">
        <f>_xlfn.CONCAT(quot_marks,AppendFullResults[[#This Row],[combination on kb]],quot_marks,",")</f>
        <v>"`×l",</v>
      </c>
      <c r="O264" t="str">
        <f>_xlfn.CONCAT(quot_marks,AppendFullResults[[#This Row],[fixed on kb]],quot_marks,",")</f>
        <v>"lÕ",</v>
      </c>
    </row>
    <row r="265" spans="1:15" ht="18">
      <c r="A265" t="s">
        <v>32</v>
      </c>
      <c r="B265" t="s">
        <v>32</v>
      </c>
      <c r="C265" t="s">
        <v>406</v>
      </c>
      <c r="D265" s="60" t="s">
        <v>406</v>
      </c>
      <c r="E265" t="s">
        <v>685</v>
      </c>
      <c r="F265" s="60" t="s">
        <v>685</v>
      </c>
      <c r="G265" t="s">
        <v>438</v>
      </c>
      <c r="H265" s="60" t="s">
        <v>438</v>
      </c>
      <c r="I265" t="s">
        <v>242</v>
      </c>
      <c r="K265" t="b">
        <v>1</v>
      </c>
      <c r="L265" s="61">
        <f>COUNTIF(AppendFullResults[combination on kb],AppendFullResults[[#This Row],[combination on kb]]&gt;1)</f>
        <v>0</v>
      </c>
      <c r="M265" s="61">
        <f>COUNTIF(AppendFullResults[fixed on kb],AppendFullResults[[#This Row],[fixed on kb]]&gt;0)</f>
        <v>0</v>
      </c>
      <c r="N265" t="str">
        <f>_xlfn.CONCAT(quot_marks,AppendFullResults[[#This Row],[combination on kb]],quot_marks,",")</f>
        <v>"`×.",</v>
      </c>
      <c r="O265" t="str">
        <f>_xlfn.CONCAT(quot_marks,AppendFullResults[[#This Row],[fixed on kb]],quot_marks,",")</f>
        <v>".Ö",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95AA-9C38-4B2A-8F56-1955755ABAE1}">
  <dimension ref="A1:B45"/>
  <sheetViews>
    <sheetView workbookViewId="0">
      <selection activeCell="B26" sqref="B26"/>
    </sheetView>
  </sheetViews>
  <sheetFormatPr defaultRowHeight="15"/>
  <sheetData>
    <row r="1" spans="1:2">
      <c r="A1" t="s">
        <v>239</v>
      </c>
      <c r="B1" t="s">
        <v>240</v>
      </c>
    </row>
    <row r="2" spans="1:2" ht="24">
      <c r="A2" t="s">
        <v>183</v>
      </c>
      <c r="B2" s="51" t="s">
        <v>183</v>
      </c>
    </row>
    <row r="3" spans="1:2" ht="24">
      <c r="A3" t="s">
        <v>140</v>
      </c>
      <c r="B3" s="52" t="s">
        <v>140</v>
      </c>
    </row>
    <row r="4" spans="1:2" ht="24">
      <c r="A4" t="s">
        <v>28</v>
      </c>
      <c r="B4" s="51" t="s">
        <v>28</v>
      </c>
    </row>
    <row r="5" spans="1:2" ht="24">
      <c r="A5" t="s">
        <v>59</v>
      </c>
      <c r="B5" s="52" t="s">
        <v>59</v>
      </c>
    </row>
    <row r="6" spans="1:2" ht="24">
      <c r="A6" t="s">
        <v>0</v>
      </c>
      <c r="B6" s="51" t="s">
        <v>0</v>
      </c>
    </row>
    <row r="7" spans="1:2" ht="24">
      <c r="A7" t="s">
        <v>187</v>
      </c>
      <c r="B7" s="52" t="s">
        <v>187</v>
      </c>
    </row>
    <row r="8" spans="1:2" ht="24">
      <c r="A8" t="s">
        <v>7</v>
      </c>
      <c r="B8" s="51" t="s">
        <v>7</v>
      </c>
    </row>
    <row r="9" spans="1:2" ht="24">
      <c r="A9" t="s">
        <v>54</v>
      </c>
      <c r="B9" s="52" t="s">
        <v>54</v>
      </c>
    </row>
    <row r="10" spans="1:2" ht="24">
      <c r="A10" t="s">
        <v>184</v>
      </c>
      <c r="B10" s="51" t="s">
        <v>184</v>
      </c>
    </row>
    <row r="11" spans="1:2" ht="24">
      <c r="A11" t="s">
        <v>185</v>
      </c>
      <c r="B11" s="52" t="s">
        <v>185</v>
      </c>
    </row>
    <row r="12" spans="1:2" ht="24">
      <c r="A12" t="s">
        <v>3</v>
      </c>
      <c r="B12" s="51" t="s">
        <v>3</v>
      </c>
    </row>
    <row r="13" spans="1:2" ht="24">
      <c r="A13" t="s">
        <v>188</v>
      </c>
      <c r="B13" s="52" t="s">
        <v>188</v>
      </c>
    </row>
    <row r="14" spans="1:2" ht="24">
      <c r="A14" t="s">
        <v>21</v>
      </c>
      <c r="B14" s="51" t="s">
        <v>21</v>
      </c>
    </row>
    <row r="15" spans="1:2" ht="24">
      <c r="A15" t="s">
        <v>189</v>
      </c>
      <c r="B15" s="52" t="s">
        <v>189</v>
      </c>
    </row>
    <row r="16" spans="1:2" ht="24">
      <c r="A16" t="s">
        <v>15</v>
      </c>
      <c r="B16" s="51" t="s">
        <v>15</v>
      </c>
    </row>
    <row r="17" spans="1:2" ht="24">
      <c r="A17" t="s">
        <v>190</v>
      </c>
      <c r="B17" s="52" t="s">
        <v>190</v>
      </c>
    </row>
    <row r="18" spans="1:2" ht="24">
      <c r="A18" t="s">
        <v>186</v>
      </c>
      <c r="B18" s="51" t="s">
        <v>186</v>
      </c>
    </row>
    <row r="19" spans="1:2" ht="24">
      <c r="A19" t="s">
        <v>11</v>
      </c>
      <c r="B19" s="52" t="s">
        <v>11</v>
      </c>
    </row>
    <row r="20" spans="1:2" ht="24">
      <c r="A20" t="s">
        <v>9</v>
      </c>
      <c r="B20" s="51" t="s">
        <v>9</v>
      </c>
    </row>
    <row r="21" spans="1:2" ht="24">
      <c r="A21" t="s">
        <v>6</v>
      </c>
      <c r="B21" s="52" t="s">
        <v>6</v>
      </c>
    </row>
    <row r="22" spans="1:2" ht="24">
      <c r="A22" t="s">
        <v>191</v>
      </c>
      <c r="B22" s="51" t="s">
        <v>191</v>
      </c>
    </row>
    <row r="23" spans="1:2" ht="24">
      <c r="A23" t="s">
        <v>29</v>
      </c>
      <c r="B23" s="52" t="s">
        <v>29</v>
      </c>
    </row>
    <row r="24" spans="1:2" ht="24">
      <c r="A24" t="s">
        <v>13</v>
      </c>
      <c r="B24" s="51" t="s">
        <v>13</v>
      </c>
    </row>
    <row r="25" spans="1:2" ht="24">
      <c r="A25" t="s">
        <v>33</v>
      </c>
      <c r="B25" s="52" t="s">
        <v>33</v>
      </c>
    </row>
    <row r="26" spans="1:2" ht="24">
      <c r="A26" t="s">
        <v>192</v>
      </c>
      <c r="B26" s="51" t="s">
        <v>192</v>
      </c>
    </row>
    <row r="27" spans="1:2" ht="24">
      <c r="A27" t="s">
        <v>30</v>
      </c>
      <c r="B27" s="52" t="s">
        <v>30</v>
      </c>
    </row>
    <row r="28" spans="1:2" ht="24">
      <c r="A28" t="s">
        <v>14</v>
      </c>
      <c r="B28" s="51" t="s">
        <v>14</v>
      </c>
    </row>
    <row r="29" spans="1:2" ht="24">
      <c r="A29" t="s">
        <v>2</v>
      </c>
      <c r="B29" s="52" t="s">
        <v>2</v>
      </c>
    </row>
    <row r="30" spans="1:2" ht="24">
      <c r="A30">
        <v>6</v>
      </c>
      <c r="B30" s="51">
        <v>6</v>
      </c>
    </row>
    <row r="31" spans="1:2" ht="24">
      <c r="A31" t="s">
        <v>24</v>
      </c>
      <c r="B31" s="52" t="s">
        <v>24</v>
      </c>
    </row>
    <row r="32" spans="1:2" ht="24">
      <c r="A32" t="s">
        <v>17</v>
      </c>
      <c r="B32" s="51" t="s">
        <v>17</v>
      </c>
    </row>
    <row r="33" spans="1:2" ht="24">
      <c r="A33" t="s">
        <v>25</v>
      </c>
      <c r="B33" s="52" t="s">
        <v>25</v>
      </c>
    </row>
    <row r="34" spans="1:2" ht="24">
      <c r="A34">
        <v>7</v>
      </c>
      <c r="B34" s="51">
        <v>7</v>
      </c>
    </row>
    <row r="35" spans="1:2" ht="24">
      <c r="A35" t="s">
        <v>31</v>
      </c>
      <c r="B35" s="52" t="s">
        <v>31</v>
      </c>
    </row>
    <row r="36" spans="1:2" ht="24">
      <c r="A36" t="s">
        <v>20</v>
      </c>
      <c r="B36" s="51" t="s">
        <v>20</v>
      </c>
    </row>
    <row r="37" spans="1:2" ht="24">
      <c r="A37" t="s">
        <v>23</v>
      </c>
      <c r="B37" s="52" t="s">
        <v>23</v>
      </c>
    </row>
    <row r="38" spans="1:2" ht="24">
      <c r="A38" t="s">
        <v>193</v>
      </c>
      <c r="B38" s="51" t="s">
        <v>193</v>
      </c>
    </row>
    <row r="39" spans="1:2" ht="24">
      <c r="A39" t="s">
        <v>18</v>
      </c>
      <c r="B39" s="52" t="s">
        <v>18</v>
      </c>
    </row>
    <row r="40" spans="1:2" ht="24">
      <c r="A40" t="s">
        <v>22</v>
      </c>
      <c r="B40" s="51" t="s">
        <v>22</v>
      </c>
    </row>
    <row r="41" spans="1:2" ht="24">
      <c r="A41" t="s">
        <v>38</v>
      </c>
      <c r="B41" s="52" t="s">
        <v>38</v>
      </c>
    </row>
    <row r="42" spans="1:2" ht="24">
      <c r="A42">
        <v>9</v>
      </c>
      <c r="B42" s="51">
        <v>9</v>
      </c>
    </row>
    <row r="43" spans="1:2" ht="24">
      <c r="A43" t="s">
        <v>26</v>
      </c>
      <c r="B43" s="52" t="s">
        <v>26</v>
      </c>
    </row>
    <row r="44" spans="1:2" ht="24">
      <c r="A44" t="s">
        <v>12</v>
      </c>
      <c r="B44" s="51" t="s">
        <v>12</v>
      </c>
    </row>
    <row r="45" spans="1:2" ht="24">
      <c r="A45" t="s">
        <v>32</v>
      </c>
      <c r="B45" s="52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1130-C9BE-43F7-89FD-E42F81D0D762}">
  <dimension ref="A1:G15"/>
  <sheetViews>
    <sheetView workbookViewId="0">
      <selection activeCell="F9" sqref="F9"/>
    </sheetView>
  </sheetViews>
  <sheetFormatPr defaultRowHeight="15"/>
  <sheetData>
    <row r="1" spans="1:7">
      <c r="A1" t="s">
        <v>38</v>
      </c>
    </row>
    <row r="2" spans="1:7">
      <c r="A2" t="s">
        <v>153</v>
      </c>
      <c r="B2" t="s">
        <v>154</v>
      </c>
      <c r="C2" t="s">
        <v>153</v>
      </c>
      <c r="D2" t="s">
        <v>153</v>
      </c>
      <c r="E2" t="s">
        <v>155</v>
      </c>
      <c r="F2" t="s">
        <v>153</v>
      </c>
      <c r="G2" t="str">
        <f t="shared" ref="G2:G14" si="0">_xlfn.CONCAT(A2:C2,comma,D2:F2, comma)</f>
        <v>"~C","]R",</v>
      </c>
    </row>
    <row r="3" spans="1:7">
      <c r="A3" t="s">
        <v>153</v>
      </c>
      <c r="B3" t="s">
        <v>156</v>
      </c>
      <c r="C3" t="s">
        <v>153</v>
      </c>
      <c r="D3" t="s">
        <v>153</v>
      </c>
      <c r="E3" t="s">
        <v>157</v>
      </c>
      <c r="F3" t="s">
        <v>153</v>
      </c>
      <c r="G3" t="str">
        <f t="shared" si="0"/>
        <v>"]T","]N",</v>
      </c>
    </row>
    <row r="4" spans="1:7">
      <c r="A4" t="s">
        <v>153</v>
      </c>
      <c r="B4" t="s">
        <v>158</v>
      </c>
      <c r="C4" t="s">
        <v>153</v>
      </c>
      <c r="D4" t="s">
        <v>153</v>
      </c>
      <c r="E4" t="s">
        <v>159</v>
      </c>
      <c r="F4" t="s">
        <v>153</v>
      </c>
      <c r="G4" t="str">
        <f t="shared" si="0"/>
        <v>"]J","]Õ",</v>
      </c>
    </row>
    <row r="5" spans="1:7">
      <c r="A5" t="s">
        <v>153</v>
      </c>
      <c r="B5" t="s">
        <v>160</v>
      </c>
      <c r="C5" t="s">
        <v>153</v>
      </c>
      <c r="D5" t="s">
        <v>153</v>
      </c>
      <c r="E5" t="s">
        <v>161</v>
      </c>
      <c r="F5" t="s">
        <v>153</v>
      </c>
      <c r="G5" t="str">
        <f t="shared" si="0"/>
        <v>"lE","~V",</v>
      </c>
    </row>
    <row r="6" spans="1:7">
      <c r="A6" t="s">
        <v>153</v>
      </c>
      <c r="B6" t="s">
        <v>162</v>
      </c>
      <c r="C6" t="s">
        <v>153</v>
      </c>
      <c r="D6" t="s">
        <v>153</v>
      </c>
      <c r="E6" t="s">
        <v>163</v>
      </c>
      <c r="F6" t="s">
        <v>153</v>
      </c>
      <c r="G6" t="str">
        <f t="shared" si="0"/>
        <v>"lT","lN",</v>
      </c>
    </row>
    <row r="7" spans="1:7">
      <c r="A7" t="s">
        <v>153</v>
      </c>
      <c r="B7" t="s">
        <v>164</v>
      </c>
      <c r="C7" t="s">
        <v>153</v>
      </c>
      <c r="D7" t="s">
        <v>153</v>
      </c>
      <c r="E7" t="s">
        <v>165</v>
      </c>
      <c r="F7" t="s">
        <v>153</v>
      </c>
      <c r="G7" t="str">
        <f t="shared" si="0"/>
        <v>"lJ","lÕ",</v>
      </c>
    </row>
    <row r="8" spans="1:7">
      <c r="A8" t="s">
        <v>153</v>
      </c>
      <c r="B8" t="s">
        <v>166</v>
      </c>
      <c r="C8" t="s">
        <v>153</v>
      </c>
      <c r="D8" t="s">
        <v>153</v>
      </c>
      <c r="E8" t="s">
        <v>167</v>
      </c>
      <c r="F8" t="s">
        <v>153</v>
      </c>
      <c r="G8" t="str">
        <f t="shared" si="0"/>
        <v>"hE","hR",</v>
      </c>
    </row>
    <row r="9" spans="1:7">
      <c r="A9" t="s">
        <v>153</v>
      </c>
      <c r="B9" t="s">
        <v>168</v>
      </c>
      <c r="C9" t="s">
        <v>153</v>
      </c>
      <c r="D9" t="s">
        <v>153</v>
      </c>
      <c r="E9" t="s">
        <v>169</v>
      </c>
      <c r="F9" t="s">
        <v>153</v>
      </c>
      <c r="G9" t="str">
        <f t="shared" si="0"/>
        <v>"hT","~N",</v>
      </c>
    </row>
    <row r="10" spans="1:7">
      <c r="A10" t="s">
        <v>153</v>
      </c>
      <c r="B10" t="s">
        <v>170</v>
      </c>
      <c r="C10" t="s">
        <v>153</v>
      </c>
      <c r="D10" t="s">
        <v>153</v>
      </c>
      <c r="E10" t="s">
        <v>171</v>
      </c>
      <c r="F10" t="s">
        <v>153</v>
      </c>
      <c r="G10" t="str">
        <f t="shared" si="0"/>
        <v>"hJ","hÕ",</v>
      </c>
    </row>
    <row r="11" spans="1:7">
      <c r="A11" t="s">
        <v>153</v>
      </c>
      <c r="B11" t="s">
        <v>172</v>
      </c>
      <c r="C11" t="s">
        <v>153</v>
      </c>
      <c r="D11" t="s">
        <v>153</v>
      </c>
      <c r="E11" t="s">
        <v>173</v>
      </c>
      <c r="F11" t="s">
        <v>153</v>
      </c>
      <c r="G11" t="str">
        <f t="shared" si="0"/>
        <v>".E",".T",</v>
      </c>
    </row>
    <row r="12" spans="1:7">
      <c r="A12" t="s">
        <v>153</v>
      </c>
      <c r="B12" t="s">
        <v>174</v>
      </c>
      <c r="C12" t="s">
        <v>153</v>
      </c>
      <c r="D12" t="s">
        <v>153</v>
      </c>
      <c r="E12" t="s">
        <v>175</v>
      </c>
      <c r="F12" t="s">
        <v>153</v>
      </c>
      <c r="G12" t="str">
        <f t="shared" si="0"/>
        <v>".R",".N",</v>
      </c>
    </row>
    <row r="13" spans="1:7">
      <c r="A13" t="s">
        <v>153</v>
      </c>
      <c r="B13" t="s">
        <v>176</v>
      </c>
      <c r="C13" t="s">
        <v>153</v>
      </c>
      <c r="D13" t="s">
        <v>153</v>
      </c>
      <c r="E13" t="s">
        <v>177</v>
      </c>
      <c r="F13" t="s">
        <v>153</v>
      </c>
      <c r="G13" t="str">
        <f t="shared" si="0"/>
        <v>"~M",".Õ",</v>
      </c>
    </row>
    <row r="14" spans="1:7">
      <c r="A14" t="s">
        <v>153</v>
      </c>
      <c r="B14" t="s">
        <v>178</v>
      </c>
      <c r="C14" t="s">
        <v>153</v>
      </c>
      <c r="D14" t="s">
        <v>153</v>
      </c>
      <c r="E14" t="s">
        <v>152</v>
      </c>
      <c r="F14" t="s">
        <v>153</v>
      </c>
      <c r="G14" t="str">
        <f t="shared" si="0"/>
        <v>"~B","~×",</v>
      </c>
    </row>
    <row r="15" spans="1:7">
      <c r="A15" s="4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4B94-04BC-4825-8BE9-CB352DD5D426}">
  <dimension ref="A1:C6"/>
  <sheetViews>
    <sheetView workbookViewId="0">
      <selection activeCell="B2" sqref="B2"/>
    </sheetView>
  </sheetViews>
  <sheetFormatPr defaultRowHeight="15"/>
  <sheetData>
    <row r="1" spans="1:3">
      <c r="A1" s="48" t="s">
        <v>0</v>
      </c>
      <c r="B1" s="48" t="s">
        <v>451</v>
      </c>
      <c r="C1" t="b">
        <f>TEXT(A1,"0")=LEFT(B1,1)</f>
        <v>1</v>
      </c>
    </row>
    <row r="2" spans="1:3">
      <c r="A2" s="48" t="s">
        <v>2</v>
      </c>
      <c r="B2" s="48" t="s">
        <v>452</v>
      </c>
      <c r="C2" t="b">
        <f t="shared" ref="C2:C6" si="0">TEXT(A2,"0")=LEFT(B2,1)</f>
        <v>1</v>
      </c>
    </row>
    <row r="3" spans="1:3">
      <c r="A3" s="48" t="s">
        <v>6</v>
      </c>
      <c r="B3" s="48" t="s">
        <v>453</v>
      </c>
      <c r="C3" t="b">
        <f t="shared" si="0"/>
        <v>1</v>
      </c>
    </row>
    <row r="4" spans="1:3">
      <c r="A4" s="48">
        <v>3</v>
      </c>
      <c r="B4" s="48" t="s">
        <v>454</v>
      </c>
      <c r="C4" t="b">
        <f t="shared" si="0"/>
        <v>1</v>
      </c>
    </row>
    <row r="5" spans="1:3">
      <c r="A5" s="48" t="s">
        <v>9</v>
      </c>
      <c r="B5" s="48" t="s">
        <v>455</v>
      </c>
      <c r="C5" t="b">
        <f t="shared" si="0"/>
        <v>1</v>
      </c>
    </row>
    <row r="6" spans="1:3">
      <c r="A6" s="48">
        <v>4</v>
      </c>
      <c r="B6" s="48" t="s">
        <v>456</v>
      </c>
      <c r="C6" t="b">
        <f t="shared" si="0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7BFF-32CC-4015-8B86-6A10CFC31D3E}">
  <dimension ref="A2:J193"/>
  <sheetViews>
    <sheetView tabSelected="1" topLeftCell="A127" workbookViewId="0">
      <selection activeCell="J2" sqref="J2:J137"/>
    </sheetView>
  </sheetViews>
  <sheetFormatPr defaultRowHeight="21"/>
  <cols>
    <col min="1" max="1" width="9.140625" style="64"/>
  </cols>
  <sheetData>
    <row r="2" spans="1:10">
      <c r="A2" s="64" t="s">
        <v>734</v>
      </c>
      <c r="B2" t="s">
        <v>153</v>
      </c>
      <c r="C2" s="66" t="s">
        <v>736</v>
      </c>
      <c r="D2" t="s">
        <v>153</v>
      </c>
      <c r="E2" t="s">
        <v>38</v>
      </c>
      <c r="F2" t="s">
        <v>153</v>
      </c>
      <c r="G2" t="s">
        <v>0</v>
      </c>
      <c r="H2" t="s">
        <v>153</v>
      </c>
      <c r="I2" t="s">
        <v>735</v>
      </c>
      <c r="J2" t="str">
        <f>_xlfn.CONCAT(A2:I2)</f>
        <v>.replaceAll("A̍","a")</v>
      </c>
    </row>
    <row r="3" spans="1:10">
      <c r="A3" s="64" t="s">
        <v>734</v>
      </c>
      <c r="B3" t="s">
        <v>153</v>
      </c>
      <c r="C3" s="66" t="s">
        <v>737</v>
      </c>
      <c r="D3" t="s">
        <v>153</v>
      </c>
      <c r="E3" t="s">
        <v>38</v>
      </c>
      <c r="F3" t="s">
        <v>153</v>
      </c>
      <c r="G3" t="s">
        <v>0</v>
      </c>
      <c r="H3" t="s">
        <v>153</v>
      </c>
      <c r="I3" t="s">
        <v>735</v>
      </c>
      <c r="J3" t="str">
        <f t="shared" ref="J3:J66" si="0">_xlfn.CONCAT(A3:I3)</f>
        <v>.replaceAll("Ä","a")</v>
      </c>
    </row>
    <row r="4" spans="1:10">
      <c r="A4" s="64" t="s">
        <v>734</v>
      </c>
      <c r="B4" t="s">
        <v>153</v>
      </c>
      <c r="C4" s="66" t="s">
        <v>738</v>
      </c>
      <c r="D4" t="s">
        <v>153</v>
      </c>
      <c r="E4" t="s">
        <v>38</v>
      </c>
      <c r="F4" t="s">
        <v>153</v>
      </c>
      <c r="G4" t="s">
        <v>0</v>
      </c>
      <c r="H4" t="s">
        <v>153</v>
      </c>
      <c r="I4" t="s">
        <v>735</v>
      </c>
      <c r="J4" t="str">
        <f t="shared" si="0"/>
        <v>.replaceAll("Ą́","a")</v>
      </c>
    </row>
    <row r="5" spans="1:10">
      <c r="A5" s="64" t="s">
        <v>734</v>
      </c>
      <c r="B5" t="s">
        <v>153</v>
      </c>
      <c r="C5" s="66" t="s">
        <v>739</v>
      </c>
      <c r="D5" t="s">
        <v>153</v>
      </c>
      <c r="E5" t="s">
        <v>38</v>
      </c>
      <c r="F5" t="s">
        <v>153</v>
      </c>
      <c r="G5" t="s">
        <v>0</v>
      </c>
      <c r="H5" t="s">
        <v>153</v>
      </c>
      <c r="I5" t="s">
        <v>735</v>
      </c>
      <c r="J5" t="str">
        <f t="shared" si="0"/>
        <v>.replaceAll("Ȧ","a")</v>
      </c>
    </row>
    <row r="6" spans="1:10">
      <c r="A6" s="64" t="s">
        <v>734</v>
      </c>
      <c r="B6" t="s">
        <v>153</v>
      </c>
      <c r="C6" s="66" t="s">
        <v>740</v>
      </c>
      <c r="D6" t="s">
        <v>153</v>
      </c>
      <c r="E6" t="s">
        <v>38</v>
      </c>
      <c r="F6" t="s">
        <v>153</v>
      </c>
      <c r="G6" t="s">
        <v>0</v>
      </c>
      <c r="H6" t="s">
        <v>153</v>
      </c>
      <c r="I6" t="s">
        <v>735</v>
      </c>
      <c r="J6" t="str">
        <f t="shared" si="0"/>
        <v>.replaceAll("Ą̃","a")</v>
      </c>
    </row>
    <row r="7" spans="1:10">
      <c r="A7" s="64" t="s">
        <v>734</v>
      </c>
      <c r="B7" t="s">
        <v>153</v>
      </c>
      <c r="C7" s="66" t="s">
        <v>141</v>
      </c>
      <c r="D7" t="s">
        <v>153</v>
      </c>
      <c r="E7" t="s">
        <v>38</v>
      </c>
      <c r="F7" t="s">
        <v>153</v>
      </c>
      <c r="G7" t="s">
        <v>0</v>
      </c>
      <c r="H7" t="s">
        <v>153</v>
      </c>
      <c r="I7" t="s">
        <v>735</v>
      </c>
      <c r="J7" t="str">
        <f t="shared" si="0"/>
        <v>.replaceAll("Á","a")</v>
      </c>
    </row>
    <row r="8" spans="1:10">
      <c r="A8" s="64" t="s">
        <v>734</v>
      </c>
      <c r="B8" t="s">
        <v>153</v>
      </c>
      <c r="C8" s="66" t="s">
        <v>741</v>
      </c>
      <c r="D8" t="s">
        <v>153</v>
      </c>
      <c r="E8" t="s">
        <v>38</v>
      </c>
      <c r="F8" t="s">
        <v>153</v>
      </c>
      <c r="G8" t="s">
        <v>0</v>
      </c>
      <c r="H8" t="s">
        <v>153</v>
      </c>
      <c r="I8" t="s">
        <v>735</v>
      </c>
      <c r="J8" t="str">
        <f t="shared" si="0"/>
        <v>.replaceAll("Ă","a")</v>
      </c>
    </row>
    <row r="9" spans="1:10">
      <c r="A9" s="64" t="s">
        <v>734</v>
      </c>
      <c r="B9" t="s">
        <v>153</v>
      </c>
      <c r="C9" s="66" t="s">
        <v>145</v>
      </c>
      <c r="D9" t="s">
        <v>153</v>
      </c>
      <c r="E9" t="s">
        <v>38</v>
      </c>
      <c r="F9" t="s">
        <v>153</v>
      </c>
      <c r="G9" t="s">
        <v>0</v>
      </c>
      <c r="H9" t="s">
        <v>153</v>
      </c>
      <c r="I9" t="s">
        <v>735</v>
      </c>
      <c r="J9" t="str">
        <f t="shared" si="0"/>
        <v>.replaceAll("Â","a")</v>
      </c>
    </row>
    <row r="10" spans="1:10">
      <c r="A10" s="64" t="s">
        <v>734</v>
      </c>
      <c r="B10" t="s">
        <v>153</v>
      </c>
      <c r="C10" s="66" t="s">
        <v>742</v>
      </c>
      <c r="D10" t="s">
        <v>153</v>
      </c>
      <c r="E10" t="s">
        <v>38</v>
      </c>
      <c r="F10" t="s">
        <v>153</v>
      </c>
      <c r="G10" t="s">
        <v>0</v>
      </c>
      <c r="H10" t="s">
        <v>153</v>
      </c>
      <c r="I10" t="s">
        <v>735</v>
      </c>
      <c r="J10" t="str">
        <f t="shared" si="0"/>
        <v>.replaceAll("Ā","a")</v>
      </c>
    </row>
    <row r="11" spans="1:10">
      <c r="A11" s="64" t="s">
        <v>734</v>
      </c>
      <c r="B11" t="s">
        <v>153</v>
      </c>
      <c r="C11" s="66" t="s">
        <v>743</v>
      </c>
      <c r="D11" t="s">
        <v>153</v>
      </c>
      <c r="E11" t="s">
        <v>38</v>
      </c>
      <c r="F11" t="s">
        <v>153</v>
      </c>
      <c r="G11" t="s">
        <v>0</v>
      </c>
      <c r="H11" t="s">
        <v>153</v>
      </c>
      <c r="I11" t="s">
        <v>735</v>
      </c>
      <c r="J11" t="str">
        <f t="shared" si="0"/>
        <v>.replaceAll("Ą","a")</v>
      </c>
    </row>
    <row r="12" spans="1:10">
      <c r="A12" s="64" t="s">
        <v>734</v>
      </c>
      <c r="B12" t="s">
        <v>153</v>
      </c>
      <c r="C12" s="66" t="s">
        <v>143</v>
      </c>
      <c r="D12" t="s">
        <v>153</v>
      </c>
      <c r="E12" t="s">
        <v>38</v>
      </c>
      <c r="F12" t="s">
        <v>153</v>
      </c>
      <c r="G12" t="s">
        <v>0</v>
      </c>
      <c r="H12" t="s">
        <v>153</v>
      </c>
      <c r="I12" t="s">
        <v>735</v>
      </c>
      <c r="J12" t="str">
        <f t="shared" si="0"/>
        <v>.replaceAll("À","a")</v>
      </c>
    </row>
    <row r="13" spans="1:10">
      <c r="A13" s="64" t="s">
        <v>734</v>
      </c>
      <c r="B13" t="s">
        <v>153</v>
      </c>
      <c r="C13" s="66" t="s">
        <v>744</v>
      </c>
      <c r="D13" t="s">
        <v>153</v>
      </c>
      <c r="E13" t="s">
        <v>38</v>
      </c>
      <c r="F13" t="s">
        <v>153</v>
      </c>
      <c r="G13" t="s">
        <v>0</v>
      </c>
      <c r="H13" t="s">
        <v>153</v>
      </c>
      <c r="I13" t="s">
        <v>735</v>
      </c>
      <c r="J13" t="str">
        <f t="shared" si="0"/>
        <v>.replaceAll("Ả","a")</v>
      </c>
    </row>
    <row r="14" spans="1:10">
      <c r="A14" s="64" t="s">
        <v>734</v>
      </c>
      <c r="B14" t="s">
        <v>153</v>
      </c>
      <c r="C14" s="66" t="s">
        <v>147</v>
      </c>
      <c r="D14" t="s">
        <v>153</v>
      </c>
      <c r="E14" t="s">
        <v>38</v>
      </c>
      <c r="F14" t="s">
        <v>153</v>
      </c>
      <c r="G14" t="s">
        <v>0</v>
      </c>
      <c r="H14" t="s">
        <v>153</v>
      </c>
      <c r="I14" t="s">
        <v>735</v>
      </c>
      <c r="J14" t="str">
        <f t="shared" si="0"/>
        <v>.replaceAll("Ã","a")</v>
      </c>
    </row>
    <row r="15" spans="1:10">
      <c r="A15" s="64" t="s">
        <v>734</v>
      </c>
      <c r="B15" t="s">
        <v>153</v>
      </c>
      <c r="C15" s="66" t="s">
        <v>745</v>
      </c>
      <c r="D15" t="s">
        <v>153</v>
      </c>
      <c r="E15" t="s">
        <v>38</v>
      </c>
      <c r="F15" t="s">
        <v>153</v>
      </c>
      <c r="G15" t="s">
        <v>0</v>
      </c>
      <c r="H15" t="s">
        <v>153</v>
      </c>
      <c r="I15" t="s">
        <v>735</v>
      </c>
      <c r="J15" t="str">
        <f t="shared" si="0"/>
        <v>.replaceAll("Å","a")</v>
      </c>
    </row>
    <row r="16" spans="1:10">
      <c r="A16" s="64" t="s">
        <v>734</v>
      </c>
      <c r="B16" t="s">
        <v>153</v>
      </c>
      <c r="C16" s="66" t="s">
        <v>746</v>
      </c>
      <c r="D16" t="s">
        <v>153</v>
      </c>
      <c r="E16" t="s">
        <v>38</v>
      </c>
      <c r="F16" t="s">
        <v>153</v>
      </c>
      <c r="G16" t="s">
        <v>2</v>
      </c>
      <c r="H16" t="s">
        <v>153</v>
      </c>
      <c r="I16" t="s">
        <v>735</v>
      </c>
      <c r="J16" t="str">
        <f t="shared" si="0"/>
        <v>.replaceAll("Ɓ","b")</v>
      </c>
    </row>
    <row r="17" spans="1:10">
      <c r="A17" s="64" t="s">
        <v>734</v>
      </c>
      <c r="B17" t="s">
        <v>153</v>
      </c>
      <c r="C17" s="66" t="s">
        <v>747</v>
      </c>
      <c r="D17" t="s">
        <v>153</v>
      </c>
      <c r="E17" t="s">
        <v>38</v>
      </c>
      <c r="F17" t="s">
        <v>153</v>
      </c>
      <c r="G17" t="s">
        <v>2</v>
      </c>
      <c r="H17" t="s">
        <v>153</v>
      </c>
      <c r="I17" t="s">
        <v>735</v>
      </c>
      <c r="J17" t="str">
        <f t="shared" si="0"/>
        <v>.replaceAll("Ḇ","b")</v>
      </c>
    </row>
    <row r="18" spans="1:10">
      <c r="A18" s="64" t="s">
        <v>734</v>
      </c>
      <c r="B18" t="s">
        <v>153</v>
      </c>
      <c r="C18" s="66" t="s">
        <v>748</v>
      </c>
      <c r="D18" t="s">
        <v>153</v>
      </c>
      <c r="E18" t="s">
        <v>38</v>
      </c>
      <c r="F18" t="s">
        <v>153</v>
      </c>
      <c r="G18" t="s">
        <v>2</v>
      </c>
      <c r="H18" t="s">
        <v>153</v>
      </c>
      <c r="I18" t="s">
        <v>735</v>
      </c>
      <c r="J18" t="str">
        <f t="shared" si="0"/>
        <v>.replaceAll("Ƀ","b")</v>
      </c>
    </row>
    <row r="19" spans="1:10">
      <c r="A19" s="64" t="s">
        <v>734</v>
      </c>
      <c r="B19" t="s">
        <v>153</v>
      </c>
      <c r="C19" s="66" t="s">
        <v>749</v>
      </c>
      <c r="D19" t="s">
        <v>153</v>
      </c>
      <c r="E19" t="s">
        <v>38</v>
      </c>
      <c r="F19" t="s">
        <v>153</v>
      </c>
      <c r="G19" t="s">
        <v>2</v>
      </c>
      <c r="H19" t="s">
        <v>153</v>
      </c>
      <c r="I19" t="s">
        <v>735</v>
      </c>
      <c r="J19" t="str">
        <f t="shared" si="0"/>
        <v>.replaceAll("B́","b")</v>
      </c>
    </row>
    <row r="20" spans="1:10">
      <c r="A20" s="64" t="s">
        <v>734</v>
      </c>
      <c r="B20" t="s">
        <v>153</v>
      </c>
      <c r="C20" s="66" t="s">
        <v>750</v>
      </c>
      <c r="D20" t="s">
        <v>153</v>
      </c>
      <c r="E20" t="s">
        <v>38</v>
      </c>
      <c r="F20" t="s">
        <v>153</v>
      </c>
      <c r="G20" t="s">
        <v>2</v>
      </c>
      <c r="H20" t="s">
        <v>153</v>
      </c>
      <c r="I20" t="s">
        <v>735</v>
      </c>
      <c r="J20" t="str">
        <f t="shared" si="0"/>
        <v>.replaceAll("B̀","b")</v>
      </c>
    </row>
    <row r="21" spans="1:10">
      <c r="A21" s="64" t="s">
        <v>734</v>
      </c>
      <c r="B21" t="s">
        <v>153</v>
      </c>
      <c r="C21" s="66" t="s">
        <v>751</v>
      </c>
      <c r="D21" t="s">
        <v>153</v>
      </c>
      <c r="E21" t="s">
        <v>38</v>
      </c>
      <c r="F21" t="s">
        <v>153</v>
      </c>
      <c r="G21" t="s">
        <v>6</v>
      </c>
      <c r="H21" t="s">
        <v>153</v>
      </c>
      <c r="I21" t="s">
        <v>735</v>
      </c>
      <c r="J21" t="str">
        <f t="shared" si="0"/>
        <v>.replaceAll("Ć","c")</v>
      </c>
    </row>
    <row r="22" spans="1:10">
      <c r="A22" s="64" t="s">
        <v>734</v>
      </c>
      <c r="B22" t="s">
        <v>153</v>
      </c>
      <c r="C22" s="66" t="s">
        <v>752</v>
      </c>
      <c r="D22" t="s">
        <v>153</v>
      </c>
      <c r="E22" t="s">
        <v>38</v>
      </c>
      <c r="F22" t="s">
        <v>153</v>
      </c>
      <c r="G22" t="s">
        <v>6</v>
      </c>
      <c r="H22" t="s">
        <v>153</v>
      </c>
      <c r="I22" t="s">
        <v>735</v>
      </c>
      <c r="J22" t="str">
        <f t="shared" si="0"/>
        <v>.replaceAll("C̈","c")</v>
      </c>
    </row>
    <row r="23" spans="1:10">
      <c r="A23" s="64" t="s">
        <v>734</v>
      </c>
      <c r="B23" t="s">
        <v>153</v>
      </c>
      <c r="C23" s="66" t="s">
        <v>753</v>
      </c>
      <c r="D23" t="s">
        <v>153</v>
      </c>
      <c r="E23" t="s">
        <v>38</v>
      </c>
      <c r="F23" t="s">
        <v>153</v>
      </c>
      <c r="G23" t="s">
        <v>6</v>
      </c>
      <c r="H23" t="s">
        <v>153</v>
      </c>
      <c r="I23" t="s">
        <v>735</v>
      </c>
      <c r="J23" t="str">
        <f t="shared" si="0"/>
        <v>.replaceAll("Ċ","c")</v>
      </c>
    </row>
    <row r="24" spans="1:10">
      <c r="A24" s="64" t="s">
        <v>734</v>
      </c>
      <c r="B24" t="s">
        <v>153</v>
      </c>
      <c r="C24" s="66" t="s">
        <v>754</v>
      </c>
      <c r="D24" t="s">
        <v>153</v>
      </c>
      <c r="E24" t="s">
        <v>38</v>
      </c>
      <c r="F24" t="s">
        <v>153</v>
      </c>
      <c r="G24" t="s">
        <v>6</v>
      </c>
      <c r="H24" t="s">
        <v>153</v>
      </c>
      <c r="I24" t="s">
        <v>735</v>
      </c>
      <c r="J24" t="str">
        <f t="shared" si="0"/>
        <v>.replaceAll("Č","c")</v>
      </c>
    </row>
    <row r="25" spans="1:10">
      <c r="A25" s="64" t="s">
        <v>734</v>
      </c>
      <c r="B25" t="s">
        <v>153</v>
      </c>
      <c r="C25" s="66" t="s">
        <v>755</v>
      </c>
      <c r="D25" t="s">
        <v>153</v>
      </c>
      <c r="E25" t="s">
        <v>38</v>
      </c>
      <c r="F25" t="s">
        <v>153</v>
      </c>
      <c r="G25" t="s">
        <v>6</v>
      </c>
      <c r="H25" t="s">
        <v>153</v>
      </c>
      <c r="I25" t="s">
        <v>735</v>
      </c>
      <c r="J25" t="str">
        <f t="shared" si="0"/>
        <v>.replaceAll("Ƈ","c")</v>
      </c>
    </row>
    <row r="26" spans="1:10">
      <c r="A26" s="64" t="s">
        <v>734</v>
      </c>
      <c r="B26" t="s">
        <v>153</v>
      </c>
      <c r="C26" s="66" t="s">
        <v>756</v>
      </c>
      <c r="D26" t="s">
        <v>153</v>
      </c>
      <c r="E26" t="s">
        <v>38</v>
      </c>
      <c r="F26" t="s">
        <v>153</v>
      </c>
      <c r="G26" t="s">
        <v>6</v>
      </c>
      <c r="H26" t="s">
        <v>153</v>
      </c>
      <c r="I26" t="s">
        <v>735</v>
      </c>
      <c r="J26" t="str">
        <f t="shared" si="0"/>
        <v>.replaceAll("Ç","c")</v>
      </c>
    </row>
    <row r="27" spans="1:10">
      <c r="A27" s="64" t="s">
        <v>734</v>
      </c>
      <c r="B27" t="s">
        <v>153</v>
      </c>
      <c r="C27" s="66" t="s">
        <v>757</v>
      </c>
      <c r="D27" t="s">
        <v>153</v>
      </c>
      <c r="E27" t="s">
        <v>38</v>
      </c>
      <c r="F27" t="s">
        <v>153</v>
      </c>
      <c r="G27" t="s">
        <v>6</v>
      </c>
      <c r="H27" t="s">
        <v>153</v>
      </c>
      <c r="I27" t="s">
        <v>735</v>
      </c>
      <c r="J27" t="str">
        <f t="shared" si="0"/>
        <v>.replaceAll("Ĉ","c")</v>
      </c>
    </row>
    <row r="28" spans="1:10">
      <c r="A28" s="64" t="s">
        <v>734</v>
      </c>
      <c r="B28" t="s">
        <v>153</v>
      </c>
      <c r="C28" s="66" t="s">
        <v>758</v>
      </c>
      <c r="D28" t="s">
        <v>153</v>
      </c>
      <c r="E28" t="s">
        <v>38</v>
      </c>
      <c r="F28" t="s">
        <v>153</v>
      </c>
      <c r="G28" t="s">
        <v>9</v>
      </c>
      <c r="H28" t="s">
        <v>153</v>
      </c>
      <c r="I28" t="s">
        <v>735</v>
      </c>
      <c r="J28" t="str">
        <f t="shared" si="0"/>
        <v>.replaceAll("Ď","d")</v>
      </c>
    </row>
    <row r="29" spans="1:10">
      <c r="A29" s="64" t="s">
        <v>734</v>
      </c>
      <c r="B29" t="s">
        <v>153</v>
      </c>
      <c r="C29" s="66" t="s">
        <v>759</v>
      </c>
      <c r="D29" t="s">
        <v>153</v>
      </c>
      <c r="E29" t="s">
        <v>38</v>
      </c>
      <c r="F29" t="s">
        <v>153</v>
      </c>
      <c r="G29" t="s">
        <v>9</v>
      </c>
      <c r="H29" t="s">
        <v>153</v>
      </c>
      <c r="I29" t="s">
        <v>735</v>
      </c>
      <c r="J29" t="str">
        <f t="shared" si="0"/>
        <v>.replaceAll("Ḑ","d")</v>
      </c>
    </row>
    <row r="30" spans="1:10">
      <c r="A30" s="64" t="s">
        <v>734</v>
      </c>
      <c r="B30" t="s">
        <v>153</v>
      </c>
      <c r="C30" s="66" t="s">
        <v>760</v>
      </c>
      <c r="D30" t="s">
        <v>153</v>
      </c>
      <c r="E30" t="s">
        <v>38</v>
      </c>
      <c r="F30" t="s">
        <v>153</v>
      </c>
      <c r="G30" t="s">
        <v>9</v>
      </c>
      <c r="H30" t="s">
        <v>153</v>
      </c>
      <c r="I30" t="s">
        <v>735</v>
      </c>
      <c r="J30" t="str">
        <f t="shared" si="0"/>
        <v>.replaceAll("Ḍ","d")</v>
      </c>
    </row>
    <row r="31" spans="1:10">
      <c r="A31" s="64" t="s">
        <v>734</v>
      </c>
      <c r="B31" t="s">
        <v>153</v>
      </c>
      <c r="C31" s="66" t="s">
        <v>761</v>
      </c>
      <c r="D31" t="s">
        <v>153</v>
      </c>
      <c r="E31" t="s">
        <v>38</v>
      </c>
      <c r="F31" t="s">
        <v>153</v>
      </c>
      <c r="G31" t="s">
        <v>9</v>
      </c>
      <c r="H31" t="s">
        <v>153</v>
      </c>
      <c r="I31" t="s">
        <v>735</v>
      </c>
      <c r="J31" t="str">
        <f t="shared" si="0"/>
        <v>.replaceAll("Ɗ","d")</v>
      </c>
    </row>
    <row r="32" spans="1:10">
      <c r="A32" s="64" t="s">
        <v>734</v>
      </c>
      <c r="B32" t="s">
        <v>153</v>
      </c>
      <c r="C32" s="66" t="s">
        <v>762</v>
      </c>
      <c r="D32" t="s">
        <v>153</v>
      </c>
      <c r="E32" t="s">
        <v>38</v>
      </c>
      <c r="F32" t="s">
        <v>153</v>
      </c>
      <c r="G32" t="s">
        <v>9</v>
      </c>
      <c r="H32" t="s">
        <v>153</v>
      </c>
      <c r="I32" t="s">
        <v>735</v>
      </c>
      <c r="J32" t="str">
        <f t="shared" si="0"/>
        <v>.replaceAll("Ḏ","d")</v>
      </c>
    </row>
    <row r="33" spans="1:10">
      <c r="A33" s="64" t="s">
        <v>734</v>
      </c>
      <c r="B33" t="s">
        <v>153</v>
      </c>
      <c r="C33" s="66" t="s">
        <v>763</v>
      </c>
      <c r="D33" t="s">
        <v>153</v>
      </c>
      <c r="E33" t="s">
        <v>38</v>
      </c>
      <c r="F33" t="s">
        <v>153</v>
      </c>
      <c r="G33" t="s">
        <v>11</v>
      </c>
      <c r="H33" t="s">
        <v>153</v>
      </c>
      <c r="I33" t="s">
        <v>735</v>
      </c>
      <c r="J33" t="str">
        <f t="shared" si="0"/>
        <v>.replaceAll("Ě","e")</v>
      </c>
    </row>
    <row r="34" spans="1:10">
      <c r="A34" s="64" t="s">
        <v>734</v>
      </c>
      <c r="B34" t="s">
        <v>153</v>
      </c>
      <c r="C34" s="66" t="s">
        <v>764</v>
      </c>
      <c r="D34" t="s">
        <v>153</v>
      </c>
      <c r="E34" t="s">
        <v>38</v>
      </c>
      <c r="F34" t="s">
        <v>153</v>
      </c>
      <c r="G34" t="s">
        <v>11</v>
      </c>
      <c r="H34" t="s">
        <v>153</v>
      </c>
      <c r="I34" t="s">
        <v>735</v>
      </c>
      <c r="J34" t="str">
        <f t="shared" si="0"/>
        <v>.replaceAll("Ê","e")</v>
      </c>
    </row>
    <row r="35" spans="1:10">
      <c r="A35" s="64" t="s">
        <v>734</v>
      </c>
      <c r="B35" t="s">
        <v>153</v>
      </c>
      <c r="C35" s="66" t="s">
        <v>765</v>
      </c>
      <c r="D35" t="s">
        <v>153</v>
      </c>
      <c r="E35" t="s">
        <v>38</v>
      </c>
      <c r="F35" t="s">
        <v>153</v>
      </c>
      <c r="G35" t="s">
        <v>11</v>
      </c>
      <c r="H35" t="s">
        <v>153</v>
      </c>
      <c r="I35" t="s">
        <v>735</v>
      </c>
      <c r="J35" t="str">
        <f t="shared" si="0"/>
        <v>.replaceAll("Ę","e")</v>
      </c>
    </row>
    <row r="36" spans="1:10">
      <c r="A36" s="64" t="s">
        <v>734</v>
      </c>
      <c r="B36" t="s">
        <v>153</v>
      </c>
      <c r="C36" s="66" t="s">
        <v>766</v>
      </c>
      <c r="D36" t="s">
        <v>153</v>
      </c>
      <c r="E36" t="s">
        <v>38</v>
      </c>
      <c r="F36" t="s">
        <v>153</v>
      </c>
      <c r="G36" t="s">
        <v>11</v>
      </c>
      <c r="H36" t="s">
        <v>153</v>
      </c>
      <c r="I36" t="s">
        <v>735</v>
      </c>
      <c r="J36" t="str">
        <f t="shared" si="0"/>
        <v>.replaceAll("Ẽ","e")</v>
      </c>
    </row>
    <row r="37" spans="1:10">
      <c r="A37" s="64" t="s">
        <v>734</v>
      </c>
      <c r="B37" t="s">
        <v>153</v>
      </c>
      <c r="C37" s="66" t="s">
        <v>767</v>
      </c>
      <c r="D37" t="s">
        <v>153</v>
      </c>
      <c r="E37" t="s">
        <v>38</v>
      </c>
      <c r="F37" t="s">
        <v>153</v>
      </c>
      <c r="G37" t="s">
        <v>11</v>
      </c>
      <c r="H37" t="s">
        <v>153</v>
      </c>
      <c r="I37" t="s">
        <v>735</v>
      </c>
      <c r="J37" t="str">
        <f t="shared" si="0"/>
        <v>.replaceAll("Ë","e")</v>
      </c>
    </row>
    <row r="38" spans="1:10">
      <c r="A38" s="64" t="s">
        <v>734</v>
      </c>
      <c r="B38" t="s">
        <v>153</v>
      </c>
      <c r="C38" s="66" t="s">
        <v>768</v>
      </c>
      <c r="D38" t="s">
        <v>153</v>
      </c>
      <c r="E38" t="s">
        <v>38</v>
      </c>
      <c r="F38" t="s">
        <v>153</v>
      </c>
      <c r="G38" t="s">
        <v>11</v>
      </c>
      <c r="H38" t="s">
        <v>153</v>
      </c>
      <c r="I38" t="s">
        <v>735</v>
      </c>
      <c r="J38" t="str">
        <f t="shared" si="0"/>
        <v>.replaceAll("É","e")</v>
      </c>
    </row>
    <row r="39" spans="1:10">
      <c r="A39" s="64" t="s">
        <v>734</v>
      </c>
      <c r="B39" t="s">
        <v>153</v>
      </c>
      <c r="C39" s="66" t="s">
        <v>769</v>
      </c>
      <c r="D39" t="s">
        <v>153</v>
      </c>
      <c r="E39" t="s">
        <v>38</v>
      </c>
      <c r="F39" t="s">
        <v>153</v>
      </c>
      <c r="G39" t="s">
        <v>11</v>
      </c>
      <c r="H39" t="s">
        <v>153</v>
      </c>
      <c r="I39" t="s">
        <v>735</v>
      </c>
      <c r="J39" t="str">
        <f t="shared" si="0"/>
        <v>.replaceAll("È","e")</v>
      </c>
    </row>
    <row r="40" spans="1:10">
      <c r="A40" s="64" t="s">
        <v>734</v>
      </c>
      <c r="B40" t="s">
        <v>153</v>
      </c>
      <c r="C40" s="66" t="s">
        <v>770</v>
      </c>
      <c r="D40" t="s">
        <v>153</v>
      </c>
      <c r="E40" t="s">
        <v>38</v>
      </c>
      <c r="F40" t="s">
        <v>153</v>
      </c>
      <c r="G40" t="s">
        <v>11</v>
      </c>
      <c r="H40" t="s">
        <v>153</v>
      </c>
      <c r="I40" t="s">
        <v>735</v>
      </c>
      <c r="J40" t="str">
        <f t="shared" si="0"/>
        <v>.replaceAll("Ė","e")</v>
      </c>
    </row>
    <row r="41" spans="1:10">
      <c r="A41" s="64" t="s">
        <v>734</v>
      </c>
      <c r="B41" t="s">
        <v>153</v>
      </c>
      <c r="C41" s="66" t="s">
        <v>771</v>
      </c>
      <c r="D41" t="s">
        <v>153</v>
      </c>
      <c r="E41" t="s">
        <v>38</v>
      </c>
      <c r="F41" t="s">
        <v>153</v>
      </c>
      <c r="G41" t="s">
        <v>13</v>
      </c>
      <c r="H41" t="s">
        <v>153</v>
      </c>
      <c r="I41" t="s">
        <v>735</v>
      </c>
      <c r="J41" t="str">
        <f t="shared" si="0"/>
        <v>.replaceAll("Ƒ","f")</v>
      </c>
    </row>
    <row r="42" spans="1:10">
      <c r="A42" s="64" t="s">
        <v>734</v>
      </c>
      <c r="B42" t="s">
        <v>153</v>
      </c>
      <c r="C42" s="66" t="s">
        <v>772</v>
      </c>
      <c r="D42" t="s">
        <v>153</v>
      </c>
      <c r="E42" t="s">
        <v>38</v>
      </c>
      <c r="F42" t="s">
        <v>153</v>
      </c>
      <c r="G42" t="s">
        <v>14</v>
      </c>
      <c r="H42" t="s">
        <v>153</v>
      </c>
      <c r="I42" t="s">
        <v>735</v>
      </c>
      <c r="J42" t="str">
        <f t="shared" si="0"/>
        <v>.replaceAll("Ǧ","g")</v>
      </c>
    </row>
    <row r="43" spans="1:10">
      <c r="A43" s="64" t="s">
        <v>734</v>
      </c>
      <c r="B43" t="s">
        <v>153</v>
      </c>
      <c r="C43" s="66" t="s">
        <v>773</v>
      </c>
      <c r="D43" t="s">
        <v>153</v>
      </c>
      <c r="E43" t="s">
        <v>38</v>
      </c>
      <c r="F43" t="s">
        <v>153</v>
      </c>
      <c r="G43" t="s">
        <v>14</v>
      </c>
      <c r="H43" t="s">
        <v>153</v>
      </c>
      <c r="I43" t="s">
        <v>735</v>
      </c>
      <c r="J43" t="str">
        <f t="shared" si="0"/>
        <v>.replaceAll("Ġ","g")</v>
      </c>
    </row>
    <row r="44" spans="1:10">
      <c r="A44" s="64" t="s">
        <v>734</v>
      </c>
      <c r="B44" t="s">
        <v>153</v>
      </c>
      <c r="C44" s="66" t="s">
        <v>774</v>
      </c>
      <c r="D44" t="s">
        <v>153</v>
      </c>
      <c r="E44" t="s">
        <v>38</v>
      </c>
      <c r="F44" t="s">
        <v>153</v>
      </c>
      <c r="G44" t="s">
        <v>14</v>
      </c>
      <c r="H44" t="s">
        <v>153</v>
      </c>
      <c r="I44" t="s">
        <v>735</v>
      </c>
      <c r="J44" t="str">
        <f t="shared" si="0"/>
        <v>.replaceAll("G̃","g")</v>
      </c>
    </row>
    <row r="45" spans="1:10">
      <c r="A45" s="64" t="s">
        <v>734</v>
      </c>
      <c r="B45" t="s">
        <v>153</v>
      </c>
      <c r="C45" s="66" t="s">
        <v>775</v>
      </c>
      <c r="D45" t="s">
        <v>153</v>
      </c>
      <c r="E45" t="s">
        <v>38</v>
      </c>
      <c r="F45" t="s">
        <v>153</v>
      </c>
      <c r="G45" t="s">
        <v>14</v>
      </c>
      <c r="H45" t="s">
        <v>153</v>
      </c>
      <c r="I45" t="s">
        <v>735</v>
      </c>
      <c r="J45" t="str">
        <f t="shared" si="0"/>
        <v>.replaceAll("Ğ","g")</v>
      </c>
    </row>
    <row r="46" spans="1:10">
      <c r="A46" s="64" t="s">
        <v>734</v>
      </c>
      <c r="B46" t="s">
        <v>153</v>
      </c>
      <c r="C46" s="66" t="s">
        <v>776</v>
      </c>
      <c r="D46" t="s">
        <v>153</v>
      </c>
      <c r="E46" t="s">
        <v>38</v>
      </c>
      <c r="F46" t="s">
        <v>153</v>
      </c>
      <c r="G46" t="s">
        <v>14</v>
      </c>
      <c r="H46" t="s">
        <v>153</v>
      </c>
      <c r="I46" t="s">
        <v>735</v>
      </c>
      <c r="J46" t="str">
        <f t="shared" si="0"/>
        <v>.replaceAll("Ĝ","g")</v>
      </c>
    </row>
    <row r="47" spans="1:10">
      <c r="A47" s="64" t="s">
        <v>734</v>
      </c>
      <c r="B47" t="s">
        <v>153</v>
      </c>
      <c r="C47" s="66" t="s">
        <v>777</v>
      </c>
      <c r="D47" t="s">
        <v>153</v>
      </c>
      <c r="E47" t="s">
        <v>38</v>
      </c>
      <c r="F47" t="s">
        <v>153</v>
      </c>
      <c r="G47" t="s">
        <v>14</v>
      </c>
      <c r="H47" t="s">
        <v>153</v>
      </c>
      <c r="I47" t="s">
        <v>735</v>
      </c>
      <c r="J47" t="str">
        <f t="shared" si="0"/>
        <v>.replaceAll("Ɠ","g")</v>
      </c>
    </row>
    <row r="48" spans="1:10">
      <c r="A48" s="64" t="s">
        <v>734</v>
      </c>
      <c r="B48" t="s">
        <v>153</v>
      </c>
      <c r="C48" s="66" t="s">
        <v>778</v>
      </c>
      <c r="D48" t="s">
        <v>153</v>
      </c>
      <c r="E48" t="s">
        <v>38</v>
      </c>
      <c r="F48" t="s">
        <v>153</v>
      </c>
      <c r="G48" t="s">
        <v>14</v>
      </c>
      <c r="H48" t="s">
        <v>153</v>
      </c>
      <c r="I48" t="s">
        <v>735</v>
      </c>
      <c r="J48" t="str">
        <f t="shared" si="0"/>
        <v>.replaceAll("Ǵ","g")</v>
      </c>
    </row>
    <row r="49" spans="1:10">
      <c r="A49" s="64" t="s">
        <v>734</v>
      </c>
      <c r="B49" t="s">
        <v>153</v>
      </c>
      <c r="C49" s="66" t="s">
        <v>779</v>
      </c>
      <c r="D49" t="s">
        <v>153</v>
      </c>
      <c r="E49" t="s">
        <v>38</v>
      </c>
      <c r="F49" t="s">
        <v>153</v>
      </c>
      <c r="G49" t="s">
        <v>14</v>
      </c>
      <c r="H49" t="s">
        <v>153</v>
      </c>
      <c r="I49" t="s">
        <v>735</v>
      </c>
      <c r="J49" t="str">
        <f t="shared" si="0"/>
        <v>.replaceAll("Gʻ","g")</v>
      </c>
    </row>
    <row r="50" spans="1:10">
      <c r="A50" s="64" t="s">
        <v>734</v>
      </c>
      <c r="B50" t="s">
        <v>153</v>
      </c>
      <c r="C50" s="66" t="s">
        <v>780</v>
      </c>
      <c r="D50" t="s">
        <v>153</v>
      </c>
      <c r="E50" t="s">
        <v>38</v>
      </c>
      <c r="F50" t="s">
        <v>153</v>
      </c>
      <c r="G50" t="s">
        <v>17</v>
      </c>
      <c r="H50" t="s">
        <v>153</v>
      </c>
      <c r="I50" t="s">
        <v>735</v>
      </c>
      <c r="J50" t="str">
        <f t="shared" si="0"/>
        <v>.replaceAll("Ḫ","h")</v>
      </c>
    </row>
    <row r="51" spans="1:10">
      <c r="A51" s="64" t="s">
        <v>734</v>
      </c>
      <c r="B51" t="s">
        <v>153</v>
      </c>
      <c r="C51" s="66" t="s">
        <v>781</v>
      </c>
      <c r="D51" t="s">
        <v>153</v>
      </c>
      <c r="E51" t="s">
        <v>38</v>
      </c>
      <c r="F51" t="s">
        <v>153</v>
      </c>
      <c r="G51" t="s">
        <v>17</v>
      </c>
      <c r="H51" t="s">
        <v>153</v>
      </c>
      <c r="I51" t="s">
        <v>735</v>
      </c>
      <c r="J51" t="str">
        <f t="shared" si="0"/>
        <v>.replaceAll("Ȟ","h")</v>
      </c>
    </row>
    <row r="52" spans="1:10">
      <c r="A52" s="64" t="s">
        <v>734</v>
      </c>
      <c r="B52" t="s">
        <v>153</v>
      </c>
      <c r="C52" s="66" t="s">
        <v>782</v>
      </c>
      <c r="D52" t="s">
        <v>153</v>
      </c>
      <c r="E52" t="s">
        <v>38</v>
      </c>
      <c r="F52" t="s">
        <v>153</v>
      </c>
      <c r="G52" t="s">
        <v>17</v>
      </c>
      <c r="H52" t="s">
        <v>153</v>
      </c>
      <c r="I52" t="s">
        <v>735</v>
      </c>
      <c r="J52" t="str">
        <f t="shared" si="0"/>
        <v>.replaceAll("Ĥ","h")</v>
      </c>
    </row>
    <row r="53" spans="1:10">
      <c r="A53" s="64" t="s">
        <v>734</v>
      </c>
      <c r="B53" t="s">
        <v>153</v>
      </c>
      <c r="C53" s="66" t="s">
        <v>783</v>
      </c>
      <c r="D53" t="s">
        <v>153</v>
      </c>
      <c r="E53" t="s">
        <v>38</v>
      </c>
      <c r="F53" t="s">
        <v>153</v>
      </c>
      <c r="G53" t="s">
        <v>17</v>
      </c>
      <c r="H53" t="s">
        <v>153</v>
      </c>
      <c r="I53" t="s">
        <v>735</v>
      </c>
      <c r="J53" t="str">
        <f t="shared" si="0"/>
        <v>.replaceAll("Ḥ","h")</v>
      </c>
    </row>
    <row r="54" spans="1:10">
      <c r="A54" s="64" t="s">
        <v>734</v>
      </c>
      <c r="B54" t="s">
        <v>153</v>
      </c>
      <c r="C54" s="66" t="s">
        <v>784</v>
      </c>
      <c r="D54" t="s">
        <v>153</v>
      </c>
      <c r="E54" t="s">
        <v>38</v>
      </c>
      <c r="F54" t="s">
        <v>153</v>
      </c>
      <c r="G54" t="s">
        <v>18</v>
      </c>
      <c r="H54" t="s">
        <v>153</v>
      </c>
      <c r="I54" t="s">
        <v>735</v>
      </c>
      <c r="J54" t="str">
        <f t="shared" si="0"/>
        <v>.replaceAll("Ȋ","i")</v>
      </c>
    </row>
    <row r="55" spans="1:10">
      <c r="A55" s="64" t="s">
        <v>734</v>
      </c>
      <c r="B55" t="s">
        <v>153</v>
      </c>
      <c r="C55" s="66" t="s">
        <v>785</v>
      </c>
      <c r="D55" t="s">
        <v>153</v>
      </c>
      <c r="E55" t="s">
        <v>38</v>
      </c>
      <c r="F55" t="s">
        <v>153</v>
      </c>
      <c r="G55" t="s">
        <v>18</v>
      </c>
      <c r="H55" t="s">
        <v>153</v>
      </c>
      <c r="I55" t="s">
        <v>735</v>
      </c>
      <c r="J55" t="str">
        <f t="shared" si="0"/>
        <v>.replaceAll("Ɨ","i")</v>
      </c>
    </row>
    <row r="56" spans="1:10">
      <c r="A56" s="64" t="s">
        <v>734</v>
      </c>
      <c r="B56" t="s">
        <v>153</v>
      </c>
      <c r="C56" s="66" t="s">
        <v>786</v>
      </c>
      <c r="D56" t="s">
        <v>153</v>
      </c>
      <c r="E56" t="s">
        <v>38</v>
      </c>
      <c r="F56" t="s">
        <v>153</v>
      </c>
      <c r="G56" t="s">
        <v>18</v>
      </c>
      <c r="H56" t="s">
        <v>153</v>
      </c>
      <c r="I56" t="s">
        <v>735</v>
      </c>
      <c r="J56" t="str">
        <f t="shared" si="0"/>
        <v>.replaceAll("Í","i")</v>
      </c>
    </row>
    <row r="57" spans="1:10">
      <c r="A57" s="64" t="s">
        <v>734</v>
      </c>
      <c r="B57" t="s">
        <v>153</v>
      </c>
      <c r="C57" s="66" t="s">
        <v>787</v>
      </c>
      <c r="D57" t="s">
        <v>153</v>
      </c>
      <c r="E57" t="s">
        <v>38</v>
      </c>
      <c r="F57" t="s">
        <v>153</v>
      </c>
      <c r="G57" t="s">
        <v>18</v>
      </c>
      <c r="H57" t="s">
        <v>153</v>
      </c>
      <c r="I57" t="s">
        <v>735</v>
      </c>
      <c r="J57" t="str">
        <f t="shared" si="0"/>
        <v>.replaceAll("Î","i")</v>
      </c>
    </row>
    <row r="58" spans="1:10">
      <c r="A58" s="64" t="s">
        <v>734</v>
      </c>
      <c r="B58" t="s">
        <v>153</v>
      </c>
      <c r="C58" s="66" t="s">
        <v>788</v>
      </c>
      <c r="D58" t="s">
        <v>153</v>
      </c>
      <c r="E58" t="s">
        <v>38</v>
      </c>
      <c r="F58" t="s">
        <v>153</v>
      </c>
      <c r="G58" t="s">
        <v>18</v>
      </c>
      <c r="H58" t="s">
        <v>153</v>
      </c>
      <c r="I58" t="s">
        <v>735</v>
      </c>
      <c r="J58" t="str">
        <f t="shared" si="0"/>
        <v>.replaceAll("Ï","i")</v>
      </c>
    </row>
    <row r="59" spans="1:10">
      <c r="A59" s="64" t="s">
        <v>734</v>
      </c>
      <c r="B59" t="s">
        <v>153</v>
      </c>
      <c r="C59" s="66" t="s">
        <v>789</v>
      </c>
      <c r="D59" t="s">
        <v>153</v>
      </c>
      <c r="E59" t="s">
        <v>38</v>
      </c>
      <c r="F59" t="s">
        <v>153</v>
      </c>
      <c r="G59" t="s">
        <v>18</v>
      </c>
      <c r="H59" t="s">
        <v>153</v>
      </c>
      <c r="I59" t="s">
        <v>735</v>
      </c>
      <c r="J59" t="str">
        <f t="shared" si="0"/>
        <v>.replaceAll("İ","i")</v>
      </c>
    </row>
    <row r="60" spans="1:10">
      <c r="A60" s="64" t="s">
        <v>734</v>
      </c>
      <c r="B60" t="s">
        <v>153</v>
      </c>
      <c r="C60" s="66" t="s">
        <v>790</v>
      </c>
      <c r="D60" t="s">
        <v>153</v>
      </c>
      <c r="E60" t="s">
        <v>38</v>
      </c>
      <c r="F60" t="s">
        <v>153</v>
      </c>
      <c r="G60" t="s">
        <v>18</v>
      </c>
      <c r="H60" t="s">
        <v>153</v>
      </c>
      <c r="I60" t="s">
        <v>735</v>
      </c>
      <c r="J60" t="str">
        <f t="shared" si="0"/>
        <v>.replaceAll("Ì","i")</v>
      </c>
    </row>
    <row r="61" spans="1:10">
      <c r="A61" s="64" t="s">
        <v>734</v>
      </c>
      <c r="B61" t="s">
        <v>153</v>
      </c>
      <c r="C61" s="66" t="s">
        <v>791</v>
      </c>
      <c r="D61" t="s">
        <v>153</v>
      </c>
      <c r="E61" t="s">
        <v>38</v>
      </c>
      <c r="F61" t="s">
        <v>153</v>
      </c>
      <c r="G61" t="s">
        <v>18</v>
      </c>
      <c r="H61" t="s">
        <v>153</v>
      </c>
      <c r="I61" t="s">
        <v>735</v>
      </c>
      <c r="J61" t="str">
        <f t="shared" si="0"/>
        <v>.replaceAll("Į","i")</v>
      </c>
    </row>
    <row r="62" spans="1:10">
      <c r="A62" s="64" t="s">
        <v>734</v>
      </c>
      <c r="B62" t="s">
        <v>153</v>
      </c>
      <c r="C62" s="66" t="s">
        <v>792</v>
      </c>
      <c r="D62" t="s">
        <v>153</v>
      </c>
      <c r="E62" t="s">
        <v>38</v>
      </c>
      <c r="F62" t="s">
        <v>153</v>
      </c>
      <c r="G62" t="s">
        <v>20</v>
      </c>
      <c r="H62" t="s">
        <v>153</v>
      </c>
      <c r="I62" t="s">
        <v>735</v>
      </c>
      <c r="J62" t="str">
        <f t="shared" si="0"/>
        <v>.replaceAll("J̌","j")</v>
      </c>
    </row>
    <row r="63" spans="1:10">
      <c r="A63" s="64" t="s">
        <v>734</v>
      </c>
      <c r="B63" t="s">
        <v>153</v>
      </c>
      <c r="C63" s="66" t="s">
        <v>793</v>
      </c>
      <c r="D63" t="s">
        <v>153</v>
      </c>
      <c r="E63" t="s">
        <v>38</v>
      </c>
      <c r="F63" t="s">
        <v>153</v>
      </c>
      <c r="G63" t="s">
        <v>20</v>
      </c>
      <c r="H63" t="s">
        <v>153</v>
      </c>
      <c r="I63" t="s">
        <v>735</v>
      </c>
      <c r="J63" t="str">
        <f t="shared" si="0"/>
        <v>.replaceAll("Ĵ","j")</v>
      </c>
    </row>
    <row r="64" spans="1:10">
      <c r="A64" s="64" t="s">
        <v>734</v>
      </c>
      <c r="B64" t="s">
        <v>153</v>
      </c>
      <c r="C64" s="66" t="s">
        <v>794</v>
      </c>
      <c r="D64" t="s">
        <v>153</v>
      </c>
      <c r="E64" t="s">
        <v>38</v>
      </c>
      <c r="F64" t="s">
        <v>153</v>
      </c>
      <c r="G64" t="s">
        <v>22</v>
      </c>
      <c r="H64" t="s">
        <v>153</v>
      </c>
      <c r="I64" t="s">
        <v>735</v>
      </c>
      <c r="J64" t="str">
        <f t="shared" si="0"/>
        <v>.replaceAll("Ḱ","k")</v>
      </c>
    </row>
    <row r="65" spans="1:10">
      <c r="A65" s="64" t="s">
        <v>734</v>
      </c>
      <c r="B65" t="s">
        <v>153</v>
      </c>
      <c r="C65" s="66" t="s">
        <v>795</v>
      </c>
      <c r="D65" t="s">
        <v>153</v>
      </c>
      <c r="E65" t="s">
        <v>38</v>
      </c>
      <c r="F65" t="s">
        <v>153</v>
      </c>
      <c r="G65" t="s">
        <v>22</v>
      </c>
      <c r="H65" t="s">
        <v>153</v>
      </c>
      <c r="I65" t="s">
        <v>735</v>
      </c>
      <c r="J65" t="str">
        <f t="shared" si="0"/>
        <v>.replaceAll("Ƙ","k")</v>
      </c>
    </row>
    <row r="66" spans="1:10">
      <c r="A66" s="64" t="s">
        <v>734</v>
      </c>
      <c r="B66" t="s">
        <v>153</v>
      </c>
      <c r="C66" s="66" t="s">
        <v>796</v>
      </c>
      <c r="D66" t="s">
        <v>153</v>
      </c>
      <c r="E66" t="s">
        <v>38</v>
      </c>
      <c r="F66" t="s">
        <v>153</v>
      </c>
      <c r="G66" t="s">
        <v>22</v>
      </c>
      <c r="H66" t="s">
        <v>153</v>
      </c>
      <c r="I66" t="s">
        <v>735</v>
      </c>
      <c r="J66" t="str">
        <f t="shared" si="0"/>
        <v>.replaceAll("Ǩ","k")</v>
      </c>
    </row>
    <row r="67" spans="1:10">
      <c r="A67" s="64" t="s">
        <v>734</v>
      </c>
      <c r="B67" t="s">
        <v>153</v>
      </c>
      <c r="C67" s="66" t="s">
        <v>797</v>
      </c>
      <c r="D67" t="s">
        <v>153</v>
      </c>
      <c r="E67" t="s">
        <v>38</v>
      </c>
      <c r="F67" t="s">
        <v>153</v>
      </c>
      <c r="G67" t="s">
        <v>22</v>
      </c>
      <c r="H67" t="s">
        <v>153</v>
      </c>
      <c r="I67" t="s">
        <v>735</v>
      </c>
      <c r="J67" t="str">
        <f t="shared" ref="J67:J130" si="1">_xlfn.CONCAT(A67:I67)</f>
        <v>.replaceAll("Ķ","k")</v>
      </c>
    </row>
    <row r="68" spans="1:10">
      <c r="A68" s="64" t="s">
        <v>734</v>
      </c>
      <c r="B68" t="s">
        <v>153</v>
      </c>
      <c r="C68" s="66" t="s">
        <v>798</v>
      </c>
      <c r="D68" t="s">
        <v>153</v>
      </c>
      <c r="E68" t="s">
        <v>38</v>
      </c>
      <c r="F68" t="s">
        <v>153</v>
      </c>
      <c r="G68" t="s">
        <v>12</v>
      </c>
      <c r="H68" t="s">
        <v>153</v>
      </c>
      <c r="I68" t="s">
        <v>735</v>
      </c>
      <c r="J68" t="str">
        <f t="shared" si="1"/>
        <v>.replaceAll("Ľ","l")</v>
      </c>
    </row>
    <row r="69" spans="1:10">
      <c r="A69" s="64" t="s">
        <v>734</v>
      </c>
      <c r="B69" t="s">
        <v>153</v>
      </c>
      <c r="C69" s="66" t="s">
        <v>799</v>
      </c>
      <c r="D69" t="s">
        <v>153</v>
      </c>
      <c r="E69" t="s">
        <v>38</v>
      </c>
      <c r="F69" t="s">
        <v>153</v>
      </c>
      <c r="G69" t="s">
        <v>12</v>
      </c>
      <c r="H69" t="s">
        <v>153</v>
      </c>
      <c r="I69" t="s">
        <v>735</v>
      </c>
      <c r="J69" t="str">
        <f t="shared" si="1"/>
        <v>.replaceAll("Ł̣","l")</v>
      </c>
    </row>
    <row r="70" spans="1:10">
      <c r="A70" s="64" t="s">
        <v>734</v>
      </c>
      <c r="B70" t="s">
        <v>153</v>
      </c>
      <c r="C70" s="66" t="s">
        <v>800</v>
      </c>
      <c r="D70" t="s">
        <v>153</v>
      </c>
      <c r="E70" t="s">
        <v>38</v>
      </c>
      <c r="F70" t="s">
        <v>153</v>
      </c>
      <c r="G70" t="s">
        <v>12</v>
      </c>
      <c r="H70" t="s">
        <v>153</v>
      </c>
      <c r="I70" t="s">
        <v>735</v>
      </c>
      <c r="J70" t="str">
        <f t="shared" si="1"/>
        <v>.replaceAll("Ł","l")</v>
      </c>
    </row>
    <row r="71" spans="1:10">
      <c r="A71" s="64" t="s">
        <v>734</v>
      </c>
      <c r="B71" t="s">
        <v>153</v>
      </c>
      <c r="C71" s="66" t="s">
        <v>801</v>
      </c>
      <c r="D71" t="s">
        <v>153</v>
      </c>
      <c r="E71" t="s">
        <v>38</v>
      </c>
      <c r="F71" t="s">
        <v>153</v>
      </c>
      <c r="G71" t="s">
        <v>12</v>
      </c>
      <c r="H71" t="s">
        <v>153</v>
      </c>
      <c r="I71" t="s">
        <v>735</v>
      </c>
      <c r="J71" t="str">
        <f t="shared" si="1"/>
        <v>.replaceAll("Ḷ","l")</v>
      </c>
    </row>
    <row r="72" spans="1:10">
      <c r="A72" s="64" t="s">
        <v>734</v>
      </c>
      <c r="B72" t="s">
        <v>153</v>
      </c>
      <c r="C72" s="66" t="s">
        <v>802</v>
      </c>
      <c r="D72" t="s">
        <v>153</v>
      </c>
      <c r="E72" t="s">
        <v>38</v>
      </c>
      <c r="F72" t="s">
        <v>153</v>
      </c>
      <c r="G72" t="s">
        <v>23</v>
      </c>
      <c r="H72" t="s">
        <v>153</v>
      </c>
      <c r="I72" t="s">
        <v>735</v>
      </c>
      <c r="J72" t="str">
        <f t="shared" si="1"/>
        <v>.replaceAll("M̃","m")</v>
      </c>
    </row>
    <row r="73" spans="1:10">
      <c r="A73" s="64" t="s">
        <v>734</v>
      </c>
      <c r="B73" t="s">
        <v>153</v>
      </c>
      <c r="C73" s="66" t="s">
        <v>803</v>
      </c>
      <c r="D73" t="s">
        <v>153</v>
      </c>
      <c r="E73" t="s">
        <v>38</v>
      </c>
      <c r="F73" t="s">
        <v>153</v>
      </c>
      <c r="G73" t="s">
        <v>23</v>
      </c>
      <c r="H73" t="s">
        <v>153</v>
      </c>
      <c r="I73" t="s">
        <v>735</v>
      </c>
      <c r="J73" t="str">
        <f t="shared" si="1"/>
        <v>.replaceAll("Ɱ","m")</v>
      </c>
    </row>
    <row r="74" spans="1:10">
      <c r="A74" s="64" t="s">
        <v>734</v>
      </c>
      <c r="B74" t="s">
        <v>153</v>
      </c>
      <c r="C74" s="66" t="s">
        <v>804</v>
      </c>
      <c r="D74" t="s">
        <v>153</v>
      </c>
      <c r="E74" t="s">
        <v>38</v>
      </c>
      <c r="F74" t="s">
        <v>153</v>
      </c>
      <c r="G74" t="s">
        <v>23</v>
      </c>
      <c r="H74" t="s">
        <v>153</v>
      </c>
      <c r="I74" t="s">
        <v>735</v>
      </c>
      <c r="J74" t="str">
        <f t="shared" si="1"/>
        <v>.replaceAll("Ḿ","m")</v>
      </c>
    </row>
    <row r="75" spans="1:10">
      <c r="A75" s="64" t="s">
        <v>734</v>
      </c>
      <c r="B75" t="s">
        <v>153</v>
      </c>
      <c r="C75" s="66" t="s">
        <v>805</v>
      </c>
      <c r="D75" t="s">
        <v>153</v>
      </c>
      <c r="E75" t="s">
        <v>38</v>
      </c>
      <c r="F75" t="s">
        <v>153</v>
      </c>
      <c r="G75" t="s">
        <v>25</v>
      </c>
      <c r="H75" t="s">
        <v>153</v>
      </c>
      <c r="I75" t="s">
        <v>735</v>
      </c>
      <c r="J75" t="str">
        <f t="shared" si="1"/>
        <v>.replaceAll("Ṅ","n")</v>
      </c>
    </row>
    <row r="76" spans="1:10">
      <c r="A76" s="64" t="s">
        <v>734</v>
      </c>
      <c r="B76" t="s">
        <v>153</v>
      </c>
      <c r="C76" s="66" t="s">
        <v>806</v>
      </c>
      <c r="D76" t="s">
        <v>153</v>
      </c>
      <c r="E76" t="s">
        <v>38</v>
      </c>
      <c r="F76" t="s">
        <v>153</v>
      </c>
      <c r="G76" t="s">
        <v>25</v>
      </c>
      <c r="H76" t="s">
        <v>153</v>
      </c>
      <c r="I76" t="s">
        <v>735</v>
      </c>
      <c r="J76" t="str">
        <f t="shared" si="1"/>
        <v>.replaceAll("Ṉ","n")</v>
      </c>
    </row>
    <row r="77" spans="1:10">
      <c r="A77" s="64" t="s">
        <v>734</v>
      </c>
      <c r="B77" t="s">
        <v>153</v>
      </c>
      <c r="C77" s="66" t="s">
        <v>807</v>
      </c>
      <c r="D77" t="s">
        <v>153</v>
      </c>
      <c r="E77" t="s">
        <v>38</v>
      </c>
      <c r="F77" t="s">
        <v>153</v>
      </c>
      <c r="G77" t="s">
        <v>25</v>
      </c>
      <c r="H77" t="s">
        <v>153</v>
      </c>
      <c r="I77" t="s">
        <v>735</v>
      </c>
      <c r="J77" t="str">
        <f t="shared" si="1"/>
        <v>.replaceAll("Ň","n")</v>
      </c>
    </row>
    <row r="78" spans="1:10">
      <c r="A78" s="64" t="s">
        <v>734</v>
      </c>
      <c r="B78" t="s">
        <v>153</v>
      </c>
      <c r="C78" s="66" t="s">
        <v>808</v>
      </c>
      <c r="D78" t="s">
        <v>153</v>
      </c>
      <c r="E78" t="s">
        <v>38</v>
      </c>
      <c r="F78" t="s">
        <v>153</v>
      </c>
      <c r="G78" t="s">
        <v>25</v>
      </c>
      <c r="H78" t="s">
        <v>153</v>
      </c>
      <c r="I78" t="s">
        <v>735</v>
      </c>
      <c r="J78" t="str">
        <f t="shared" si="1"/>
        <v>.replaceAll("Ñ","n")</v>
      </c>
    </row>
    <row r="79" spans="1:10">
      <c r="A79" s="64" t="s">
        <v>734</v>
      </c>
      <c r="B79" t="s">
        <v>153</v>
      </c>
      <c r="C79" s="66" t="s">
        <v>809</v>
      </c>
      <c r="D79" t="s">
        <v>153</v>
      </c>
      <c r="E79" t="s">
        <v>38</v>
      </c>
      <c r="F79" t="s">
        <v>153</v>
      </c>
      <c r="G79" t="s">
        <v>25</v>
      </c>
      <c r="H79" t="s">
        <v>153</v>
      </c>
      <c r="I79" t="s">
        <v>735</v>
      </c>
      <c r="J79" t="str">
        <f t="shared" si="1"/>
        <v>.replaceAll("Ń","n")</v>
      </c>
    </row>
    <row r="80" spans="1:10">
      <c r="A80" s="64" t="s">
        <v>734</v>
      </c>
      <c r="B80" t="s">
        <v>153</v>
      </c>
      <c r="C80" s="66" t="s">
        <v>810</v>
      </c>
      <c r="D80" t="s">
        <v>153</v>
      </c>
      <c r="E80" t="s">
        <v>38</v>
      </c>
      <c r="F80" t="s">
        <v>153</v>
      </c>
      <c r="G80" t="s">
        <v>25</v>
      </c>
      <c r="H80" t="s">
        <v>153</v>
      </c>
      <c r="I80" t="s">
        <v>735</v>
      </c>
      <c r="J80" t="str">
        <f t="shared" si="1"/>
        <v>.replaceAll("Ǹ","n")</v>
      </c>
    </row>
    <row r="81" spans="1:10">
      <c r="A81" s="64" t="s">
        <v>734</v>
      </c>
      <c r="B81" t="s">
        <v>153</v>
      </c>
      <c r="C81" s="66" t="s">
        <v>811</v>
      </c>
      <c r="D81" t="s">
        <v>153</v>
      </c>
      <c r="E81" t="s">
        <v>38</v>
      </c>
      <c r="F81" t="s">
        <v>153</v>
      </c>
      <c r="G81" t="s">
        <v>25</v>
      </c>
      <c r="H81" t="s">
        <v>153</v>
      </c>
      <c r="I81" t="s">
        <v>735</v>
      </c>
      <c r="J81" t="str">
        <f t="shared" si="1"/>
        <v>.replaceAll("Ɲ","n")</v>
      </c>
    </row>
    <row r="82" spans="1:10">
      <c r="A82" s="64" t="s">
        <v>734</v>
      </c>
      <c r="B82" t="s">
        <v>153</v>
      </c>
      <c r="C82" s="66" t="s">
        <v>812</v>
      </c>
      <c r="D82" t="s">
        <v>153</v>
      </c>
      <c r="E82" t="s">
        <v>38</v>
      </c>
      <c r="F82" t="s">
        <v>153</v>
      </c>
      <c r="G82" t="s">
        <v>26</v>
      </c>
      <c r="H82" t="s">
        <v>153</v>
      </c>
      <c r="I82" t="s">
        <v>735</v>
      </c>
      <c r="J82" t="str">
        <f t="shared" si="1"/>
        <v>.replaceAll("Ơ","o")</v>
      </c>
    </row>
    <row r="83" spans="1:10">
      <c r="A83" s="64" t="s">
        <v>734</v>
      </c>
      <c r="B83" t="s">
        <v>153</v>
      </c>
      <c r="C83" s="66" t="s">
        <v>813</v>
      </c>
      <c r="D83" t="s">
        <v>153</v>
      </c>
      <c r="E83" t="s">
        <v>38</v>
      </c>
      <c r="F83" t="s">
        <v>153</v>
      </c>
      <c r="G83" t="s">
        <v>26</v>
      </c>
      <c r="H83" t="s">
        <v>153</v>
      </c>
      <c r="I83" t="s">
        <v>735</v>
      </c>
      <c r="J83" t="str">
        <f t="shared" si="1"/>
        <v>.replaceAll("O͘","o")</v>
      </c>
    </row>
    <row r="84" spans="1:10">
      <c r="A84" s="64" t="s">
        <v>734</v>
      </c>
      <c r="B84" t="s">
        <v>153</v>
      </c>
      <c r="C84" s="66" t="s">
        <v>814</v>
      </c>
      <c r="D84" t="s">
        <v>153</v>
      </c>
      <c r="E84" t="s">
        <v>38</v>
      </c>
      <c r="F84" t="s">
        <v>153</v>
      </c>
      <c r="G84" t="s">
        <v>26</v>
      </c>
      <c r="H84" t="s">
        <v>153</v>
      </c>
      <c r="I84" t="s">
        <v>735</v>
      </c>
      <c r="J84" t="str">
        <f t="shared" si="1"/>
        <v>.replaceAll("Ꝍ","o")</v>
      </c>
    </row>
    <row r="85" spans="1:10">
      <c r="A85" s="64" t="s">
        <v>734</v>
      </c>
      <c r="B85" t="s">
        <v>153</v>
      </c>
      <c r="C85" s="66" t="s">
        <v>815</v>
      </c>
      <c r="D85" t="s">
        <v>153</v>
      </c>
      <c r="E85" t="s">
        <v>38</v>
      </c>
      <c r="F85" t="s">
        <v>153</v>
      </c>
      <c r="G85" t="s">
        <v>26</v>
      </c>
      <c r="H85" t="s">
        <v>153</v>
      </c>
      <c r="I85" t="s">
        <v>735</v>
      </c>
      <c r="J85" t="str">
        <f t="shared" si="1"/>
        <v>.replaceAll("Ö","o")</v>
      </c>
    </row>
    <row r="86" spans="1:10">
      <c r="A86" s="64" t="s">
        <v>734</v>
      </c>
      <c r="B86" t="s">
        <v>153</v>
      </c>
      <c r="C86" s="66" t="s">
        <v>816</v>
      </c>
      <c r="D86" t="s">
        <v>153</v>
      </c>
      <c r="E86" t="s">
        <v>38</v>
      </c>
      <c r="F86" t="s">
        <v>153</v>
      </c>
      <c r="G86" t="s">
        <v>26</v>
      </c>
      <c r="H86" t="s">
        <v>153</v>
      </c>
      <c r="I86" t="s">
        <v>735</v>
      </c>
      <c r="J86" t="str">
        <f t="shared" si="1"/>
        <v>.replaceAll("Ó","o")</v>
      </c>
    </row>
    <row r="87" spans="1:10">
      <c r="A87" s="64" t="s">
        <v>734</v>
      </c>
      <c r="B87" t="s">
        <v>153</v>
      </c>
      <c r="C87" s="66" t="s">
        <v>817</v>
      </c>
      <c r="D87" t="s">
        <v>153</v>
      </c>
      <c r="E87" t="s">
        <v>38</v>
      </c>
      <c r="F87" t="s">
        <v>153</v>
      </c>
      <c r="G87" t="s">
        <v>26</v>
      </c>
      <c r="H87" t="s">
        <v>153</v>
      </c>
      <c r="I87" t="s">
        <v>735</v>
      </c>
      <c r="J87" t="str">
        <f t="shared" si="1"/>
        <v>.replaceAll("Ò","o")</v>
      </c>
    </row>
    <row r="88" spans="1:10">
      <c r="A88" s="64" t="s">
        <v>734</v>
      </c>
      <c r="B88" t="s">
        <v>153</v>
      </c>
      <c r="C88" s="66" t="s">
        <v>818</v>
      </c>
      <c r="D88" t="s">
        <v>153</v>
      </c>
      <c r="E88" t="s">
        <v>38</v>
      </c>
      <c r="F88" t="s">
        <v>153</v>
      </c>
      <c r="G88" t="s">
        <v>26</v>
      </c>
      <c r="H88" t="s">
        <v>153</v>
      </c>
      <c r="I88" t="s">
        <v>735</v>
      </c>
      <c r="J88" t="str">
        <f t="shared" si="1"/>
        <v>.replaceAll("Õ","o")</v>
      </c>
    </row>
    <row r="89" spans="1:10">
      <c r="A89" s="64" t="s">
        <v>734</v>
      </c>
      <c r="B89" t="s">
        <v>153</v>
      </c>
      <c r="C89" s="66" t="s">
        <v>819</v>
      </c>
      <c r="D89" t="s">
        <v>153</v>
      </c>
      <c r="E89" t="s">
        <v>38</v>
      </c>
      <c r="F89" t="s">
        <v>153</v>
      </c>
      <c r="G89" t="s">
        <v>26</v>
      </c>
      <c r="H89" t="s">
        <v>153</v>
      </c>
      <c r="I89" t="s">
        <v>735</v>
      </c>
      <c r="J89" t="str">
        <f t="shared" si="1"/>
        <v>.replaceAll("Ǫ","o")</v>
      </c>
    </row>
    <row r="90" spans="1:10">
      <c r="A90" s="64" t="s">
        <v>734</v>
      </c>
      <c r="B90" t="s">
        <v>153</v>
      </c>
      <c r="C90" s="66" t="s">
        <v>820</v>
      </c>
      <c r="D90" t="s">
        <v>153</v>
      </c>
      <c r="E90" t="s">
        <v>38</v>
      </c>
      <c r="F90" t="s">
        <v>153</v>
      </c>
      <c r="G90" t="s">
        <v>26</v>
      </c>
      <c r="H90" t="s">
        <v>153</v>
      </c>
      <c r="I90" t="s">
        <v>735</v>
      </c>
      <c r="J90" t="str">
        <f t="shared" si="1"/>
        <v>.replaceAll("Oʻ","o")</v>
      </c>
    </row>
    <row r="91" spans="1:10">
      <c r="A91" s="64" t="s">
        <v>734</v>
      </c>
      <c r="B91" t="s">
        <v>153</v>
      </c>
      <c r="C91" s="66" t="s">
        <v>821</v>
      </c>
      <c r="D91" t="s">
        <v>153</v>
      </c>
      <c r="E91" t="s">
        <v>38</v>
      </c>
      <c r="F91" t="s">
        <v>153</v>
      </c>
      <c r="G91" t="s">
        <v>27</v>
      </c>
      <c r="H91" t="s">
        <v>153</v>
      </c>
      <c r="I91" t="s">
        <v>735</v>
      </c>
      <c r="J91" t="str">
        <f t="shared" si="1"/>
        <v>.replaceAll("P̃","p")</v>
      </c>
    </row>
    <row r="92" spans="1:10">
      <c r="A92" s="64" t="s">
        <v>734</v>
      </c>
      <c r="B92" t="s">
        <v>153</v>
      </c>
      <c r="C92" s="66" t="s">
        <v>822</v>
      </c>
      <c r="D92" t="s">
        <v>153</v>
      </c>
      <c r="E92" t="s">
        <v>38</v>
      </c>
      <c r="F92" t="s">
        <v>153</v>
      </c>
      <c r="G92" t="s">
        <v>27</v>
      </c>
      <c r="H92" t="s">
        <v>153</v>
      </c>
      <c r="I92" t="s">
        <v>735</v>
      </c>
      <c r="J92" t="str">
        <f t="shared" si="1"/>
        <v>.replaceAll("Ƥ","p")</v>
      </c>
    </row>
    <row r="93" spans="1:10">
      <c r="A93" s="64" t="s">
        <v>734</v>
      </c>
      <c r="B93" t="s">
        <v>153</v>
      </c>
      <c r="C93" s="66" t="s">
        <v>823</v>
      </c>
      <c r="D93" t="s">
        <v>153</v>
      </c>
      <c r="E93" t="s">
        <v>38</v>
      </c>
      <c r="F93" t="s">
        <v>153</v>
      </c>
      <c r="G93" t="s">
        <v>27</v>
      </c>
      <c r="H93" t="s">
        <v>153</v>
      </c>
      <c r="I93" t="s">
        <v>735</v>
      </c>
      <c r="J93" t="str">
        <f t="shared" si="1"/>
        <v>.replaceAll("Ṕ","p")</v>
      </c>
    </row>
    <row r="94" spans="1:10">
      <c r="A94" s="64" t="s">
        <v>734</v>
      </c>
      <c r="B94" t="s">
        <v>153</v>
      </c>
      <c r="C94" s="66" t="s">
        <v>824</v>
      </c>
      <c r="D94" t="s">
        <v>153</v>
      </c>
      <c r="E94" t="s">
        <v>38</v>
      </c>
      <c r="F94" t="s">
        <v>153</v>
      </c>
      <c r="G94" t="s">
        <v>29</v>
      </c>
      <c r="H94" t="s">
        <v>153</v>
      </c>
      <c r="I94" t="s">
        <v>735</v>
      </c>
      <c r="J94" t="str">
        <f t="shared" si="1"/>
        <v>.replaceAll("R̃","r")</v>
      </c>
    </row>
    <row r="95" spans="1:10">
      <c r="A95" s="64" t="s">
        <v>734</v>
      </c>
      <c r="B95" t="s">
        <v>153</v>
      </c>
      <c r="C95" s="66" t="s">
        <v>825</v>
      </c>
      <c r="D95" t="s">
        <v>153</v>
      </c>
      <c r="E95" t="s">
        <v>38</v>
      </c>
      <c r="F95" t="s">
        <v>153</v>
      </c>
      <c r="G95" t="s">
        <v>29</v>
      </c>
      <c r="H95" t="s">
        <v>153</v>
      </c>
      <c r="I95" t="s">
        <v>735</v>
      </c>
      <c r="J95" t="str">
        <f t="shared" si="1"/>
        <v>.replaceAll("Ř","r")</v>
      </c>
    </row>
    <row r="96" spans="1:10">
      <c r="A96" s="64" t="s">
        <v>734</v>
      </c>
      <c r="B96" t="s">
        <v>153</v>
      </c>
      <c r="C96" s="66" t="s">
        <v>826</v>
      </c>
      <c r="D96" t="s">
        <v>153</v>
      </c>
      <c r="E96" t="s">
        <v>38</v>
      </c>
      <c r="F96" t="s">
        <v>153</v>
      </c>
      <c r="G96" t="s">
        <v>29</v>
      </c>
      <c r="H96" t="s">
        <v>153</v>
      </c>
      <c r="I96" t="s">
        <v>735</v>
      </c>
      <c r="J96" t="str">
        <f t="shared" si="1"/>
        <v>.replaceAll("Ṛ","r")</v>
      </c>
    </row>
    <row r="97" spans="1:10">
      <c r="A97" s="64" t="s">
        <v>734</v>
      </c>
      <c r="B97" t="s">
        <v>153</v>
      </c>
      <c r="C97" s="66" t="s">
        <v>827</v>
      </c>
      <c r="D97" t="s">
        <v>153</v>
      </c>
      <c r="E97" t="s">
        <v>38</v>
      </c>
      <c r="F97" t="s">
        <v>153</v>
      </c>
      <c r="G97" t="s">
        <v>29</v>
      </c>
      <c r="H97" t="s">
        <v>153</v>
      </c>
      <c r="I97" t="s">
        <v>735</v>
      </c>
      <c r="J97" t="str">
        <f t="shared" si="1"/>
        <v>.replaceAll("Ȓ","r")</v>
      </c>
    </row>
    <row r="98" spans="1:10">
      <c r="A98" s="64" t="s">
        <v>734</v>
      </c>
      <c r="B98" t="s">
        <v>153</v>
      </c>
      <c r="C98" s="66" t="s">
        <v>828</v>
      </c>
      <c r="D98" t="s">
        <v>153</v>
      </c>
      <c r="E98" t="s">
        <v>38</v>
      </c>
      <c r="F98" t="s">
        <v>153</v>
      </c>
      <c r="G98" t="s">
        <v>29</v>
      </c>
      <c r="H98" t="s">
        <v>153</v>
      </c>
      <c r="I98" t="s">
        <v>735</v>
      </c>
      <c r="J98" t="str">
        <f t="shared" si="1"/>
        <v>.replaceAll("Ŕ","r")</v>
      </c>
    </row>
    <row r="99" spans="1:10">
      <c r="A99" s="64" t="s">
        <v>734</v>
      </c>
      <c r="B99" t="s">
        <v>153</v>
      </c>
      <c r="C99" s="66" t="s">
        <v>829</v>
      </c>
      <c r="D99" t="s">
        <v>153</v>
      </c>
      <c r="E99" t="s">
        <v>38</v>
      </c>
      <c r="F99" t="s">
        <v>153</v>
      </c>
      <c r="G99" t="s">
        <v>21</v>
      </c>
      <c r="H99" t="s">
        <v>153</v>
      </c>
      <c r="I99" t="s">
        <v>735</v>
      </c>
      <c r="J99" t="str">
        <f t="shared" si="1"/>
        <v>.replaceAll("Ş","s")</v>
      </c>
    </row>
    <row r="100" spans="1:10">
      <c r="A100" s="64" t="s">
        <v>734</v>
      </c>
      <c r="B100" t="s">
        <v>153</v>
      </c>
      <c r="C100" s="66" t="s">
        <v>830</v>
      </c>
      <c r="D100" t="s">
        <v>153</v>
      </c>
      <c r="E100" t="s">
        <v>38</v>
      </c>
      <c r="F100" t="s">
        <v>153</v>
      </c>
      <c r="G100" t="s">
        <v>21</v>
      </c>
      <c r="H100" t="s">
        <v>153</v>
      </c>
      <c r="I100" t="s">
        <v>735</v>
      </c>
      <c r="J100" t="str">
        <f t="shared" si="1"/>
        <v>.replaceAll("S̩","s")</v>
      </c>
    </row>
    <row r="101" spans="1:10">
      <c r="A101" s="64" t="s">
        <v>734</v>
      </c>
      <c r="B101" t="s">
        <v>153</v>
      </c>
      <c r="C101" s="66" t="s">
        <v>831</v>
      </c>
      <c r="D101" t="s">
        <v>153</v>
      </c>
      <c r="E101" t="s">
        <v>38</v>
      </c>
      <c r="F101" t="s">
        <v>153</v>
      </c>
      <c r="G101" t="s">
        <v>21</v>
      </c>
      <c r="H101" t="s">
        <v>153</v>
      </c>
      <c r="I101" t="s">
        <v>735</v>
      </c>
      <c r="J101" t="str">
        <f t="shared" si="1"/>
        <v>.replaceAll("Š","s")</v>
      </c>
    </row>
    <row r="102" spans="1:10">
      <c r="A102" s="64" t="s">
        <v>734</v>
      </c>
      <c r="B102" t="s">
        <v>153</v>
      </c>
      <c r="C102" s="66" t="s">
        <v>832</v>
      </c>
      <c r="D102" t="s">
        <v>153</v>
      </c>
      <c r="E102" t="s">
        <v>38</v>
      </c>
      <c r="F102" t="s">
        <v>153</v>
      </c>
      <c r="G102" t="s">
        <v>21</v>
      </c>
      <c r="H102" t="s">
        <v>153</v>
      </c>
      <c r="I102" t="s">
        <v>735</v>
      </c>
      <c r="J102" t="str">
        <f t="shared" si="1"/>
        <v>.replaceAll("S̈","s")</v>
      </c>
    </row>
    <row r="103" spans="1:10">
      <c r="A103" s="64" t="s">
        <v>734</v>
      </c>
      <c r="B103" t="s">
        <v>153</v>
      </c>
      <c r="C103" s="66" t="s">
        <v>833</v>
      </c>
      <c r="D103" t="s">
        <v>153</v>
      </c>
      <c r="E103" t="s">
        <v>38</v>
      </c>
      <c r="F103" t="s">
        <v>153</v>
      </c>
      <c r="G103" t="s">
        <v>21</v>
      </c>
      <c r="H103" t="s">
        <v>153</v>
      </c>
      <c r="I103" t="s">
        <v>735</v>
      </c>
      <c r="J103" t="str">
        <f t="shared" si="1"/>
        <v>.replaceAll("Ṡ","s")</v>
      </c>
    </row>
    <row r="104" spans="1:10">
      <c r="A104" s="64" t="s">
        <v>734</v>
      </c>
      <c r="B104" t="s">
        <v>153</v>
      </c>
      <c r="C104" s="66" t="s">
        <v>834</v>
      </c>
      <c r="D104" t="s">
        <v>153</v>
      </c>
      <c r="E104" t="s">
        <v>38</v>
      </c>
      <c r="F104" t="s">
        <v>153</v>
      </c>
      <c r="G104" t="s">
        <v>21</v>
      </c>
      <c r="H104" t="s">
        <v>153</v>
      </c>
      <c r="I104" t="s">
        <v>735</v>
      </c>
      <c r="J104" t="str">
        <f t="shared" si="1"/>
        <v>.replaceAll("Ṣ","s")</v>
      </c>
    </row>
    <row r="105" spans="1:10">
      <c r="A105" s="64" t="s">
        <v>734</v>
      </c>
      <c r="B105" t="s">
        <v>153</v>
      </c>
      <c r="C105" s="66" t="s">
        <v>835</v>
      </c>
      <c r="D105" t="s">
        <v>153</v>
      </c>
      <c r="E105" t="s">
        <v>38</v>
      </c>
      <c r="F105" t="s">
        <v>153</v>
      </c>
      <c r="G105" t="s">
        <v>21</v>
      </c>
      <c r="H105" t="s">
        <v>153</v>
      </c>
      <c r="I105" t="s">
        <v>735</v>
      </c>
      <c r="J105" t="str">
        <f t="shared" si="1"/>
        <v>.replaceAll("Ś","s")</v>
      </c>
    </row>
    <row r="106" spans="1:10">
      <c r="A106" s="64" t="s">
        <v>734</v>
      </c>
      <c r="B106" t="s">
        <v>153</v>
      </c>
      <c r="C106" s="66" t="s">
        <v>836</v>
      </c>
      <c r="D106" t="s">
        <v>153</v>
      </c>
      <c r="E106" t="s">
        <v>38</v>
      </c>
      <c r="F106" t="s">
        <v>153</v>
      </c>
      <c r="G106" t="s">
        <v>21</v>
      </c>
      <c r="H106" t="s">
        <v>153</v>
      </c>
      <c r="I106" t="s">
        <v>735</v>
      </c>
      <c r="J106" t="str">
        <f t="shared" si="1"/>
        <v>.replaceAll("Ŝ","s")</v>
      </c>
    </row>
    <row r="107" spans="1:10">
      <c r="A107" s="64" t="s">
        <v>734</v>
      </c>
      <c r="B107" t="s">
        <v>153</v>
      </c>
      <c r="C107" s="66" t="s">
        <v>837</v>
      </c>
      <c r="D107" t="s">
        <v>153</v>
      </c>
      <c r="E107" t="s">
        <v>38</v>
      </c>
      <c r="F107" t="s">
        <v>153</v>
      </c>
      <c r="G107" t="s">
        <v>21</v>
      </c>
      <c r="H107" t="s">
        <v>153</v>
      </c>
      <c r="I107" t="s">
        <v>735</v>
      </c>
      <c r="J107" t="str">
        <f t="shared" si="1"/>
        <v>.replaceAll("Ș","s")</v>
      </c>
    </row>
    <row r="108" spans="1:10">
      <c r="A108" s="64" t="s">
        <v>734</v>
      </c>
      <c r="B108" t="s">
        <v>153</v>
      </c>
      <c r="C108" s="66" t="s">
        <v>838</v>
      </c>
      <c r="D108" t="s">
        <v>153</v>
      </c>
      <c r="E108" t="s">
        <v>38</v>
      </c>
      <c r="F108" t="s">
        <v>153</v>
      </c>
      <c r="G108" t="s">
        <v>21</v>
      </c>
      <c r="H108" t="s">
        <v>153</v>
      </c>
      <c r="I108" t="s">
        <v>735</v>
      </c>
      <c r="J108" t="str">
        <f t="shared" si="1"/>
        <v>.replaceAll("S̀","s")</v>
      </c>
    </row>
    <row r="109" spans="1:10">
      <c r="A109" s="64" t="s">
        <v>734</v>
      </c>
      <c r="B109" t="s">
        <v>153</v>
      </c>
      <c r="C109" s="66" t="s">
        <v>839</v>
      </c>
      <c r="D109" t="s">
        <v>153</v>
      </c>
      <c r="E109" t="s">
        <v>38</v>
      </c>
      <c r="F109" t="s">
        <v>153</v>
      </c>
      <c r="G109" t="s">
        <v>30</v>
      </c>
      <c r="H109" t="s">
        <v>153</v>
      </c>
      <c r="I109" t="s">
        <v>735</v>
      </c>
      <c r="J109" t="str">
        <f t="shared" si="1"/>
        <v>.replaceAll("Ț","t")</v>
      </c>
    </row>
    <row r="110" spans="1:10">
      <c r="A110" s="64" t="s">
        <v>734</v>
      </c>
      <c r="B110" t="s">
        <v>153</v>
      </c>
      <c r="C110" s="66" t="s">
        <v>840</v>
      </c>
      <c r="D110" t="s">
        <v>153</v>
      </c>
      <c r="E110" t="s">
        <v>38</v>
      </c>
      <c r="F110" t="s">
        <v>153</v>
      </c>
      <c r="G110" t="s">
        <v>30</v>
      </c>
      <c r="H110" t="s">
        <v>153</v>
      </c>
      <c r="I110" t="s">
        <v>735</v>
      </c>
      <c r="J110" t="str">
        <f t="shared" si="1"/>
        <v>.replaceAll("Ť","t")</v>
      </c>
    </row>
    <row r="111" spans="1:10">
      <c r="A111" s="64" t="s">
        <v>734</v>
      </c>
      <c r="B111" t="s">
        <v>153</v>
      </c>
      <c r="C111" s="66" t="s">
        <v>841</v>
      </c>
      <c r="D111" t="s">
        <v>153</v>
      </c>
      <c r="E111" t="s">
        <v>38</v>
      </c>
      <c r="F111" t="s">
        <v>153</v>
      </c>
      <c r="G111" t="s">
        <v>30</v>
      </c>
      <c r="H111" t="s">
        <v>153</v>
      </c>
      <c r="I111" t="s">
        <v>735</v>
      </c>
      <c r="J111" t="str">
        <f t="shared" si="1"/>
        <v>.replaceAll("Ṭ","t")</v>
      </c>
    </row>
    <row r="112" spans="1:10">
      <c r="A112" s="64" t="s">
        <v>734</v>
      </c>
      <c r="B112" t="s">
        <v>153</v>
      </c>
      <c r="C112" s="66" t="s">
        <v>842</v>
      </c>
      <c r="D112" t="s">
        <v>153</v>
      </c>
      <c r="E112" t="s">
        <v>38</v>
      </c>
      <c r="F112" t="s">
        <v>153</v>
      </c>
      <c r="G112" t="s">
        <v>30</v>
      </c>
      <c r="H112" t="s">
        <v>153</v>
      </c>
      <c r="I112" t="s">
        <v>735</v>
      </c>
      <c r="J112" t="str">
        <f t="shared" si="1"/>
        <v>.replaceAll("Ƭ","t")</v>
      </c>
    </row>
    <row r="113" spans="1:10">
      <c r="A113" s="64" t="s">
        <v>734</v>
      </c>
      <c r="B113" t="s">
        <v>153</v>
      </c>
      <c r="C113" s="66" t="s">
        <v>843</v>
      </c>
      <c r="D113" t="s">
        <v>153</v>
      </c>
      <c r="E113" t="s">
        <v>38</v>
      </c>
      <c r="F113" t="s">
        <v>153</v>
      </c>
      <c r="G113" t="s">
        <v>30</v>
      </c>
      <c r="H113" t="s">
        <v>153</v>
      </c>
      <c r="I113" t="s">
        <v>735</v>
      </c>
      <c r="J113" t="str">
        <f t="shared" si="1"/>
        <v>.replaceAll("Ʈ","t")</v>
      </c>
    </row>
    <row r="114" spans="1:10">
      <c r="A114" s="64" t="s">
        <v>734</v>
      </c>
      <c r="B114" t="s">
        <v>153</v>
      </c>
      <c r="C114" s="66" t="s">
        <v>844</v>
      </c>
      <c r="D114" t="s">
        <v>153</v>
      </c>
      <c r="E114" t="s">
        <v>38</v>
      </c>
      <c r="F114" t="s">
        <v>153</v>
      </c>
      <c r="G114" t="s">
        <v>30</v>
      </c>
      <c r="H114" t="s">
        <v>153</v>
      </c>
      <c r="I114" t="s">
        <v>735</v>
      </c>
      <c r="J114" t="str">
        <f t="shared" si="1"/>
        <v>.replaceAll("Ţ","t")</v>
      </c>
    </row>
    <row r="115" spans="1:10">
      <c r="A115" s="64" t="s">
        <v>734</v>
      </c>
      <c r="B115" t="s">
        <v>153</v>
      </c>
      <c r="C115" s="65" t="s">
        <v>845</v>
      </c>
      <c r="D115" t="s">
        <v>153</v>
      </c>
      <c r="E115" t="s">
        <v>38</v>
      </c>
      <c r="F115" t="s">
        <v>153</v>
      </c>
      <c r="G115" t="s">
        <v>30</v>
      </c>
      <c r="H115" t="s">
        <v>153</v>
      </c>
      <c r="I115" t="s">
        <v>735</v>
      </c>
      <c r="J115" t="str">
        <f t="shared" si="1"/>
        <v>.replaceAll("ᵵ","t")</v>
      </c>
    </row>
    <row r="116" spans="1:10">
      <c r="A116" s="64" t="s">
        <v>734</v>
      </c>
      <c r="B116" t="s">
        <v>153</v>
      </c>
      <c r="C116" s="66" t="s">
        <v>846</v>
      </c>
      <c r="D116" t="s">
        <v>153</v>
      </c>
      <c r="E116" t="s">
        <v>38</v>
      </c>
      <c r="F116" t="s">
        <v>153</v>
      </c>
      <c r="G116" t="s">
        <v>31</v>
      </c>
      <c r="H116" t="s">
        <v>153</v>
      </c>
      <c r="I116" t="s">
        <v>735</v>
      </c>
      <c r="J116" t="str">
        <f t="shared" si="1"/>
        <v>.replaceAll("Ꞟ","u")</v>
      </c>
    </row>
    <row r="117" spans="1:10">
      <c r="A117" s="64" t="s">
        <v>734</v>
      </c>
      <c r="B117" t="s">
        <v>153</v>
      </c>
      <c r="C117" s="66" t="s">
        <v>847</v>
      </c>
      <c r="D117" t="s">
        <v>153</v>
      </c>
      <c r="E117" t="s">
        <v>38</v>
      </c>
      <c r="F117" t="s">
        <v>153</v>
      </c>
      <c r="G117" t="s">
        <v>31</v>
      </c>
      <c r="H117" t="s">
        <v>153</v>
      </c>
      <c r="I117" t="s">
        <v>735</v>
      </c>
      <c r="J117" t="str">
        <f t="shared" si="1"/>
        <v>.replaceAll("Ŭ","u")</v>
      </c>
    </row>
    <row r="118" spans="1:10">
      <c r="A118" s="64" t="s">
        <v>734</v>
      </c>
      <c r="B118" t="s">
        <v>153</v>
      </c>
      <c r="C118" s="66" t="s">
        <v>848</v>
      </c>
      <c r="D118" t="s">
        <v>153</v>
      </c>
      <c r="E118" t="s">
        <v>38</v>
      </c>
      <c r="F118" t="s">
        <v>153</v>
      </c>
      <c r="G118" t="s">
        <v>31</v>
      </c>
      <c r="H118" t="s">
        <v>153</v>
      </c>
      <c r="I118" t="s">
        <v>735</v>
      </c>
      <c r="J118" t="str">
        <f t="shared" si="1"/>
        <v>.replaceAll("Ư","u")</v>
      </c>
    </row>
    <row r="119" spans="1:10">
      <c r="A119" s="64" t="s">
        <v>734</v>
      </c>
      <c r="B119" t="s">
        <v>153</v>
      </c>
      <c r="C119" s="66" t="s">
        <v>849</v>
      </c>
      <c r="D119" t="s">
        <v>153</v>
      </c>
      <c r="E119" t="s">
        <v>38</v>
      </c>
      <c r="F119" t="s">
        <v>153</v>
      </c>
      <c r="G119" t="s">
        <v>31</v>
      </c>
      <c r="H119" t="s">
        <v>153</v>
      </c>
      <c r="I119" t="s">
        <v>735</v>
      </c>
      <c r="J119" t="str">
        <f t="shared" si="1"/>
        <v>.replaceAll("Ú","u")</v>
      </c>
    </row>
    <row r="120" spans="1:10">
      <c r="A120" s="64" t="s">
        <v>734</v>
      </c>
      <c r="B120" t="s">
        <v>153</v>
      </c>
      <c r="C120" s="66" t="s">
        <v>850</v>
      </c>
      <c r="D120" t="s">
        <v>153</v>
      </c>
      <c r="E120" t="s">
        <v>38</v>
      </c>
      <c r="F120" t="s">
        <v>153</v>
      </c>
      <c r="G120" t="s">
        <v>31</v>
      </c>
      <c r="H120" t="s">
        <v>153</v>
      </c>
      <c r="I120" t="s">
        <v>735</v>
      </c>
      <c r="J120" t="str">
        <f t="shared" si="1"/>
        <v>.replaceAll("Û","u")</v>
      </c>
    </row>
    <row r="121" spans="1:10">
      <c r="A121" s="64" t="s">
        <v>734</v>
      </c>
      <c r="B121" t="s">
        <v>153</v>
      </c>
      <c r="C121" s="66" t="s">
        <v>851</v>
      </c>
      <c r="D121" t="s">
        <v>153</v>
      </c>
      <c r="E121" t="s">
        <v>38</v>
      </c>
      <c r="F121" t="s">
        <v>153</v>
      </c>
      <c r="G121" t="s">
        <v>31</v>
      </c>
      <c r="H121" t="s">
        <v>153</v>
      </c>
      <c r="I121" t="s">
        <v>735</v>
      </c>
      <c r="J121" t="str">
        <f t="shared" si="1"/>
        <v>.replaceAll("Ü","u")</v>
      </c>
    </row>
    <row r="122" spans="1:10">
      <c r="A122" s="64" t="s">
        <v>734</v>
      </c>
      <c r="B122" t="s">
        <v>153</v>
      </c>
      <c r="C122" s="66" t="s">
        <v>852</v>
      </c>
      <c r="D122" t="s">
        <v>153</v>
      </c>
      <c r="E122" t="s">
        <v>38</v>
      </c>
      <c r="F122" t="s">
        <v>153</v>
      </c>
      <c r="G122" t="s">
        <v>31</v>
      </c>
      <c r="H122" t="s">
        <v>153</v>
      </c>
      <c r="I122" t="s">
        <v>735</v>
      </c>
      <c r="J122" t="str">
        <f t="shared" si="1"/>
        <v>.replaceAll("Ų","u")</v>
      </c>
    </row>
    <row r="123" spans="1:10">
      <c r="A123" s="64" t="s">
        <v>734</v>
      </c>
      <c r="B123" t="s">
        <v>153</v>
      </c>
      <c r="C123" s="66" t="s">
        <v>853</v>
      </c>
      <c r="D123" t="s">
        <v>153</v>
      </c>
      <c r="E123" t="s">
        <v>38</v>
      </c>
      <c r="F123" t="s">
        <v>153</v>
      </c>
      <c r="G123" t="s">
        <v>3</v>
      </c>
      <c r="H123" t="s">
        <v>153</v>
      </c>
      <c r="I123" t="s">
        <v>735</v>
      </c>
      <c r="J123" t="str">
        <f t="shared" si="1"/>
        <v>.replaceAll("Ẃ","w")</v>
      </c>
    </row>
    <row r="124" spans="1:10">
      <c r="A124" s="64" t="s">
        <v>734</v>
      </c>
      <c r="B124" t="s">
        <v>153</v>
      </c>
      <c r="C124" s="66" t="s">
        <v>854</v>
      </c>
      <c r="D124" t="s">
        <v>153</v>
      </c>
      <c r="E124" t="s">
        <v>38</v>
      </c>
      <c r="F124" t="s">
        <v>153</v>
      </c>
      <c r="G124" t="s">
        <v>15</v>
      </c>
      <c r="H124" t="s">
        <v>153</v>
      </c>
      <c r="I124" t="s">
        <v>735</v>
      </c>
      <c r="J124" t="str">
        <f t="shared" si="1"/>
        <v>.replaceAll("Ẋ","x")</v>
      </c>
    </row>
    <row r="125" spans="1:10">
      <c r="A125" s="64" t="s">
        <v>734</v>
      </c>
      <c r="B125" t="s">
        <v>153</v>
      </c>
      <c r="C125" s="66" t="s">
        <v>855</v>
      </c>
      <c r="D125" t="s">
        <v>153</v>
      </c>
      <c r="E125" t="s">
        <v>38</v>
      </c>
      <c r="F125" t="s">
        <v>153</v>
      </c>
      <c r="G125" t="s">
        <v>15</v>
      </c>
      <c r="H125" t="s">
        <v>153</v>
      </c>
      <c r="I125" t="s">
        <v>735</v>
      </c>
      <c r="J125" t="str">
        <f t="shared" si="1"/>
        <v>.replaceAll("X̣","x")</v>
      </c>
    </row>
    <row r="126" spans="1:10">
      <c r="A126" s="64" t="s">
        <v>734</v>
      </c>
      <c r="B126" t="s">
        <v>153</v>
      </c>
      <c r="C126" s="66" t="s">
        <v>856</v>
      </c>
      <c r="D126" t="s">
        <v>153</v>
      </c>
      <c r="E126" t="s">
        <v>38</v>
      </c>
      <c r="F126" t="s">
        <v>153</v>
      </c>
      <c r="G126" t="s">
        <v>24</v>
      </c>
      <c r="H126" t="s">
        <v>153</v>
      </c>
      <c r="I126" t="s">
        <v>735</v>
      </c>
      <c r="J126" t="str">
        <f t="shared" si="1"/>
        <v>.replaceAll("Ý","y")</v>
      </c>
    </row>
    <row r="127" spans="1:10">
      <c r="A127" s="64" t="s">
        <v>734</v>
      </c>
      <c r="B127" t="s">
        <v>153</v>
      </c>
      <c r="C127" s="66" t="s">
        <v>857</v>
      </c>
      <c r="D127" t="s">
        <v>153</v>
      </c>
      <c r="E127" t="s">
        <v>38</v>
      </c>
      <c r="F127" t="s">
        <v>153</v>
      </c>
      <c r="G127" t="s">
        <v>24</v>
      </c>
      <c r="H127" t="s">
        <v>153</v>
      </c>
      <c r="I127" t="s">
        <v>735</v>
      </c>
      <c r="J127" t="str">
        <f t="shared" si="1"/>
        <v>.replaceAll("Ÿ","y")</v>
      </c>
    </row>
    <row r="128" spans="1:10">
      <c r="A128" s="64" t="s">
        <v>734</v>
      </c>
      <c r="B128" t="s">
        <v>153</v>
      </c>
      <c r="C128" s="66" t="s">
        <v>858</v>
      </c>
      <c r="D128" t="s">
        <v>153</v>
      </c>
      <c r="E128" t="s">
        <v>38</v>
      </c>
      <c r="F128" t="s">
        <v>153</v>
      </c>
      <c r="G128" t="s">
        <v>24</v>
      </c>
      <c r="H128" t="s">
        <v>153</v>
      </c>
      <c r="I128" t="s">
        <v>735</v>
      </c>
      <c r="J128" t="str">
        <f t="shared" si="1"/>
        <v>.replaceAll("Ƴ","y")</v>
      </c>
    </row>
    <row r="129" spans="1:10">
      <c r="A129" s="64" t="s">
        <v>734</v>
      </c>
      <c r="B129" t="s">
        <v>153</v>
      </c>
      <c r="C129" s="66" t="s">
        <v>859</v>
      </c>
      <c r="D129" t="s">
        <v>153</v>
      </c>
      <c r="E129" t="s">
        <v>38</v>
      </c>
      <c r="F129" t="s">
        <v>153</v>
      </c>
      <c r="G129" t="s">
        <v>24</v>
      </c>
      <c r="H129" t="s">
        <v>153</v>
      </c>
      <c r="I129" t="s">
        <v>735</v>
      </c>
      <c r="J129" t="str">
        <f t="shared" si="1"/>
        <v>.replaceAll("Ȳ","y")</v>
      </c>
    </row>
    <row r="130" spans="1:10">
      <c r="A130" s="64" t="s">
        <v>734</v>
      </c>
      <c r="B130" t="s">
        <v>153</v>
      </c>
      <c r="C130" s="66" t="s">
        <v>860</v>
      </c>
      <c r="D130" t="s">
        <v>153</v>
      </c>
      <c r="E130" t="s">
        <v>38</v>
      </c>
      <c r="F130" t="s">
        <v>153</v>
      </c>
      <c r="G130" t="s">
        <v>7</v>
      </c>
      <c r="H130" t="s">
        <v>153</v>
      </c>
      <c r="I130" t="s">
        <v>735</v>
      </c>
      <c r="J130" t="str">
        <f t="shared" si="1"/>
        <v>.replaceAll("Ż","z")</v>
      </c>
    </row>
    <row r="131" spans="1:10">
      <c r="A131" s="64" t="s">
        <v>734</v>
      </c>
      <c r="B131" t="s">
        <v>153</v>
      </c>
      <c r="C131" s="66" t="s">
        <v>861</v>
      </c>
      <c r="D131" t="s">
        <v>153</v>
      </c>
      <c r="E131" t="s">
        <v>38</v>
      </c>
      <c r="F131" t="s">
        <v>153</v>
      </c>
      <c r="G131" t="s">
        <v>7</v>
      </c>
      <c r="H131" t="s">
        <v>153</v>
      </c>
      <c r="I131" t="s">
        <v>735</v>
      </c>
      <c r="J131" t="str">
        <f t="shared" ref="J131:J137" si="2">_xlfn.CONCAT(A131:I131)</f>
        <v>.replaceAll("Ȥ","z")</v>
      </c>
    </row>
    <row r="132" spans="1:10">
      <c r="A132" s="64" t="s">
        <v>734</v>
      </c>
      <c r="B132" t="s">
        <v>153</v>
      </c>
      <c r="C132" s="66" t="s">
        <v>862</v>
      </c>
      <c r="D132" t="s">
        <v>153</v>
      </c>
      <c r="E132" t="s">
        <v>38</v>
      </c>
      <c r="F132" t="s">
        <v>153</v>
      </c>
      <c r="G132" t="s">
        <v>7</v>
      </c>
      <c r="H132" t="s">
        <v>153</v>
      </c>
      <c r="I132" t="s">
        <v>735</v>
      </c>
      <c r="J132" t="str">
        <f t="shared" si="2"/>
        <v>.replaceAll("Ź","z")</v>
      </c>
    </row>
    <row r="133" spans="1:10">
      <c r="A133" s="64" t="s">
        <v>734</v>
      </c>
      <c r="B133" t="s">
        <v>153</v>
      </c>
      <c r="C133" s="66" t="s">
        <v>863</v>
      </c>
      <c r="D133" t="s">
        <v>153</v>
      </c>
      <c r="E133" t="s">
        <v>38</v>
      </c>
      <c r="F133" t="s">
        <v>153</v>
      </c>
      <c r="G133" t="s">
        <v>7</v>
      </c>
      <c r="H133" t="s">
        <v>153</v>
      </c>
      <c r="I133" t="s">
        <v>735</v>
      </c>
      <c r="J133" t="str">
        <f t="shared" si="2"/>
        <v>.replaceAll("Ž","z")</v>
      </c>
    </row>
    <row r="134" spans="1:10">
      <c r="A134" s="64" t="s">
        <v>734</v>
      </c>
      <c r="B134" t="s">
        <v>153</v>
      </c>
      <c r="C134" s="66" t="s">
        <v>864</v>
      </c>
      <c r="D134" t="s">
        <v>153</v>
      </c>
      <c r="E134" t="s">
        <v>38</v>
      </c>
      <c r="F134" t="s">
        <v>153</v>
      </c>
      <c r="G134" t="s">
        <v>7</v>
      </c>
      <c r="H134" t="s">
        <v>153</v>
      </c>
      <c r="I134" t="s">
        <v>735</v>
      </c>
      <c r="J134" t="str">
        <f t="shared" si="2"/>
        <v>.replaceAll("Ẓ","z")</v>
      </c>
    </row>
    <row r="135" spans="1:10">
      <c r="A135" s="64" t="s">
        <v>734</v>
      </c>
      <c r="B135" t="s">
        <v>153</v>
      </c>
      <c r="C135" s="66" t="s">
        <v>865</v>
      </c>
      <c r="D135" t="s">
        <v>153</v>
      </c>
      <c r="E135" t="s">
        <v>38</v>
      </c>
      <c r="F135" t="s">
        <v>153</v>
      </c>
      <c r="G135" t="s">
        <v>7</v>
      </c>
      <c r="H135" t="s">
        <v>153</v>
      </c>
      <c r="I135" t="s">
        <v>735</v>
      </c>
      <c r="J135" t="str">
        <f t="shared" si="2"/>
        <v>.replaceAll("Ẑ","z")</v>
      </c>
    </row>
    <row r="136" spans="1:10">
      <c r="A136" s="64" t="s">
        <v>734</v>
      </c>
      <c r="B136" t="s">
        <v>153</v>
      </c>
      <c r="C136" s="66" t="s">
        <v>866</v>
      </c>
      <c r="D136" t="s">
        <v>153</v>
      </c>
      <c r="E136" t="s">
        <v>38</v>
      </c>
      <c r="F136" t="s">
        <v>153</v>
      </c>
      <c r="G136" t="s">
        <v>7</v>
      </c>
      <c r="H136" t="s">
        <v>153</v>
      </c>
      <c r="I136" t="s">
        <v>735</v>
      </c>
      <c r="J136" t="str">
        <f t="shared" si="2"/>
        <v>.replaceAll("Z̀","z")</v>
      </c>
    </row>
    <row r="137" spans="1:10">
      <c r="A137" s="64" t="s">
        <v>734</v>
      </c>
      <c r="B137" t="s">
        <v>153</v>
      </c>
      <c r="C137" s="66" t="s">
        <v>867</v>
      </c>
      <c r="D137" t="s">
        <v>153</v>
      </c>
      <c r="E137" t="s">
        <v>38</v>
      </c>
      <c r="F137" t="s">
        <v>153</v>
      </c>
      <c r="G137" t="s">
        <v>7</v>
      </c>
      <c r="H137" t="s">
        <v>153</v>
      </c>
      <c r="I137" t="s">
        <v>735</v>
      </c>
      <c r="J137" t="str">
        <f t="shared" si="2"/>
        <v>.replaceAll("Ǯ","z")</v>
      </c>
    </row>
    <row r="139" spans="1:10" ht="15">
      <c r="A139"/>
    </row>
    <row r="140" spans="1:10" ht="15">
      <c r="A140"/>
    </row>
    <row r="141" spans="1:10" ht="15">
      <c r="A141"/>
    </row>
    <row r="142" spans="1:10" ht="15">
      <c r="A142"/>
    </row>
    <row r="143" spans="1:10" ht="15">
      <c r="A143"/>
    </row>
    <row r="144" spans="1:10" ht="15">
      <c r="A144"/>
    </row>
    <row r="145" spans="1:1" ht="15">
      <c r="A145"/>
    </row>
    <row r="146" spans="1:1" ht="15">
      <c r="A146"/>
    </row>
    <row r="147" spans="1:1" ht="15">
      <c r="A147"/>
    </row>
    <row r="148" spans="1:1" ht="15">
      <c r="A148"/>
    </row>
    <row r="149" spans="1:1" ht="15">
      <c r="A149"/>
    </row>
    <row r="150" spans="1:1" ht="15">
      <c r="A150"/>
    </row>
    <row r="151" spans="1:1" ht="15">
      <c r="A151"/>
    </row>
    <row r="152" spans="1:1" ht="15">
      <c r="A152"/>
    </row>
    <row r="153" spans="1:1" ht="15">
      <c r="A153"/>
    </row>
    <row r="154" spans="1:1" ht="15">
      <c r="A154"/>
    </row>
    <row r="155" spans="1:1" ht="15">
      <c r="A155"/>
    </row>
    <row r="156" spans="1:1" ht="15">
      <c r="A156"/>
    </row>
    <row r="157" spans="1:1" ht="15">
      <c r="A157"/>
    </row>
    <row r="158" spans="1:1" ht="15">
      <c r="A158"/>
    </row>
    <row r="159" spans="1:1" ht="15">
      <c r="A159"/>
    </row>
    <row r="160" spans="1:1" ht="15">
      <c r="A160"/>
    </row>
    <row r="161" spans="1:1" ht="15">
      <c r="A161"/>
    </row>
    <row r="162" spans="1:1" ht="15">
      <c r="A162"/>
    </row>
    <row r="163" spans="1:1" ht="15">
      <c r="A163"/>
    </row>
    <row r="164" spans="1:1" ht="15">
      <c r="A164"/>
    </row>
    <row r="165" spans="1:1" ht="15">
      <c r="A165"/>
    </row>
    <row r="166" spans="1:1" ht="15">
      <c r="A166"/>
    </row>
    <row r="167" spans="1:1" ht="15">
      <c r="A167"/>
    </row>
    <row r="168" spans="1:1" ht="15">
      <c r="A168"/>
    </row>
    <row r="169" spans="1:1" ht="15">
      <c r="A169"/>
    </row>
    <row r="170" spans="1:1" ht="15">
      <c r="A170"/>
    </row>
    <row r="171" spans="1:1" ht="15">
      <c r="A171"/>
    </row>
    <row r="172" spans="1:1" ht="15">
      <c r="A172"/>
    </row>
    <row r="173" spans="1:1" ht="15">
      <c r="A173"/>
    </row>
    <row r="174" spans="1:1" ht="15">
      <c r="A174"/>
    </row>
    <row r="175" spans="1:1" ht="15">
      <c r="A175"/>
    </row>
    <row r="176" spans="1:1" ht="15">
      <c r="A176"/>
    </row>
    <row r="177" spans="1:1" ht="15">
      <c r="A177"/>
    </row>
    <row r="178" spans="1:1" ht="15">
      <c r="A178"/>
    </row>
    <row r="179" spans="1:1" ht="15">
      <c r="A179"/>
    </row>
    <row r="180" spans="1:1" ht="15">
      <c r="A180"/>
    </row>
    <row r="181" spans="1:1" ht="15">
      <c r="A181"/>
    </row>
    <row r="182" spans="1:1" ht="15">
      <c r="A182"/>
    </row>
    <row r="183" spans="1:1" ht="15">
      <c r="A183"/>
    </row>
    <row r="184" spans="1:1" ht="15">
      <c r="A184"/>
    </row>
    <row r="185" spans="1:1" ht="15">
      <c r="A185"/>
    </row>
    <row r="186" spans="1:1" ht="15">
      <c r="A186"/>
    </row>
    <row r="187" spans="1:1" ht="15">
      <c r="A187"/>
    </row>
    <row r="188" spans="1:1" ht="15">
      <c r="A188"/>
    </row>
    <row r="189" spans="1:1" ht="15">
      <c r="A189"/>
    </row>
    <row r="190" spans="1:1" ht="15">
      <c r="A190"/>
    </row>
    <row r="191" spans="1:1" ht="15">
      <c r="A191"/>
    </row>
    <row r="192" spans="1:1" ht="15">
      <c r="A192"/>
    </row>
    <row r="193" spans="1:1" ht="15">
      <c r="A1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E4CA1-891E-4B79-B4FB-ABCE79E91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tables from word</vt:lpstr>
      <vt:lpstr>AllCombinationsAppended</vt:lpstr>
      <vt:lpstr>swap_map</vt:lpstr>
      <vt:lpstr>backup_all_combinations</vt:lpstr>
      <vt:lpstr>list_all_tengwar</vt:lpstr>
      <vt:lpstr>Sheet2</vt:lpstr>
      <vt:lpstr>Sheet3</vt:lpstr>
      <vt:lpstr>swap_diacritics</vt:lpstr>
      <vt:lpstr>comma</vt:lpstr>
      <vt:lpstr>quot</vt:lpstr>
      <vt:lpstr>quot_marks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Toshev</dc:creator>
  <cp:lastModifiedBy>Ivan Toshev</cp:lastModifiedBy>
  <dcterms:created xsi:type="dcterms:W3CDTF">2015-06-05T18:17:20Z</dcterms:created>
  <dcterms:modified xsi:type="dcterms:W3CDTF">2023-03-23T08:01:26Z</dcterms:modified>
</cp:coreProperties>
</file>