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090" windowHeight="10995" tabRatio="909" activeTab="4"/>
  </bookViews>
  <sheets>
    <sheet name="1.자전거이용시설(총괄)" sheetId="9" r:id="rId1"/>
    <sheet name="1-1.자전거도로 노선현황" sheetId="6" r:id="rId2"/>
    <sheet name="1-2.자전거도로 관리현황" sheetId="31" r:id="rId3"/>
    <sheet name="사진 및 대지(새재 자전거길)" sheetId="30" r:id="rId4"/>
    <sheet name="사진 및 대지(오천 자전거길)" sheetId="32" r:id="rId5"/>
  </sheets>
  <definedNames>
    <definedName name="_xlnm._FilterDatabase" localSheetId="1" hidden="1">'1-1.자전거도로 노선현황'!$C$1:$C$17</definedName>
    <definedName name="_xlnm._FilterDatabase" localSheetId="2" hidden="1">'1-2.자전거도로 관리현황'!$A$1:$A$17</definedName>
    <definedName name="_xlnm.Print_Area" localSheetId="0">'1.자전거이용시설(총괄)'!$A$1:$L$17</definedName>
    <definedName name="_xlnm.Print_Area" localSheetId="1">'1-1.자전거도로 노선현황'!$A$1:$S$28</definedName>
    <definedName name="_xlnm.Print_Area" localSheetId="2">'1-2.자전거도로 관리현황'!$A$1:$O$27</definedName>
  </definedNames>
  <calcPr calcId="162913"/>
</workbook>
</file>

<file path=xl/calcChain.xml><?xml version="1.0" encoding="utf-8"?>
<calcChain xmlns="http://schemas.openxmlformats.org/spreadsheetml/2006/main">
  <c r="H26" i="31" l="1"/>
  <c r="E26" i="31" s="1"/>
  <c r="F26" i="31"/>
  <c r="D26" i="31"/>
  <c r="F25" i="31"/>
  <c r="E25" i="31"/>
  <c r="D25" i="31"/>
  <c r="F24" i="31"/>
  <c r="E24" i="31"/>
  <c r="D24" i="31"/>
  <c r="F23" i="31"/>
  <c r="E23" i="31"/>
  <c r="D23" i="31"/>
  <c r="H22" i="31"/>
  <c r="E22" i="31" s="1"/>
  <c r="F22" i="31"/>
  <c r="D22" i="31"/>
  <c r="F21" i="31"/>
  <c r="E21" i="31"/>
  <c r="D21" i="31"/>
  <c r="H20" i="31"/>
  <c r="E20" i="31" s="1"/>
  <c r="F20" i="31"/>
  <c r="F18" i="31" s="1"/>
  <c r="F5" i="31" s="1"/>
  <c r="D20" i="31"/>
  <c r="F19" i="31"/>
  <c r="E19" i="31"/>
  <c r="D19" i="31"/>
  <c r="O18" i="31"/>
  <c r="N18" i="31"/>
  <c r="M18" i="31"/>
  <c r="L18" i="31"/>
  <c r="K18" i="31"/>
  <c r="J18" i="31"/>
  <c r="I18" i="31"/>
  <c r="G18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H12" i="31"/>
  <c r="F12" i="31"/>
  <c r="E12" i="31"/>
  <c r="D12" i="31"/>
  <c r="H11" i="31"/>
  <c r="H10" i="31" s="1"/>
  <c r="F11" i="31"/>
  <c r="E11" i="31"/>
  <c r="E10" i="31" s="1"/>
  <c r="D11" i="31"/>
  <c r="O10" i="31"/>
  <c r="N10" i="31"/>
  <c r="M10" i="31"/>
  <c r="M5" i="31" s="1"/>
  <c r="L10" i="31"/>
  <c r="K10" i="31"/>
  <c r="J10" i="31"/>
  <c r="I10" i="31"/>
  <c r="I5" i="31" s="1"/>
  <c r="G10" i="31"/>
  <c r="F10" i="31"/>
  <c r="D10" i="31"/>
  <c r="O6" i="31"/>
  <c r="N6" i="31"/>
  <c r="M6" i="31"/>
  <c r="L6" i="31"/>
  <c r="K6" i="31"/>
  <c r="J6" i="31"/>
  <c r="I6" i="31"/>
  <c r="H6" i="31"/>
  <c r="G6" i="31"/>
  <c r="F6" i="31"/>
  <c r="E6" i="31"/>
  <c r="D6" i="31"/>
  <c r="O5" i="31"/>
  <c r="N5" i="31"/>
  <c r="L5" i="31"/>
  <c r="K5" i="31"/>
  <c r="J5" i="31"/>
  <c r="G5" i="31"/>
  <c r="P7" i="6"/>
  <c r="O7" i="6"/>
  <c r="M7" i="6"/>
  <c r="K7" i="6"/>
  <c r="C12" i="9"/>
  <c r="C15" i="9"/>
  <c r="Q7" i="6"/>
  <c r="H6" i="9" s="1"/>
  <c r="N7" i="6"/>
  <c r="J7" i="6"/>
  <c r="H7" i="6"/>
  <c r="D6" i="9"/>
  <c r="D7" i="6"/>
  <c r="L6" i="9"/>
  <c r="G6" i="9"/>
  <c r="L7" i="6"/>
  <c r="F6" i="9" s="1"/>
  <c r="G7" i="6"/>
  <c r="B6" i="9"/>
  <c r="C17" i="9"/>
  <c r="C8" i="9"/>
  <c r="C9" i="9"/>
  <c r="C10" i="9"/>
  <c r="C11" i="9"/>
  <c r="C13" i="9"/>
  <c r="C14" i="9"/>
  <c r="C16" i="9"/>
  <c r="C7" i="9"/>
  <c r="D18" i="31" l="1"/>
  <c r="D5" i="31" s="1"/>
  <c r="E18" i="31"/>
  <c r="E5" i="31" s="1"/>
  <c r="H18" i="31"/>
  <c r="H5" i="31" s="1"/>
  <c r="C6" i="9"/>
  <c r="E6" i="9"/>
  <c r="K6" i="9" l="1"/>
  <c r="I6" i="9"/>
  <c r="J6" i="9"/>
</calcChain>
</file>

<file path=xl/sharedStrings.xml><?xml version="1.0" encoding="utf-8"?>
<sst xmlns="http://schemas.openxmlformats.org/spreadsheetml/2006/main" count="188" uniqueCount="138">
  <si>
    <t>개소</t>
    <phoneticPr fontId="2" type="noConversion"/>
  </si>
  <si>
    <t>노선수</t>
    <phoneticPr fontId="2" type="noConversion"/>
  </si>
  <si>
    <t>개소</t>
    <phoneticPr fontId="2" type="noConversion"/>
  </si>
  <si>
    <t>주차가능대수</t>
    <phoneticPr fontId="2" type="noConversion"/>
  </si>
  <si>
    <t>시·도</t>
    <phoneticPr fontId="2" type="noConversion"/>
  </si>
  <si>
    <t>합 계</t>
    <phoneticPr fontId="2" type="noConversion"/>
  </si>
  <si>
    <t>총연장(km)</t>
    <phoneticPr fontId="2" type="noConversion"/>
  </si>
  <si>
    <r>
      <t xml:space="preserve">[ 단위 : km, m, </t>
    </r>
    <r>
      <rPr>
        <sz val="10"/>
        <color rgb="FFFF0000"/>
        <rFont val="굴림"/>
        <family val="3"/>
        <charset val="129"/>
      </rPr>
      <t>2015년말 현재</t>
    </r>
    <r>
      <rPr>
        <sz val="10"/>
        <rFont val="굴림"/>
        <family val="3"/>
        <charset val="129"/>
      </rPr>
      <t>]</t>
    </r>
    <phoneticPr fontId="2" type="noConversion"/>
  </si>
  <si>
    <t>연장(km)</t>
    <phoneticPr fontId="2" type="noConversion"/>
  </si>
  <si>
    <t>[ 단위 : 개소, km]</t>
    <phoneticPr fontId="2" type="noConversion"/>
  </si>
  <si>
    <t>지자체명</t>
    <phoneticPr fontId="2" type="noConversion"/>
  </si>
  <si>
    <t>시도</t>
    <phoneticPr fontId="2" type="noConversion"/>
  </si>
  <si>
    <t>1. 기본사항</t>
    <phoneticPr fontId="2" type="noConversion"/>
  </si>
  <si>
    <t>노선명</t>
    <phoneticPr fontId="2" type="noConversion"/>
  </si>
  <si>
    <t>기점</t>
    <phoneticPr fontId="2" type="noConversion"/>
  </si>
  <si>
    <t>종점</t>
    <phoneticPr fontId="2" type="noConversion"/>
  </si>
  <si>
    <t>총연장(km)
(a+b+c+d+e)</t>
    <phoneticPr fontId="2" type="noConversion"/>
  </si>
  <si>
    <t>2. 자전거도로 현황</t>
    <phoneticPr fontId="2" type="noConversion"/>
  </si>
  <si>
    <t>전용도로(a)</t>
    <phoneticPr fontId="2" type="noConversion"/>
  </si>
  <si>
    <t>연장
(km)</t>
    <phoneticPr fontId="2" type="noConversion"/>
  </si>
  <si>
    <t>전용차로(b)</t>
    <phoneticPr fontId="2" type="noConversion"/>
  </si>
  <si>
    <t>우선도로©</t>
    <phoneticPr fontId="2" type="noConversion"/>
  </si>
  <si>
    <t>분리형 겸용도로(d)</t>
    <phoneticPr fontId="2" type="noConversion"/>
  </si>
  <si>
    <t>비분리형 겸용도로(e)</t>
    <phoneticPr fontId="2" type="noConversion"/>
  </si>
  <si>
    <t>일련
번호</t>
    <phoneticPr fontId="2" type="noConversion"/>
  </si>
  <si>
    <t>폭원
(m)</t>
    <phoneticPr fontId="2" type="noConversion"/>
  </si>
  <si>
    <t>자전거
도로폭원
(m)</t>
    <phoneticPr fontId="2" type="noConversion"/>
  </si>
  <si>
    <t>보도
폭원
(m)</t>
    <phoneticPr fontId="2" type="noConversion"/>
  </si>
  <si>
    <t>도로
폭원
(m)</t>
    <phoneticPr fontId="2" type="noConversion"/>
  </si>
  <si>
    <t>유효
폭원
(m)</t>
    <phoneticPr fontId="2" type="noConversion"/>
  </si>
  <si>
    <t>전용도로</t>
    <phoneticPr fontId="2" type="noConversion"/>
  </si>
  <si>
    <t>전용차로</t>
    <phoneticPr fontId="2" type="noConversion"/>
  </si>
  <si>
    <t>우선도로</t>
    <phoneticPr fontId="2" type="noConversion"/>
  </si>
  <si>
    <t>분리형 겸용도로</t>
    <phoneticPr fontId="2" type="noConversion"/>
  </si>
  <si>
    <t>비분리형 겸용도로</t>
    <phoneticPr fontId="2" type="noConversion"/>
  </si>
  <si>
    <t>합계</t>
    <phoneticPr fontId="2" type="noConversion"/>
  </si>
  <si>
    <t>1-1. 자전거도로 노선 현황</t>
    <phoneticPr fontId="2" type="noConversion"/>
  </si>
  <si>
    <t>1-1. 자전거도로 현황</t>
    <phoneticPr fontId="2" type="noConversion"/>
  </si>
  <si>
    <t>유형별</t>
  </si>
  <si>
    <t>자전거도로명 또는 시점~종점</t>
    <phoneticPr fontId="2" type="noConversion"/>
  </si>
  <si>
    <t>총 계획</t>
  </si>
  <si>
    <t>향후 계획</t>
  </si>
  <si>
    <t>노선수</t>
  </si>
  <si>
    <t>연장</t>
    <phoneticPr fontId="2" type="noConversion"/>
  </si>
  <si>
    <t>연장</t>
  </si>
  <si>
    <t xml:space="preserve">사업비 </t>
  </si>
  <si>
    <t>총 계</t>
  </si>
  <si>
    <t>소 계</t>
  </si>
  <si>
    <t>자전거전용도로</t>
    <phoneticPr fontId="2" type="noConversion"/>
  </si>
  <si>
    <t>1. 시군별 자전거 이용시설 현황(총괄표)</t>
    <phoneticPr fontId="2" type="noConversion"/>
  </si>
  <si>
    <t>청주시</t>
    <phoneticPr fontId="2" type="noConversion"/>
  </si>
  <si>
    <t>충주시</t>
    <phoneticPr fontId="2" type="noConversion"/>
  </si>
  <si>
    <t>제천시</t>
    <phoneticPr fontId="2" type="noConversion"/>
  </si>
  <si>
    <t>보은군</t>
    <phoneticPr fontId="2" type="noConversion"/>
  </si>
  <si>
    <t>옥천군</t>
    <phoneticPr fontId="2" type="noConversion"/>
  </si>
  <si>
    <t>영동군</t>
    <phoneticPr fontId="2" type="noConversion"/>
  </si>
  <si>
    <t>증평군</t>
    <phoneticPr fontId="2" type="noConversion"/>
  </si>
  <si>
    <t>진천군</t>
    <phoneticPr fontId="2" type="noConversion"/>
  </si>
  <si>
    <t>괴산군</t>
    <phoneticPr fontId="2" type="noConversion"/>
  </si>
  <si>
    <t>음성군</t>
    <phoneticPr fontId="2" type="noConversion"/>
  </si>
  <si>
    <t>단양군</t>
    <phoneticPr fontId="2" type="noConversion"/>
  </si>
  <si>
    <t>충북</t>
    <phoneticPr fontId="2" type="noConversion"/>
  </si>
  <si>
    <t>시군</t>
    <phoneticPr fontId="2" type="noConversion"/>
  </si>
  <si>
    <t>계</t>
    <phoneticPr fontId="2" type="noConversion"/>
  </si>
  <si>
    <t>소계</t>
    <phoneticPr fontId="2" type="noConversion"/>
  </si>
  <si>
    <t>사업비</t>
    <phoneticPr fontId="2" type="noConversion"/>
  </si>
  <si>
    <t>시점~종점</t>
    <phoneticPr fontId="2" type="noConversion"/>
  </si>
  <si>
    <r>
      <t xml:space="preserve">                                                                                                                                                                                                                             [ 단위 : 개소, km, 백만원, </t>
    </r>
    <r>
      <rPr>
        <sz val="10"/>
        <color rgb="FFFF0000"/>
        <rFont val="굴림"/>
        <family val="3"/>
        <charset val="129"/>
      </rPr>
      <t>`15.12말까지</t>
    </r>
    <r>
      <rPr>
        <sz val="10"/>
        <rFont val="굴림"/>
        <family val="3"/>
        <charset val="129"/>
      </rPr>
      <t>]</t>
    </r>
    <phoneticPr fontId="2" type="noConversion"/>
  </si>
  <si>
    <t>15년까지 실적</t>
    <phoneticPr fontId="2" type="noConversion"/>
  </si>
  <si>
    <t>16년 계획</t>
    <phoneticPr fontId="2" type="noConversion"/>
  </si>
  <si>
    <t>자전거보행자
겸용도로
(분리형+비분리형)</t>
    <phoneticPr fontId="2" type="noConversion"/>
  </si>
  <si>
    <t>국도</t>
    <phoneticPr fontId="2" type="noConversion"/>
  </si>
  <si>
    <t>1-3. 자전거주차장
설치실적</t>
    <phoneticPr fontId="2" type="noConversion"/>
  </si>
  <si>
    <t>1-4. 자전거안전시설 
설치실적</t>
    <phoneticPr fontId="2" type="noConversion"/>
  </si>
  <si>
    <t>1-5. 자전거수리센터 
설치실적</t>
    <phoneticPr fontId="2" type="noConversion"/>
  </si>
  <si>
    <t>자전거전용차로</t>
    <phoneticPr fontId="2" type="noConversion"/>
  </si>
  <si>
    <t>괴산군</t>
    <phoneticPr fontId="2" type="noConversion"/>
  </si>
  <si>
    <t>자전거도로 관리현황(괴산군)</t>
    <phoneticPr fontId="2" type="noConversion"/>
  </si>
  <si>
    <t>괴산-1</t>
    <phoneticPr fontId="2" type="noConversion"/>
  </si>
  <si>
    <t>동진교~가동보</t>
    <phoneticPr fontId="2" type="noConversion"/>
  </si>
  <si>
    <t>○○로</t>
    <phoneticPr fontId="2" type="noConversion"/>
  </si>
  <si>
    <t>청주대로1~
직지대로2</t>
    <phoneticPr fontId="2" type="noConversion"/>
  </si>
  <si>
    <t>분평사거리~
미평사거리</t>
    <phoneticPr fontId="2" type="noConversion"/>
  </si>
  <si>
    <t>오천자전거길</t>
    <phoneticPr fontId="2" type="noConversion"/>
  </si>
  <si>
    <t>문광낙원장~용정저수지</t>
    <phoneticPr fontId="2" type="noConversion"/>
  </si>
  <si>
    <t>새재자전거길</t>
    <phoneticPr fontId="2" type="noConversion"/>
  </si>
  <si>
    <t>소조령고개~이화령</t>
    <phoneticPr fontId="2" type="noConversion"/>
  </si>
  <si>
    <t>자전거우선도로</t>
    <phoneticPr fontId="2" type="noConversion"/>
  </si>
  <si>
    <t>행촌교차로~사리면 중흥교</t>
    <phoneticPr fontId="2" type="noConversion"/>
  </si>
  <si>
    <t>대사리삼거리~시계탑사거리</t>
    <phoneticPr fontId="39" type="noConversion"/>
  </si>
  <si>
    <t>괴산-2</t>
  </si>
  <si>
    <t>강촌식당~종합운동장</t>
    <phoneticPr fontId="39" type="noConversion"/>
  </si>
  <si>
    <t>괴산-3</t>
  </si>
  <si>
    <t>중원대학교-황금알식당</t>
    <phoneticPr fontId="39" type="noConversion"/>
  </si>
  <si>
    <t>괴산-4</t>
  </si>
  <si>
    <t>궁전모텔-문무대교</t>
    <phoneticPr fontId="39" type="noConversion"/>
  </si>
  <si>
    <t>괴산-5</t>
  </si>
  <si>
    <t>농업기술센터-괴산대교</t>
    <phoneticPr fontId="39" type="noConversion"/>
  </si>
  <si>
    <t>괴산-6</t>
  </si>
  <si>
    <t>동부식당-영호네소머리국밥</t>
    <phoneticPr fontId="39" type="noConversion"/>
  </si>
  <si>
    <t>괴산-7</t>
  </si>
  <si>
    <t>대사리삼거리~문광교</t>
    <phoneticPr fontId="39" type="noConversion"/>
  </si>
  <si>
    <t>연풍면사무소~연풍초등학교</t>
    <phoneticPr fontId="39" type="noConversion"/>
  </si>
  <si>
    <t>괴산-1</t>
    <phoneticPr fontId="2" type="noConversion"/>
  </si>
  <si>
    <t>연풍-1</t>
    <phoneticPr fontId="2" type="noConversion"/>
  </si>
  <si>
    <t>오천자전거길</t>
    <phoneticPr fontId="2" type="noConversion"/>
  </si>
  <si>
    <t>새재자전거길</t>
    <phoneticPr fontId="2" type="noConversion"/>
  </si>
  <si>
    <t>괴산읍 동부리
141-4번지 일원</t>
    <phoneticPr fontId="2" type="noConversion"/>
  </si>
  <si>
    <t>괴산읍 서부리
402-3번지 일원</t>
    <phoneticPr fontId="2" type="noConversion"/>
  </si>
  <si>
    <t>괴산읍 동부리
224-10번지 일원</t>
    <phoneticPr fontId="2" type="noConversion"/>
  </si>
  <si>
    <t>괴산읍 서부리
712-1번지 일원</t>
    <phoneticPr fontId="2" type="noConversion"/>
  </si>
  <si>
    <t>괴산읍 동부리
206-16번지 일원</t>
    <phoneticPr fontId="2" type="noConversion"/>
  </si>
  <si>
    <t>연풍면 행촌리 556-4번지 일원</t>
    <phoneticPr fontId="2" type="noConversion"/>
  </si>
  <si>
    <t>괴산읍 동부리
751-1번지 일원</t>
    <phoneticPr fontId="2" type="noConversion"/>
  </si>
  <si>
    <t>문광면 문법리 786번지 일원</t>
    <phoneticPr fontId="2" type="noConversion"/>
  </si>
  <si>
    <t>연풍면 원풍리 산106-2번지 일원</t>
    <phoneticPr fontId="2" type="noConversion"/>
  </si>
  <si>
    <t>연풍면 행촌리 305-1번지 일원</t>
    <phoneticPr fontId="2" type="noConversion"/>
  </si>
  <si>
    <t>괴산읍 동부리 645-7번지 일원</t>
    <phoneticPr fontId="2" type="noConversion"/>
  </si>
  <si>
    <t>괴산읍 서부리
164번지 일원</t>
    <phoneticPr fontId="2" type="noConversion"/>
  </si>
  <si>
    <t>괴산읍 대덕리 511번지 일원</t>
    <phoneticPr fontId="2" type="noConversion"/>
  </si>
  <si>
    <t>괴산읍 동부리
762번지 일원</t>
    <phoneticPr fontId="2" type="noConversion"/>
  </si>
  <si>
    <t>괴산읍 동부리
752번지 일원</t>
    <phoneticPr fontId="2" type="noConversion"/>
  </si>
  <si>
    <t>괴산읍 대사리
40-6번지 일원</t>
    <phoneticPr fontId="2" type="noConversion"/>
  </si>
  <si>
    <t>연풍면 삼풍리 146-10번지 일원</t>
    <phoneticPr fontId="2" type="noConversion"/>
  </si>
  <si>
    <t>괴산읍 대덕리 119-3번지 일원</t>
    <phoneticPr fontId="2" type="noConversion"/>
  </si>
  <si>
    <t>사리면 방축리 772번지 일원</t>
    <phoneticPr fontId="2" type="noConversion"/>
  </si>
  <si>
    <t>연풍면 주진리 산1-3번지 일원</t>
    <phoneticPr fontId="2" type="noConversion"/>
  </si>
  <si>
    <t>사리면 사담리 936번지 일원</t>
    <phoneticPr fontId="2" type="noConversion"/>
  </si>
  <si>
    <t>자전거 도로 현황</t>
  </si>
  <si>
    <t>노 선 명</t>
  </si>
  <si>
    <t>새재 자전거길</t>
  </si>
  <si>
    <t>연 장</t>
  </si>
  <si>
    <t>L=11.5km</t>
  </si>
  <si>
    <t>구 간</t>
  </si>
  <si>
    <r>
      <t xml:space="preserve">괴산군 소조령 고개 </t>
    </r>
    <r>
      <rPr>
        <sz val="16"/>
        <color rgb="FF000000"/>
        <rFont val="굴림체"/>
        <family val="3"/>
        <charset val="129"/>
      </rPr>
      <t xml:space="preserve">~ </t>
    </r>
    <r>
      <rPr>
        <sz val="16"/>
        <color rgb="FF000000"/>
        <rFont val="돋움"/>
        <family val="3"/>
        <charset val="129"/>
      </rPr>
      <t>이화령 휴게소</t>
    </r>
  </si>
  <si>
    <t>오천자전거길</t>
    <phoneticPr fontId="2" type="noConversion"/>
  </si>
  <si>
    <t>L=45.6km</t>
    <phoneticPr fontId="2" type="noConversion"/>
  </si>
  <si>
    <t>연풍면 행촌교차로 ~ 사리면 중흥교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</si>
</sst>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76" formatCode="_-* #,##0.00_-;\-* #,##0.00_-;_-* &quot;-&quot;?_-;_-@_-"/>
    <numFmt numFmtId="177" formatCode="_-* #,##0_-;\-* #,##0_-;_-* &quot;-&quot;?_-;_-@_-"/>
    <numFmt numFmtId="178" formatCode="0.000_ "/>
    <numFmt numFmtId="179" formatCode="0.00_);[Red]\(0.00\)"/>
    <numFmt numFmtId="180" formatCode="0.0_);[Red]\(0.0\)"/>
    <numFmt numFmtId="181" formatCode="_-* #,##0.00_-;\-* #,##0.00_-;_-* &quot;-&quot;_-;_-@_-"/>
    <numFmt numFmtId="182" formatCode="#,##0.0"/>
    <numFmt numFmtId="183" formatCode="_-* #,##0.0_-;\-* #,##0.0_-;_-* &quot;-&quot;?_-;_-@_-"/>
    <numFmt numFmtId="184" formatCode="0.00_ "/>
  </numFmts>
  <fonts count="4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Arial Narrow"/>
      <family val="2"/>
    </font>
    <font>
      <sz val="10"/>
      <name val="Arial Narrow"/>
      <family val="2"/>
    </font>
    <font>
      <sz val="10"/>
      <name val="맑은 고딕"/>
      <family val="3"/>
      <charset val="129"/>
    </font>
    <font>
      <sz val="16"/>
      <name val="HY헤드라인M"/>
      <family val="1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sz val="10"/>
      <name val="맑은 고딕"/>
      <family val="3"/>
      <charset val="129"/>
      <scheme val="major"/>
    </font>
    <font>
      <b/>
      <sz val="20"/>
      <name val="HY헤드라인M"/>
      <family val="1"/>
      <charset val="129"/>
    </font>
    <font>
      <sz val="10"/>
      <color rgb="FF00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sz val="10"/>
      <color theme="1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24"/>
      <color rgb="FF000000"/>
      <name val="돋움"/>
      <family val="3"/>
      <charset val="129"/>
    </font>
    <font>
      <sz val="16"/>
      <color rgb="FF000000"/>
      <name val="돋움"/>
      <family val="3"/>
      <charset val="129"/>
    </font>
    <font>
      <sz val="16"/>
      <color rgb="FF000000"/>
      <name val="굴림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</patternFill>
    </fill>
    <fill>
      <patternFill patternType="solid">
        <fgColor rgb="FFFFFFB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7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9" borderId="90" applyNumberFormat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" fillId="30" borderId="91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2" borderId="92" applyNumberFormat="0" applyAlignment="0" applyProtection="0">
      <alignment vertical="center"/>
    </xf>
    <xf numFmtId="0" fontId="27" fillId="0" borderId="93" applyNumberFormat="0" applyFill="0" applyAlignment="0" applyProtection="0">
      <alignment vertical="center"/>
    </xf>
    <xf numFmtId="0" fontId="28" fillId="0" borderId="94" applyNumberFormat="0" applyFill="0" applyAlignment="0" applyProtection="0">
      <alignment vertical="center"/>
    </xf>
    <xf numFmtId="0" fontId="29" fillId="16" borderId="90" applyNumberFormat="0" applyAlignment="0" applyProtection="0">
      <alignment vertical="center"/>
    </xf>
    <xf numFmtId="0" fontId="30" fillId="0" borderId="95" applyNumberFormat="0" applyFill="0" applyAlignment="0" applyProtection="0">
      <alignment vertical="center"/>
    </xf>
    <xf numFmtId="0" fontId="31" fillId="0" borderId="96" applyNumberFormat="0" applyFill="0" applyAlignment="0" applyProtection="0">
      <alignment vertical="center"/>
    </xf>
    <xf numFmtId="0" fontId="32" fillId="0" borderId="9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29" borderId="9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</cellStyleXfs>
  <cellXfs count="227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0" xfId="9">
      <alignment vertical="center"/>
    </xf>
    <xf numFmtId="0" fontId="4" fillId="0" borderId="0" xfId="9" applyFont="1">
      <alignment vertical="center"/>
    </xf>
    <xf numFmtId="43" fontId="7" fillId="0" borderId="1" xfId="9" applyNumberFormat="1" applyFont="1" applyBorder="1" applyAlignment="1">
      <alignment horizontal="center" vertical="center" shrinkToFit="1"/>
    </xf>
    <xf numFmtId="43" fontId="7" fillId="0" borderId="2" xfId="9" applyNumberFormat="1" applyFont="1" applyBorder="1" applyAlignment="1">
      <alignment horizontal="center" vertical="center" shrinkToFit="1"/>
    </xf>
    <xf numFmtId="0" fontId="11" fillId="5" borderId="10" xfId="0" applyFont="1" applyFill="1" applyBorder="1" applyAlignment="1">
      <alignment horizontal="distributed" vertical="center" wrapText="1"/>
    </xf>
    <xf numFmtId="0" fontId="11" fillId="5" borderId="11" xfId="0" applyFont="1" applyFill="1" applyBorder="1" applyAlignment="1">
      <alignment horizontal="distributed" vertical="center" wrapText="1"/>
    </xf>
    <xf numFmtId="0" fontId="0" fillId="0" borderId="0" xfId="0" applyAlignment="1"/>
    <xf numFmtId="0" fontId="9" fillId="0" borderId="0" xfId="0" applyFont="1" applyAlignment="1"/>
    <xf numFmtId="0" fontId="5" fillId="3" borderId="17" xfId="9" applyFont="1" applyFill="1" applyBorder="1" applyAlignment="1">
      <alignment horizontal="center" vertical="center"/>
    </xf>
    <xf numFmtId="0" fontId="5" fillId="3" borderId="25" xfId="9" applyFont="1" applyFill="1" applyBorder="1" applyAlignment="1">
      <alignment horizontal="center" vertical="center"/>
    </xf>
    <xf numFmtId="0" fontId="5" fillId="3" borderId="26" xfId="9" applyFont="1" applyFill="1" applyBorder="1" applyAlignment="1">
      <alignment horizontal="center" vertical="center"/>
    </xf>
    <xf numFmtId="41" fontId="7" fillId="0" borderId="23" xfId="9" applyNumberFormat="1" applyFont="1" applyBorder="1" applyAlignment="1">
      <alignment horizontal="center" vertical="center" shrinkToFit="1"/>
    </xf>
    <xf numFmtId="41" fontId="7" fillId="0" borderId="20" xfId="9" applyNumberFormat="1" applyFont="1" applyBorder="1" applyAlignment="1">
      <alignment horizontal="center" vertical="center" shrinkToFit="1"/>
    </xf>
    <xf numFmtId="41" fontId="7" fillId="0" borderId="24" xfId="9" applyNumberFormat="1" applyFont="1" applyBorder="1" applyAlignment="1">
      <alignment horizontal="center" vertical="center" shrinkToFit="1"/>
    </xf>
    <xf numFmtId="41" fontId="7" fillId="0" borderId="21" xfId="9" applyNumberFormat="1" applyFont="1" applyBorder="1" applyAlignment="1">
      <alignment horizontal="center" vertical="center" shrinkToFit="1"/>
    </xf>
    <xf numFmtId="0" fontId="5" fillId="3" borderId="18" xfId="9" applyFont="1" applyFill="1" applyBorder="1" applyAlignment="1">
      <alignment horizontal="center" vertical="center"/>
    </xf>
    <xf numFmtId="41" fontId="7" fillId="0" borderId="12" xfId="9" applyNumberFormat="1" applyFont="1" applyBorder="1" applyAlignment="1">
      <alignment horizontal="center" vertical="center" shrinkToFit="1"/>
    </xf>
    <xf numFmtId="41" fontId="7" fillId="0" borderId="22" xfId="9" applyNumberFormat="1" applyFont="1" applyBorder="1" applyAlignment="1">
      <alignment horizontal="center" vertical="center" shrinkToFit="1"/>
    </xf>
    <xf numFmtId="0" fontId="5" fillId="3" borderId="32" xfId="9" applyFont="1" applyFill="1" applyBorder="1" applyAlignment="1">
      <alignment horizontal="center" vertical="center"/>
    </xf>
    <xf numFmtId="41" fontId="7" fillId="0" borderId="14" xfId="9" applyNumberFormat="1" applyFont="1" applyBorder="1" applyAlignment="1">
      <alignment horizontal="center" vertical="center" shrinkToFit="1"/>
    </xf>
    <xf numFmtId="41" fontId="7" fillId="0" borderId="16" xfId="9" applyNumberFormat="1" applyFont="1" applyBorder="1" applyAlignment="1">
      <alignment horizontal="center" vertical="center" shrinkToFit="1"/>
    </xf>
    <xf numFmtId="0" fontId="0" fillId="0" borderId="0" xfId="0" applyBorder="1"/>
    <xf numFmtId="0" fontId="5" fillId="3" borderId="26" xfId="9" applyFont="1" applyFill="1" applyBorder="1" applyAlignment="1">
      <alignment horizontal="center" vertical="center" shrinkToFit="1"/>
    </xf>
    <xf numFmtId="0" fontId="14" fillId="6" borderId="10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179" fontId="10" fillId="0" borderId="23" xfId="0" applyNumberFormat="1" applyFont="1" applyBorder="1" applyAlignment="1">
      <alignment horizontal="center" vertical="center"/>
    </xf>
    <xf numFmtId="180" fontId="10" fillId="2" borderId="7" xfId="0" applyNumberFormat="1" applyFont="1" applyFill="1" applyBorder="1" applyAlignment="1">
      <alignment horizontal="center" vertical="center"/>
    </xf>
    <xf numFmtId="180" fontId="10" fillId="2" borderId="1" xfId="0" applyNumberFormat="1" applyFont="1" applyFill="1" applyBorder="1" applyAlignment="1">
      <alignment horizontal="center" vertical="center"/>
    </xf>
    <xf numFmtId="180" fontId="10" fillId="2" borderId="4" xfId="0" applyNumberFormat="1" applyFont="1" applyFill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0" fontId="10" fillId="0" borderId="4" xfId="0" applyNumberFormat="1" applyFont="1" applyBorder="1" applyAlignment="1">
      <alignment horizontal="center" vertical="center"/>
    </xf>
    <xf numFmtId="41" fontId="7" fillId="0" borderId="3" xfId="9" applyNumberFormat="1" applyFont="1" applyBorder="1" applyAlignment="1">
      <alignment horizontal="center" vertical="center" shrinkToFit="1"/>
    </xf>
    <xf numFmtId="41" fontId="7" fillId="0" borderId="8" xfId="9" applyNumberFormat="1" applyFont="1" applyBorder="1" applyAlignment="1">
      <alignment horizontal="center" vertical="center" shrinkToFit="1"/>
    </xf>
    <xf numFmtId="0" fontId="5" fillId="3" borderId="66" xfId="9" applyFont="1" applyFill="1" applyBorder="1" applyAlignment="1">
      <alignment horizontal="center" vertical="center" shrinkToFit="1"/>
    </xf>
    <xf numFmtId="0" fontId="5" fillId="3" borderId="1" xfId="9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/>
    </xf>
    <xf numFmtId="178" fontId="14" fillId="5" borderId="15" xfId="0" applyNumberFormat="1" applyFont="1" applyFill="1" applyBorder="1" applyAlignment="1">
      <alignment horizontal="center" vertical="center"/>
    </xf>
    <xf numFmtId="0" fontId="5" fillId="3" borderId="20" xfId="9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distributed" vertical="center" wrapText="1"/>
    </xf>
    <xf numFmtId="41" fontId="7" fillId="0" borderId="27" xfId="9" applyNumberFormat="1" applyFont="1" applyBorder="1" applyAlignment="1">
      <alignment horizontal="center" vertical="center" shrinkToFit="1"/>
    </xf>
    <xf numFmtId="43" fontId="7" fillId="0" borderId="6" xfId="9" applyNumberFormat="1" applyFont="1" applyBorder="1" applyAlignment="1">
      <alignment horizontal="center" vertical="center" shrinkToFit="1"/>
    </xf>
    <xf numFmtId="41" fontId="7" fillId="0" borderId="28" xfId="9" applyNumberFormat="1" applyFont="1" applyBorder="1" applyAlignment="1">
      <alignment horizontal="center" vertical="center" shrinkToFit="1"/>
    </xf>
    <xf numFmtId="41" fontId="7" fillId="0" borderId="5" xfId="9" applyNumberFormat="1" applyFont="1" applyBorder="1" applyAlignment="1">
      <alignment horizontal="center" vertical="center" shrinkToFit="1"/>
    </xf>
    <xf numFmtId="41" fontId="7" fillId="0" borderId="15" xfId="9" applyNumberFormat="1" applyFont="1" applyBorder="1" applyAlignment="1">
      <alignment horizontal="center" vertical="center" shrinkToFit="1"/>
    </xf>
    <xf numFmtId="41" fontId="7" fillId="0" borderId="31" xfId="9" applyNumberFormat="1" applyFont="1" applyBorder="1" applyAlignment="1">
      <alignment horizontal="center" vertical="center" shrinkToFit="1"/>
    </xf>
    <xf numFmtId="0" fontId="11" fillId="4" borderId="34" xfId="9" applyFont="1" applyFill="1" applyBorder="1" applyAlignment="1">
      <alignment horizontal="center" vertical="center"/>
    </xf>
    <xf numFmtId="41" fontId="6" fillId="4" borderId="30" xfId="9" applyNumberFormat="1" applyFont="1" applyFill="1" applyBorder="1" applyAlignment="1">
      <alignment horizontal="center" vertical="center" shrinkToFit="1"/>
    </xf>
    <xf numFmtId="41" fontId="6" fillId="4" borderId="71" xfId="9" applyNumberFormat="1" applyFont="1" applyFill="1" applyBorder="1" applyAlignment="1">
      <alignment horizontal="center" vertical="center" shrinkToFit="1"/>
    </xf>
    <xf numFmtId="0" fontId="0" fillId="0" borderId="76" xfId="0" applyBorder="1"/>
    <xf numFmtId="0" fontId="16" fillId="8" borderId="78" xfId="0" applyFont="1" applyFill="1" applyBorder="1" applyAlignment="1">
      <alignment horizontal="center" vertical="center" wrapText="1"/>
    </xf>
    <xf numFmtId="0" fontId="16" fillId="6" borderId="78" xfId="0" applyFont="1" applyFill="1" applyBorder="1" applyAlignment="1">
      <alignment horizontal="center" vertical="center" wrapText="1"/>
    </xf>
    <xf numFmtId="3" fontId="16" fillId="6" borderId="78" xfId="0" applyNumberFormat="1" applyFont="1" applyFill="1" applyBorder="1" applyAlignment="1">
      <alignment horizontal="right" vertical="center" wrapText="1"/>
    </xf>
    <xf numFmtId="0" fontId="16" fillId="9" borderId="78" xfId="0" applyFont="1" applyFill="1" applyBorder="1" applyAlignment="1">
      <alignment horizontal="center" vertical="center" wrapText="1"/>
    </xf>
    <xf numFmtId="3" fontId="16" fillId="9" borderId="78" xfId="0" applyNumberFormat="1" applyFont="1" applyFill="1" applyBorder="1" applyAlignment="1">
      <alignment horizontal="right" vertical="center" wrapText="1"/>
    </xf>
    <xf numFmtId="0" fontId="16" fillId="0" borderId="78" xfId="0" applyFont="1" applyBorder="1" applyAlignment="1">
      <alignment horizontal="right" vertical="center" wrapText="1"/>
    </xf>
    <xf numFmtId="181" fontId="0" fillId="0" borderId="0" xfId="0" applyNumberFormat="1"/>
    <xf numFmtId="0" fontId="14" fillId="5" borderId="15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54" xfId="0" applyFont="1" applyFill="1" applyBorder="1" applyAlignment="1">
      <alignment horizontal="center" vertical="center" wrapText="1"/>
    </xf>
    <xf numFmtId="177" fontId="10" fillId="6" borderId="3" xfId="0" applyNumberFormat="1" applyFont="1" applyFill="1" applyBorder="1" applyAlignment="1">
      <alignment horizontal="center" vertical="center"/>
    </xf>
    <xf numFmtId="0" fontId="12" fillId="10" borderId="46" xfId="0" applyFont="1" applyFill="1" applyBorder="1" applyAlignment="1">
      <alignment horizontal="center" vertical="center"/>
    </xf>
    <xf numFmtId="0" fontId="12" fillId="10" borderId="81" xfId="0" applyFont="1" applyFill="1" applyBorder="1" applyAlignment="1">
      <alignment horizontal="center" vertical="center" wrapText="1"/>
    </xf>
    <xf numFmtId="177" fontId="10" fillId="10" borderId="82" xfId="0" applyNumberFormat="1" applyFont="1" applyFill="1" applyBorder="1" applyAlignment="1">
      <alignment horizontal="center" vertical="center"/>
    </xf>
    <xf numFmtId="176" fontId="10" fillId="10" borderId="83" xfId="0" applyNumberFormat="1" applyFont="1" applyFill="1" applyBorder="1" applyAlignment="1">
      <alignment horizontal="center" vertical="center"/>
    </xf>
    <xf numFmtId="177" fontId="10" fillId="10" borderId="84" xfId="0" applyNumberFormat="1" applyFont="1" applyFill="1" applyBorder="1" applyAlignment="1">
      <alignment horizontal="center" vertical="center"/>
    </xf>
    <xf numFmtId="179" fontId="10" fillId="10" borderId="85" xfId="0" applyNumberFormat="1" applyFont="1" applyFill="1" applyBorder="1" applyAlignment="1">
      <alignment horizontal="center" vertical="center"/>
    </xf>
    <xf numFmtId="180" fontId="10" fillId="10" borderId="83" xfId="0" applyNumberFormat="1" applyFont="1" applyFill="1" applyBorder="1" applyAlignment="1">
      <alignment horizontal="center" vertical="center"/>
    </xf>
    <xf numFmtId="180" fontId="10" fillId="10" borderId="86" xfId="0" applyNumberFormat="1" applyFont="1" applyFill="1" applyBorder="1" applyAlignment="1">
      <alignment horizontal="center" vertical="center"/>
    </xf>
    <xf numFmtId="41" fontId="6" fillId="4" borderId="56" xfId="9" applyNumberFormat="1" applyFont="1" applyFill="1" applyBorder="1" applyAlignment="1">
      <alignment horizontal="center" vertical="center" shrinkToFit="1"/>
    </xf>
    <xf numFmtId="41" fontId="6" fillId="4" borderId="29" xfId="9" applyNumberFormat="1" applyFont="1" applyFill="1" applyBorder="1" applyAlignment="1">
      <alignment horizontal="center" vertical="center" shrinkToFit="1"/>
    </xf>
    <xf numFmtId="41" fontId="6" fillId="4" borderId="87" xfId="9" applyNumberFormat="1" applyFont="1" applyFill="1" applyBorder="1" applyAlignment="1">
      <alignment horizontal="center" vertical="center" shrinkToFit="1"/>
    </xf>
    <xf numFmtId="3" fontId="16" fillId="6" borderId="77" xfId="0" applyNumberFormat="1" applyFont="1" applyFill="1" applyBorder="1" applyAlignment="1">
      <alignment horizontal="right" vertical="center" wrapText="1"/>
    </xf>
    <xf numFmtId="0" fontId="10" fillId="3" borderId="8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6" fillId="8" borderId="0" xfId="0" applyFont="1" applyFill="1" applyBorder="1" applyAlignment="1">
      <alignment horizontal="center" vertical="center" wrapText="1"/>
    </xf>
    <xf numFmtId="41" fontId="10" fillId="3" borderId="88" xfId="1" applyFont="1" applyFill="1" applyBorder="1" applyAlignment="1">
      <alignment horizontal="center" vertical="center"/>
    </xf>
    <xf numFmtId="0" fontId="10" fillId="3" borderId="89" xfId="0" applyFont="1" applyFill="1" applyBorder="1" applyAlignment="1">
      <alignment horizontal="center" vertical="center" wrapText="1"/>
    </xf>
    <xf numFmtId="0" fontId="17" fillId="0" borderId="0" xfId="0" applyFont="1" applyFill="1"/>
    <xf numFmtId="0" fontId="16" fillId="0" borderId="78" xfId="0" applyFont="1" applyBorder="1" applyAlignment="1">
      <alignment horizontal="center" vertical="center" wrapText="1"/>
    </xf>
    <xf numFmtId="3" fontId="16" fillId="0" borderId="78" xfId="0" applyNumberFormat="1" applyFont="1" applyBorder="1" applyAlignment="1">
      <alignment horizontal="right" vertical="center" wrapText="1"/>
    </xf>
    <xf numFmtId="0" fontId="17" fillId="0" borderId="0" xfId="0" applyFont="1" applyFill="1"/>
    <xf numFmtId="0" fontId="1" fillId="0" borderId="0" xfId="0" applyFont="1" applyFill="1"/>
    <xf numFmtId="0" fontId="1" fillId="0" borderId="0" xfId="0" applyFont="1"/>
    <xf numFmtId="177" fontId="10" fillId="0" borderId="53" xfId="0" applyNumberFormat="1" applyFont="1" applyBorder="1" applyAlignment="1">
      <alignment horizontal="center" vertical="center"/>
    </xf>
    <xf numFmtId="177" fontId="10" fillId="6" borderId="61" xfId="0" applyNumberFormat="1" applyFont="1" applyFill="1" applyBorder="1" applyAlignment="1">
      <alignment horizontal="center" vertical="center"/>
    </xf>
    <xf numFmtId="176" fontId="10" fillId="6" borderId="61" xfId="0" applyNumberFormat="1" applyFont="1" applyFill="1" applyBorder="1" applyAlignment="1">
      <alignment horizontal="center" vertical="center"/>
    </xf>
    <xf numFmtId="183" fontId="10" fillId="6" borderId="1" xfId="0" applyNumberFormat="1" applyFont="1" applyFill="1" applyBorder="1" applyAlignment="1">
      <alignment horizontal="center" vertical="center"/>
    </xf>
    <xf numFmtId="176" fontId="10" fillId="0" borderId="36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3" fontId="10" fillId="6" borderId="3" xfId="0" applyNumberFormat="1" applyFont="1" applyFill="1" applyBorder="1" applyAlignment="1">
      <alignment horizontal="center" vertical="center"/>
    </xf>
    <xf numFmtId="183" fontId="10" fillId="6" borderId="4" xfId="0" applyNumberFormat="1" applyFont="1" applyFill="1" applyBorder="1" applyAlignment="1">
      <alignment horizontal="center" vertical="center"/>
    </xf>
    <xf numFmtId="181" fontId="7" fillId="0" borderId="20" xfId="9" applyNumberFormat="1" applyFont="1" applyBorder="1" applyAlignment="1">
      <alignment horizontal="center" vertical="center" shrinkToFit="1"/>
    </xf>
    <xf numFmtId="0" fontId="18" fillId="0" borderId="1" xfId="70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177" fontId="10" fillId="0" borderId="52" xfId="0" applyNumberFormat="1" applyFont="1" applyBorder="1" applyAlignment="1">
      <alignment horizontal="center" vertical="center"/>
    </xf>
    <xf numFmtId="0" fontId="18" fillId="0" borderId="2" xfId="70" applyBorder="1" applyAlignment="1">
      <alignment horizontal="center" vertical="center" wrapText="1"/>
    </xf>
    <xf numFmtId="176" fontId="10" fillId="0" borderId="55" xfId="0" applyNumberFormat="1" applyFont="1" applyBorder="1" applyAlignment="1">
      <alignment horizontal="center" vertical="center"/>
    </xf>
    <xf numFmtId="179" fontId="10" fillId="0" borderId="24" xfId="0" applyNumberFormat="1" applyFont="1" applyBorder="1" applyAlignment="1">
      <alignment horizontal="center" vertical="center"/>
    </xf>
    <xf numFmtId="180" fontId="10" fillId="0" borderId="2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180" fontId="10" fillId="0" borderId="9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14" fillId="6" borderId="47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177" fontId="10" fillId="0" borderId="13" xfId="0" applyNumberFormat="1" applyFont="1" applyBorder="1" applyAlignment="1">
      <alignment horizontal="center" vertical="center"/>
    </xf>
    <xf numFmtId="0" fontId="18" fillId="0" borderId="13" xfId="70" applyBorder="1" applyAlignment="1">
      <alignment horizontal="center" vertical="center" wrapText="1"/>
    </xf>
    <xf numFmtId="176" fontId="10" fillId="0" borderId="13" xfId="0" applyNumberFormat="1" applyFont="1" applyBorder="1" applyAlignment="1">
      <alignment horizontal="center" vertical="center"/>
    </xf>
    <xf numFmtId="179" fontId="10" fillId="2" borderId="13" xfId="0" applyNumberFormat="1" applyFont="1" applyFill="1" applyBorder="1" applyAlignment="1">
      <alignment horizontal="center" vertical="center"/>
    </xf>
    <xf numFmtId="180" fontId="10" fillId="2" borderId="13" xfId="0" applyNumberFormat="1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177" fontId="10" fillId="0" borderId="0" xfId="0" applyNumberFormat="1" applyFont="1" applyBorder="1" applyAlignment="1">
      <alignment horizontal="center" vertical="center"/>
    </xf>
    <xf numFmtId="0" fontId="18" fillId="0" borderId="0" xfId="70" applyBorder="1" applyAlignment="1">
      <alignment horizontal="center" vertical="center" wrapText="1"/>
    </xf>
    <xf numFmtId="176" fontId="10" fillId="0" borderId="0" xfId="0" applyNumberFormat="1" applyFont="1" applyBorder="1" applyAlignment="1">
      <alignment horizontal="center" vertical="center"/>
    </xf>
    <xf numFmtId="179" fontId="10" fillId="2" borderId="0" xfId="0" applyNumberFormat="1" applyFont="1" applyFill="1" applyBorder="1" applyAlignment="1">
      <alignment horizontal="center" vertical="center"/>
    </xf>
    <xf numFmtId="180" fontId="10" fillId="2" borderId="0" xfId="0" applyNumberFormat="1" applyFont="1" applyFill="1" applyBorder="1" applyAlignment="1">
      <alignment horizontal="center" vertical="center"/>
    </xf>
    <xf numFmtId="179" fontId="10" fillId="0" borderId="0" xfId="0" applyNumberFormat="1" applyFont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37" fillId="0" borderId="0" xfId="72" applyFont="1" applyBorder="1" applyAlignment="1">
      <alignment horizontal="center" vertical="center" shrinkToFit="1"/>
    </xf>
    <xf numFmtId="0" fontId="36" fillId="0" borderId="0" xfId="73" applyBorder="1" applyAlignment="1">
      <alignment horizontal="center" vertical="center" shrinkToFit="1"/>
    </xf>
    <xf numFmtId="0" fontId="17" fillId="0" borderId="0" xfId="0" applyFont="1" applyFill="1" applyBorder="1"/>
    <xf numFmtId="0" fontId="1" fillId="0" borderId="0" xfId="0" applyFont="1" applyBorder="1"/>
    <xf numFmtId="4" fontId="16" fillId="7" borderId="78" xfId="0" applyNumberFormat="1" applyFont="1" applyFill="1" applyBorder="1" applyAlignment="1">
      <alignment horizontal="right" vertical="center" wrapText="1"/>
    </xf>
    <xf numFmtId="182" fontId="16" fillId="7" borderId="78" xfId="0" applyNumberFormat="1" applyFont="1" applyFill="1" applyBorder="1" applyAlignment="1">
      <alignment horizontal="right" vertical="center" wrapText="1"/>
    </xf>
    <xf numFmtId="3" fontId="16" fillId="7" borderId="78" xfId="0" applyNumberFormat="1" applyFont="1" applyFill="1" applyBorder="1" applyAlignment="1">
      <alignment horizontal="right" vertical="center" wrapText="1"/>
    </xf>
    <xf numFmtId="4" fontId="16" fillId="7" borderId="79" xfId="0" applyNumberFormat="1" applyFont="1" applyFill="1" applyBorder="1" applyAlignment="1">
      <alignment horizontal="right" vertical="center" wrapText="1"/>
    </xf>
    <xf numFmtId="182" fontId="16" fillId="7" borderId="79" xfId="0" applyNumberFormat="1" applyFont="1" applyFill="1" applyBorder="1" applyAlignment="1">
      <alignment horizontal="right" vertical="center" wrapText="1"/>
    </xf>
    <xf numFmtId="3" fontId="16" fillId="7" borderId="79" xfId="0" applyNumberFormat="1" applyFont="1" applyFill="1" applyBorder="1" applyAlignment="1">
      <alignment horizontal="right" vertical="center" wrapText="1"/>
    </xf>
    <xf numFmtId="4" fontId="16" fillId="7" borderId="99" xfId="0" applyNumberFormat="1" applyFont="1" applyFill="1" applyBorder="1" applyAlignment="1">
      <alignment horizontal="right" vertical="center" wrapText="1"/>
    </xf>
    <xf numFmtId="3" fontId="16" fillId="7" borderId="99" xfId="0" applyNumberFormat="1" applyFont="1" applyFill="1" applyBorder="1" applyAlignment="1">
      <alignment horizontal="right" vertical="center" wrapText="1"/>
    </xf>
    <xf numFmtId="4" fontId="16" fillId="7" borderId="100" xfId="0" applyNumberFormat="1" applyFont="1" applyFill="1" applyBorder="1" applyAlignment="1">
      <alignment horizontal="right" vertical="center" wrapText="1"/>
    </xf>
    <xf numFmtId="3" fontId="16" fillId="7" borderId="100" xfId="0" applyNumberFormat="1" applyFont="1" applyFill="1" applyBorder="1" applyAlignment="1">
      <alignment horizontal="right" vertical="center" wrapText="1"/>
    </xf>
    <xf numFmtId="0" fontId="38" fillId="7" borderId="78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184" fontId="0" fillId="7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wrapText="1"/>
    </xf>
    <xf numFmtId="179" fontId="0" fillId="2" borderId="1" xfId="0" applyNumberFormat="1" applyFont="1" applyFill="1" applyBorder="1" applyAlignment="1">
      <alignment horizontal="center" vertical="center"/>
    </xf>
    <xf numFmtId="180" fontId="0" fillId="2" borderId="1" xfId="0" applyNumberFormat="1" applyFont="1" applyFill="1" applyBorder="1" applyAlignment="1">
      <alignment horizontal="center" vertical="center"/>
    </xf>
    <xf numFmtId="180" fontId="0" fillId="2" borderId="5" xfId="0" applyNumberFormat="1" applyFont="1" applyFill="1" applyBorder="1" applyAlignment="1">
      <alignment horizontal="center" vertical="center"/>
    </xf>
    <xf numFmtId="180" fontId="0" fillId="2" borderId="3" xfId="0" applyNumberFormat="1" applyFont="1" applyFill="1" applyBorder="1" applyAlignment="1">
      <alignment horizontal="center" vertical="center"/>
    </xf>
    <xf numFmtId="180" fontId="0" fillId="2" borderId="6" xfId="0" applyNumberFormat="1" applyFont="1" applyFill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0" fontId="41" fillId="0" borderId="0" xfId="0" applyFont="1" applyAlignment="1">
      <alignment horizontal="justify"/>
    </xf>
    <xf numFmtId="0" fontId="43" fillId="0" borderId="78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wrapText="1"/>
    </xf>
    <xf numFmtId="0" fontId="43" fillId="0" borderId="0" xfId="0" applyFont="1" applyBorder="1" applyAlignment="1">
      <alignment horizontal="justify" wrapText="1"/>
    </xf>
    <xf numFmtId="0" fontId="44" fillId="0" borderId="0" xfId="0" applyFont="1" applyBorder="1" applyAlignment="1">
      <alignment horizontal="justify" wrapText="1"/>
    </xf>
    <xf numFmtId="0" fontId="9" fillId="0" borderId="0" xfId="9" applyFont="1" applyAlignment="1">
      <alignment horizontal="left" vertical="center"/>
    </xf>
    <xf numFmtId="0" fontId="8" fillId="0" borderId="0" xfId="9" applyFont="1" applyBorder="1" applyAlignment="1">
      <alignment horizontal="right"/>
    </xf>
    <xf numFmtId="0" fontId="11" fillId="3" borderId="41" xfId="9" applyFont="1" applyFill="1" applyBorder="1" applyAlignment="1">
      <alignment horizontal="center" vertical="center"/>
    </xf>
    <xf numFmtId="0" fontId="11" fillId="3" borderId="42" xfId="9" applyFont="1" applyFill="1" applyBorder="1" applyAlignment="1">
      <alignment horizontal="center" vertical="center"/>
    </xf>
    <xf numFmtId="0" fontId="11" fillId="3" borderId="43" xfId="9" applyFont="1" applyFill="1" applyBorder="1" applyAlignment="1">
      <alignment horizontal="center" vertical="center"/>
    </xf>
    <xf numFmtId="0" fontId="5" fillId="3" borderId="13" xfId="9" applyFont="1" applyFill="1" applyBorder="1" applyAlignment="1">
      <alignment horizontal="center" vertical="center" wrapText="1" shrinkToFit="1"/>
    </xf>
    <xf numFmtId="0" fontId="5" fillId="3" borderId="44" xfId="9" applyFont="1" applyFill="1" applyBorder="1" applyAlignment="1">
      <alignment horizontal="center" vertical="center" shrinkToFit="1"/>
    </xf>
    <xf numFmtId="0" fontId="5" fillId="3" borderId="35" xfId="9" applyFont="1" applyFill="1" applyBorder="1" applyAlignment="1">
      <alignment horizontal="center" vertical="center" shrinkToFit="1"/>
    </xf>
    <xf numFmtId="0" fontId="5" fillId="3" borderId="36" xfId="9" applyFont="1" applyFill="1" applyBorder="1" applyAlignment="1">
      <alignment horizontal="center" vertical="center" shrinkToFit="1"/>
    </xf>
    <xf numFmtId="0" fontId="5" fillId="3" borderId="45" xfId="9" applyFont="1" applyFill="1" applyBorder="1" applyAlignment="1">
      <alignment horizontal="center" vertical="center" wrapText="1"/>
    </xf>
    <xf numFmtId="0" fontId="5" fillId="3" borderId="15" xfId="9" applyFont="1" applyFill="1" applyBorder="1" applyAlignment="1">
      <alignment horizontal="center" vertical="center"/>
    </xf>
    <xf numFmtId="0" fontId="4" fillId="0" borderId="0" xfId="9" applyFont="1" applyBorder="1" applyAlignment="1">
      <alignment horizontal="left" vertical="center"/>
    </xf>
    <xf numFmtId="0" fontId="5" fillId="3" borderId="38" xfId="9" applyFont="1" applyFill="1" applyBorder="1" applyAlignment="1">
      <alignment horizontal="center" vertical="center"/>
    </xf>
    <xf numFmtId="0" fontId="5" fillId="3" borderId="39" xfId="9" applyFont="1" applyFill="1" applyBorder="1" applyAlignment="1">
      <alignment horizontal="center" vertical="center"/>
    </xf>
    <xf numFmtId="0" fontId="5" fillId="3" borderId="40" xfId="9" applyFont="1" applyFill="1" applyBorder="1" applyAlignment="1">
      <alignment horizontal="center" vertical="center"/>
    </xf>
    <xf numFmtId="0" fontId="5" fillId="3" borderId="23" xfId="9" applyFont="1" applyFill="1" applyBorder="1" applyAlignment="1">
      <alignment horizontal="center" vertical="center"/>
    </xf>
    <xf numFmtId="0" fontId="5" fillId="3" borderId="1" xfId="9" applyFont="1" applyFill="1" applyBorder="1" applyAlignment="1">
      <alignment horizontal="center" vertical="center"/>
    </xf>
    <xf numFmtId="0" fontId="5" fillId="3" borderId="37" xfId="9" applyFont="1" applyFill="1" applyBorder="1" applyAlignment="1">
      <alignment horizontal="center" vertical="center" wrapText="1"/>
    </xf>
    <xf numFmtId="0" fontId="5" fillId="3" borderId="31" xfId="9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11" fillId="3" borderId="49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3" borderId="69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3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3" borderId="70" xfId="0" applyFont="1" applyFill="1" applyBorder="1" applyAlignment="1">
      <alignment horizontal="center" vertical="center"/>
    </xf>
    <xf numFmtId="0" fontId="12" fillId="3" borderId="67" xfId="0" applyFont="1" applyFill="1" applyBorder="1" applyAlignment="1">
      <alignment horizontal="center" vertical="center"/>
    </xf>
    <xf numFmtId="0" fontId="12" fillId="3" borderId="68" xfId="0" applyFont="1" applyFill="1" applyBorder="1" applyAlignment="1">
      <alignment horizontal="center" vertical="center"/>
    </xf>
    <xf numFmtId="0" fontId="12" fillId="3" borderId="63" xfId="0" applyFont="1" applyFill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6" fillId="0" borderId="79" xfId="0" applyFont="1" applyBorder="1" applyAlignment="1">
      <alignment horizontal="center" vertical="center" shrinkToFit="1"/>
    </xf>
    <xf numFmtId="0" fontId="16" fillId="0" borderId="80" xfId="0" applyFont="1" applyBorder="1" applyAlignment="1">
      <alignment horizontal="center" vertical="center" shrinkToFit="1"/>
    </xf>
    <xf numFmtId="0" fontId="16" fillId="0" borderId="77" xfId="0" applyFont="1" applyBorder="1" applyAlignment="1">
      <alignment horizontal="center" vertical="center" shrinkToFit="1"/>
    </xf>
    <xf numFmtId="0" fontId="16" fillId="0" borderId="79" xfId="0" applyFont="1" applyBorder="1" applyAlignment="1">
      <alignment horizontal="center" vertical="center" wrapText="1" shrinkToFit="1"/>
    </xf>
    <xf numFmtId="0" fontId="16" fillId="0" borderId="80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/>
    </xf>
    <xf numFmtId="0" fontId="3" fillId="0" borderId="5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6" fillId="8" borderId="72" xfId="0" applyFont="1" applyFill="1" applyBorder="1" applyAlignment="1">
      <alignment horizontal="center" vertical="center" wrapText="1"/>
    </xf>
    <xf numFmtId="0" fontId="16" fillId="8" borderId="77" xfId="0" applyFont="1" applyFill="1" applyBorder="1" applyAlignment="1">
      <alignment horizontal="center" vertical="center" wrapText="1"/>
    </xf>
    <xf numFmtId="0" fontId="16" fillId="8" borderId="73" xfId="0" applyFont="1" applyFill="1" applyBorder="1" applyAlignment="1">
      <alignment horizontal="center" vertical="center" wrapText="1"/>
    </xf>
    <xf numFmtId="0" fontId="16" fillId="8" borderId="74" xfId="0" applyFont="1" applyFill="1" applyBorder="1" applyAlignment="1">
      <alignment horizontal="center" vertical="center" wrapText="1"/>
    </xf>
    <xf numFmtId="0" fontId="16" fillId="8" borderId="75" xfId="0" applyFont="1" applyFill="1" applyBorder="1" applyAlignment="1">
      <alignment horizontal="center" vertical="center" wrapText="1"/>
    </xf>
    <xf numFmtId="0" fontId="41" fillId="0" borderId="0" xfId="0" applyFont="1" applyBorder="1" applyAlignment="1">
      <alignment wrapText="1"/>
    </xf>
    <xf numFmtId="0" fontId="42" fillId="0" borderId="0" xfId="0" applyFont="1" applyAlignment="1">
      <alignment horizontal="center"/>
    </xf>
    <xf numFmtId="0" fontId="43" fillId="0" borderId="78" xfId="0" applyFont="1" applyBorder="1" applyAlignment="1">
      <alignment horizontal="center" vertical="center" wrapText="1"/>
    </xf>
    <xf numFmtId="0" fontId="44" fillId="0" borderId="78" xfId="0" applyFont="1" applyBorder="1" applyAlignment="1">
      <alignment horizontal="center" vertical="center" wrapText="1"/>
    </xf>
  </cellXfs>
  <cellStyles count="74">
    <cellStyle name="20% - 강조색1 2" xfId="11"/>
    <cellStyle name="20% - 강조색2 2" xfId="12"/>
    <cellStyle name="20% - 강조색3 2" xfId="13"/>
    <cellStyle name="20% - 강조색4 2" xfId="14"/>
    <cellStyle name="20% - 강조색5 2" xfId="15"/>
    <cellStyle name="20% - 강조색6 2" xfId="16"/>
    <cellStyle name="40% - 강조색1 2" xfId="17"/>
    <cellStyle name="40% - 강조색2 2" xfId="18"/>
    <cellStyle name="40% - 강조색3 2" xfId="19"/>
    <cellStyle name="40% - 강조색4 2" xfId="20"/>
    <cellStyle name="40% - 강조색5 2" xfId="21"/>
    <cellStyle name="40% - 강조색6 2" xfId="22"/>
    <cellStyle name="60% - 강조색1 2" xfId="23"/>
    <cellStyle name="60% - 강조색2 2" xfId="24"/>
    <cellStyle name="60% - 강조색3 2" xfId="25"/>
    <cellStyle name="60% - 강조색4 2" xfId="26"/>
    <cellStyle name="60% - 강조색5 2" xfId="27"/>
    <cellStyle name="60% - 강조색6 2" xfId="28"/>
    <cellStyle name="강조색1 2" xfId="29"/>
    <cellStyle name="강조색2 2" xfId="30"/>
    <cellStyle name="강조색3 2" xfId="31"/>
    <cellStyle name="강조색4 2" xfId="32"/>
    <cellStyle name="강조색5 2" xfId="33"/>
    <cellStyle name="강조색6 2" xfId="34"/>
    <cellStyle name="경고문 2" xfId="35"/>
    <cellStyle name="계산 2" xfId="36"/>
    <cellStyle name="나쁨 2" xfId="37"/>
    <cellStyle name="메모 2" xfId="38"/>
    <cellStyle name="보통 2" xfId="39"/>
    <cellStyle name="설명 텍스트 2" xfId="40"/>
    <cellStyle name="셀 확인 2" xfId="41"/>
    <cellStyle name="쉼표 [0]" xfId="1" builtinId="6"/>
    <cellStyle name="쉼표 [0] 2" xfId="2"/>
    <cellStyle name="연결된 셀 2" xfId="42"/>
    <cellStyle name="요약 2" xfId="43"/>
    <cellStyle name="입력 2" xfId="44"/>
    <cellStyle name="제목 1 2" xfId="45"/>
    <cellStyle name="제목 2 2" xfId="46"/>
    <cellStyle name="제목 3 2" xfId="47"/>
    <cellStyle name="제목 4 2" xfId="48"/>
    <cellStyle name="제목 5" xfId="49"/>
    <cellStyle name="좋음 2" xfId="50"/>
    <cellStyle name="출력 2" xfId="51"/>
    <cellStyle name="표준" xfId="0" builtinId="0"/>
    <cellStyle name="표준 10" xfId="52"/>
    <cellStyle name="표준 11" xfId="72"/>
    <cellStyle name="표준 12" xfId="70"/>
    <cellStyle name="표준 13" xfId="54"/>
    <cellStyle name="표준 14" xfId="55"/>
    <cellStyle name="표준 15" xfId="56"/>
    <cellStyle name="표준 16" xfId="57"/>
    <cellStyle name="표준 17" xfId="58"/>
    <cellStyle name="표준 18" xfId="59"/>
    <cellStyle name="표준 19" xfId="60"/>
    <cellStyle name="표준 2" xfId="3"/>
    <cellStyle name="표준 2 2" xfId="69"/>
    <cellStyle name="표준 2 3" xfId="71"/>
    <cellStyle name="표준 20" xfId="61"/>
    <cellStyle name="표준 21" xfId="62"/>
    <cellStyle name="표준 22" xfId="63"/>
    <cellStyle name="표준 23" xfId="64"/>
    <cellStyle name="표준 24" xfId="65"/>
    <cellStyle name="표준 25" xfId="66"/>
    <cellStyle name="표준 26" xfId="67"/>
    <cellStyle name="표준 27" xfId="68"/>
    <cellStyle name="표준 28" xfId="73"/>
    <cellStyle name="표준 3" xfId="4"/>
    <cellStyle name="표준 4" xfId="5"/>
    <cellStyle name="표준 5" xfId="6"/>
    <cellStyle name="표준 6" xfId="7"/>
    <cellStyle name="표준 7" xfId="8"/>
    <cellStyle name="표준 8" xfId="10"/>
    <cellStyle name="표준 9" xfId="53"/>
    <cellStyle name="표준_100831_자전거_이용시설_설치현황(2010년_7월말_기준)" xfId="9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38100</xdr:rowOff>
    </xdr:from>
    <xdr:to>
      <xdr:col>7</xdr:col>
      <xdr:colOff>733425</xdr:colOff>
      <xdr:row>18</xdr:row>
      <xdr:rowOff>104774</xdr:rowOff>
    </xdr:to>
    <xdr:pic>
      <xdr:nvPicPr>
        <xdr:cNvPr id="5121" name="_x220489448" descr="EMB00001c243a8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438150"/>
          <a:ext cx="6248400" cy="32384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400048</xdr:rowOff>
    </xdr:from>
    <xdr:to>
      <xdr:col>7</xdr:col>
      <xdr:colOff>752475</xdr:colOff>
      <xdr:row>8</xdr:row>
      <xdr:rowOff>104775</xdr:rowOff>
    </xdr:to>
    <xdr:pic>
      <xdr:nvPicPr>
        <xdr:cNvPr id="6145" name="_x220848824" descr="EMB00001c243a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00048"/>
          <a:ext cx="6324600" cy="156210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0</xdr:col>
      <xdr:colOff>19050</xdr:colOff>
      <xdr:row>8</xdr:row>
      <xdr:rowOff>85725</xdr:rowOff>
    </xdr:from>
    <xdr:to>
      <xdr:col>7</xdr:col>
      <xdr:colOff>752475</xdr:colOff>
      <xdr:row>18</xdr:row>
      <xdr:rowOff>95250</xdr:rowOff>
    </xdr:to>
    <xdr:pic>
      <xdr:nvPicPr>
        <xdr:cNvPr id="6146" name="_x220850264" descr="EMB00001c243a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1943100"/>
          <a:ext cx="6305550" cy="17240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view="pageBreakPreview" zoomScale="85" zoomScaleSheetLayoutView="85" workbookViewId="0">
      <pane xSplit="3" ySplit="6" topLeftCell="D7" activePane="bottomRight" state="frozen"/>
      <selection activeCell="L14" sqref="L14"/>
      <selection pane="topRight" activeCell="L14" sqref="L14"/>
      <selection pane="bottomLeft" activeCell="L14" sqref="L14"/>
      <selection pane="bottomRight" activeCell="L12" sqref="L12"/>
    </sheetView>
  </sheetViews>
  <sheetFormatPr defaultRowHeight="13.5"/>
  <cols>
    <col min="1" max="1" width="14.6640625" style="3" customWidth="1"/>
    <col min="2" max="2" width="7.44140625" style="3" customWidth="1"/>
    <col min="3" max="3" width="10.44140625" style="3" customWidth="1"/>
    <col min="4" max="6" width="11.77734375" style="3" customWidth="1"/>
    <col min="7" max="7" width="14.109375" style="3" customWidth="1"/>
    <col min="8" max="8" width="16.44140625" style="3" customWidth="1"/>
    <col min="9" max="9" width="7.6640625" style="3" customWidth="1"/>
    <col min="10" max="10" width="11.44140625" style="3" customWidth="1"/>
    <col min="11" max="11" width="15.33203125" style="3" customWidth="1"/>
    <col min="12" max="12" width="15.5546875" style="3" customWidth="1"/>
    <col min="13" max="16384" width="8.88671875" style="3"/>
  </cols>
  <sheetData>
    <row r="1" spans="1:12" ht="27" customHeight="1">
      <c r="A1" s="166" t="s">
        <v>49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</row>
    <row r="2" spans="1:12" ht="22.5" customHeight="1" thickBot="1">
      <c r="A2" s="177"/>
      <c r="B2" s="177"/>
      <c r="C2" s="177"/>
      <c r="D2" s="4"/>
      <c r="E2" s="4"/>
      <c r="F2" s="4"/>
      <c r="G2" s="4"/>
      <c r="H2" s="4"/>
      <c r="I2" s="4"/>
      <c r="J2" s="167" t="s">
        <v>9</v>
      </c>
      <c r="K2" s="167"/>
      <c r="L2" s="167"/>
    </row>
    <row r="3" spans="1:12" ht="21" customHeight="1">
      <c r="A3" s="168" t="s">
        <v>4</v>
      </c>
      <c r="B3" s="178" t="s">
        <v>37</v>
      </c>
      <c r="C3" s="179"/>
      <c r="D3" s="179"/>
      <c r="E3" s="179"/>
      <c r="F3" s="179"/>
      <c r="G3" s="179"/>
      <c r="H3" s="180"/>
      <c r="I3" s="171" t="s">
        <v>72</v>
      </c>
      <c r="J3" s="172"/>
      <c r="K3" s="175" t="s">
        <v>73</v>
      </c>
      <c r="L3" s="183" t="s">
        <v>74</v>
      </c>
    </row>
    <row r="4" spans="1:12" ht="21" customHeight="1">
      <c r="A4" s="169"/>
      <c r="B4" s="181" t="s">
        <v>35</v>
      </c>
      <c r="C4" s="182"/>
      <c r="D4" s="37" t="s">
        <v>30</v>
      </c>
      <c r="E4" s="37" t="s">
        <v>31</v>
      </c>
      <c r="F4" s="37" t="s">
        <v>32</v>
      </c>
      <c r="G4" s="37" t="s">
        <v>33</v>
      </c>
      <c r="H4" s="42" t="s">
        <v>34</v>
      </c>
      <c r="I4" s="173"/>
      <c r="J4" s="174"/>
      <c r="K4" s="176"/>
      <c r="L4" s="184"/>
    </row>
    <row r="5" spans="1:12" ht="21" customHeight="1">
      <c r="A5" s="170"/>
      <c r="B5" s="12" t="s">
        <v>1</v>
      </c>
      <c r="C5" s="11" t="s">
        <v>6</v>
      </c>
      <c r="D5" s="11" t="s">
        <v>8</v>
      </c>
      <c r="E5" s="11" t="s">
        <v>8</v>
      </c>
      <c r="F5" s="11" t="s">
        <v>8</v>
      </c>
      <c r="G5" s="11" t="s">
        <v>8</v>
      </c>
      <c r="H5" s="13" t="s">
        <v>8</v>
      </c>
      <c r="I5" s="36" t="s">
        <v>2</v>
      </c>
      <c r="J5" s="25" t="s">
        <v>3</v>
      </c>
      <c r="K5" s="21" t="s">
        <v>2</v>
      </c>
      <c r="L5" s="18" t="s">
        <v>0</v>
      </c>
    </row>
    <row r="6" spans="1:12" ht="27.75" customHeight="1">
      <c r="A6" s="50" t="s">
        <v>5</v>
      </c>
      <c r="B6" s="73">
        <f>SUM(B7:B17)</f>
        <v>18</v>
      </c>
      <c r="C6" s="51">
        <f t="shared" ref="C6:K6" si="0">SUM(C7:C17)</f>
        <v>89.589999999999989</v>
      </c>
      <c r="D6" s="73">
        <f t="shared" si="0"/>
        <v>0</v>
      </c>
      <c r="E6" s="74">
        <f t="shared" si="0"/>
        <v>42.76</v>
      </c>
      <c r="F6" s="74">
        <f t="shared" si="0"/>
        <v>35.31</v>
      </c>
      <c r="G6" s="74">
        <f t="shared" si="0"/>
        <v>11.52</v>
      </c>
      <c r="H6" s="52">
        <f t="shared" si="0"/>
        <v>0</v>
      </c>
      <c r="I6" s="73">
        <f t="shared" si="0"/>
        <v>0</v>
      </c>
      <c r="J6" s="51">
        <f t="shared" si="0"/>
        <v>0</v>
      </c>
      <c r="K6" s="73">
        <f t="shared" si="0"/>
        <v>377</v>
      </c>
      <c r="L6" s="75">
        <f>SUM(L7:L17)</f>
        <v>0</v>
      </c>
    </row>
    <row r="7" spans="1:12" ht="27.75" customHeight="1">
      <c r="A7" s="43" t="s">
        <v>50</v>
      </c>
      <c r="B7" s="44"/>
      <c r="C7" s="45">
        <f>SUM(D7:H7)</f>
        <v>0</v>
      </c>
      <c r="D7" s="45"/>
      <c r="E7" s="45"/>
      <c r="F7" s="45"/>
      <c r="G7" s="45"/>
      <c r="H7" s="46"/>
      <c r="I7" s="47"/>
      <c r="J7" s="46"/>
      <c r="K7" s="48"/>
      <c r="L7" s="49"/>
    </row>
    <row r="8" spans="1:12" ht="27.75" customHeight="1">
      <c r="A8" s="7" t="s">
        <v>51</v>
      </c>
      <c r="B8" s="14"/>
      <c r="C8" s="45">
        <f t="shared" ref="C8:C16" si="1">SUM(D8:H8)</f>
        <v>0</v>
      </c>
      <c r="D8" s="5"/>
      <c r="E8" s="5"/>
      <c r="F8" s="5"/>
      <c r="G8" s="5"/>
      <c r="H8" s="15"/>
      <c r="I8" s="34"/>
      <c r="J8" s="15"/>
      <c r="K8" s="22"/>
      <c r="L8" s="19"/>
    </row>
    <row r="9" spans="1:12" ht="27.75" customHeight="1">
      <c r="A9" s="7" t="s">
        <v>52</v>
      </c>
      <c r="B9" s="14"/>
      <c r="C9" s="45">
        <f t="shared" si="1"/>
        <v>0</v>
      </c>
      <c r="D9" s="5"/>
      <c r="E9" s="5"/>
      <c r="F9" s="5"/>
      <c r="G9" s="5"/>
      <c r="H9" s="15"/>
      <c r="I9" s="34"/>
      <c r="J9" s="15"/>
      <c r="K9" s="22"/>
      <c r="L9" s="19"/>
    </row>
    <row r="10" spans="1:12" ht="27.75" customHeight="1">
      <c r="A10" s="7" t="s">
        <v>53</v>
      </c>
      <c r="B10" s="14"/>
      <c r="C10" s="45">
        <f t="shared" si="1"/>
        <v>0</v>
      </c>
      <c r="D10" s="5"/>
      <c r="E10" s="5"/>
      <c r="F10" s="5"/>
      <c r="G10" s="5"/>
      <c r="H10" s="15"/>
      <c r="I10" s="34"/>
      <c r="J10" s="15"/>
      <c r="K10" s="22"/>
      <c r="L10" s="19"/>
    </row>
    <row r="11" spans="1:12" ht="27.75" customHeight="1">
      <c r="A11" s="7" t="s">
        <v>54</v>
      </c>
      <c r="B11" s="14"/>
      <c r="C11" s="45">
        <f t="shared" si="1"/>
        <v>0</v>
      </c>
      <c r="D11" s="5"/>
      <c r="E11" s="5"/>
      <c r="F11" s="5"/>
      <c r="G11" s="5"/>
      <c r="H11" s="15"/>
      <c r="I11" s="34"/>
      <c r="J11" s="15"/>
      <c r="K11" s="22"/>
      <c r="L11" s="19"/>
    </row>
    <row r="12" spans="1:12" ht="27.75" customHeight="1">
      <c r="A12" s="7" t="s">
        <v>55</v>
      </c>
      <c r="B12" s="14"/>
      <c r="C12" s="45">
        <f t="shared" si="1"/>
        <v>0</v>
      </c>
      <c r="D12" s="5"/>
      <c r="E12" s="5"/>
      <c r="F12" s="5"/>
      <c r="G12" s="5"/>
      <c r="H12" s="96"/>
      <c r="I12" s="34"/>
      <c r="J12" s="15"/>
      <c r="K12" s="22"/>
      <c r="L12" s="19"/>
    </row>
    <row r="13" spans="1:12" ht="27.75" customHeight="1">
      <c r="A13" s="7" t="s">
        <v>56</v>
      </c>
      <c r="B13" s="14"/>
      <c r="C13" s="45">
        <f t="shared" si="1"/>
        <v>0</v>
      </c>
      <c r="D13" s="5"/>
      <c r="E13" s="5"/>
      <c r="F13" s="5"/>
      <c r="G13" s="5"/>
      <c r="H13" s="15"/>
      <c r="I13" s="34"/>
      <c r="J13" s="15"/>
      <c r="K13" s="22"/>
      <c r="L13" s="19"/>
    </row>
    <row r="14" spans="1:12" ht="27.75" customHeight="1">
      <c r="A14" s="7" t="s">
        <v>57</v>
      </c>
      <c r="B14" s="14"/>
      <c r="C14" s="45">
        <f t="shared" si="1"/>
        <v>0</v>
      </c>
      <c r="D14" s="5"/>
      <c r="E14" s="5"/>
      <c r="F14" s="5"/>
      <c r="G14" s="5"/>
      <c r="H14" s="15"/>
      <c r="I14" s="34"/>
      <c r="J14" s="15"/>
      <c r="K14" s="22"/>
      <c r="L14" s="19"/>
    </row>
    <row r="15" spans="1:12" ht="27.75" customHeight="1">
      <c r="A15" s="7" t="s">
        <v>58</v>
      </c>
      <c r="B15" s="14">
        <v>18</v>
      </c>
      <c r="C15" s="45">
        <f t="shared" si="1"/>
        <v>89.589999999999989</v>
      </c>
      <c r="D15" s="5"/>
      <c r="E15" s="5">
        <v>42.76</v>
      </c>
      <c r="F15" s="5">
        <v>35.31</v>
      </c>
      <c r="G15" s="5">
        <v>11.52</v>
      </c>
      <c r="H15" s="15"/>
      <c r="I15" s="34"/>
      <c r="J15" s="15"/>
      <c r="K15" s="22">
        <v>377</v>
      </c>
      <c r="L15" s="19"/>
    </row>
    <row r="16" spans="1:12" ht="27.75" customHeight="1">
      <c r="A16" s="7" t="s">
        <v>59</v>
      </c>
      <c r="B16" s="14"/>
      <c r="C16" s="45">
        <f t="shared" si="1"/>
        <v>0</v>
      </c>
      <c r="D16" s="5"/>
      <c r="E16" s="5"/>
      <c r="F16" s="5"/>
      <c r="G16" s="5"/>
      <c r="H16" s="15"/>
      <c r="I16" s="34"/>
      <c r="J16" s="15"/>
      <c r="K16" s="22"/>
      <c r="L16" s="19"/>
    </row>
    <row r="17" spans="1:12" ht="27.75" customHeight="1" thickBot="1">
      <c r="A17" s="8" t="s">
        <v>60</v>
      </c>
      <c r="B17" s="16"/>
      <c r="C17" s="6">
        <f>SUM(D17:H17)</f>
        <v>0</v>
      </c>
      <c r="D17" s="6"/>
      <c r="E17" s="6"/>
      <c r="F17" s="6"/>
      <c r="G17" s="6"/>
      <c r="H17" s="17"/>
      <c r="I17" s="35"/>
      <c r="J17" s="17"/>
      <c r="K17" s="23"/>
      <c r="L17" s="20"/>
    </row>
  </sheetData>
  <mergeCells count="9">
    <mergeCell ref="A1:L1"/>
    <mergeCell ref="J2:L2"/>
    <mergeCell ref="A3:A5"/>
    <mergeCell ref="I3:J4"/>
    <mergeCell ref="K3:K4"/>
    <mergeCell ref="A2:C2"/>
    <mergeCell ref="B3:H3"/>
    <mergeCell ref="B4:C4"/>
    <mergeCell ref="L3:L4"/>
  </mergeCells>
  <phoneticPr fontId="2" type="noConversion"/>
  <printOptions horizontalCentered="1"/>
  <pageMargins left="0.43" right="0.4" top="0.59055118110236227" bottom="0.39370078740157483" header="0.39370078740157483" footer="0.39370078740157483"/>
  <pageSetup paperSize="9" scale="80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view="pageBreakPreview" zoomScale="85" zoomScaleSheetLayoutView="85" workbookViewId="0">
      <pane xSplit="7" ySplit="6" topLeftCell="H7" activePane="bottomRight" state="frozen"/>
      <selection activeCell="L14" sqref="L14"/>
      <selection pane="topRight" activeCell="L14" sqref="L14"/>
      <selection pane="bottomLeft" activeCell="L14" sqref="L14"/>
      <selection pane="bottomRight" activeCell="N19" sqref="N19"/>
    </sheetView>
  </sheetViews>
  <sheetFormatPr defaultRowHeight="13.5"/>
  <cols>
    <col min="1" max="1" width="8.109375" customWidth="1"/>
    <col min="2" max="2" width="7.5546875" customWidth="1"/>
    <col min="3" max="3" width="5.88671875" customWidth="1"/>
    <col min="4" max="4" width="14.44140625" customWidth="1"/>
    <col min="5" max="5" width="28" bestFit="1" customWidth="1"/>
    <col min="6" max="6" width="27.33203125" bestFit="1" customWidth="1"/>
    <col min="7" max="7" width="11.5546875" customWidth="1"/>
    <col min="8" max="8" width="6.5546875" customWidth="1"/>
    <col min="9" max="9" width="5.33203125" customWidth="1"/>
    <col min="10" max="10" width="6.5546875" customWidth="1"/>
    <col min="11" max="11" width="5.33203125" customWidth="1"/>
    <col min="12" max="12" width="6.5546875" customWidth="1"/>
    <col min="13" max="13" width="5.33203125" customWidth="1"/>
    <col min="14" max="14" width="6.5546875" customWidth="1"/>
    <col min="15" max="15" width="8.21875" customWidth="1"/>
    <col min="16" max="16" width="5.33203125" customWidth="1"/>
    <col min="17" max="17" width="6.5546875" customWidth="1"/>
    <col min="18" max="19" width="5.33203125" customWidth="1"/>
    <col min="20" max="20" width="8.44140625" customWidth="1"/>
    <col min="21" max="21" width="10.21875" bestFit="1" customWidth="1"/>
    <col min="22" max="22" width="9.5546875" bestFit="1" customWidth="1"/>
    <col min="23" max="24" width="8.6640625" customWidth="1"/>
  </cols>
  <sheetData>
    <row r="1" spans="1:20" ht="20.25">
      <c r="A1" s="10" t="s">
        <v>36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ht="14.25" thickBot="1">
      <c r="B2" s="185" t="s">
        <v>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0" ht="19.5" customHeight="1">
      <c r="A3" s="202" t="s">
        <v>10</v>
      </c>
      <c r="B3" s="188"/>
      <c r="C3" s="207" t="s">
        <v>24</v>
      </c>
      <c r="D3" s="186" t="s">
        <v>12</v>
      </c>
      <c r="E3" s="187"/>
      <c r="F3" s="187"/>
      <c r="G3" s="188"/>
      <c r="H3" s="193" t="s">
        <v>17</v>
      </c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94"/>
    </row>
    <row r="4" spans="1:20" ht="15.75" customHeight="1">
      <c r="A4" s="203" t="s">
        <v>11</v>
      </c>
      <c r="B4" s="205" t="s">
        <v>62</v>
      </c>
      <c r="C4" s="208"/>
      <c r="D4" s="189" t="s">
        <v>13</v>
      </c>
      <c r="E4" s="189" t="s">
        <v>14</v>
      </c>
      <c r="F4" s="189" t="s">
        <v>15</v>
      </c>
      <c r="G4" s="191" t="s">
        <v>16</v>
      </c>
      <c r="H4" s="195" t="s">
        <v>18</v>
      </c>
      <c r="I4" s="196"/>
      <c r="J4" s="197" t="s">
        <v>20</v>
      </c>
      <c r="K4" s="198"/>
      <c r="L4" s="197" t="s">
        <v>21</v>
      </c>
      <c r="M4" s="198"/>
      <c r="N4" s="197" t="s">
        <v>22</v>
      </c>
      <c r="O4" s="199"/>
      <c r="P4" s="198"/>
      <c r="Q4" s="197" t="s">
        <v>23</v>
      </c>
      <c r="R4" s="200"/>
      <c r="S4" s="201"/>
    </row>
    <row r="5" spans="1:20" ht="49.5" customHeight="1" thickBot="1">
      <c r="A5" s="204"/>
      <c r="B5" s="206"/>
      <c r="C5" s="209"/>
      <c r="D5" s="190"/>
      <c r="E5" s="190"/>
      <c r="F5" s="190"/>
      <c r="G5" s="192"/>
      <c r="H5" s="38" t="s">
        <v>19</v>
      </c>
      <c r="I5" s="38" t="s">
        <v>25</v>
      </c>
      <c r="J5" s="38" t="s">
        <v>19</v>
      </c>
      <c r="K5" s="38" t="s">
        <v>25</v>
      </c>
      <c r="L5" s="38" t="s">
        <v>19</v>
      </c>
      <c r="M5" s="38" t="s">
        <v>25</v>
      </c>
      <c r="N5" s="38" t="s">
        <v>19</v>
      </c>
      <c r="O5" s="38" t="s">
        <v>26</v>
      </c>
      <c r="P5" s="38" t="s">
        <v>27</v>
      </c>
      <c r="Q5" s="38" t="s">
        <v>19</v>
      </c>
      <c r="R5" s="38" t="s">
        <v>28</v>
      </c>
      <c r="S5" s="39" t="s">
        <v>29</v>
      </c>
    </row>
    <row r="6" spans="1:20" ht="15.75" customHeight="1" thickTop="1">
      <c r="A6" s="65" t="s">
        <v>61</v>
      </c>
      <c r="B6" s="66" t="s">
        <v>63</v>
      </c>
      <c r="C6" s="67"/>
      <c r="D6" s="68"/>
      <c r="E6" s="68"/>
      <c r="F6" s="68"/>
      <c r="G6" s="69"/>
      <c r="H6" s="70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</row>
    <row r="7" spans="1:20" ht="15.75" customHeight="1">
      <c r="A7" s="62"/>
      <c r="B7" s="63" t="s">
        <v>64</v>
      </c>
      <c r="C7" s="64"/>
      <c r="D7" s="89">
        <f>COUNTA(D8:D65)</f>
        <v>12</v>
      </c>
      <c r="E7" s="90"/>
      <c r="F7" s="147"/>
      <c r="G7" s="91">
        <f>SUM(G8:G65)</f>
        <v>126.336</v>
      </c>
      <c r="H7" s="91">
        <f>SUM(H8:H65)</f>
        <v>0.73599999999999999</v>
      </c>
      <c r="I7" s="91"/>
      <c r="J7" s="91">
        <f>SUM(J8:J65)</f>
        <v>42.06</v>
      </c>
      <c r="K7" s="91">
        <f>SUM(K8:K65)</f>
        <v>3</v>
      </c>
      <c r="L7" s="91">
        <f>SUM(L8:L52)</f>
        <v>72.02</v>
      </c>
      <c r="M7" s="91">
        <f>SUM(M8:M52)</f>
        <v>3</v>
      </c>
      <c r="N7" s="91">
        <f>SUM(N8:N65)</f>
        <v>11.52</v>
      </c>
      <c r="O7" s="91">
        <f>SUM(O8:O65)</f>
        <v>13.599999999999998</v>
      </c>
      <c r="P7" s="91">
        <f>SUM(P8:P65)</f>
        <v>16.3</v>
      </c>
      <c r="Q7" s="91">
        <f>SUM(Q8:Q65)</f>
        <v>0</v>
      </c>
      <c r="R7" s="94"/>
      <c r="S7" s="95"/>
    </row>
    <row r="8" spans="1:20" s="1" customFormat="1" ht="14.25" customHeight="1">
      <c r="A8" s="40"/>
      <c r="B8" s="41" t="s">
        <v>76</v>
      </c>
      <c r="C8" s="98">
        <v>1</v>
      </c>
      <c r="D8" s="99" t="s">
        <v>103</v>
      </c>
      <c r="E8" s="145" t="s">
        <v>107</v>
      </c>
      <c r="F8" s="148" t="s">
        <v>117</v>
      </c>
      <c r="G8" s="153">
        <v>1.5</v>
      </c>
      <c r="H8" s="154"/>
      <c r="I8" s="155"/>
      <c r="J8" s="155"/>
      <c r="K8" s="149"/>
      <c r="L8" s="155"/>
      <c r="M8" s="149"/>
      <c r="N8" s="153">
        <v>1.5</v>
      </c>
      <c r="O8" s="149">
        <v>1.8</v>
      </c>
      <c r="P8" s="149">
        <v>2</v>
      </c>
      <c r="Q8" s="155"/>
      <c r="R8" s="156"/>
      <c r="S8" s="29"/>
      <c r="T8" s="82"/>
    </row>
    <row r="9" spans="1:20" s="1" customFormat="1" ht="15.75" customHeight="1">
      <c r="A9" s="26"/>
      <c r="B9" s="27"/>
      <c r="C9" s="98">
        <v>2</v>
      </c>
      <c r="D9" s="99" t="s">
        <v>90</v>
      </c>
      <c r="E9" s="145" t="s">
        <v>108</v>
      </c>
      <c r="F9" s="150" t="s">
        <v>118</v>
      </c>
      <c r="G9" s="153">
        <v>3.4</v>
      </c>
      <c r="H9" s="154"/>
      <c r="I9" s="155"/>
      <c r="J9" s="155"/>
      <c r="K9" s="149"/>
      <c r="L9" s="155"/>
      <c r="M9" s="149"/>
      <c r="N9" s="153">
        <v>3.4</v>
      </c>
      <c r="O9" s="149">
        <v>1.5</v>
      </c>
      <c r="P9" s="149">
        <v>1.5</v>
      </c>
      <c r="Q9" s="155"/>
      <c r="R9" s="157"/>
      <c r="S9" s="31"/>
      <c r="T9" s="82"/>
    </row>
    <row r="10" spans="1:20" s="1" customFormat="1" ht="15.75" customHeight="1">
      <c r="A10" s="26"/>
      <c r="B10" s="27"/>
      <c r="C10" s="98">
        <v>3</v>
      </c>
      <c r="D10" s="99" t="s">
        <v>92</v>
      </c>
      <c r="E10" s="145" t="s">
        <v>108</v>
      </c>
      <c r="F10" s="148" t="s">
        <v>119</v>
      </c>
      <c r="G10" s="153">
        <v>1.6</v>
      </c>
      <c r="H10" s="154"/>
      <c r="I10" s="155"/>
      <c r="J10" s="154"/>
      <c r="K10" s="149"/>
      <c r="L10" s="155"/>
      <c r="M10" s="149"/>
      <c r="N10" s="153">
        <v>1.6</v>
      </c>
      <c r="O10" s="149">
        <v>1.8</v>
      </c>
      <c r="P10" s="149">
        <v>2.2000000000000002</v>
      </c>
      <c r="Q10" s="155"/>
      <c r="R10" s="157"/>
      <c r="S10" s="31"/>
      <c r="T10" s="82"/>
    </row>
    <row r="11" spans="1:20" s="1" customFormat="1" ht="15.75" customHeight="1">
      <c r="A11" s="40"/>
      <c r="B11" s="61"/>
      <c r="C11" s="98">
        <v>4</v>
      </c>
      <c r="D11" s="99" t="s">
        <v>94</v>
      </c>
      <c r="E11" s="145" t="s">
        <v>109</v>
      </c>
      <c r="F11" s="150" t="s">
        <v>111</v>
      </c>
      <c r="G11" s="153">
        <v>0.9</v>
      </c>
      <c r="H11" s="154"/>
      <c r="I11" s="155"/>
      <c r="J11" s="154"/>
      <c r="K11" s="149"/>
      <c r="L11" s="155"/>
      <c r="M11" s="149"/>
      <c r="N11" s="153">
        <v>0.9</v>
      </c>
      <c r="O11" s="149">
        <v>1.6</v>
      </c>
      <c r="P11" s="149">
        <v>2.2000000000000002</v>
      </c>
      <c r="Q11" s="155"/>
      <c r="R11" s="156"/>
      <c r="S11" s="29"/>
      <c r="T11" s="82"/>
    </row>
    <row r="12" spans="1:20" s="1" customFormat="1" ht="14.25" customHeight="1">
      <c r="A12" s="26"/>
      <c r="B12" s="27"/>
      <c r="C12" s="98">
        <v>5</v>
      </c>
      <c r="D12" s="99" t="s">
        <v>96</v>
      </c>
      <c r="E12" s="145" t="s">
        <v>110</v>
      </c>
      <c r="F12" s="150" t="s">
        <v>120</v>
      </c>
      <c r="G12" s="153">
        <v>1.7</v>
      </c>
      <c r="H12" s="154"/>
      <c r="I12" s="155"/>
      <c r="J12" s="154"/>
      <c r="K12" s="149"/>
      <c r="L12" s="155"/>
      <c r="M12" s="149"/>
      <c r="N12" s="153">
        <v>1.7</v>
      </c>
      <c r="O12" s="149">
        <v>1.7</v>
      </c>
      <c r="P12" s="149">
        <v>3</v>
      </c>
      <c r="Q12" s="155"/>
      <c r="R12" s="157"/>
      <c r="S12" s="31"/>
      <c r="T12" s="82"/>
    </row>
    <row r="13" spans="1:20" s="1" customFormat="1" ht="15.75" customHeight="1">
      <c r="A13" s="26"/>
      <c r="B13" s="27"/>
      <c r="C13" s="98">
        <v>6</v>
      </c>
      <c r="D13" s="99" t="s">
        <v>98</v>
      </c>
      <c r="E13" s="145" t="s">
        <v>111</v>
      </c>
      <c r="F13" s="150" t="s">
        <v>121</v>
      </c>
      <c r="G13" s="153">
        <v>0.8</v>
      </c>
      <c r="H13" s="154"/>
      <c r="I13" s="155"/>
      <c r="J13" s="154"/>
      <c r="K13" s="149"/>
      <c r="L13" s="155"/>
      <c r="M13" s="149"/>
      <c r="N13" s="153">
        <v>0.8</v>
      </c>
      <c r="O13" s="149">
        <v>2</v>
      </c>
      <c r="P13" s="149">
        <v>2.2000000000000002</v>
      </c>
      <c r="Q13" s="155"/>
      <c r="R13" s="157"/>
      <c r="S13" s="31"/>
      <c r="T13" s="82"/>
    </row>
    <row r="14" spans="1:20" s="1" customFormat="1" ht="15.75" customHeight="1">
      <c r="A14" s="26"/>
      <c r="B14" s="61"/>
      <c r="C14" s="98">
        <v>7</v>
      </c>
      <c r="D14" s="99" t="s">
        <v>100</v>
      </c>
      <c r="E14" s="145" t="s">
        <v>107</v>
      </c>
      <c r="F14" s="150" t="s">
        <v>122</v>
      </c>
      <c r="G14" s="153">
        <v>0.2</v>
      </c>
      <c r="H14" s="154"/>
      <c r="I14" s="155"/>
      <c r="J14" s="154"/>
      <c r="K14" s="149"/>
      <c r="L14" s="155"/>
      <c r="M14" s="149"/>
      <c r="N14" s="153">
        <v>0.2</v>
      </c>
      <c r="O14" s="149">
        <v>2</v>
      </c>
      <c r="P14" s="149">
        <v>1.2</v>
      </c>
      <c r="Q14" s="155"/>
      <c r="R14" s="156"/>
      <c r="S14" s="29"/>
      <c r="T14" s="82"/>
    </row>
    <row r="15" spans="1:20" s="1" customFormat="1" ht="15.75" customHeight="1">
      <c r="A15" s="26"/>
      <c r="B15" s="27"/>
      <c r="C15" s="98">
        <v>8</v>
      </c>
      <c r="D15" s="99" t="s">
        <v>104</v>
      </c>
      <c r="E15" s="99" t="s">
        <v>112</v>
      </c>
      <c r="F15" s="148" t="s">
        <v>123</v>
      </c>
      <c r="G15" s="153">
        <v>1.42</v>
      </c>
      <c r="H15" s="154"/>
      <c r="I15" s="155"/>
      <c r="J15" s="155"/>
      <c r="K15" s="155"/>
      <c r="L15" s="155"/>
      <c r="M15" s="155"/>
      <c r="N15" s="153">
        <v>1.42</v>
      </c>
      <c r="O15" s="149">
        <v>1.2</v>
      </c>
      <c r="P15" s="149">
        <v>2</v>
      </c>
      <c r="Q15" s="155"/>
      <c r="R15" s="157"/>
      <c r="S15" s="31"/>
      <c r="T15" s="82"/>
    </row>
    <row r="16" spans="1:20" s="1" customFormat="1" ht="15.75" customHeight="1">
      <c r="A16" s="26"/>
      <c r="B16" s="27"/>
      <c r="C16" s="98">
        <v>9</v>
      </c>
      <c r="D16" s="101" t="s">
        <v>103</v>
      </c>
      <c r="E16" s="146" t="s">
        <v>113</v>
      </c>
      <c r="F16" s="151" t="s">
        <v>124</v>
      </c>
      <c r="G16" s="153">
        <v>0.73599999999999999</v>
      </c>
      <c r="H16" s="153">
        <v>0.73599999999999999</v>
      </c>
      <c r="I16" s="155">
        <v>2</v>
      </c>
      <c r="J16" s="155"/>
      <c r="K16" s="155"/>
      <c r="L16" s="155"/>
      <c r="M16" s="155"/>
      <c r="N16" s="155"/>
      <c r="O16" s="152"/>
      <c r="P16" s="152"/>
      <c r="Q16" s="155"/>
      <c r="R16" s="157"/>
      <c r="S16" s="31"/>
      <c r="T16" s="82"/>
    </row>
    <row r="17" spans="1:20" s="1" customFormat="1" ht="15.75" customHeight="1">
      <c r="A17" s="26"/>
      <c r="B17" s="61"/>
      <c r="C17" s="98">
        <v>10</v>
      </c>
      <c r="D17" s="101" t="s">
        <v>105</v>
      </c>
      <c r="E17" s="101" t="s">
        <v>114</v>
      </c>
      <c r="F17" s="151" t="s">
        <v>125</v>
      </c>
      <c r="G17" s="153">
        <v>19.2</v>
      </c>
      <c r="H17" s="154"/>
      <c r="I17" s="155"/>
      <c r="J17" s="153">
        <v>19.2</v>
      </c>
      <c r="K17" s="155">
        <v>1.5</v>
      </c>
      <c r="L17" s="155"/>
      <c r="M17" s="155"/>
      <c r="N17" s="155"/>
      <c r="O17" s="152"/>
      <c r="P17" s="152"/>
      <c r="Q17" s="155"/>
      <c r="R17" s="158"/>
      <c r="S17" s="29"/>
      <c r="T17" s="82"/>
    </row>
    <row r="18" spans="1:20" s="1" customFormat="1" ht="15.75" customHeight="1">
      <c r="A18" s="26"/>
      <c r="B18" s="27"/>
      <c r="C18" s="98">
        <v>11</v>
      </c>
      <c r="D18" s="99" t="s">
        <v>106</v>
      </c>
      <c r="E18" s="99" t="s">
        <v>115</v>
      </c>
      <c r="F18" s="148" t="s">
        <v>126</v>
      </c>
      <c r="G18" s="153">
        <v>22.86</v>
      </c>
      <c r="H18" s="154"/>
      <c r="I18" s="155"/>
      <c r="J18" s="153">
        <v>22.86</v>
      </c>
      <c r="K18" s="155">
        <v>1.5</v>
      </c>
      <c r="L18" s="155"/>
      <c r="M18" s="155"/>
      <c r="N18" s="155"/>
      <c r="O18" s="149"/>
      <c r="P18" s="149"/>
      <c r="Q18" s="155"/>
      <c r="R18" s="155"/>
      <c r="S18" s="31"/>
      <c r="T18" s="82"/>
    </row>
    <row r="19" spans="1:20" s="1" customFormat="1">
      <c r="A19" s="26"/>
      <c r="B19" s="27"/>
      <c r="C19" s="98">
        <v>12</v>
      </c>
      <c r="D19" s="99" t="s">
        <v>105</v>
      </c>
      <c r="E19" s="99" t="s">
        <v>116</v>
      </c>
      <c r="F19" s="148" t="s">
        <v>127</v>
      </c>
      <c r="G19" s="153">
        <v>72.02</v>
      </c>
      <c r="H19" s="159"/>
      <c r="I19" s="160"/>
      <c r="J19" s="160"/>
      <c r="K19" s="155"/>
      <c r="L19" s="155">
        <v>72.02</v>
      </c>
      <c r="M19" s="160">
        <v>3</v>
      </c>
      <c r="N19" s="160"/>
      <c r="O19" s="149"/>
      <c r="P19" s="149"/>
      <c r="Q19" s="155"/>
      <c r="R19" s="155"/>
      <c r="S19" s="31"/>
      <c r="T19" s="82"/>
    </row>
    <row r="20" spans="1:20" s="1" customFormat="1" ht="15.75" customHeight="1">
      <c r="A20" s="26"/>
      <c r="B20" s="27"/>
      <c r="C20" s="98"/>
      <c r="D20" s="99"/>
      <c r="E20" s="99"/>
      <c r="F20" s="148"/>
      <c r="G20" s="149"/>
      <c r="H20" s="159"/>
      <c r="I20" s="160"/>
      <c r="J20" s="160"/>
      <c r="K20" s="155"/>
      <c r="L20" s="155"/>
      <c r="M20" s="160"/>
      <c r="N20" s="160"/>
      <c r="O20" s="149"/>
      <c r="P20" s="149"/>
      <c r="Q20" s="155"/>
      <c r="R20" s="155"/>
      <c r="S20" s="31"/>
      <c r="T20" s="82"/>
    </row>
    <row r="21" spans="1:20" s="1" customFormat="1" ht="15.75" customHeight="1">
      <c r="A21" s="26"/>
      <c r="B21" s="27"/>
      <c r="C21" s="98"/>
      <c r="D21" s="99"/>
      <c r="E21" s="99"/>
      <c r="F21" s="148"/>
      <c r="G21" s="149"/>
      <c r="H21" s="159"/>
      <c r="I21" s="160"/>
      <c r="J21" s="160"/>
      <c r="K21" s="160"/>
      <c r="L21" s="160"/>
      <c r="M21" s="160"/>
      <c r="N21" s="160"/>
      <c r="O21" s="149"/>
      <c r="P21" s="149"/>
      <c r="Q21" s="160"/>
      <c r="R21" s="155"/>
      <c r="S21" s="31"/>
      <c r="T21" s="2"/>
    </row>
    <row r="22" spans="1:20" s="2" customFormat="1" ht="15.75" customHeight="1">
      <c r="A22" s="26"/>
      <c r="B22" s="27"/>
      <c r="C22" s="98"/>
      <c r="D22" s="101"/>
      <c r="E22" s="101"/>
      <c r="F22" s="151"/>
      <c r="G22" s="152"/>
      <c r="H22" s="159"/>
      <c r="I22" s="160"/>
      <c r="J22" s="160"/>
      <c r="K22" s="160"/>
      <c r="L22" s="160"/>
      <c r="M22" s="160"/>
      <c r="N22" s="160"/>
      <c r="O22" s="152"/>
      <c r="P22" s="152"/>
      <c r="Q22" s="160"/>
      <c r="R22" s="155"/>
      <c r="S22" s="31"/>
    </row>
    <row r="23" spans="1:20" s="2" customFormat="1" ht="15.75" customHeight="1">
      <c r="A23" s="26"/>
      <c r="B23" s="27"/>
      <c r="C23" s="98"/>
      <c r="D23" s="99"/>
      <c r="E23" s="99"/>
      <c r="F23" s="99"/>
      <c r="G23" s="100"/>
      <c r="H23" s="93"/>
      <c r="I23" s="32"/>
      <c r="J23" s="32"/>
      <c r="K23" s="32"/>
      <c r="L23" s="32"/>
      <c r="M23" s="32"/>
      <c r="N23" s="32"/>
      <c r="O23" s="100"/>
      <c r="P23" s="100"/>
      <c r="Q23" s="32"/>
      <c r="R23" s="30"/>
      <c r="S23" s="31"/>
    </row>
    <row r="24" spans="1:20" s="2" customFormat="1" ht="15.75" customHeight="1">
      <c r="A24" s="26"/>
      <c r="B24" s="27"/>
      <c r="C24" s="98"/>
      <c r="D24" s="99"/>
      <c r="E24" s="99"/>
      <c r="F24" s="99"/>
      <c r="G24" s="100"/>
      <c r="H24" s="93"/>
      <c r="I24" s="32"/>
      <c r="J24" s="32"/>
      <c r="K24" s="32"/>
      <c r="L24" s="32"/>
      <c r="M24" s="32"/>
      <c r="N24" s="32"/>
      <c r="O24" s="100"/>
      <c r="P24" s="100"/>
      <c r="Q24" s="32"/>
      <c r="R24" s="30"/>
      <c r="S24" s="31"/>
    </row>
    <row r="25" spans="1:20" s="2" customFormat="1" ht="15.75" customHeight="1">
      <c r="A25" s="26"/>
      <c r="B25" s="27"/>
      <c r="C25" s="98"/>
      <c r="D25" s="99"/>
      <c r="E25" s="99"/>
      <c r="F25" s="99"/>
      <c r="G25" s="100"/>
      <c r="H25" s="93"/>
      <c r="I25" s="32"/>
      <c r="J25" s="32"/>
      <c r="K25" s="32"/>
      <c r="L25" s="32"/>
      <c r="M25" s="32"/>
      <c r="N25" s="32"/>
      <c r="O25" s="100"/>
      <c r="P25" s="100"/>
      <c r="Q25" s="32"/>
      <c r="R25" s="30"/>
      <c r="S25" s="31"/>
    </row>
    <row r="26" spans="1:20" s="2" customFormat="1" ht="15.75" customHeight="1">
      <c r="A26" s="26"/>
      <c r="B26" s="27"/>
      <c r="C26" s="98"/>
      <c r="D26" s="102"/>
      <c r="E26" s="102"/>
      <c r="F26" s="102"/>
      <c r="G26" s="98"/>
      <c r="H26" s="93"/>
      <c r="I26" s="32"/>
      <c r="J26" s="32"/>
      <c r="K26" s="32"/>
      <c r="L26" s="32"/>
      <c r="M26" s="32"/>
      <c r="N26" s="32"/>
      <c r="O26" s="32"/>
      <c r="P26" s="32"/>
      <c r="Q26" s="32"/>
      <c r="R26" s="30"/>
      <c r="S26" s="31"/>
      <c r="T26" s="85" t="s">
        <v>71</v>
      </c>
    </row>
    <row r="27" spans="1:20" s="2" customFormat="1" ht="15.75" customHeight="1">
      <c r="A27" s="26"/>
      <c r="B27" s="27"/>
      <c r="C27" s="88"/>
      <c r="D27" s="97"/>
      <c r="E27" s="97"/>
      <c r="F27" s="97"/>
      <c r="G27" s="92"/>
      <c r="H27" s="28"/>
      <c r="I27" s="32"/>
      <c r="J27" s="93"/>
      <c r="K27" s="32"/>
      <c r="L27" s="93"/>
      <c r="M27" s="32"/>
      <c r="N27" s="93"/>
      <c r="O27" s="32"/>
      <c r="P27" s="32"/>
      <c r="Q27" s="93"/>
      <c r="R27" s="32"/>
      <c r="S27" s="33"/>
      <c r="T27" s="85" t="s">
        <v>71</v>
      </c>
    </row>
    <row r="28" spans="1:20" s="2" customFormat="1" ht="15.75" customHeight="1" thickBot="1">
      <c r="A28" s="103"/>
      <c r="B28" s="104"/>
      <c r="C28" s="105"/>
      <c r="D28" s="106"/>
      <c r="E28" s="106"/>
      <c r="F28" s="106"/>
      <c r="G28" s="107"/>
      <c r="H28" s="108"/>
      <c r="I28" s="109"/>
      <c r="J28" s="110"/>
      <c r="K28" s="109"/>
      <c r="L28" s="110"/>
      <c r="M28" s="109"/>
      <c r="N28" s="110"/>
      <c r="O28" s="109"/>
      <c r="P28" s="109"/>
      <c r="Q28" s="110"/>
      <c r="R28" s="109"/>
      <c r="S28" s="111"/>
      <c r="T28" s="85" t="s">
        <v>71</v>
      </c>
    </row>
    <row r="29" spans="1:20" s="86" customFormat="1" ht="15.75" customHeight="1">
      <c r="A29" s="114"/>
      <c r="B29" s="115"/>
      <c r="C29" s="116"/>
      <c r="D29" s="117"/>
      <c r="E29" s="117"/>
      <c r="F29" s="117"/>
      <c r="G29" s="118"/>
      <c r="H29" s="119"/>
      <c r="I29" s="120"/>
      <c r="J29" s="119"/>
      <c r="K29" s="120"/>
      <c r="L29" s="119"/>
      <c r="M29" s="120"/>
      <c r="N29" s="119"/>
      <c r="O29" s="120"/>
      <c r="P29" s="120"/>
      <c r="Q29" s="119"/>
      <c r="R29" s="120"/>
      <c r="S29" s="120"/>
      <c r="T29" s="132" t="s">
        <v>71</v>
      </c>
    </row>
    <row r="30" spans="1:20" s="86" customFormat="1" ht="15.75" customHeight="1">
      <c r="A30" s="121"/>
      <c r="B30" s="122"/>
      <c r="C30" s="123"/>
      <c r="D30" s="124"/>
      <c r="E30" s="124"/>
      <c r="F30" s="124"/>
      <c r="G30" s="125"/>
      <c r="H30" s="126"/>
      <c r="I30" s="127"/>
      <c r="J30" s="126"/>
      <c r="K30" s="127"/>
      <c r="L30" s="126"/>
      <c r="M30" s="127"/>
      <c r="N30" s="126"/>
      <c r="O30" s="127"/>
      <c r="P30" s="127"/>
      <c r="Q30" s="126"/>
      <c r="R30" s="127"/>
      <c r="S30" s="127"/>
      <c r="T30" s="132"/>
    </row>
    <row r="31" spans="1:20" s="86" customFormat="1" ht="15.75" customHeight="1">
      <c r="A31" s="121"/>
      <c r="B31" s="122"/>
      <c r="C31" s="123"/>
      <c r="D31" s="124"/>
      <c r="E31" s="124"/>
      <c r="F31" s="124"/>
      <c r="G31" s="125"/>
      <c r="H31" s="126"/>
      <c r="I31" s="127"/>
      <c r="J31" s="126"/>
      <c r="K31" s="127"/>
      <c r="L31" s="126"/>
      <c r="M31" s="127"/>
      <c r="N31" s="126"/>
      <c r="O31" s="127"/>
      <c r="P31" s="127"/>
      <c r="Q31" s="126"/>
      <c r="R31" s="127"/>
      <c r="S31" s="127"/>
      <c r="T31" s="132"/>
    </row>
    <row r="32" spans="1:20" s="86" customFormat="1" ht="15.75" customHeight="1">
      <c r="A32" s="121"/>
      <c r="B32" s="122"/>
      <c r="C32" s="123"/>
      <c r="D32" s="124"/>
      <c r="E32" s="124"/>
      <c r="F32" s="124"/>
      <c r="G32" s="125"/>
      <c r="H32" s="126"/>
      <c r="I32" s="127"/>
      <c r="J32" s="126"/>
      <c r="K32" s="127"/>
      <c r="L32" s="126"/>
      <c r="M32" s="127"/>
      <c r="N32" s="126"/>
      <c r="O32" s="127"/>
      <c r="P32" s="127"/>
      <c r="Q32" s="126"/>
      <c r="R32" s="127"/>
      <c r="S32" s="127"/>
      <c r="T32" s="132"/>
    </row>
    <row r="33" spans="1:20" s="86" customFormat="1" ht="15.75" customHeight="1">
      <c r="A33" s="121"/>
      <c r="B33" s="122"/>
      <c r="C33" s="123"/>
      <c r="D33" s="124"/>
      <c r="E33" s="124"/>
      <c r="F33" s="124"/>
      <c r="G33" s="125"/>
      <c r="H33" s="126"/>
      <c r="I33" s="127"/>
      <c r="J33" s="126"/>
      <c r="K33" s="127"/>
      <c r="L33" s="126"/>
      <c r="M33" s="127"/>
      <c r="N33" s="126"/>
      <c r="O33" s="127"/>
      <c r="P33" s="127"/>
      <c r="Q33" s="126"/>
      <c r="R33" s="127"/>
      <c r="S33" s="127"/>
      <c r="T33" s="132"/>
    </row>
    <row r="34" spans="1:20" s="86" customFormat="1" ht="15.75" customHeight="1">
      <c r="A34" s="121"/>
      <c r="B34" s="122"/>
      <c r="C34" s="123"/>
      <c r="D34" s="124"/>
      <c r="E34" s="124"/>
      <c r="F34" s="124"/>
      <c r="G34" s="125"/>
      <c r="H34" s="126"/>
      <c r="I34" s="127"/>
      <c r="J34" s="126"/>
      <c r="K34" s="127"/>
      <c r="L34" s="126"/>
      <c r="M34" s="127"/>
      <c r="N34" s="126"/>
      <c r="O34" s="127"/>
      <c r="P34" s="127"/>
      <c r="Q34" s="126"/>
      <c r="R34" s="127"/>
      <c r="S34" s="127"/>
      <c r="T34" s="132"/>
    </row>
    <row r="35" spans="1:20" s="86" customFormat="1" ht="15.75" customHeight="1">
      <c r="A35" s="121"/>
      <c r="B35" s="122"/>
      <c r="C35" s="123"/>
      <c r="D35" s="124"/>
      <c r="E35" s="124"/>
      <c r="F35" s="124"/>
      <c r="G35" s="125"/>
      <c r="H35" s="126"/>
      <c r="I35" s="127"/>
      <c r="J35" s="126"/>
      <c r="K35" s="127"/>
      <c r="L35" s="126"/>
      <c r="M35" s="127"/>
      <c r="N35" s="126"/>
      <c r="O35" s="127"/>
      <c r="P35" s="127"/>
      <c r="Q35" s="126"/>
      <c r="R35" s="127"/>
      <c r="S35" s="127"/>
      <c r="T35" s="132"/>
    </row>
    <row r="36" spans="1:20" s="86" customFormat="1" ht="15.75" customHeight="1">
      <c r="A36" s="121"/>
      <c r="B36" s="122"/>
      <c r="C36" s="123"/>
      <c r="D36" s="124"/>
      <c r="E36" s="124"/>
      <c r="F36" s="124"/>
      <c r="G36" s="125"/>
      <c r="H36" s="126"/>
      <c r="I36" s="127"/>
      <c r="J36" s="126"/>
      <c r="K36" s="127"/>
      <c r="L36" s="126"/>
      <c r="M36" s="127"/>
      <c r="N36" s="126"/>
      <c r="O36" s="127"/>
      <c r="P36" s="127"/>
      <c r="Q36" s="126"/>
      <c r="R36" s="127"/>
      <c r="S36" s="127"/>
      <c r="T36" s="132"/>
    </row>
    <row r="37" spans="1:20" s="86" customFormat="1" ht="15.75" customHeight="1">
      <c r="A37" s="121"/>
      <c r="B37" s="122"/>
      <c r="C37" s="123"/>
      <c r="D37" s="124"/>
      <c r="E37" s="124"/>
      <c r="F37" s="124"/>
      <c r="G37" s="125"/>
      <c r="H37" s="126"/>
      <c r="I37" s="127"/>
      <c r="J37" s="126"/>
      <c r="K37" s="127"/>
      <c r="L37" s="126"/>
      <c r="M37" s="127"/>
      <c r="N37" s="126"/>
      <c r="O37" s="127"/>
      <c r="P37" s="127"/>
      <c r="Q37" s="126"/>
      <c r="R37" s="127"/>
      <c r="S37" s="127"/>
      <c r="T37" s="132"/>
    </row>
    <row r="38" spans="1:20" s="86" customFormat="1" ht="15.75" customHeight="1">
      <c r="A38" s="121"/>
      <c r="B38" s="122"/>
      <c r="C38" s="123"/>
      <c r="D38" s="124"/>
      <c r="E38" s="124"/>
      <c r="F38" s="124"/>
      <c r="G38" s="125"/>
      <c r="H38" s="126"/>
      <c r="I38" s="127"/>
      <c r="J38" s="126"/>
      <c r="K38" s="127"/>
      <c r="L38" s="126"/>
      <c r="M38" s="127"/>
      <c r="N38" s="126"/>
      <c r="O38" s="127"/>
      <c r="P38" s="127"/>
      <c r="Q38" s="126"/>
      <c r="R38" s="127"/>
      <c r="S38" s="127"/>
      <c r="T38" s="132"/>
    </row>
    <row r="39" spans="1:20" s="86" customFormat="1" ht="15.75" customHeight="1">
      <c r="A39" s="121"/>
      <c r="B39" s="122"/>
      <c r="C39" s="123"/>
      <c r="D39" s="124"/>
      <c r="E39" s="124"/>
      <c r="F39" s="124"/>
      <c r="G39" s="125"/>
      <c r="H39" s="126"/>
      <c r="I39" s="127"/>
      <c r="J39" s="126"/>
      <c r="K39" s="127"/>
      <c r="L39" s="126"/>
      <c r="M39" s="127"/>
      <c r="N39" s="126"/>
      <c r="O39" s="127"/>
      <c r="P39" s="127"/>
      <c r="Q39" s="126"/>
      <c r="R39" s="127"/>
      <c r="S39" s="127"/>
      <c r="T39" s="132"/>
    </row>
    <row r="40" spans="1:20" s="86" customFormat="1" ht="15.75" customHeight="1">
      <c r="A40" s="121"/>
      <c r="B40" s="122"/>
      <c r="C40" s="123"/>
      <c r="D40" s="124"/>
      <c r="E40" s="124"/>
      <c r="F40" s="124"/>
      <c r="G40" s="125"/>
      <c r="H40" s="126"/>
      <c r="I40" s="127"/>
      <c r="J40" s="126"/>
      <c r="K40" s="127"/>
      <c r="L40" s="126"/>
      <c r="M40" s="127"/>
      <c r="N40" s="126"/>
      <c r="O40" s="127"/>
      <c r="P40" s="127"/>
      <c r="Q40" s="126"/>
      <c r="R40" s="127"/>
      <c r="S40" s="127"/>
      <c r="T40" s="132"/>
    </row>
    <row r="41" spans="1:20" s="86" customFormat="1" ht="15.75" customHeight="1">
      <c r="A41" s="121"/>
      <c r="B41" s="122"/>
      <c r="C41" s="123"/>
      <c r="D41" s="124"/>
      <c r="E41" s="124"/>
      <c r="F41" s="124"/>
      <c r="G41" s="125"/>
      <c r="H41" s="126"/>
      <c r="I41" s="127"/>
      <c r="J41" s="126"/>
      <c r="K41" s="127"/>
      <c r="L41" s="126"/>
      <c r="M41" s="127"/>
      <c r="N41" s="126"/>
      <c r="O41" s="127"/>
      <c r="P41" s="127"/>
      <c r="Q41" s="126"/>
      <c r="R41" s="127"/>
      <c r="S41" s="127"/>
      <c r="T41" s="133"/>
    </row>
    <row r="42" spans="1:20" s="87" customFormat="1" ht="15.75" customHeight="1">
      <c r="A42" s="121"/>
      <c r="B42" s="122"/>
      <c r="C42" s="123"/>
      <c r="D42" s="124"/>
      <c r="E42" s="124"/>
      <c r="F42" s="124"/>
      <c r="G42" s="125"/>
      <c r="H42" s="126"/>
      <c r="I42" s="127"/>
      <c r="J42" s="126"/>
      <c r="K42" s="127"/>
      <c r="L42" s="126"/>
      <c r="M42" s="127"/>
      <c r="N42" s="126"/>
      <c r="O42" s="127"/>
      <c r="P42" s="127"/>
      <c r="Q42" s="126"/>
      <c r="R42" s="127"/>
      <c r="S42" s="127"/>
      <c r="T42" s="133"/>
    </row>
    <row r="43" spans="1:20" s="87" customFormat="1" ht="15.75" customHeight="1">
      <c r="A43" s="121"/>
      <c r="B43" s="122"/>
      <c r="C43" s="123"/>
      <c r="D43" s="124"/>
      <c r="E43" s="124"/>
      <c r="F43" s="124"/>
      <c r="G43" s="125"/>
      <c r="H43" s="126"/>
      <c r="I43" s="127"/>
      <c r="J43" s="126"/>
      <c r="K43" s="127"/>
      <c r="L43" s="126"/>
      <c r="M43" s="127"/>
      <c r="N43" s="126"/>
      <c r="O43" s="127"/>
      <c r="P43" s="127"/>
      <c r="Q43" s="126"/>
      <c r="R43" s="127"/>
      <c r="S43" s="127"/>
      <c r="T43" s="132"/>
    </row>
    <row r="44" spans="1:20" s="87" customFormat="1" ht="15.75" customHeight="1">
      <c r="A44" s="121"/>
      <c r="B44" s="122"/>
      <c r="C44" s="123"/>
      <c r="D44" s="124"/>
      <c r="E44" s="124"/>
      <c r="F44" s="124"/>
      <c r="G44" s="125"/>
      <c r="H44" s="126"/>
      <c r="I44" s="127"/>
      <c r="J44" s="126"/>
      <c r="K44" s="127"/>
      <c r="L44" s="126"/>
      <c r="M44" s="127"/>
      <c r="N44" s="126"/>
      <c r="O44" s="127"/>
      <c r="P44" s="127"/>
      <c r="Q44" s="126"/>
      <c r="R44" s="127"/>
      <c r="S44" s="127"/>
      <c r="T44" s="133"/>
    </row>
    <row r="45" spans="1:20" s="87" customFormat="1" ht="15.75" customHeight="1">
      <c r="A45" s="121"/>
      <c r="B45" s="122"/>
      <c r="C45" s="123"/>
      <c r="D45" s="124"/>
      <c r="E45" s="124"/>
      <c r="F45" s="124"/>
      <c r="G45" s="125"/>
      <c r="H45" s="128"/>
      <c r="I45" s="129"/>
      <c r="J45" s="128"/>
      <c r="K45" s="127"/>
      <c r="L45" s="126"/>
      <c r="M45" s="129"/>
      <c r="N45" s="128"/>
      <c r="O45" s="127"/>
      <c r="P45" s="127"/>
      <c r="Q45" s="126"/>
      <c r="R45" s="127"/>
      <c r="S45" s="127"/>
      <c r="T45" s="133"/>
    </row>
    <row r="46" spans="1:20" s="87" customFormat="1" ht="15.75" customHeight="1">
      <c r="A46" s="121"/>
      <c r="B46" s="122"/>
      <c r="C46" s="123"/>
      <c r="D46" s="124"/>
      <c r="E46" s="124"/>
      <c r="F46" s="124"/>
      <c r="G46" s="125"/>
      <c r="H46" s="128"/>
      <c r="I46" s="129"/>
      <c r="J46" s="128"/>
      <c r="K46" s="127"/>
      <c r="L46" s="126"/>
      <c r="M46" s="129"/>
      <c r="N46" s="128"/>
      <c r="O46" s="127"/>
      <c r="P46" s="127"/>
      <c r="Q46" s="126"/>
      <c r="R46" s="127"/>
      <c r="S46" s="127"/>
      <c r="T46" s="133"/>
    </row>
    <row r="47" spans="1:20" s="87" customFormat="1" ht="15.75" customHeight="1">
      <c r="A47" s="121"/>
      <c r="B47" s="122"/>
      <c r="C47" s="123"/>
      <c r="D47" s="124"/>
      <c r="E47" s="124"/>
      <c r="F47" s="124"/>
      <c r="G47" s="125"/>
      <c r="H47" s="128"/>
      <c r="I47" s="129"/>
      <c r="J47" s="128"/>
      <c r="K47" s="129"/>
      <c r="L47" s="128"/>
      <c r="M47" s="129"/>
      <c r="N47" s="128"/>
      <c r="O47" s="129"/>
      <c r="P47" s="129"/>
      <c r="Q47" s="128"/>
      <c r="R47" s="129"/>
      <c r="S47" s="129"/>
      <c r="T47" s="133"/>
    </row>
    <row r="48" spans="1:20" s="87" customFormat="1" ht="15.75" customHeight="1">
      <c r="A48" s="121"/>
      <c r="B48" s="122"/>
      <c r="C48" s="123"/>
      <c r="D48" s="124"/>
      <c r="E48" s="124"/>
      <c r="F48" s="124"/>
      <c r="G48" s="125"/>
      <c r="H48" s="128"/>
      <c r="I48" s="129"/>
      <c r="J48" s="128"/>
      <c r="K48" s="129"/>
      <c r="L48" s="128"/>
      <c r="M48" s="129"/>
      <c r="N48" s="128"/>
      <c r="O48" s="129"/>
      <c r="P48" s="129"/>
      <c r="Q48" s="128"/>
      <c r="R48" s="129"/>
      <c r="S48" s="129"/>
      <c r="T48" s="133"/>
    </row>
    <row r="49" spans="1:20" s="2" customFormat="1" ht="15.75" customHeight="1">
      <c r="A49" s="121"/>
      <c r="B49" s="122"/>
      <c r="C49" s="123"/>
      <c r="D49" s="124"/>
      <c r="E49" s="124"/>
      <c r="F49" s="124"/>
      <c r="G49" s="125"/>
      <c r="H49" s="128"/>
      <c r="I49" s="129"/>
      <c r="J49" s="128"/>
      <c r="K49" s="129"/>
      <c r="L49" s="128"/>
      <c r="M49" s="129"/>
      <c r="N49" s="128"/>
      <c r="O49" s="129"/>
      <c r="P49" s="129"/>
      <c r="Q49" s="128"/>
      <c r="R49" s="129"/>
      <c r="S49" s="129"/>
      <c r="T49" s="133"/>
    </row>
    <row r="50" spans="1:20" s="2" customFormat="1" ht="15.75" customHeight="1">
      <c r="A50" s="121"/>
      <c r="B50" s="122"/>
      <c r="C50" s="123"/>
      <c r="D50" s="124"/>
      <c r="E50" s="124"/>
      <c r="F50" s="124"/>
      <c r="G50" s="125"/>
      <c r="H50" s="128"/>
      <c r="I50" s="129"/>
      <c r="J50" s="128"/>
      <c r="K50" s="129"/>
      <c r="L50" s="128"/>
      <c r="M50" s="129"/>
      <c r="N50" s="128"/>
      <c r="O50" s="129"/>
      <c r="P50" s="129"/>
      <c r="Q50" s="128"/>
      <c r="R50" s="129"/>
      <c r="S50" s="129"/>
      <c r="T50" s="132"/>
    </row>
    <row r="51" spans="1:20" s="2" customFormat="1" ht="15.75" customHeight="1">
      <c r="A51" s="121"/>
      <c r="B51" s="122"/>
      <c r="C51" s="123"/>
      <c r="D51" s="124"/>
      <c r="E51" s="124"/>
      <c r="F51" s="124"/>
      <c r="G51" s="125"/>
      <c r="H51" s="128"/>
      <c r="I51" s="129"/>
      <c r="J51" s="128"/>
      <c r="K51" s="129"/>
      <c r="L51" s="128"/>
      <c r="M51" s="129"/>
      <c r="N51" s="128"/>
      <c r="O51" s="129"/>
      <c r="P51" s="129"/>
      <c r="Q51" s="128"/>
      <c r="R51" s="129"/>
      <c r="S51" s="129"/>
      <c r="T51" s="133"/>
    </row>
    <row r="52" spans="1:20" ht="15.75" customHeight="1">
      <c r="A52" s="121"/>
      <c r="B52" s="122"/>
      <c r="C52" s="123"/>
      <c r="D52" s="124"/>
      <c r="E52" s="124"/>
      <c r="F52" s="124"/>
      <c r="G52" s="125"/>
      <c r="H52" s="128"/>
      <c r="I52" s="129"/>
      <c r="J52" s="128"/>
      <c r="K52" s="129"/>
      <c r="L52" s="128"/>
      <c r="M52" s="129"/>
      <c r="N52" s="128"/>
      <c r="O52" s="129"/>
      <c r="P52" s="129"/>
      <c r="Q52" s="128"/>
      <c r="R52" s="129"/>
      <c r="S52" s="129"/>
      <c r="T52" s="24"/>
    </row>
    <row r="53" spans="1:20" ht="15.75" customHeight="1">
      <c r="A53" s="121"/>
      <c r="B53" s="122"/>
      <c r="C53" s="123"/>
      <c r="D53" s="130"/>
      <c r="E53" s="130"/>
      <c r="F53" s="130"/>
      <c r="G53" s="125"/>
      <c r="H53" s="128"/>
      <c r="I53" s="129"/>
      <c r="J53" s="129"/>
      <c r="K53" s="129"/>
      <c r="L53" s="129"/>
      <c r="M53" s="129"/>
      <c r="N53" s="129"/>
      <c r="O53" s="129"/>
      <c r="P53" s="129"/>
      <c r="Q53" s="128"/>
      <c r="R53" s="129"/>
      <c r="S53" s="129"/>
      <c r="T53" s="24"/>
    </row>
    <row r="54" spans="1:20" ht="15.75" customHeight="1">
      <c r="A54" s="121"/>
      <c r="B54" s="122"/>
      <c r="C54" s="123"/>
      <c r="D54" s="130"/>
      <c r="E54" s="130"/>
      <c r="F54" s="130"/>
      <c r="G54" s="125"/>
      <c r="H54" s="128"/>
      <c r="I54" s="129"/>
      <c r="J54" s="129"/>
      <c r="K54" s="129"/>
      <c r="L54" s="129"/>
      <c r="M54" s="129"/>
      <c r="N54" s="129"/>
      <c r="O54" s="129"/>
      <c r="P54" s="129"/>
      <c r="Q54" s="128"/>
      <c r="R54" s="129"/>
      <c r="S54" s="129"/>
      <c r="T54" s="24"/>
    </row>
    <row r="55" spans="1:20" ht="15.75" customHeight="1">
      <c r="A55" s="121"/>
      <c r="B55" s="122"/>
      <c r="C55" s="123"/>
      <c r="D55" s="130"/>
      <c r="E55" s="130"/>
      <c r="F55" s="130"/>
      <c r="G55" s="125"/>
      <c r="H55" s="128"/>
      <c r="I55" s="129"/>
      <c r="J55" s="129"/>
      <c r="K55" s="129"/>
      <c r="L55" s="129"/>
      <c r="M55" s="129"/>
      <c r="N55" s="129"/>
      <c r="O55" s="129"/>
      <c r="P55" s="129"/>
      <c r="Q55" s="128"/>
      <c r="R55" s="129"/>
      <c r="S55" s="129"/>
      <c r="T55" s="24"/>
    </row>
    <row r="56" spans="1:20" ht="15.75" customHeight="1">
      <c r="A56" s="121"/>
      <c r="B56" s="122"/>
      <c r="C56" s="123"/>
      <c r="D56" s="130"/>
      <c r="E56" s="130"/>
      <c r="F56" s="130"/>
      <c r="G56" s="125"/>
      <c r="H56" s="128"/>
      <c r="I56" s="129"/>
      <c r="J56" s="129"/>
      <c r="K56" s="129"/>
      <c r="L56" s="129"/>
      <c r="M56" s="129"/>
      <c r="N56" s="129"/>
      <c r="O56" s="129"/>
      <c r="P56" s="129"/>
      <c r="Q56" s="128"/>
      <c r="R56" s="129"/>
      <c r="S56" s="129"/>
      <c r="T56" s="24"/>
    </row>
    <row r="57" spans="1:20" ht="15.75" customHeight="1">
      <c r="A57" s="121"/>
      <c r="B57" s="122"/>
      <c r="C57" s="123"/>
      <c r="D57" s="130"/>
      <c r="E57" s="130"/>
      <c r="F57" s="130"/>
      <c r="G57" s="125"/>
      <c r="H57" s="128"/>
      <c r="I57" s="129"/>
      <c r="J57" s="129"/>
      <c r="K57" s="129"/>
      <c r="L57" s="129"/>
      <c r="M57" s="129"/>
      <c r="N57" s="129"/>
      <c r="O57" s="129"/>
      <c r="P57" s="129"/>
      <c r="Q57" s="128"/>
      <c r="R57" s="129"/>
      <c r="S57" s="129"/>
      <c r="T57" s="24"/>
    </row>
    <row r="58" spans="1:20" ht="15.75" customHeight="1">
      <c r="A58" s="121"/>
      <c r="B58" s="122"/>
      <c r="C58" s="123"/>
      <c r="D58" s="130"/>
      <c r="E58" s="130"/>
      <c r="F58" s="130"/>
      <c r="G58" s="125"/>
      <c r="H58" s="128"/>
      <c r="I58" s="129"/>
      <c r="J58" s="129"/>
      <c r="K58" s="129"/>
      <c r="L58" s="129"/>
      <c r="M58" s="129"/>
      <c r="N58" s="129"/>
      <c r="O58" s="129"/>
      <c r="P58" s="129"/>
      <c r="Q58" s="128"/>
      <c r="R58" s="129"/>
      <c r="S58" s="129"/>
      <c r="T58" s="24"/>
    </row>
    <row r="59" spans="1:20" ht="15.75" customHeight="1">
      <c r="A59" s="121"/>
      <c r="B59" s="122"/>
      <c r="C59" s="123"/>
      <c r="D59" s="130"/>
      <c r="E59" s="130"/>
      <c r="F59" s="130"/>
      <c r="G59" s="125"/>
      <c r="H59" s="128"/>
      <c r="I59" s="129"/>
      <c r="J59" s="129"/>
      <c r="K59" s="129"/>
      <c r="L59" s="129"/>
      <c r="M59" s="129"/>
      <c r="N59" s="129"/>
      <c r="O59" s="129"/>
      <c r="P59" s="129"/>
      <c r="Q59" s="128"/>
      <c r="R59" s="129"/>
      <c r="S59" s="129"/>
      <c r="T59" s="24"/>
    </row>
    <row r="60" spans="1:20" ht="15.75" customHeight="1">
      <c r="A60" s="121"/>
      <c r="B60" s="122"/>
      <c r="C60" s="123"/>
      <c r="D60" s="130"/>
      <c r="E60" s="130"/>
      <c r="F60" s="130"/>
      <c r="G60" s="125"/>
      <c r="H60" s="128"/>
      <c r="I60" s="129"/>
      <c r="J60" s="129"/>
      <c r="K60" s="129"/>
      <c r="L60" s="129"/>
      <c r="M60" s="129"/>
      <c r="N60" s="129"/>
      <c r="O60" s="129"/>
      <c r="P60" s="129"/>
      <c r="Q60" s="128"/>
      <c r="R60" s="129"/>
      <c r="S60" s="129"/>
      <c r="T60" s="24"/>
    </row>
    <row r="61" spans="1:20" ht="15.75" customHeight="1">
      <c r="A61" s="121"/>
      <c r="B61" s="122"/>
      <c r="C61" s="123"/>
      <c r="D61" s="130"/>
      <c r="E61" s="130"/>
      <c r="F61" s="130"/>
      <c r="G61" s="125"/>
      <c r="H61" s="128"/>
      <c r="I61" s="129"/>
      <c r="J61" s="129"/>
      <c r="K61" s="129"/>
      <c r="L61" s="129"/>
      <c r="M61" s="129"/>
      <c r="N61" s="129"/>
      <c r="O61" s="129"/>
      <c r="P61" s="129"/>
      <c r="Q61" s="128"/>
      <c r="R61" s="129"/>
      <c r="S61" s="129"/>
      <c r="T61" s="24"/>
    </row>
    <row r="62" spans="1:20" ht="15.75" customHeight="1">
      <c r="A62" s="121"/>
      <c r="B62" s="122"/>
      <c r="C62" s="123"/>
      <c r="D62" s="131"/>
      <c r="E62" s="131"/>
      <c r="F62" s="131"/>
      <c r="G62" s="125"/>
      <c r="H62" s="128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24"/>
    </row>
    <row r="63" spans="1:20" ht="15.75" customHeight="1">
      <c r="A63" s="121"/>
      <c r="B63" s="122"/>
      <c r="C63" s="123"/>
      <c r="D63" s="131"/>
      <c r="E63" s="131"/>
      <c r="F63" s="131"/>
      <c r="G63" s="125"/>
      <c r="H63" s="128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24"/>
    </row>
    <row r="64" spans="1:20" ht="15.75" customHeight="1">
      <c r="A64" s="121"/>
      <c r="B64" s="122"/>
      <c r="C64" s="123"/>
      <c r="D64" s="131"/>
      <c r="E64" s="131"/>
      <c r="F64" s="131"/>
      <c r="G64" s="125"/>
      <c r="H64" s="128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24"/>
    </row>
    <row r="65" spans="1:20" ht="15.75" customHeight="1">
      <c r="A65" s="121"/>
      <c r="B65" s="122"/>
      <c r="C65" s="123"/>
      <c r="D65" s="131"/>
      <c r="E65" s="131"/>
      <c r="F65" s="131"/>
      <c r="G65" s="125"/>
      <c r="H65" s="128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24"/>
    </row>
    <row r="66" spans="1:20" ht="15.75" customHeight="1">
      <c r="A66" s="121"/>
      <c r="B66" s="122"/>
      <c r="C66" s="123"/>
      <c r="D66" s="125"/>
      <c r="E66" s="125"/>
      <c r="F66" s="125"/>
      <c r="G66" s="123"/>
      <c r="H66" s="128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24"/>
    </row>
    <row r="67" spans="1:20" ht="13.5" customHeight="1">
      <c r="B67" s="112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24"/>
    </row>
    <row r="68" spans="1:20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</sheetData>
  <sortState ref="D9:F52">
    <sortCondition ref="D8"/>
  </sortState>
  <mergeCells count="16">
    <mergeCell ref="B2:S2"/>
    <mergeCell ref="D3:G3"/>
    <mergeCell ref="E4:E5"/>
    <mergeCell ref="F4:F5"/>
    <mergeCell ref="G4:G5"/>
    <mergeCell ref="H3:S3"/>
    <mergeCell ref="H4:I4"/>
    <mergeCell ref="J4:K4"/>
    <mergeCell ref="L4:M4"/>
    <mergeCell ref="N4:P4"/>
    <mergeCell ref="Q4:S4"/>
    <mergeCell ref="A3:B3"/>
    <mergeCell ref="A4:A5"/>
    <mergeCell ref="B4:B5"/>
    <mergeCell ref="C3:C5"/>
    <mergeCell ref="D4:D5"/>
  </mergeCells>
  <phoneticPr fontId="2" type="noConversion"/>
  <pageMargins left="0.47" right="0.45" top="0.55118110236220474" bottom="0.55118110236220474" header="0.51181102362204722" footer="0.51181102362204722"/>
  <pageSetup paperSize="9" scale="68" orientation="landscape" cellComments="asDisplayed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view="pageBreakPreview" topLeftCell="A7" zoomScaleNormal="100" zoomScaleSheetLayoutView="100" workbookViewId="0">
      <selection activeCell="I31" sqref="I31"/>
    </sheetView>
  </sheetViews>
  <sheetFormatPr defaultRowHeight="13.5"/>
  <cols>
    <col min="1" max="1" width="12.44140625" customWidth="1"/>
    <col min="2" max="2" width="8.5546875" bestFit="1" customWidth="1"/>
    <col min="3" max="3" width="17.5546875" bestFit="1" customWidth="1"/>
    <col min="4" max="7" width="7.77734375" customWidth="1"/>
    <col min="8" max="8" width="7.77734375" style="60" customWidth="1"/>
    <col min="9" max="15" width="7.77734375" customWidth="1"/>
    <col min="16" max="16" width="8.44140625" customWidth="1"/>
    <col min="17" max="17" width="10.21875" bestFit="1" customWidth="1"/>
    <col min="18" max="18" width="9.5546875" bestFit="1" customWidth="1"/>
    <col min="19" max="20" width="8.6640625" customWidth="1"/>
    <col min="257" max="257" width="12.44140625" customWidth="1"/>
    <col min="258" max="258" width="8.77734375" customWidth="1"/>
    <col min="259" max="259" width="12.109375" customWidth="1"/>
    <col min="260" max="271" width="7.77734375" customWidth="1"/>
    <col min="272" max="272" width="8.44140625" customWidth="1"/>
    <col min="273" max="273" width="10.21875" bestFit="1" customWidth="1"/>
    <col min="274" max="274" width="9.5546875" bestFit="1" customWidth="1"/>
    <col min="275" max="276" width="8.6640625" customWidth="1"/>
    <col min="513" max="513" width="12.44140625" customWidth="1"/>
    <col min="514" max="514" width="8.77734375" customWidth="1"/>
    <col min="515" max="515" width="12.109375" customWidth="1"/>
    <col min="516" max="527" width="7.77734375" customWidth="1"/>
    <col min="528" max="528" width="8.44140625" customWidth="1"/>
    <col min="529" max="529" width="10.21875" bestFit="1" customWidth="1"/>
    <col min="530" max="530" width="9.5546875" bestFit="1" customWidth="1"/>
    <col min="531" max="532" width="8.6640625" customWidth="1"/>
    <col min="769" max="769" width="12.44140625" customWidth="1"/>
    <col min="770" max="770" width="8.77734375" customWidth="1"/>
    <col min="771" max="771" width="12.109375" customWidth="1"/>
    <col min="772" max="783" width="7.77734375" customWidth="1"/>
    <col min="784" max="784" width="8.44140625" customWidth="1"/>
    <col min="785" max="785" width="10.21875" bestFit="1" customWidth="1"/>
    <col min="786" max="786" width="9.5546875" bestFit="1" customWidth="1"/>
    <col min="787" max="788" width="8.6640625" customWidth="1"/>
    <col min="1025" max="1025" width="12.44140625" customWidth="1"/>
    <col min="1026" max="1026" width="8.77734375" customWidth="1"/>
    <col min="1027" max="1027" width="12.109375" customWidth="1"/>
    <col min="1028" max="1039" width="7.77734375" customWidth="1"/>
    <col min="1040" max="1040" width="8.44140625" customWidth="1"/>
    <col min="1041" max="1041" width="10.21875" bestFit="1" customWidth="1"/>
    <col min="1042" max="1042" width="9.5546875" bestFit="1" customWidth="1"/>
    <col min="1043" max="1044" width="8.6640625" customWidth="1"/>
    <col min="1281" max="1281" width="12.44140625" customWidth="1"/>
    <col min="1282" max="1282" width="8.77734375" customWidth="1"/>
    <col min="1283" max="1283" width="12.109375" customWidth="1"/>
    <col min="1284" max="1295" width="7.77734375" customWidth="1"/>
    <col min="1296" max="1296" width="8.44140625" customWidth="1"/>
    <col min="1297" max="1297" width="10.21875" bestFit="1" customWidth="1"/>
    <col min="1298" max="1298" width="9.5546875" bestFit="1" customWidth="1"/>
    <col min="1299" max="1300" width="8.6640625" customWidth="1"/>
    <col min="1537" max="1537" width="12.44140625" customWidth="1"/>
    <col min="1538" max="1538" width="8.77734375" customWidth="1"/>
    <col min="1539" max="1539" width="12.109375" customWidth="1"/>
    <col min="1540" max="1551" width="7.77734375" customWidth="1"/>
    <col min="1552" max="1552" width="8.44140625" customWidth="1"/>
    <col min="1553" max="1553" width="10.21875" bestFit="1" customWidth="1"/>
    <col min="1554" max="1554" width="9.5546875" bestFit="1" customWidth="1"/>
    <col min="1555" max="1556" width="8.6640625" customWidth="1"/>
    <col min="1793" max="1793" width="12.44140625" customWidth="1"/>
    <col min="1794" max="1794" width="8.77734375" customWidth="1"/>
    <col min="1795" max="1795" width="12.109375" customWidth="1"/>
    <col min="1796" max="1807" width="7.77734375" customWidth="1"/>
    <col min="1808" max="1808" width="8.44140625" customWidth="1"/>
    <col min="1809" max="1809" width="10.21875" bestFit="1" customWidth="1"/>
    <col min="1810" max="1810" width="9.5546875" bestFit="1" customWidth="1"/>
    <col min="1811" max="1812" width="8.6640625" customWidth="1"/>
    <col min="2049" max="2049" width="12.44140625" customWidth="1"/>
    <col min="2050" max="2050" width="8.77734375" customWidth="1"/>
    <col min="2051" max="2051" width="12.109375" customWidth="1"/>
    <col min="2052" max="2063" width="7.77734375" customWidth="1"/>
    <col min="2064" max="2064" width="8.44140625" customWidth="1"/>
    <col min="2065" max="2065" width="10.21875" bestFit="1" customWidth="1"/>
    <col min="2066" max="2066" width="9.5546875" bestFit="1" customWidth="1"/>
    <col min="2067" max="2068" width="8.6640625" customWidth="1"/>
    <col min="2305" max="2305" width="12.44140625" customWidth="1"/>
    <col min="2306" max="2306" width="8.77734375" customWidth="1"/>
    <col min="2307" max="2307" width="12.109375" customWidth="1"/>
    <col min="2308" max="2319" width="7.77734375" customWidth="1"/>
    <col min="2320" max="2320" width="8.44140625" customWidth="1"/>
    <col min="2321" max="2321" width="10.21875" bestFit="1" customWidth="1"/>
    <col min="2322" max="2322" width="9.5546875" bestFit="1" customWidth="1"/>
    <col min="2323" max="2324" width="8.6640625" customWidth="1"/>
    <col min="2561" max="2561" width="12.44140625" customWidth="1"/>
    <col min="2562" max="2562" width="8.77734375" customWidth="1"/>
    <col min="2563" max="2563" width="12.109375" customWidth="1"/>
    <col min="2564" max="2575" width="7.77734375" customWidth="1"/>
    <col min="2576" max="2576" width="8.44140625" customWidth="1"/>
    <col min="2577" max="2577" width="10.21875" bestFit="1" customWidth="1"/>
    <col min="2578" max="2578" width="9.5546875" bestFit="1" customWidth="1"/>
    <col min="2579" max="2580" width="8.6640625" customWidth="1"/>
    <col min="2817" max="2817" width="12.44140625" customWidth="1"/>
    <col min="2818" max="2818" width="8.77734375" customWidth="1"/>
    <col min="2819" max="2819" width="12.109375" customWidth="1"/>
    <col min="2820" max="2831" width="7.77734375" customWidth="1"/>
    <col min="2832" max="2832" width="8.44140625" customWidth="1"/>
    <col min="2833" max="2833" width="10.21875" bestFit="1" customWidth="1"/>
    <col min="2834" max="2834" width="9.5546875" bestFit="1" customWidth="1"/>
    <col min="2835" max="2836" width="8.6640625" customWidth="1"/>
    <col min="3073" max="3073" width="12.44140625" customWidth="1"/>
    <col min="3074" max="3074" width="8.77734375" customWidth="1"/>
    <col min="3075" max="3075" width="12.109375" customWidth="1"/>
    <col min="3076" max="3087" width="7.77734375" customWidth="1"/>
    <col min="3088" max="3088" width="8.44140625" customWidth="1"/>
    <col min="3089" max="3089" width="10.21875" bestFit="1" customWidth="1"/>
    <col min="3090" max="3090" width="9.5546875" bestFit="1" customWidth="1"/>
    <col min="3091" max="3092" width="8.6640625" customWidth="1"/>
    <col min="3329" max="3329" width="12.44140625" customWidth="1"/>
    <col min="3330" max="3330" width="8.77734375" customWidth="1"/>
    <col min="3331" max="3331" width="12.109375" customWidth="1"/>
    <col min="3332" max="3343" width="7.77734375" customWidth="1"/>
    <col min="3344" max="3344" width="8.44140625" customWidth="1"/>
    <col min="3345" max="3345" width="10.21875" bestFit="1" customWidth="1"/>
    <col min="3346" max="3346" width="9.5546875" bestFit="1" customWidth="1"/>
    <col min="3347" max="3348" width="8.6640625" customWidth="1"/>
    <col min="3585" max="3585" width="12.44140625" customWidth="1"/>
    <col min="3586" max="3586" width="8.77734375" customWidth="1"/>
    <col min="3587" max="3587" width="12.109375" customWidth="1"/>
    <col min="3588" max="3599" width="7.77734375" customWidth="1"/>
    <col min="3600" max="3600" width="8.44140625" customWidth="1"/>
    <col min="3601" max="3601" width="10.21875" bestFit="1" customWidth="1"/>
    <col min="3602" max="3602" width="9.5546875" bestFit="1" customWidth="1"/>
    <col min="3603" max="3604" width="8.6640625" customWidth="1"/>
    <col min="3841" max="3841" width="12.44140625" customWidth="1"/>
    <col min="3842" max="3842" width="8.77734375" customWidth="1"/>
    <col min="3843" max="3843" width="12.109375" customWidth="1"/>
    <col min="3844" max="3855" width="7.77734375" customWidth="1"/>
    <col min="3856" max="3856" width="8.44140625" customWidth="1"/>
    <col min="3857" max="3857" width="10.21875" bestFit="1" customWidth="1"/>
    <col min="3858" max="3858" width="9.5546875" bestFit="1" customWidth="1"/>
    <col min="3859" max="3860" width="8.6640625" customWidth="1"/>
    <col min="4097" max="4097" width="12.44140625" customWidth="1"/>
    <col min="4098" max="4098" width="8.77734375" customWidth="1"/>
    <col min="4099" max="4099" width="12.109375" customWidth="1"/>
    <col min="4100" max="4111" width="7.77734375" customWidth="1"/>
    <col min="4112" max="4112" width="8.44140625" customWidth="1"/>
    <col min="4113" max="4113" width="10.21875" bestFit="1" customWidth="1"/>
    <col min="4114" max="4114" width="9.5546875" bestFit="1" customWidth="1"/>
    <col min="4115" max="4116" width="8.6640625" customWidth="1"/>
    <col min="4353" max="4353" width="12.44140625" customWidth="1"/>
    <col min="4354" max="4354" width="8.77734375" customWidth="1"/>
    <col min="4355" max="4355" width="12.109375" customWidth="1"/>
    <col min="4356" max="4367" width="7.77734375" customWidth="1"/>
    <col min="4368" max="4368" width="8.44140625" customWidth="1"/>
    <col min="4369" max="4369" width="10.21875" bestFit="1" customWidth="1"/>
    <col min="4370" max="4370" width="9.5546875" bestFit="1" customWidth="1"/>
    <col min="4371" max="4372" width="8.6640625" customWidth="1"/>
    <col min="4609" max="4609" width="12.44140625" customWidth="1"/>
    <col min="4610" max="4610" width="8.77734375" customWidth="1"/>
    <col min="4611" max="4611" width="12.109375" customWidth="1"/>
    <col min="4612" max="4623" width="7.77734375" customWidth="1"/>
    <col min="4624" max="4624" width="8.44140625" customWidth="1"/>
    <col min="4625" max="4625" width="10.21875" bestFit="1" customWidth="1"/>
    <col min="4626" max="4626" width="9.5546875" bestFit="1" customWidth="1"/>
    <col min="4627" max="4628" width="8.6640625" customWidth="1"/>
    <col min="4865" max="4865" width="12.44140625" customWidth="1"/>
    <col min="4866" max="4866" width="8.77734375" customWidth="1"/>
    <col min="4867" max="4867" width="12.109375" customWidth="1"/>
    <col min="4868" max="4879" width="7.77734375" customWidth="1"/>
    <col min="4880" max="4880" width="8.44140625" customWidth="1"/>
    <col min="4881" max="4881" width="10.21875" bestFit="1" customWidth="1"/>
    <col min="4882" max="4882" width="9.5546875" bestFit="1" customWidth="1"/>
    <col min="4883" max="4884" width="8.6640625" customWidth="1"/>
    <col min="5121" max="5121" width="12.44140625" customWidth="1"/>
    <col min="5122" max="5122" width="8.77734375" customWidth="1"/>
    <col min="5123" max="5123" width="12.109375" customWidth="1"/>
    <col min="5124" max="5135" width="7.77734375" customWidth="1"/>
    <col min="5136" max="5136" width="8.44140625" customWidth="1"/>
    <col min="5137" max="5137" width="10.21875" bestFit="1" customWidth="1"/>
    <col min="5138" max="5138" width="9.5546875" bestFit="1" customWidth="1"/>
    <col min="5139" max="5140" width="8.6640625" customWidth="1"/>
    <col min="5377" max="5377" width="12.44140625" customWidth="1"/>
    <col min="5378" max="5378" width="8.77734375" customWidth="1"/>
    <col min="5379" max="5379" width="12.109375" customWidth="1"/>
    <col min="5380" max="5391" width="7.77734375" customWidth="1"/>
    <col min="5392" max="5392" width="8.44140625" customWidth="1"/>
    <col min="5393" max="5393" width="10.21875" bestFit="1" customWidth="1"/>
    <col min="5394" max="5394" width="9.5546875" bestFit="1" customWidth="1"/>
    <col min="5395" max="5396" width="8.6640625" customWidth="1"/>
    <col min="5633" max="5633" width="12.44140625" customWidth="1"/>
    <col min="5634" max="5634" width="8.77734375" customWidth="1"/>
    <col min="5635" max="5635" width="12.109375" customWidth="1"/>
    <col min="5636" max="5647" width="7.77734375" customWidth="1"/>
    <col min="5648" max="5648" width="8.44140625" customWidth="1"/>
    <col min="5649" max="5649" width="10.21875" bestFit="1" customWidth="1"/>
    <col min="5650" max="5650" width="9.5546875" bestFit="1" customWidth="1"/>
    <col min="5651" max="5652" width="8.6640625" customWidth="1"/>
    <col min="5889" max="5889" width="12.44140625" customWidth="1"/>
    <col min="5890" max="5890" width="8.77734375" customWidth="1"/>
    <col min="5891" max="5891" width="12.109375" customWidth="1"/>
    <col min="5892" max="5903" width="7.77734375" customWidth="1"/>
    <col min="5904" max="5904" width="8.44140625" customWidth="1"/>
    <col min="5905" max="5905" width="10.21875" bestFit="1" customWidth="1"/>
    <col min="5906" max="5906" width="9.5546875" bestFit="1" customWidth="1"/>
    <col min="5907" max="5908" width="8.6640625" customWidth="1"/>
    <col min="6145" max="6145" width="12.44140625" customWidth="1"/>
    <col min="6146" max="6146" width="8.77734375" customWidth="1"/>
    <col min="6147" max="6147" width="12.109375" customWidth="1"/>
    <col min="6148" max="6159" width="7.77734375" customWidth="1"/>
    <col min="6160" max="6160" width="8.44140625" customWidth="1"/>
    <col min="6161" max="6161" width="10.21875" bestFit="1" customWidth="1"/>
    <col min="6162" max="6162" width="9.5546875" bestFit="1" customWidth="1"/>
    <col min="6163" max="6164" width="8.6640625" customWidth="1"/>
    <col min="6401" max="6401" width="12.44140625" customWidth="1"/>
    <col min="6402" max="6402" width="8.77734375" customWidth="1"/>
    <col min="6403" max="6403" width="12.109375" customWidth="1"/>
    <col min="6404" max="6415" width="7.77734375" customWidth="1"/>
    <col min="6416" max="6416" width="8.44140625" customWidth="1"/>
    <col min="6417" max="6417" width="10.21875" bestFit="1" customWidth="1"/>
    <col min="6418" max="6418" width="9.5546875" bestFit="1" customWidth="1"/>
    <col min="6419" max="6420" width="8.6640625" customWidth="1"/>
    <col min="6657" max="6657" width="12.44140625" customWidth="1"/>
    <col min="6658" max="6658" width="8.77734375" customWidth="1"/>
    <col min="6659" max="6659" width="12.109375" customWidth="1"/>
    <col min="6660" max="6671" width="7.77734375" customWidth="1"/>
    <col min="6672" max="6672" width="8.44140625" customWidth="1"/>
    <col min="6673" max="6673" width="10.21875" bestFit="1" customWidth="1"/>
    <col min="6674" max="6674" width="9.5546875" bestFit="1" customWidth="1"/>
    <col min="6675" max="6676" width="8.6640625" customWidth="1"/>
    <col min="6913" max="6913" width="12.44140625" customWidth="1"/>
    <col min="6914" max="6914" width="8.77734375" customWidth="1"/>
    <col min="6915" max="6915" width="12.109375" customWidth="1"/>
    <col min="6916" max="6927" width="7.77734375" customWidth="1"/>
    <col min="6928" max="6928" width="8.44140625" customWidth="1"/>
    <col min="6929" max="6929" width="10.21875" bestFit="1" customWidth="1"/>
    <col min="6930" max="6930" width="9.5546875" bestFit="1" customWidth="1"/>
    <col min="6931" max="6932" width="8.6640625" customWidth="1"/>
    <col min="7169" max="7169" width="12.44140625" customWidth="1"/>
    <col min="7170" max="7170" width="8.77734375" customWidth="1"/>
    <col min="7171" max="7171" width="12.109375" customWidth="1"/>
    <col min="7172" max="7183" width="7.77734375" customWidth="1"/>
    <col min="7184" max="7184" width="8.44140625" customWidth="1"/>
    <col min="7185" max="7185" width="10.21875" bestFit="1" customWidth="1"/>
    <col min="7186" max="7186" width="9.5546875" bestFit="1" customWidth="1"/>
    <col min="7187" max="7188" width="8.6640625" customWidth="1"/>
    <col min="7425" max="7425" width="12.44140625" customWidth="1"/>
    <col min="7426" max="7426" width="8.77734375" customWidth="1"/>
    <col min="7427" max="7427" width="12.109375" customWidth="1"/>
    <col min="7428" max="7439" width="7.77734375" customWidth="1"/>
    <col min="7440" max="7440" width="8.44140625" customWidth="1"/>
    <col min="7441" max="7441" width="10.21875" bestFit="1" customWidth="1"/>
    <col min="7442" max="7442" width="9.5546875" bestFit="1" customWidth="1"/>
    <col min="7443" max="7444" width="8.6640625" customWidth="1"/>
    <col min="7681" max="7681" width="12.44140625" customWidth="1"/>
    <col min="7682" max="7682" width="8.77734375" customWidth="1"/>
    <col min="7683" max="7683" width="12.109375" customWidth="1"/>
    <col min="7684" max="7695" width="7.77734375" customWidth="1"/>
    <col min="7696" max="7696" width="8.44140625" customWidth="1"/>
    <col min="7697" max="7697" width="10.21875" bestFit="1" customWidth="1"/>
    <col min="7698" max="7698" width="9.5546875" bestFit="1" customWidth="1"/>
    <col min="7699" max="7700" width="8.6640625" customWidth="1"/>
    <col min="7937" max="7937" width="12.44140625" customWidth="1"/>
    <col min="7938" max="7938" width="8.77734375" customWidth="1"/>
    <col min="7939" max="7939" width="12.109375" customWidth="1"/>
    <col min="7940" max="7951" width="7.77734375" customWidth="1"/>
    <col min="7952" max="7952" width="8.44140625" customWidth="1"/>
    <col min="7953" max="7953" width="10.21875" bestFit="1" customWidth="1"/>
    <col min="7954" max="7954" width="9.5546875" bestFit="1" customWidth="1"/>
    <col min="7955" max="7956" width="8.6640625" customWidth="1"/>
    <col min="8193" max="8193" width="12.44140625" customWidth="1"/>
    <col min="8194" max="8194" width="8.77734375" customWidth="1"/>
    <col min="8195" max="8195" width="12.109375" customWidth="1"/>
    <col min="8196" max="8207" width="7.77734375" customWidth="1"/>
    <col min="8208" max="8208" width="8.44140625" customWidth="1"/>
    <col min="8209" max="8209" width="10.21875" bestFit="1" customWidth="1"/>
    <col min="8210" max="8210" width="9.5546875" bestFit="1" customWidth="1"/>
    <col min="8211" max="8212" width="8.6640625" customWidth="1"/>
    <col min="8449" max="8449" width="12.44140625" customWidth="1"/>
    <col min="8450" max="8450" width="8.77734375" customWidth="1"/>
    <col min="8451" max="8451" width="12.109375" customWidth="1"/>
    <col min="8452" max="8463" width="7.77734375" customWidth="1"/>
    <col min="8464" max="8464" width="8.44140625" customWidth="1"/>
    <col min="8465" max="8465" width="10.21875" bestFit="1" customWidth="1"/>
    <col min="8466" max="8466" width="9.5546875" bestFit="1" customWidth="1"/>
    <col min="8467" max="8468" width="8.6640625" customWidth="1"/>
    <col min="8705" max="8705" width="12.44140625" customWidth="1"/>
    <col min="8706" max="8706" width="8.77734375" customWidth="1"/>
    <col min="8707" max="8707" width="12.109375" customWidth="1"/>
    <col min="8708" max="8719" width="7.77734375" customWidth="1"/>
    <col min="8720" max="8720" width="8.44140625" customWidth="1"/>
    <col min="8721" max="8721" width="10.21875" bestFit="1" customWidth="1"/>
    <col min="8722" max="8722" width="9.5546875" bestFit="1" customWidth="1"/>
    <col min="8723" max="8724" width="8.6640625" customWidth="1"/>
    <col min="8961" max="8961" width="12.44140625" customWidth="1"/>
    <col min="8962" max="8962" width="8.77734375" customWidth="1"/>
    <col min="8963" max="8963" width="12.109375" customWidth="1"/>
    <col min="8964" max="8975" width="7.77734375" customWidth="1"/>
    <col min="8976" max="8976" width="8.44140625" customWidth="1"/>
    <col min="8977" max="8977" width="10.21875" bestFit="1" customWidth="1"/>
    <col min="8978" max="8978" width="9.5546875" bestFit="1" customWidth="1"/>
    <col min="8979" max="8980" width="8.6640625" customWidth="1"/>
    <col min="9217" max="9217" width="12.44140625" customWidth="1"/>
    <col min="9218" max="9218" width="8.77734375" customWidth="1"/>
    <col min="9219" max="9219" width="12.109375" customWidth="1"/>
    <col min="9220" max="9231" width="7.77734375" customWidth="1"/>
    <col min="9232" max="9232" width="8.44140625" customWidth="1"/>
    <col min="9233" max="9233" width="10.21875" bestFit="1" customWidth="1"/>
    <col min="9234" max="9234" width="9.5546875" bestFit="1" customWidth="1"/>
    <col min="9235" max="9236" width="8.6640625" customWidth="1"/>
    <col min="9473" max="9473" width="12.44140625" customWidth="1"/>
    <col min="9474" max="9474" width="8.77734375" customWidth="1"/>
    <col min="9475" max="9475" width="12.109375" customWidth="1"/>
    <col min="9476" max="9487" width="7.77734375" customWidth="1"/>
    <col min="9488" max="9488" width="8.44140625" customWidth="1"/>
    <col min="9489" max="9489" width="10.21875" bestFit="1" customWidth="1"/>
    <col min="9490" max="9490" width="9.5546875" bestFit="1" customWidth="1"/>
    <col min="9491" max="9492" width="8.6640625" customWidth="1"/>
    <col min="9729" max="9729" width="12.44140625" customWidth="1"/>
    <col min="9730" max="9730" width="8.77734375" customWidth="1"/>
    <col min="9731" max="9731" width="12.109375" customWidth="1"/>
    <col min="9732" max="9743" width="7.77734375" customWidth="1"/>
    <col min="9744" max="9744" width="8.44140625" customWidth="1"/>
    <col min="9745" max="9745" width="10.21875" bestFit="1" customWidth="1"/>
    <col min="9746" max="9746" width="9.5546875" bestFit="1" customWidth="1"/>
    <col min="9747" max="9748" width="8.6640625" customWidth="1"/>
    <col min="9985" max="9985" width="12.44140625" customWidth="1"/>
    <col min="9986" max="9986" width="8.77734375" customWidth="1"/>
    <col min="9987" max="9987" width="12.109375" customWidth="1"/>
    <col min="9988" max="9999" width="7.77734375" customWidth="1"/>
    <col min="10000" max="10000" width="8.44140625" customWidth="1"/>
    <col min="10001" max="10001" width="10.21875" bestFit="1" customWidth="1"/>
    <col min="10002" max="10002" width="9.5546875" bestFit="1" customWidth="1"/>
    <col min="10003" max="10004" width="8.6640625" customWidth="1"/>
    <col min="10241" max="10241" width="12.44140625" customWidth="1"/>
    <col min="10242" max="10242" width="8.77734375" customWidth="1"/>
    <col min="10243" max="10243" width="12.109375" customWidth="1"/>
    <col min="10244" max="10255" width="7.77734375" customWidth="1"/>
    <col min="10256" max="10256" width="8.44140625" customWidth="1"/>
    <col min="10257" max="10257" width="10.21875" bestFit="1" customWidth="1"/>
    <col min="10258" max="10258" width="9.5546875" bestFit="1" customWidth="1"/>
    <col min="10259" max="10260" width="8.6640625" customWidth="1"/>
    <col min="10497" max="10497" width="12.44140625" customWidth="1"/>
    <col min="10498" max="10498" width="8.77734375" customWidth="1"/>
    <col min="10499" max="10499" width="12.109375" customWidth="1"/>
    <col min="10500" max="10511" width="7.77734375" customWidth="1"/>
    <col min="10512" max="10512" width="8.44140625" customWidth="1"/>
    <col min="10513" max="10513" width="10.21875" bestFit="1" customWidth="1"/>
    <col min="10514" max="10514" width="9.5546875" bestFit="1" customWidth="1"/>
    <col min="10515" max="10516" width="8.6640625" customWidth="1"/>
    <col min="10753" max="10753" width="12.44140625" customWidth="1"/>
    <col min="10754" max="10754" width="8.77734375" customWidth="1"/>
    <col min="10755" max="10755" width="12.109375" customWidth="1"/>
    <col min="10756" max="10767" width="7.77734375" customWidth="1"/>
    <col min="10768" max="10768" width="8.44140625" customWidth="1"/>
    <col min="10769" max="10769" width="10.21875" bestFit="1" customWidth="1"/>
    <col min="10770" max="10770" width="9.5546875" bestFit="1" customWidth="1"/>
    <col min="10771" max="10772" width="8.6640625" customWidth="1"/>
    <col min="11009" max="11009" width="12.44140625" customWidth="1"/>
    <col min="11010" max="11010" width="8.77734375" customWidth="1"/>
    <col min="11011" max="11011" width="12.109375" customWidth="1"/>
    <col min="11012" max="11023" width="7.77734375" customWidth="1"/>
    <col min="11024" max="11024" width="8.44140625" customWidth="1"/>
    <col min="11025" max="11025" width="10.21875" bestFit="1" customWidth="1"/>
    <col min="11026" max="11026" width="9.5546875" bestFit="1" customWidth="1"/>
    <col min="11027" max="11028" width="8.6640625" customWidth="1"/>
    <col min="11265" max="11265" width="12.44140625" customWidth="1"/>
    <col min="11266" max="11266" width="8.77734375" customWidth="1"/>
    <col min="11267" max="11267" width="12.109375" customWidth="1"/>
    <col min="11268" max="11279" width="7.77734375" customWidth="1"/>
    <col min="11280" max="11280" width="8.44140625" customWidth="1"/>
    <col min="11281" max="11281" width="10.21875" bestFit="1" customWidth="1"/>
    <col min="11282" max="11282" width="9.5546875" bestFit="1" customWidth="1"/>
    <col min="11283" max="11284" width="8.6640625" customWidth="1"/>
    <col min="11521" max="11521" width="12.44140625" customWidth="1"/>
    <col min="11522" max="11522" width="8.77734375" customWidth="1"/>
    <col min="11523" max="11523" width="12.109375" customWidth="1"/>
    <col min="11524" max="11535" width="7.77734375" customWidth="1"/>
    <col min="11536" max="11536" width="8.44140625" customWidth="1"/>
    <col min="11537" max="11537" width="10.21875" bestFit="1" customWidth="1"/>
    <col min="11538" max="11538" width="9.5546875" bestFit="1" customWidth="1"/>
    <col min="11539" max="11540" width="8.6640625" customWidth="1"/>
    <col min="11777" max="11777" width="12.44140625" customWidth="1"/>
    <col min="11778" max="11778" width="8.77734375" customWidth="1"/>
    <col min="11779" max="11779" width="12.109375" customWidth="1"/>
    <col min="11780" max="11791" width="7.77734375" customWidth="1"/>
    <col min="11792" max="11792" width="8.44140625" customWidth="1"/>
    <col min="11793" max="11793" width="10.21875" bestFit="1" customWidth="1"/>
    <col min="11794" max="11794" width="9.5546875" bestFit="1" customWidth="1"/>
    <col min="11795" max="11796" width="8.6640625" customWidth="1"/>
    <col min="12033" max="12033" width="12.44140625" customWidth="1"/>
    <col min="12034" max="12034" width="8.77734375" customWidth="1"/>
    <col min="12035" max="12035" width="12.109375" customWidth="1"/>
    <col min="12036" max="12047" width="7.77734375" customWidth="1"/>
    <col min="12048" max="12048" width="8.44140625" customWidth="1"/>
    <col min="12049" max="12049" width="10.21875" bestFit="1" customWidth="1"/>
    <col min="12050" max="12050" width="9.5546875" bestFit="1" customWidth="1"/>
    <col min="12051" max="12052" width="8.6640625" customWidth="1"/>
    <col min="12289" max="12289" width="12.44140625" customWidth="1"/>
    <col min="12290" max="12290" width="8.77734375" customWidth="1"/>
    <col min="12291" max="12291" width="12.109375" customWidth="1"/>
    <col min="12292" max="12303" width="7.77734375" customWidth="1"/>
    <col min="12304" max="12304" width="8.44140625" customWidth="1"/>
    <col min="12305" max="12305" width="10.21875" bestFit="1" customWidth="1"/>
    <col min="12306" max="12306" width="9.5546875" bestFit="1" customWidth="1"/>
    <col min="12307" max="12308" width="8.6640625" customWidth="1"/>
    <col min="12545" max="12545" width="12.44140625" customWidth="1"/>
    <col min="12546" max="12546" width="8.77734375" customWidth="1"/>
    <col min="12547" max="12547" width="12.109375" customWidth="1"/>
    <col min="12548" max="12559" width="7.77734375" customWidth="1"/>
    <col min="12560" max="12560" width="8.44140625" customWidth="1"/>
    <col min="12561" max="12561" width="10.21875" bestFit="1" customWidth="1"/>
    <col min="12562" max="12562" width="9.5546875" bestFit="1" customWidth="1"/>
    <col min="12563" max="12564" width="8.6640625" customWidth="1"/>
    <col min="12801" max="12801" width="12.44140625" customWidth="1"/>
    <col min="12802" max="12802" width="8.77734375" customWidth="1"/>
    <col min="12803" max="12803" width="12.109375" customWidth="1"/>
    <col min="12804" max="12815" width="7.77734375" customWidth="1"/>
    <col min="12816" max="12816" width="8.44140625" customWidth="1"/>
    <col min="12817" max="12817" width="10.21875" bestFit="1" customWidth="1"/>
    <col min="12818" max="12818" width="9.5546875" bestFit="1" customWidth="1"/>
    <col min="12819" max="12820" width="8.6640625" customWidth="1"/>
    <col min="13057" max="13057" width="12.44140625" customWidth="1"/>
    <col min="13058" max="13058" width="8.77734375" customWidth="1"/>
    <col min="13059" max="13059" width="12.109375" customWidth="1"/>
    <col min="13060" max="13071" width="7.77734375" customWidth="1"/>
    <col min="13072" max="13072" width="8.44140625" customWidth="1"/>
    <col min="13073" max="13073" width="10.21875" bestFit="1" customWidth="1"/>
    <col min="13074" max="13074" width="9.5546875" bestFit="1" customWidth="1"/>
    <col min="13075" max="13076" width="8.6640625" customWidth="1"/>
    <col min="13313" max="13313" width="12.44140625" customWidth="1"/>
    <col min="13314" max="13314" width="8.77734375" customWidth="1"/>
    <col min="13315" max="13315" width="12.109375" customWidth="1"/>
    <col min="13316" max="13327" width="7.77734375" customWidth="1"/>
    <col min="13328" max="13328" width="8.44140625" customWidth="1"/>
    <col min="13329" max="13329" width="10.21875" bestFit="1" customWidth="1"/>
    <col min="13330" max="13330" width="9.5546875" bestFit="1" customWidth="1"/>
    <col min="13331" max="13332" width="8.6640625" customWidth="1"/>
    <col min="13569" max="13569" width="12.44140625" customWidth="1"/>
    <col min="13570" max="13570" width="8.77734375" customWidth="1"/>
    <col min="13571" max="13571" width="12.109375" customWidth="1"/>
    <col min="13572" max="13583" width="7.77734375" customWidth="1"/>
    <col min="13584" max="13584" width="8.44140625" customWidth="1"/>
    <col min="13585" max="13585" width="10.21875" bestFit="1" customWidth="1"/>
    <col min="13586" max="13586" width="9.5546875" bestFit="1" customWidth="1"/>
    <col min="13587" max="13588" width="8.6640625" customWidth="1"/>
    <col min="13825" max="13825" width="12.44140625" customWidth="1"/>
    <col min="13826" max="13826" width="8.77734375" customWidth="1"/>
    <col min="13827" max="13827" width="12.109375" customWidth="1"/>
    <col min="13828" max="13839" width="7.77734375" customWidth="1"/>
    <col min="13840" max="13840" width="8.44140625" customWidth="1"/>
    <col min="13841" max="13841" width="10.21875" bestFit="1" customWidth="1"/>
    <col min="13842" max="13842" width="9.5546875" bestFit="1" customWidth="1"/>
    <col min="13843" max="13844" width="8.6640625" customWidth="1"/>
    <col min="14081" max="14081" width="12.44140625" customWidth="1"/>
    <col min="14082" max="14082" width="8.77734375" customWidth="1"/>
    <col min="14083" max="14083" width="12.109375" customWidth="1"/>
    <col min="14084" max="14095" width="7.77734375" customWidth="1"/>
    <col min="14096" max="14096" width="8.44140625" customWidth="1"/>
    <col min="14097" max="14097" width="10.21875" bestFit="1" customWidth="1"/>
    <col min="14098" max="14098" width="9.5546875" bestFit="1" customWidth="1"/>
    <col min="14099" max="14100" width="8.6640625" customWidth="1"/>
    <col min="14337" max="14337" width="12.44140625" customWidth="1"/>
    <col min="14338" max="14338" width="8.77734375" customWidth="1"/>
    <col min="14339" max="14339" width="12.109375" customWidth="1"/>
    <col min="14340" max="14351" width="7.77734375" customWidth="1"/>
    <col min="14352" max="14352" width="8.44140625" customWidth="1"/>
    <col min="14353" max="14353" width="10.21875" bestFit="1" customWidth="1"/>
    <col min="14354" max="14354" width="9.5546875" bestFit="1" customWidth="1"/>
    <col min="14355" max="14356" width="8.6640625" customWidth="1"/>
    <col min="14593" max="14593" width="12.44140625" customWidth="1"/>
    <col min="14594" max="14594" width="8.77734375" customWidth="1"/>
    <col min="14595" max="14595" width="12.109375" customWidth="1"/>
    <col min="14596" max="14607" width="7.77734375" customWidth="1"/>
    <col min="14608" max="14608" width="8.44140625" customWidth="1"/>
    <col min="14609" max="14609" width="10.21875" bestFit="1" customWidth="1"/>
    <col min="14610" max="14610" width="9.5546875" bestFit="1" customWidth="1"/>
    <col min="14611" max="14612" width="8.6640625" customWidth="1"/>
    <col min="14849" max="14849" width="12.44140625" customWidth="1"/>
    <col min="14850" max="14850" width="8.77734375" customWidth="1"/>
    <col min="14851" max="14851" width="12.109375" customWidth="1"/>
    <col min="14852" max="14863" width="7.77734375" customWidth="1"/>
    <col min="14864" max="14864" width="8.44140625" customWidth="1"/>
    <col min="14865" max="14865" width="10.21875" bestFit="1" customWidth="1"/>
    <col min="14866" max="14866" width="9.5546875" bestFit="1" customWidth="1"/>
    <col min="14867" max="14868" width="8.6640625" customWidth="1"/>
    <col min="15105" max="15105" width="12.44140625" customWidth="1"/>
    <col min="15106" max="15106" width="8.77734375" customWidth="1"/>
    <col min="15107" max="15107" width="12.109375" customWidth="1"/>
    <col min="15108" max="15119" width="7.77734375" customWidth="1"/>
    <col min="15120" max="15120" width="8.44140625" customWidth="1"/>
    <col min="15121" max="15121" width="10.21875" bestFit="1" customWidth="1"/>
    <col min="15122" max="15122" width="9.5546875" bestFit="1" customWidth="1"/>
    <col min="15123" max="15124" width="8.6640625" customWidth="1"/>
    <col min="15361" max="15361" width="12.44140625" customWidth="1"/>
    <col min="15362" max="15362" width="8.77734375" customWidth="1"/>
    <col min="15363" max="15363" width="12.109375" customWidth="1"/>
    <col min="15364" max="15375" width="7.77734375" customWidth="1"/>
    <col min="15376" max="15376" width="8.44140625" customWidth="1"/>
    <col min="15377" max="15377" width="10.21875" bestFit="1" customWidth="1"/>
    <col min="15378" max="15378" width="9.5546875" bestFit="1" customWidth="1"/>
    <col min="15379" max="15380" width="8.6640625" customWidth="1"/>
    <col min="15617" max="15617" width="12.44140625" customWidth="1"/>
    <col min="15618" max="15618" width="8.77734375" customWidth="1"/>
    <col min="15619" max="15619" width="12.109375" customWidth="1"/>
    <col min="15620" max="15631" width="7.77734375" customWidth="1"/>
    <col min="15632" max="15632" width="8.44140625" customWidth="1"/>
    <col min="15633" max="15633" width="10.21875" bestFit="1" customWidth="1"/>
    <col min="15634" max="15634" width="9.5546875" bestFit="1" customWidth="1"/>
    <col min="15635" max="15636" width="8.6640625" customWidth="1"/>
    <col min="15873" max="15873" width="12.44140625" customWidth="1"/>
    <col min="15874" max="15874" width="8.77734375" customWidth="1"/>
    <col min="15875" max="15875" width="12.109375" customWidth="1"/>
    <col min="15876" max="15887" width="7.77734375" customWidth="1"/>
    <col min="15888" max="15888" width="8.44140625" customWidth="1"/>
    <col min="15889" max="15889" width="10.21875" bestFit="1" customWidth="1"/>
    <col min="15890" max="15890" width="9.5546875" bestFit="1" customWidth="1"/>
    <col min="15891" max="15892" width="8.6640625" customWidth="1"/>
    <col min="16129" max="16129" width="12.44140625" customWidth="1"/>
    <col min="16130" max="16130" width="8.77734375" customWidth="1"/>
    <col min="16131" max="16131" width="12.109375" customWidth="1"/>
    <col min="16132" max="16143" width="7.77734375" customWidth="1"/>
    <col min="16144" max="16144" width="8.44140625" customWidth="1"/>
    <col min="16145" max="16145" width="10.21875" bestFit="1" customWidth="1"/>
    <col min="16146" max="16146" width="9.5546875" bestFit="1" customWidth="1"/>
    <col min="16147" max="16148" width="8.6640625" customWidth="1"/>
  </cols>
  <sheetData>
    <row r="1" spans="1:18" ht="25.5">
      <c r="A1" s="215" t="s">
        <v>77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8" ht="24.75" customHeight="1" thickBot="1">
      <c r="A2" s="216" t="s">
        <v>67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7"/>
    </row>
    <row r="3" spans="1:18" ht="27.95" customHeight="1">
      <c r="A3" s="218" t="s">
        <v>38</v>
      </c>
      <c r="B3" s="220" t="s">
        <v>39</v>
      </c>
      <c r="C3" s="221"/>
      <c r="D3" s="220" t="s">
        <v>40</v>
      </c>
      <c r="E3" s="222"/>
      <c r="F3" s="221"/>
      <c r="G3" s="220" t="s">
        <v>68</v>
      </c>
      <c r="H3" s="222"/>
      <c r="I3" s="221"/>
      <c r="J3" s="220" t="s">
        <v>69</v>
      </c>
      <c r="K3" s="222"/>
      <c r="L3" s="221"/>
      <c r="M3" s="220" t="s">
        <v>41</v>
      </c>
      <c r="N3" s="222"/>
      <c r="O3" s="221"/>
      <c r="P3" s="53"/>
    </row>
    <row r="4" spans="1:18" ht="27.95" customHeight="1">
      <c r="A4" s="219"/>
      <c r="B4" s="81" t="s">
        <v>13</v>
      </c>
      <c r="C4" s="81" t="s">
        <v>66</v>
      </c>
      <c r="D4" s="54" t="s">
        <v>42</v>
      </c>
      <c r="E4" s="77" t="s">
        <v>43</v>
      </c>
      <c r="F4" s="80" t="s">
        <v>65</v>
      </c>
      <c r="G4" s="54" t="s">
        <v>1</v>
      </c>
      <c r="H4" s="54" t="s">
        <v>44</v>
      </c>
      <c r="I4" s="54" t="s">
        <v>45</v>
      </c>
      <c r="J4" s="54" t="s">
        <v>1</v>
      </c>
      <c r="K4" s="54" t="s">
        <v>44</v>
      </c>
      <c r="L4" s="54" t="s">
        <v>45</v>
      </c>
      <c r="M4" s="54" t="s">
        <v>1</v>
      </c>
      <c r="N4" s="54" t="s">
        <v>44</v>
      </c>
      <c r="O4" s="54" t="s">
        <v>45</v>
      </c>
      <c r="Q4" s="78"/>
      <c r="R4" s="79"/>
    </row>
    <row r="5" spans="1:18" ht="27.95" customHeight="1">
      <c r="A5" s="55" t="s">
        <v>46</v>
      </c>
      <c r="B5" s="55"/>
      <c r="C5" s="55"/>
      <c r="D5" s="56">
        <f>D6+D10+D14+D18</f>
        <v>12</v>
      </c>
      <c r="E5" s="76">
        <f t="shared" ref="E5:O5" si="0">E6+E10+E14+E18</f>
        <v>126.3</v>
      </c>
      <c r="F5" s="76">
        <f t="shared" si="0"/>
        <v>8428</v>
      </c>
      <c r="G5" s="56">
        <f t="shared" si="0"/>
        <v>12</v>
      </c>
      <c r="H5" s="56">
        <f t="shared" si="0"/>
        <v>126.3</v>
      </c>
      <c r="I5" s="56">
        <f t="shared" si="0"/>
        <v>8428</v>
      </c>
      <c r="J5" s="56">
        <f t="shared" si="0"/>
        <v>0</v>
      </c>
      <c r="K5" s="56">
        <f t="shared" si="0"/>
        <v>0</v>
      </c>
      <c r="L5" s="56">
        <f t="shared" si="0"/>
        <v>0</v>
      </c>
      <c r="M5" s="56">
        <f t="shared" si="0"/>
        <v>0</v>
      </c>
      <c r="N5" s="56">
        <f t="shared" si="0"/>
        <v>0</v>
      </c>
      <c r="O5" s="56">
        <f t="shared" si="0"/>
        <v>0</v>
      </c>
    </row>
    <row r="6" spans="1:18" ht="27.95" customHeight="1">
      <c r="A6" s="57" t="s">
        <v>47</v>
      </c>
      <c r="B6" s="57"/>
      <c r="C6" s="57"/>
      <c r="D6" s="58">
        <f>SUM(D7:D9)</f>
        <v>1</v>
      </c>
      <c r="E6" s="58">
        <f t="shared" ref="E6:O6" si="1">SUM(E7:E9)</f>
        <v>0.7</v>
      </c>
      <c r="F6" s="58">
        <f t="shared" si="1"/>
        <v>188</v>
      </c>
      <c r="G6" s="58">
        <f t="shared" si="1"/>
        <v>1</v>
      </c>
      <c r="H6" s="58">
        <f t="shared" si="1"/>
        <v>0.7</v>
      </c>
      <c r="I6" s="58">
        <f t="shared" si="1"/>
        <v>188</v>
      </c>
      <c r="J6" s="58">
        <f t="shared" si="1"/>
        <v>0</v>
      </c>
      <c r="K6" s="58">
        <f t="shared" si="1"/>
        <v>0</v>
      </c>
      <c r="L6" s="58">
        <f t="shared" si="1"/>
        <v>0</v>
      </c>
      <c r="M6" s="58">
        <f t="shared" si="1"/>
        <v>0</v>
      </c>
      <c r="N6" s="58">
        <f t="shared" si="1"/>
        <v>0</v>
      </c>
      <c r="O6" s="58">
        <f t="shared" si="1"/>
        <v>0</v>
      </c>
    </row>
    <row r="7" spans="1:18" s="86" customFormat="1" ht="27.95" customHeight="1">
      <c r="A7" s="210" t="s">
        <v>48</v>
      </c>
      <c r="B7" s="83" t="s">
        <v>78</v>
      </c>
      <c r="C7" s="83" t="s">
        <v>79</v>
      </c>
      <c r="D7" s="84">
        <v>1</v>
      </c>
      <c r="E7" s="84">
        <v>0.7</v>
      </c>
      <c r="F7" s="84">
        <v>188</v>
      </c>
      <c r="G7" s="84">
        <v>1</v>
      </c>
      <c r="H7" s="84">
        <v>0.7</v>
      </c>
      <c r="I7" s="84">
        <v>188</v>
      </c>
      <c r="J7" s="84"/>
      <c r="K7" s="84"/>
      <c r="L7" s="84"/>
      <c r="M7" s="84"/>
      <c r="N7" s="84"/>
      <c r="O7" s="84"/>
    </row>
    <row r="8" spans="1:18" s="86" customFormat="1" ht="27.95" hidden="1" customHeight="1">
      <c r="A8" s="211"/>
      <c r="B8" s="83" t="s">
        <v>80</v>
      </c>
      <c r="C8" s="83" t="s">
        <v>81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7"/>
    </row>
    <row r="9" spans="1:18" s="86" customFormat="1" ht="27.95" hidden="1" customHeight="1">
      <c r="A9" s="212"/>
      <c r="B9" s="83" t="s">
        <v>80</v>
      </c>
      <c r="C9" s="83" t="s">
        <v>82</v>
      </c>
      <c r="D9" s="84"/>
      <c r="E9" s="84"/>
      <c r="F9" s="84"/>
      <c r="G9" s="84"/>
      <c r="H9" s="59"/>
      <c r="I9" s="84"/>
      <c r="J9" s="84"/>
      <c r="K9" s="59"/>
      <c r="L9" s="59"/>
      <c r="M9" s="59"/>
      <c r="N9" s="59"/>
      <c r="O9" s="84"/>
    </row>
    <row r="10" spans="1:18" s="86" customFormat="1" ht="27.95" customHeight="1">
      <c r="A10" s="57" t="s">
        <v>47</v>
      </c>
      <c r="B10" s="57"/>
      <c r="C10" s="57"/>
      <c r="D10" s="58">
        <f t="shared" ref="D10:O10" si="2">SUM(D11:D13)</f>
        <v>2</v>
      </c>
      <c r="E10" s="58">
        <f t="shared" si="2"/>
        <v>42.06</v>
      </c>
      <c r="F10" s="58">
        <f t="shared" si="2"/>
        <v>2750</v>
      </c>
      <c r="G10" s="58">
        <f t="shared" si="2"/>
        <v>2</v>
      </c>
      <c r="H10" s="58">
        <f t="shared" si="2"/>
        <v>42.06</v>
      </c>
      <c r="I10" s="58">
        <f t="shared" si="2"/>
        <v>2750</v>
      </c>
      <c r="J10" s="58">
        <f t="shared" si="2"/>
        <v>0</v>
      </c>
      <c r="K10" s="58">
        <f t="shared" si="2"/>
        <v>0</v>
      </c>
      <c r="L10" s="58">
        <f t="shared" si="2"/>
        <v>0</v>
      </c>
      <c r="M10" s="58">
        <f t="shared" si="2"/>
        <v>0</v>
      </c>
      <c r="N10" s="58">
        <f t="shared" si="2"/>
        <v>0</v>
      </c>
      <c r="O10" s="58">
        <f t="shared" si="2"/>
        <v>0</v>
      </c>
    </row>
    <row r="11" spans="1:18" s="86" customFormat="1" ht="27.95" customHeight="1">
      <c r="A11" s="210" t="s">
        <v>75</v>
      </c>
      <c r="B11" s="83" t="s">
        <v>83</v>
      </c>
      <c r="C11" s="83" t="s">
        <v>84</v>
      </c>
      <c r="D11" s="134">
        <f t="shared" ref="D11:F12" si="3">G11+J11+M11</f>
        <v>1</v>
      </c>
      <c r="E11" s="135">
        <f t="shared" si="3"/>
        <v>19.2</v>
      </c>
      <c r="F11" s="136">
        <f t="shared" si="3"/>
        <v>660</v>
      </c>
      <c r="G11" s="137">
        <v>1</v>
      </c>
      <c r="H11" s="138">
        <f>9.6*2</f>
        <v>19.2</v>
      </c>
      <c r="I11" s="139">
        <v>660</v>
      </c>
      <c r="J11" s="84"/>
      <c r="K11" s="84"/>
      <c r="L11" s="84"/>
      <c r="M11" s="84"/>
      <c r="N11" s="84"/>
      <c r="O11" s="84"/>
    </row>
    <row r="12" spans="1:18" s="86" customFormat="1" ht="27.95" customHeight="1" thickBot="1">
      <c r="A12" s="211"/>
      <c r="B12" s="83" t="s">
        <v>85</v>
      </c>
      <c r="C12" s="83" t="s">
        <v>86</v>
      </c>
      <c r="D12" s="140">
        <f t="shared" si="3"/>
        <v>1</v>
      </c>
      <c r="E12" s="140">
        <f t="shared" si="3"/>
        <v>22.86</v>
      </c>
      <c r="F12" s="141">
        <f t="shared" si="3"/>
        <v>2090</v>
      </c>
      <c r="G12" s="142">
        <v>1</v>
      </c>
      <c r="H12" s="142">
        <f>11.43*2</f>
        <v>22.86</v>
      </c>
      <c r="I12" s="143">
        <v>2090</v>
      </c>
      <c r="J12" s="84"/>
      <c r="K12" s="84"/>
      <c r="L12" s="84"/>
      <c r="M12" s="84"/>
      <c r="N12" s="84"/>
      <c r="O12" s="84"/>
    </row>
    <row r="13" spans="1:18" s="86" customFormat="1" ht="27.95" hidden="1" customHeight="1">
      <c r="A13" s="212"/>
      <c r="B13" s="83" t="s">
        <v>80</v>
      </c>
      <c r="C13" s="83" t="s">
        <v>82</v>
      </c>
      <c r="D13" s="84"/>
      <c r="E13" s="84"/>
      <c r="F13" s="84"/>
      <c r="G13" s="84"/>
      <c r="H13" s="59"/>
      <c r="I13" s="84"/>
      <c r="J13" s="84"/>
      <c r="K13" s="59"/>
      <c r="L13" s="59"/>
      <c r="M13" s="59"/>
      <c r="N13" s="59"/>
      <c r="O13" s="84"/>
    </row>
    <row r="14" spans="1:18" s="86" customFormat="1" ht="27.95" customHeight="1">
      <c r="A14" s="57" t="s">
        <v>47</v>
      </c>
      <c r="B14" s="57"/>
      <c r="C14" s="57"/>
      <c r="D14" s="58">
        <f t="shared" ref="D14:O14" si="4">SUM(D15:D17)</f>
        <v>1</v>
      </c>
      <c r="E14" s="58">
        <f t="shared" si="4"/>
        <v>72.02</v>
      </c>
      <c r="F14" s="58">
        <f t="shared" si="4"/>
        <v>3740</v>
      </c>
      <c r="G14" s="58">
        <f t="shared" si="4"/>
        <v>1</v>
      </c>
      <c r="H14" s="58">
        <f t="shared" si="4"/>
        <v>72.02</v>
      </c>
      <c r="I14" s="58">
        <f t="shared" si="4"/>
        <v>3740</v>
      </c>
      <c r="J14" s="58">
        <f t="shared" si="4"/>
        <v>0</v>
      </c>
      <c r="K14" s="58">
        <f t="shared" si="4"/>
        <v>0</v>
      </c>
      <c r="L14" s="58">
        <f t="shared" si="4"/>
        <v>0</v>
      </c>
      <c r="M14" s="58">
        <f t="shared" si="4"/>
        <v>0</v>
      </c>
      <c r="N14" s="58">
        <f t="shared" si="4"/>
        <v>0</v>
      </c>
      <c r="O14" s="58">
        <f t="shared" si="4"/>
        <v>0</v>
      </c>
    </row>
    <row r="15" spans="1:18" s="86" customFormat="1" ht="27.95" customHeight="1">
      <c r="A15" s="210" t="s">
        <v>87</v>
      </c>
      <c r="B15" s="83" t="s">
        <v>83</v>
      </c>
      <c r="C15" s="83" t="s">
        <v>88</v>
      </c>
      <c r="D15" s="84">
        <v>1</v>
      </c>
      <c r="E15" s="84">
        <v>72.02</v>
      </c>
      <c r="F15" s="84">
        <v>3740</v>
      </c>
      <c r="G15" s="84">
        <v>1</v>
      </c>
      <c r="H15" s="84">
        <v>72.02</v>
      </c>
      <c r="I15" s="84">
        <v>3740</v>
      </c>
      <c r="J15" s="84"/>
      <c r="K15" s="84"/>
      <c r="L15" s="84"/>
      <c r="M15" s="84"/>
      <c r="N15" s="84"/>
      <c r="O15" s="84"/>
    </row>
    <row r="16" spans="1:18" s="86" customFormat="1" ht="27.95" hidden="1" customHeight="1">
      <c r="A16" s="211"/>
      <c r="B16" s="83" t="s">
        <v>80</v>
      </c>
      <c r="C16" s="83" t="s">
        <v>81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s="86" customFormat="1" ht="27.95" hidden="1" customHeight="1">
      <c r="A17" s="212"/>
      <c r="B17" s="83" t="s">
        <v>80</v>
      </c>
      <c r="C17" s="83" t="s">
        <v>82</v>
      </c>
      <c r="D17" s="84"/>
      <c r="E17" s="84"/>
      <c r="F17" s="84"/>
      <c r="G17" s="84"/>
      <c r="H17" s="59"/>
      <c r="I17" s="84"/>
      <c r="J17" s="84"/>
      <c r="K17" s="59"/>
      <c r="L17" s="59"/>
      <c r="M17" s="59"/>
      <c r="N17" s="59"/>
      <c r="O17" s="84"/>
    </row>
    <row r="18" spans="1:15" s="86" customFormat="1" ht="27.95" customHeight="1">
      <c r="A18" s="57" t="s">
        <v>47</v>
      </c>
      <c r="B18" s="57"/>
      <c r="C18" s="57"/>
      <c r="D18" s="58">
        <f t="shared" ref="D18:O18" si="5">SUM(D19:D26)</f>
        <v>8</v>
      </c>
      <c r="E18" s="58">
        <f t="shared" si="5"/>
        <v>11.52</v>
      </c>
      <c r="F18" s="58">
        <f t="shared" si="5"/>
        <v>1750</v>
      </c>
      <c r="G18" s="58">
        <f t="shared" si="5"/>
        <v>8</v>
      </c>
      <c r="H18" s="58">
        <f t="shared" si="5"/>
        <v>11.52</v>
      </c>
      <c r="I18" s="58">
        <f t="shared" si="5"/>
        <v>1750</v>
      </c>
      <c r="J18" s="58">
        <f t="shared" si="5"/>
        <v>0</v>
      </c>
      <c r="K18" s="58">
        <f t="shared" si="5"/>
        <v>0</v>
      </c>
      <c r="L18" s="58">
        <f t="shared" si="5"/>
        <v>0</v>
      </c>
      <c r="M18" s="58">
        <f t="shared" si="5"/>
        <v>0</v>
      </c>
      <c r="N18" s="58">
        <f t="shared" si="5"/>
        <v>0</v>
      </c>
      <c r="O18" s="58">
        <f t="shared" si="5"/>
        <v>0</v>
      </c>
    </row>
    <row r="19" spans="1:15" s="86" customFormat="1" ht="27.95" customHeight="1">
      <c r="A19" s="213" t="s">
        <v>70</v>
      </c>
      <c r="B19" s="83" t="s">
        <v>78</v>
      </c>
      <c r="C19" s="144" t="s">
        <v>89</v>
      </c>
      <c r="D19" s="136">
        <f t="shared" ref="D19:F26" si="6">G19+J19+M19</f>
        <v>1</v>
      </c>
      <c r="E19" s="135">
        <f t="shared" si="6"/>
        <v>1.5</v>
      </c>
      <c r="F19" s="136">
        <f t="shared" si="6"/>
        <v>250</v>
      </c>
      <c r="G19" s="134">
        <v>1</v>
      </c>
      <c r="H19" s="135">
        <v>1.5</v>
      </c>
      <c r="I19" s="136">
        <v>250</v>
      </c>
      <c r="J19" s="84"/>
      <c r="K19" s="84"/>
      <c r="L19" s="84"/>
      <c r="M19" s="84"/>
      <c r="N19" s="84"/>
      <c r="O19" s="84"/>
    </row>
    <row r="20" spans="1:15" s="86" customFormat="1" ht="27.95" customHeight="1">
      <c r="A20" s="214"/>
      <c r="B20" s="83" t="s">
        <v>90</v>
      </c>
      <c r="C20" s="144" t="s">
        <v>91</v>
      </c>
      <c r="D20" s="136">
        <f t="shared" si="6"/>
        <v>1</v>
      </c>
      <c r="E20" s="135">
        <f t="shared" si="6"/>
        <v>3.4</v>
      </c>
      <c r="F20" s="136">
        <f t="shared" si="6"/>
        <v>450</v>
      </c>
      <c r="G20" s="134">
        <v>1</v>
      </c>
      <c r="H20" s="135">
        <f>1.7*2</f>
        <v>3.4</v>
      </c>
      <c r="I20" s="136">
        <v>450</v>
      </c>
      <c r="J20" s="84"/>
      <c r="K20" s="84"/>
      <c r="L20" s="84"/>
      <c r="M20" s="84"/>
      <c r="N20" s="84"/>
      <c r="O20" s="84"/>
    </row>
    <row r="21" spans="1:15" s="86" customFormat="1" ht="27.95" customHeight="1">
      <c r="A21" s="214"/>
      <c r="B21" s="83" t="s">
        <v>92</v>
      </c>
      <c r="C21" s="144" t="s">
        <v>93</v>
      </c>
      <c r="D21" s="136">
        <f t="shared" si="6"/>
        <v>1</v>
      </c>
      <c r="E21" s="135">
        <f t="shared" si="6"/>
        <v>1.6</v>
      </c>
      <c r="F21" s="136">
        <f t="shared" si="6"/>
        <v>250</v>
      </c>
      <c r="G21" s="134">
        <v>1</v>
      </c>
      <c r="H21" s="135">
        <v>1.6</v>
      </c>
      <c r="I21" s="136">
        <v>250</v>
      </c>
      <c r="J21" s="84"/>
      <c r="K21" s="84"/>
      <c r="L21" s="84"/>
      <c r="M21" s="84"/>
      <c r="N21" s="84"/>
      <c r="O21" s="84"/>
    </row>
    <row r="22" spans="1:15" s="86" customFormat="1" ht="27.95" customHeight="1">
      <c r="A22" s="214"/>
      <c r="B22" s="83" t="s">
        <v>94</v>
      </c>
      <c r="C22" s="144" t="s">
        <v>95</v>
      </c>
      <c r="D22" s="136">
        <f t="shared" si="6"/>
        <v>1</v>
      </c>
      <c r="E22" s="135">
        <f t="shared" si="6"/>
        <v>0.9</v>
      </c>
      <c r="F22" s="136">
        <f t="shared" si="6"/>
        <v>150</v>
      </c>
      <c r="G22" s="134">
        <v>1</v>
      </c>
      <c r="H22" s="135">
        <f>0.45*2</f>
        <v>0.9</v>
      </c>
      <c r="I22" s="136">
        <v>150</v>
      </c>
      <c r="J22" s="84"/>
      <c r="K22" s="84"/>
      <c r="L22" s="84"/>
      <c r="M22" s="84"/>
      <c r="N22" s="84"/>
      <c r="O22" s="84"/>
    </row>
    <row r="23" spans="1:15" s="86" customFormat="1" ht="27.95" customHeight="1">
      <c r="A23" s="214"/>
      <c r="B23" s="83" t="s">
        <v>96</v>
      </c>
      <c r="C23" s="144" t="s">
        <v>97</v>
      </c>
      <c r="D23" s="136">
        <f t="shared" si="6"/>
        <v>1</v>
      </c>
      <c r="E23" s="135">
        <f t="shared" si="6"/>
        <v>1.7</v>
      </c>
      <c r="F23" s="136">
        <f t="shared" si="6"/>
        <v>260</v>
      </c>
      <c r="G23" s="134">
        <v>1</v>
      </c>
      <c r="H23" s="135">
        <v>1.7</v>
      </c>
      <c r="I23" s="136">
        <v>260</v>
      </c>
      <c r="J23" s="84"/>
      <c r="K23" s="84"/>
      <c r="L23" s="84"/>
      <c r="M23" s="84"/>
      <c r="N23" s="84"/>
      <c r="O23" s="84"/>
    </row>
    <row r="24" spans="1:15" s="86" customFormat="1" ht="27.95" customHeight="1">
      <c r="A24" s="214"/>
      <c r="B24" s="83" t="s">
        <v>98</v>
      </c>
      <c r="C24" s="144" t="s">
        <v>99</v>
      </c>
      <c r="D24" s="136">
        <f t="shared" si="6"/>
        <v>1</v>
      </c>
      <c r="E24" s="135">
        <f t="shared" si="6"/>
        <v>0.8</v>
      </c>
      <c r="F24" s="136">
        <f t="shared" si="6"/>
        <v>100</v>
      </c>
      <c r="G24" s="134">
        <v>1</v>
      </c>
      <c r="H24" s="135">
        <v>0.8</v>
      </c>
      <c r="I24" s="136">
        <v>100</v>
      </c>
      <c r="J24" s="84"/>
      <c r="K24" s="84"/>
      <c r="L24" s="84"/>
      <c r="M24" s="84"/>
      <c r="N24" s="84"/>
      <c r="O24" s="84"/>
    </row>
    <row r="25" spans="1:15" s="86" customFormat="1" ht="27.95" customHeight="1">
      <c r="A25" s="211"/>
      <c r="B25" s="83" t="s">
        <v>100</v>
      </c>
      <c r="C25" s="144" t="s">
        <v>101</v>
      </c>
      <c r="D25" s="136">
        <f t="shared" si="6"/>
        <v>1</v>
      </c>
      <c r="E25" s="135">
        <f t="shared" si="6"/>
        <v>0.2</v>
      </c>
      <c r="F25" s="136">
        <f t="shared" si="6"/>
        <v>40</v>
      </c>
      <c r="G25" s="134">
        <v>1</v>
      </c>
      <c r="H25" s="135">
        <v>0.2</v>
      </c>
      <c r="I25" s="136">
        <v>40</v>
      </c>
      <c r="J25" s="84"/>
      <c r="K25" s="84"/>
      <c r="L25" s="84"/>
      <c r="M25" s="84"/>
      <c r="N25" s="84"/>
      <c r="O25" s="84"/>
    </row>
    <row r="26" spans="1:15" s="86" customFormat="1" ht="27.95" customHeight="1">
      <c r="A26" s="212"/>
      <c r="B26" s="83" t="s">
        <v>104</v>
      </c>
      <c r="C26" s="144" t="s">
        <v>102</v>
      </c>
      <c r="D26" s="136">
        <f t="shared" si="6"/>
        <v>1</v>
      </c>
      <c r="E26" s="134">
        <f t="shared" si="6"/>
        <v>1.42</v>
      </c>
      <c r="F26" s="136">
        <f t="shared" si="6"/>
        <v>250</v>
      </c>
      <c r="G26" s="134">
        <v>1</v>
      </c>
      <c r="H26" s="134">
        <f>0.71*2</f>
        <v>1.42</v>
      </c>
      <c r="I26" s="136">
        <v>250</v>
      </c>
      <c r="J26" s="84"/>
      <c r="K26" s="59"/>
      <c r="L26" s="59"/>
      <c r="M26" s="59"/>
      <c r="N26" s="59"/>
      <c r="O26" s="84"/>
    </row>
    <row r="27" spans="1:15" ht="27.95" customHeight="1">
      <c r="A27" s="83"/>
      <c r="B27" s="83"/>
      <c r="C27" s="83"/>
      <c r="D27" s="84"/>
      <c r="E27" s="84"/>
      <c r="F27" s="84"/>
      <c r="G27" s="59"/>
      <c r="H27" s="59"/>
      <c r="I27" s="59"/>
      <c r="J27" s="59"/>
      <c r="K27" s="59"/>
      <c r="L27" s="59"/>
      <c r="M27" s="59"/>
      <c r="N27" s="59"/>
      <c r="O27" s="59"/>
    </row>
  </sheetData>
  <mergeCells count="12">
    <mergeCell ref="A7:A9"/>
    <mergeCell ref="A11:A13"/>
    <mergeCell ref="A15:A17"/>
    <mergeCell ref="A19:A26"/>
    <mergeCell ref="A1:P1"/>
    <mergeCell ref="A2:P2"/>
    <mergeCell ref="A3:A4"/>
    <mergeCell ref="B3:C3"/>
    <mergeCell ref="D3:F3"/>
    <mergeCell ref="G3:I3"/>
    <mergeCell ref="J3:L3"/>
    <mergeCell ref="M3:O3"/>
  </mergeCells>
  <phoneticPr fontId="2" type="noConversion"/>
  <pageMargins left="0.2" right="0.19" top="0.55118110236220474" bottom="0.55118110236220474" header="0.51181102362204722" footer="0.51181102362204722"/>
  <pageSetup paperSize="9" scale="84" orientation="landscape" cellComments="asDisplayed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K8" sqref="K8"/>
    </sheetView>
  </sheetViews>
  <sheetFormatPr defaultRowHeight="13.5"/>
  <cols>
    <col min="1" max="1" width="11.6640625" customWidth="1"/>
  </cols>
  <sheetData>
    <row r="1" spans="1:8" ht="31.5">
      <c r="A1" s="224" t="s">
        <v>128</v>
      </c>
      <c r="B1" s="224"/>
      <c r="C1" s="224"/>
      <c r="D1" s="224"/>
      <c r="E1" s="224"/>
      <c r="F1" s="224"/>
      <c r="G1" s="224"/>
      <c r="H1" s="224"/>
    </row>
    <row r="2" spans="1:8">
      <c r="A2" s="223"/>
      <c r="B2" s="223"/>
    </row>
    <row r="3" spans="1:8" ht="20.25">
      <c r="A3" s="163"/>
      <c r="B3" s="164"/>
    </row>
    <row r="4" spans="1:8" ht="20.25">
      <c r="A4" s="163"/>
      <c r="B4" s="165"/>
    </row>
    <row r="5" spans="1:8" ht="20.25">
      <c r="A5" s="163"/>
      <c r="B5" s="164"/>
    </row>
    <row r="6" spans="1:8">
      <c r="A6" s="161"/>
    </row>
    <row r="7" spans="1:8">
      <c r="A7" s="161"/>
    </row>
    <row r="20" spans="1:8" ht="20.25">
      <c r="A20" s="162" t="s">
        <v>129</v>
      </c>
      <c r="B20" s="225" t="s">
        <v>130</v>
      </c>
      <c r="C20" s="225"/>
      <c r="D20" s="225"/>
      <c r="E20" s="225"/>
      <c r="F20" s="225"/>
      <c r="G20" s="225"/>
      <c r="H20" s="225"/>
    </row>
    <row r="21" spans="1:8" ht="40.5" customHeight="1">
      <c r="A21" s="162" t="s">
        <v>131</v>
      </c>
      <c r="B21" s="226" t="s">
        <v>132</v>
      </c>
      <c r="C21" s="226"/>
      <c r="D21" s="226"/>
      <c r="E21" s="226"/>
      <c r="F21" s="226"/>
      <c r="G21" s="226"/>
      <c r="H21" s="226"/>
    </row>
    <row r="22" spans="1:8" ht="51" customHeight="1">
      <c r="A22" s="162" t="s">
        <v>133</v>
      </c>
      <c r="B22" s="225" t="s">
        <v>134</v>
      </c>
      <c r="C22" s="225"/>
      <c r="D22" s="225"/>
      <c r="E22" s="225"/>
      <c r="F22" s="225"/>
      <c r="G22" s="225"/>
      <c r="H22" s="225"/>
    </row>
  </sheetData>
  <mergeCells count="5">
    <mergeCell ref="A2:B2"/>
    <mergeCell ref="A1:H1"/>
    <mergeCell ref="B22:H22"/>
    <mergeCell ref="B20:H20"/>
    <mergeCell ref="B21:H2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K27" sqref="K27"/>
    </sheetView>
  </sheetViews>
  <sheetFormatPr defaultRowHeight="13.5"/>
  <cols>
    <col min="1" max="1" width="11.6640625" customWidth="1"/>
  </cols>
  <sheetData>
    <row r="1" spans="1:8" ht="31.5">
      <c r="A1" s="224" t="s">
        <v>128</v>
      </c>
      <c r="B1" s="224"/>
      <c r="C1" s="224"/>
      <c r="D1" s="224"/>
      <c r="E1" s="224"/>
      <c r="F1" s="224"/>
      <c r="G1" s="224"/>
      <c r="H1" s="224"/>
    </row>
    <row r="2" spans="1:8">
      <c r="A2" s="223"/>
      <c r="B2" s="223"/>
    </row>
    <row r="3" spans="1:8" ht="20.25">
      <c r="A3" s="163"/>
      <c r="B3" s="164"/>
    </row>
    <row r="4" spans="1:8" ht="20.25">
      <c r="A4" s="163"/>
      <c r="B4" s="165"/>
    </row>
    <row r="5" spans="1:8" ht="20.25">
      <c r="A5" s="163"/>
      <c r="B5" s="164"/>
    </row>
    <row r="6" spans="1:8">
      <c r="A6" s="161"/>
    </row>
    <row r="7" spans="1:8">
      <c r="A7" s="161"/>
    </row>
    <row r="20" spans="1:8" ht="20.25">
      <c r="A20" s="162" t="s">
        <v>129</v>
      </c>
      <c r="B20" s="225" t="s">
        <v>135</v>
      </c>
      <c r="C20" s="225"/>
      <c r="D20" s="225"/>
      <c r="E20" s="225"/>
      <c r="F20" s="225"/>
      <c r="G20" s="225"/>
      <c r="H20" s="225"/>
    </row>
    <row r="21" spans="1:8" ht="40.5" customHeight="1">
      <c r="A21" s="162" t="s">
        <v>131</v>
      </c>
      <c r="B21" s="226" t="s">
        <v>136</v>
      </c>
      <c r="C21" s="226"/>
      <c r="D21" s="226"/>
      <c r="E21" s="226"/>
      <c r="F21" s="226"/>
      <c r="G21" s="226"/>
      <c r="H21" s="226"/>
    </row>
    <row r="22" spans="1:8" ht="51" customHeight="1">
      <c r="A22" s="162" t="s">
        <v>133</v>
      </c>
      <c r="B22" s="225" t="s">
        <v>137</v>
      </c>
      <c r="C22" s="225"/>
      <c r="D22" s="225"/>
      <c r="E22" s="225"/>
      <c r="F22" s="225"/>
      <c r="G22" s="225"/>
      <c r="H22" s="225"/>
    </row>
  </sheetData>
  <mergeCells count="5">
    <mergeCell ref="A1:H1"/>
    <mergeCell ref="A2:B2"/>
    <mergeCell ref="B20:H20"/>
    <mergeCell ref="B21:H21"/>
    <mergeCell ref="B22:H2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1.자전거이용시설(총괄)</vt:lpstr>
      <vt:lpstr>1-1.자전거도로 노선현황</vt:lpstr>
      <vt:lpstr>1-2.자전거도로 관리현황</vt:lpstr>
      <vt:lpstr>사진 및 대지(새재 자전거길)</vt:lpstr>
      <vt:lpstr>사진 및 대지(오천 자전거길)</vt:lpstr>
      <vt:lpstr>'1.자전거이용시설(총괄)'!Print_Area</vt:lpstr>
      <vt:lpstr>'1-1.자전거도로 노선현황'!Print_Area</vt:lpstr>
      <vt:lpstr>'1-2.자전거도로 관리현황'!Print_Area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ADMIN</cp:lastModifiedBy>
  <cp:lastPrinted>2016-03-23T06:38:54Z</cp:lastPrinted>
  <dcterms:created xsi:type="dcterms:W3CDTF">2007-04-23T04:13:21Z</dcterms:created>
  <dcterms:modified xsi:type="dcterms:W3CDTF">2020-05-06T07:20:35Z</dcterms:modified>
</cp:coreProperties>
</file>