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C:\Users\kaydash\Desktop\"/>
    </mc:Choice>
  </mc:AlternateContent>
  <xr:revisionPtr revIDLastSave="1219" documentId="13_ncr:1_{11057506-D6BE-4F42-ACAA-40D9CBA707C2}" xr6:coauthVersionLast="47" xr6:coauthVersionMax="47" xr10:uidLastSave="{D68A7850-1F74-4EEE-911C-E34560D78692}"/>
  <bookViews>
    <workbookView xWindow="0" yWindow="0" windowWidth="21943" windowHeight="9163" firstSheet="1" activeTab="1" xr2:uid="{00000000-000D-0000-FFFF-FFFF00000000}"/>
  </bookViews>
  <sheets>
    <sheet name="1_RnR" sheetId="1" r:id="rId1"/>
    <sheet name="2_WBS" sheetId="8" r:id="rId2"/>
    <sheet name="3_Members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1" i="8" l="1"/>
  <c r="O190" i="8"/>
  <c r="O189" i="8"/>
  <c r="O186" i="8"/>
  <c r="O183" i="8"/>
  <c r="O182" i="8"/>
  <c r="O173" i="8"/>
  <c r="P19" i="8"/>
  <c r="O19" i="8"/>
  <c r="P18" i="8"/>
  <c r="O18" i="8"/>
  <c r="P69" i="8"/>
  <c r="R69" i="8" s="1"/>
  <c r="O69" i="8"/>
  <c r="O68" i="8"/>
  <c r="O153" i="8"/>
  <c r="O154" i="8"/>
  <c r="O7" i="8"/>
  <c r="O8" i="8"/>
  <c r="P8" i="8"/>
  <c r="O9" i="8"/>
  <c r="P9" i="8"/>
  <c r="O10" i="8"/>
  <c r="P10" i="8"/>
  <c r="O11" i="8"/>
  <c r="P11" i="8"/>
  <c r="O13" i="8"/>
  <c r="P13" i="8"/>
  <c r="O14" i="8"/>
  <c r="P14" i="8"/>
  <c r="O15" i="8"/>
  <c r="P15" i="8"/>
  <c r="O16" i="8"/>
  <c r="P16" i="8"/>
  <c r="O17" i="8"/>
  <c r="P17" i="8"/>
  <c r="O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O28" i="8"/>
  <c r="P28" i="8"/>
  <c r="O29" i="8"/>
  <c r="O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O164" i="8"/>
  <c r="O172" i="8"/>
  <c r="O174" i="8"/>
  <c r="O175" i="8"/>
  <c r="O177" i="8"/>
  <c r="O178" i="8"/>
  <c r="O191" i="8"/>
  <c r="O192" i="8"/>
  <c r="O193" i="8"/>
  <c r="O194" i="8"/>
  <c r="O195" i="8"/>
  <c r="O196" i="8"/>
  <c r="O197" i="8"/>
  <c r="O198" i="8"/>
  <c r="O199" i="8"/>
  <c r="P217" i="8"/>
  <c r="R217" i="8" s="1"/>
  <c r="O217" i="8"/>
  <c r="Q217" i="8" s="1"/>
  <c r="L217" i="8"/>
  <c r="P216" i="8"/>
  <c r="R216" i="8" s="1"/>
  <c r="O216" i="8"/>
  <c r="Q216" i="8" s="1"/>
  <c r="L216" i="8"/>
  <c r="P215" i="8"/>
  <c r="R215" i="8" s="1"/>
  <c r="O215" i="8"/>
  <c r="Q215" i="8" s="1"/>
  <c r="L215" i="8"/>
  <c r="P214" i="8"/>
  <c r="R214" i="8" s="1"/>
  <c r="O214" i="8"/>
  <c r="Q214" i="8" s="1"/>
  <c r="L214" i="8"/>
  <c r="P213" i="8"/>
  <c r="R213" i="8" s="1"/>
  <c r="O213" i="8"/>
  <c r="Q213" i="8" s="1"/>
  <c r="L213" i="8"/>
  <c r="O212" i="8"/>
  <c r="P211" i="8"/>
  <c r="R211" i="8" s="1"/>
  <c r="O211" i="8"/>
  <c r="Q211" i="8" s="1"/>
  <c r="L211" i="8"/>
  <c r="D211" i="8"/>
  <c r="P210" i="8"/>
  <c r="R210" i="8" s="1"/>
  <c r="O210" i="8"/>
  <c r="Q210" i="8" s="1"/>
  <c r="L210" i="8"/>
  <c r="P209" i="8"/>
  <c r="R209" i="8" s="1"/>
  <c r="O209" i="8"/>
  <c r="Q209" i="8" s="1"/>
  <c r="L209" i="8"/>
  <c r="P208" i="8"/>
  <c r="R208" i="8" s="1"/>
  <c r="O208" i="8"/>
  <c r="Q208" i="8" s="1"/>
  <c r="L208" i="8"/>
  <c r="P207" i="8"/>
  <c r="R207" i="8" s="1"/>
  <c r="O207" i="8"/>
  <c r="Q207" i="8" s="1"/>
  <c r="L207" i="8"/>
  <c r="P206" i="8"/>
  <c r="R206" i="8" s="1"/>
  <c r="O206" i="8"/>
  <c r="Q206" i="8" s="1"/>
  <c r="L206" i="8"/>
  <c r="P205" i="8"/>
  <c r="R205" i="8" s="1"/>
  <c r="O205" i="8"/>
  <c r="Q205" i="8" s="1"/>
  <c r="L205" i="8"/>
  <c r="D205" i="8"/>
  <c r="D206" i="8" s="1"/>
  <c r="D207" i="8" s="1"/>
  <c r="D208" i="8" s="1"/>
  <c r="D209" i="8" s="1"/>
  <c r="D210" i="8" s="1"/>
  <c r="P204" i="8"/>
  <c r="R204" i="8" s="1"/>
  <c r="O204" i="8"/>
  <c r="Q204" i="8" s="1"/>
  <c r="L204" i="8"/>
  <c r="P203" i="8"/>
  <c r="R203" i="8" s="1"/>
  <c r="O203" i="8"/>
  <c r="Q203" i="8" s="1"/>
  <c r="L203" i="8"/>
  <c r="O202" i="8"/>
  <c r="O201" i="8"/>
  <c r="O200" i="8"/>
  <c r="R36" i="8"/>
  <c r="R28" i="8"/>
  <c r="N2" i="8"/>
  <c r="Q36" i="8" l="1"/>
  <c r="Q69" i="8"/>
  <c r="R8" i="8"/>
  <c r="L36" i="8"/>
  <c r="Q190" i="8"/>
  <c r="P190" i="8"/>
  <c r="Q189" i="8"/>
  <c r="P189" i="8"/>
  <c r="Q186" i="8"/>
  <c r="P186" i="8"/>
  <c r="Q183" i="8"/>
  <c r="P183" i="8"/>
  <c r="Q182" i="8"/>
  <c r="P182" i="8"/>
  <c r="Q173" i="8"/>
  <c r="P173" i="8"/>
  <c r="R19" i="8"/>
  <c r="Q19" i="8"/>
  <c r="R18" i="8"/>
  <c r="Q18" i="8"/>
  <c r="P154" i="8"/>
  <c r="R154" i="8" s="1"/>
  <c r="Q154" i="8"/>
  <c r="Q8" i="8"/>
  <c r="Q9" i="8"/>
  <c r="Q10" i="8"/>
  <c r="Q11" i="8"/>
  <c r="Q13" i="8"/>
  <c r="Q14" i="8"/>
  <c r="Q15" i="8"/>
  <c r="Q16" i="8"/>
  <c r="Q17" i="8"/>
  <c r="P20" i="8"/>
  <c r="Q20" i="8"/>
  <c r="Q21" i="8"/>
  <c r="Q22" i="8"/>
  <c r="Q23" i="8"/>
  <c r="Q24" i="8"/>
  <c r="Q25" i="8"/>
  <c r="Q26" i="8"/>
  <c r="P27" i="8"/>
  <c r="Q27" i="8"/>
  <c r="Q28" i="8"/>
  <c r="P29" i="8"/>
  <c r="Q29" i="8"/>
  <c r="P30" i="8"/>
  <c r="Q30" i="8"/>
  <c r="Q31" i="8"/>
  <c r="Q32" i="8"/>
  <c r="Q33" i="8"/>
  <c r="Q34" i="8"/>
  <c r="Q35" i="8"/>
  <c r="P37" i="8"/>
  <c r="Q37" i="8"/>
  <c r="P164" i="8"/>
  <c r="Q164" i="8"/>
  <c r="P172" i="8"/>
  <c r="Q172" i="8"/>
  <c r="P174" i="8"/>
  <c r="Q174" i="8"/>
  <c r="P175" i="8"/>
  <c r="Q175" i="8"/>
  <c r="P177" i="8"/>
  <c r="Q177" i="8"/>
  <c r="P178" i="8"/>
  <c r="Q178" i="8"/>
  <c r="L191" i="8"/>
  <c r="P191" i="8"/>
  <c r="Q191" i="8"/>
  <c r="L192" i="8"/>
  <c r="P192" i="8"/>
  <c r="Q192" i="8"/>
  <c r="L193" i="8"/>
  <c r="P193" i="8"/>
  <c r="Q193" i="8"/>
  <c r="L194" i="8"/>
  <c r="P194" i="8"/>
  <c r="Q194" i="8"/>
  <c r="L195" i="8"/>
  <c r="P195" i="8"/>
  <c r="Q195" i="8"/>
  <c r="L196" i="8"/>
  <c r="P196" i="8"/>
  <c r="Q196" i="8"/>
  <c r="L197" i="8"/>
  <c r="P197" i="8"/>
  <c r="Q197" i="8"/>
  <c r="L198" i="8"/>
  <c r="P198" i="8"/>
  <c r="Q198" i="8"/>
  <c r="L199" i="8"/>
  <c r="P199" i="8"/>
  <c r="Q199" i="8"/>
  <c r="L200" i="8"/>
  <c r="R22" i="8"/>
  <c r="R33" i="8"/>
  <c r="R21" i="8"/>
  <c r="R25" i="8"/>
  <c r="R26" i="8"/>
  <c r="R11" i="8"/>
  <c r="R31" i="8"/>
  <c r="R13" i="8"/>
  <c r="R14" i="8"/>
  <c r="R34" i="8"/>
  <c r="R15" i="8"/>
  <c r="R35" i="8"/>
  <c r="R16" i="8"/>
  <c r="R10" i="8"/>
  <c r="R24" i="8"/>
  <c r="R23" i="8"/>
  <c r="R9" i="8"/>
  <c r="R17" i="8"/>
  <c r="Q201" i="8"/>
  <c r="Q200" i="8"/>
  <c r="Q202" i="8"/>
  <c r="P200" i="8"/>
  <c r="R200" i="8" s="1"/>
  <c r="L201" i="8"/>
  <c r="P201" i="8"/>
  <c r="L202" i="8"/>
  <c r="P202" i="8"/>
  <c r="R32" i="8"/>
  <c r="R190" i="8" l="1"/>
  <c r="R189" i="8"/>
  <c r="R186" i="8"/>
  <c r="R183" i="8"/>
  <c r="R173" i="8"/>
  <c r="Q153" i="8"/>
  <c r="Q131" i="8" s="1"/>
  <c r="Q7" i="8"/>
  <c r="R193" i="8"/>
  <c r="R175" i="8"/>
  <c r="R201" i="8"/>
  <c r="R195" i="8"/>
  <c r="R177" i="8"/>
  <c r="R196" i="8"/>
  <c r="R194" i="8"/>
  <c r="R199" i="8"/>
  <c r="R164" i="8"/>
  <c r="R198" i="8"/>
  <c r="R197" i="8"/>
  <c r="R202" i="8"/>
  <c r="R192" i="8"/>
  <c r="R178" i="8"/>
  <c r="R37" i="8"/>
  <c r="R30" i="8"/>
  <c r="R27" i="8"/>
  <c r="R20" i="8"/>
  <c r="R7" i="8" s="1"/>
  <c r="R29" i="8"/>
  <c r="R172" i="8"/>
  <c r="R191" i="8"/>
  <c r="Q68" i="8" l="1"/>
  <c r="P153" i="8"/>
  <c r="L153" i="8"/>
  <c r="L7" i="8"/>
  <c r="P7" i="8"/>
  <c r="Q212" i="8"/>
  <c r="R212" i="8"/>
  <c r="L131" i="8" l="1"/>
  <c r="P131" i="8"/>
  <c r="P212" i="8"/>
  <c r="L212" i="8"/>
  <c r="L68" i="8" l="1"/>
  <c r="P68" i="8"/>
</calcChain>
</file>

<file path=xl/sharedStrings.xml><?xml version="1.0" encoding="utf-8"?>
<sst xmlns="http://schemas.openxmlformats.org/spreadsheetml/2006/main" count="873" uniqueCount="286">
  <si>
    <t>(1) 역할 목록 정의, (2) 역할 분담(1개 역할에 2인 이상 배정)을 해주세요</t>
    <phoneticPr fontId="17" type="noConversion"/>
  </si>
  <si>
    <t>역할</t>
  </si>
  <si>
    <t>AAA</t>
  </si>
  <si>
    <t>CCC</t>
    <phoneticPr fontId="17" type="noConversion"/>
  </si>
  <si>
    <t>DDD</t>
    <phoneticPr fontId="17" type="noConversion"/>
  </si>
  <si>
    <t>BBB</t>
    <phoneticPr fontId="17" type="noConversion"/>
  </si>
  <si>
    <t>KKK</t>
    <phoneticPr fontId="17" type="noConversion"/>
  </si>
  <si>
    <t>비고</t>
  </si>
  <si>
    <t>기획/문서화</t>
  </si>
  <si>
    <t>데이터엔지니어링/ETL</t>
    <phoneticPr fontId="17" type="noConversion"/>
  </si>
  <si>
    <t>프론트엔드</t>
  </si>
  <si>
    <t>백엔드</t>
  </si>
  <si>
    <t>○  DataPipeline Build</t>
    <phoneticPr fontId="18" type="noConversion"/>
  </si>
  <si>
    <t>Concept: Stronghold</t>
  </si>
  <si>
    <t>기준일자(오늘)</t>
  </si>
  <si>
    <t>수정일</t>
    <phoneticPr fontId="18" type="noConversion"/>
  </si>
  <si>
    <t>일정(계획)</t>
  </si>
  <si>
    <t>완료
여부</t>
    <phoneticPr fontId="18" type="noConversion"/>
  </si>
  <si>
    <t>일정(실행)</t>
  </si>
  <si>
    <t>계획
일수</t>
  </si>
  <si>
    <t>실행
일수</t>
  </si>
  <si>
    <t>목표
진척율
(%)</t>
    <phoneticPr fontId="18" type="noConversion"/>
  </si>
  <si>
    <t>현재
진척율
(%)</t>
    <phoneticPr fontId="18" type="noConversion"/>
  </si>
  <si>
    <t>Level</t>
  </si>
  <si>
    <t>No</t>
  </si>
  <si>
    <t>L1</t>
    <phoneticPr fontId="18" type="noConversion"/>
  </si>
  <si>
    <t>L2</t>
    <phoneticPr fontId="18" type="noConversion"/>
  </si>
  <si>
    <t>내용</t>
  </si>
  <si>
    <t>담당</t>
  </si>
  <si>
    <t>시작</t>
  </si>
  <si>
    <t>종료</t>
  </si>
  <si>
    <t>Level0</t>
  </si>
  <si>
    <t xml:space="preserve">프로젝트 기획  </t>
  </si>
  <si>
    <t>Level1</t>
  </si>
  <si>
    <t xml:space="preserve">그룹 협업 환경 구축 </t>
  </si>
  <si>
    <t>완료</t>
  </si>
  <si>
    <t>Level2</t>
  </si>
  <si>
    <t>Notion Workspace</t>
  </si>
  <si>
    <t>육은서</t>
  </si>
  <si>
    <t>GitHub(Private)</t>
  </si>
  <si>
    <t>윤서준</t>
  </si>
  <si>
    <t>Proxmox</t>
  </si>
  <si>
    <t>DE</t>
  </si>
  <si>
    <t>WBS 갱신</t>
  </si>
  <si>
    <t>수행계획서 작성</t>
  </si>
  <si>
    <t>프로젝트 개요</t>
  </si>
  <si>
    <t>프로젝트 내용</t>
  </si>
  <si>
    <t>프로토타입</t>
  </si>
  <si>
    <t>기대효과, 활용분야</t>
  </si>
  <si>
    <t>프로젝트 수행 방법</t>
  </si>
  <si>
    <t>피드백 반영</t>
  </si>
  <si>
    <t>요구사항 정의서 작성</t>
  </si>
  <si>
    <t>요구사항 정의서</t>
  </si>
  <si>
    <t>서비스 구성도</t>
  </si>
  <si>
    <t>서비스 흐름도</t>
  </si>
  <si>
    <t>전체 기능 목록</t>
  </si>
  <si>
    <t>데이터 수집처리 정의서</t>
  </si>
  <si>
    <t>기능 처리도(AI)</t>
  </si>
  <si>
    <t>ERD</t>
  </si>
  <si>
    <t>Proxmox 서버 구축</t>
  </si>
  <si>
    <t>Proxmox LXC(migration "to")</t>
  </si>
  <si>
    <t>DE/SE</t>
  </si>
  <si>
    <t>hyper-V(migration "From")</t>
  </si>
  <si>
    <t>개발환경구성-RDBMS</t>
  </si>
  <si>
    <t>개발환경구성-conda</t>
  </si>
  <si>
    <t>개발환경구성-airflow</t>
  </si>
  <si>
    <t>개발환경구성-mongoDB</t>
  </si>
  <si>
    <t>개발환경구성-ES</t>
  </si>
  <si>
    <t>중간평가 보고서 작성</t>
  </si>
  <si>
    <t>Level3</t>
  </si>
  <si>
    <t>기능 처리도</t>
  </si>
  <si>
    <t>데이터 흐름도</t>
  </si>
  <si>
    <t>윤민호</t>
  </si>
  <si>
    <t>S/W 주요 기능</t>
  </si>
  <si>
    <t>고준영</t>
  </si>
  <si>
    <t>주요 적용 기술 (데이터 수집)</t>
  </si>
  <si>
    <t>주요 적용 기술 (AI Langraph)</t>
  </si>
  <si>
    <t xml:space="preserve">주요 적용 기술 (백테스트) </t>
  </si>
  <si>
    <t xml:space="preserve">윤서준 </t>
  </si>
  <si>
    <t>프로젝트 개발 환경</t>
  </si>
  <si>
    <t xml:space="preserve">프로젝트 수행 방법 </t>
  </si>
  <si>
    <t>프로젝트 수행 일정</t>
  </si>
  <si>
    <t>조은채</t>
  </si>
  <si>
    <t>프로젝트 추진 과정에서의 문제점 및 해결방안</t>
  </si>
  <si>
    <t>프로젝트를 통해 배우거나 느낀 점</t>
  </si>
  <si>
    <t>프로젝트 기대효과 + 활용방안</t>
  </si>
  <si>
    <t>프로젝트 SW PPT</t>
  </si>
  <si>
    <t>기술 동향 분석</t>
  </si>
  <si>
    <t>시스템 구성도</t>
  </si>
  <si>
    <t xml:space="preserve">서비스 흐름도(AI) </t>
  </si>
  <si>
    <t>메뉴 구성도</t>
  </si>
  <si>
    <t>화면 설계서</t>
  </si>
  <si>
    <t xml:space="preserve">엔티티 관계도 </t>
  </si>
  <si>
    <t>프로그램 목록</t>
  </si>
  <si>
    <t>데이터 수집 처리 정의서</t>
  </si>
  <si>
    <t>테이블 정의서</t>
  </si>
  <si>
    <t>핵심 소스코드(데이터 수집)</t>
  </si>
  <si>
    <t xml:space="preserve">핵심 소스코드(백테스트) </t>
  </si>
  <si>
    <t>보고서 취합하여 제출</t>
  </si>
  <si>
    <t>PPT 취합하여 제출</t>
  </si>
  <si>
    <t>Front Engineering</t>
  </si>
  <si>
    <t>와이어프레임 제작 round 1.</t>
  </si>
  <si>
    <t xml:space="preserve">메인 대시보드 - 전체 탭 </t>
  </si>
  <si>
    <t>메인 대시보드 - 매매종목 정보 택</t>
  </si>
  <si>
    <t xml:space="preserve">메인 대시보드 - 수익률 탭 </t>
  </si>
  <si>
    <t>리포트 상세 (일일 전략 리포트)</t>
  </si>
  <si>
    <t>로그인 화면</t>
  </si>
  <si>
    <t>랜딩 페이지</t>
  </si>
  <si>
    <t>레포트 목록 화면</t>
  </si>
  <si>
    <t>디자인 시스템 정의</t>
  </si>
  <si>
    <t>와이어프레임 제작 round 2.</t>
  </si>
  <si>
    <t>이메일 와이어 프레임</t>
  </si>
  <si>
    <t>BE에게 보낸 요청사항에 적혀 있는 FE 수정 예정 목록들 수정하기</t>
  </si>
  <si>
    <t>Back Engineering</t>
  </si>
  <si>
    <t xml:space="preserve">개발 명세 및 환경 구축 </t>
  </si>
  <si>
    <t>Swagger 연동</t>
  </si>
  <si>
    <t xml:space="preserve">app schema 반영 </t>
  </si>
  <si>
    <t>2026.07.03(화)</t>
  </si>
  <si>
    <t>로그인</t>
  </si>
  <si>
    <t xml:space="preserve">Google 로그인 </t>
  </si>
  <si>
    <t xml:space="preserve">로그아웃 </t>
  </si>
  <si>
    <t xml:space="preserve">세션 조회, csrf </t>
  </si>
  <si>
    <t>redis 세션 관리 + TTL 적용</t>
  </si>
  <si>
    <t xml:space="preserve">전략 관리 (FE연결) </t>
  </si>
  <si>
    <t xml:space="preserve">백테스트 CSV export </t>
  </si>
  <si>
    <t>2026.07.05(화)</t>
  </si>
  <si>
    <t>리포트 목록 , 조회 DB 연동</t>
  </si>
  <si>
    <t xml:space="preserve">export 구현 </t>
  </si>
  <si>
    <t>seed 목록 조회</t>
  </si>
  <si>
    <t>pdf 다운로드, 텍스트 추출</t>
  </si>
  <si>
    <t>pdf 목록 조회</t>
  </si>
  <si>
    <t>pdf 상세 조회</t>
  </si>
  <si>
    <t xml:space="preserve">pdf 페이지 텍스트 조회 </t>
  </si>
  <si>
    <t xml:space="preserve">email 전송 </t>
  </si>
  <si>
    <t xml:space="preserve">백테스트 결과 리포트 발송 </t>
  </si>
  <si>
    <t xml:space="preserve">발송 이력 조회 </t>
  </si>
  <si>
    <t xml:space="preserve">특정 이메일 레포트 재발송 </t>
  </si>
  <si>
    <t>2026.07.14(화)</t>
  </si>
  <si>
    <t xml:space="preserve">레포트 스케줄 등록 </t>
  </si>
  <si>
    <t xml:space="preserve">레포트 스케줄 목록 조회 </t>
  </si>
  <si>
    <t>레포트 스케줄 삭제</t>
  </si>
  <si>
    <t xml:space="preserve">logging 구현 </t>
  </si>
  <si>
    <t xml:space="preserve">AI Job 상태 </t>
  </si>
  <si>
    <t>Data Engineering (증권 data)</t>
  </si>
  <si>
    <t>진행중</t>
  </si>
  <si>
    <t xml:space="preserve">DB 계층 구조 확정 </t>
  </si>
  <si>
    <t>2026.05.11(월)</t>
  </si>
  <si>
    <t>2026.06.01(월)</t>
  </si>
  <si>
    <t>원천 데이터 테이블 생성</t>
  </si>
  <si>
    <t>데이터 관측성 및 품질 관리 테이블 설계</t>
  </si>
  <si>
    <t>종목 마트데이터 및 분석용 뷰 생성</t>
  </si>
  <si>
    <t>데이터 수집 및 적재</t>
  </si>
  <si>
    <t>KRX OHLCV 적재</t>
  </si>
  <si>
    <t>KIS 공식 수정주가 수집</t>
  </si>
  <si>
    <t>TA 지표 계산</t>
  </si>
  <si>
    <t>SEIBro 리포트 수집</t>
  </si>
  <si>
    <t>BOK 제공 데이터 저장</t>
  </si>
  <si>
    <t>유가 데이터 수집</t>
  </si>
  <si>
    <t>종목별 섹터 정보 수집</t>
  </si>
  <si>
    <t>2026.07.06(월)</t>
  </si>
  <si>
    <t>수집한 데이터 공용 DB에 적재 및 검증</t>
  </si>
  <si>
    <t xml:space="preserve">Daily 배치 파이프라인 자동화 </t>
  </si>
  <si>
    <t>Airflow 연결</t>
  </si>
  <si>
    <t>Airflow 공용 서버에 배포 및 수집 검증</t>
  </si>
  <si>
    <t>비정형 데이터 Feature 변환</t>
  </si>
  <si>
    <t>보류</t>
  </si>
  <si>
    <t xml:space="preserve">날짜/종목/요약문/투자의견/목표가/현재가 정규화 </t>
  </si>
  <si>
    <t xml:space="preserve">매수 의견 편향 보정 </t>
  </si>
  <si>
    <t xml:space="preserve">LLM 감성 점수 추출 </t>
  </si>
  <si>
    <t xml:space="preserve">기준일별 lookback 집계 </t>
  </si>
  <si>
    <t xml:space="preserve">백테스트 조인 </t>
  </si>
  <si>
    <t>Data Engineering (user data)</t>
  </si>
  <si>
    <t>서비스DB 현황 정리</t>
  </si>
  <si>
    <t>운영 DB app 스키마 테이블/제약조건/row count 확인</t>
  </si>
  <si>
    <t>app.users / strategy / backtest_* 관계 구조 정리</t>
  </si>
  <si>
    <t>서비스 DB migration 정리</t>
  </si>
  <si>
    <t>service_db 폴더 및 migrations 구조 생성</t>
  </si>
  <si>
    <t>운영 DB 기준 app 스키마 DDL 추출 및 001_app_schema.sql 작성</t>
  </si>
  <si>
    <t>service_db README 작성</t>
  </si>
  <si>
    <t>AI/Backend-DB 연동 기준 정리</t>
  </si>
  <si>
    <t>AI 백테스트 output과 app.backtest_* 테이블 매핑표 작성</t>
  </si>
  <si>
    <t>저장 가능/불가능 artifact 구분 정리</t>
  </si>
  <si>
    <t>Backend 저장 writer/repository 연동 요구사항 정리</t>
  </si>
  <si>
    <t>서비스 DB 저장 adapter/writer 설계 및 구현</t>
  </si>
  <si>
    <t>Trace/Log 저장 구조 설계</t>
  </si>
  <si>
    <t>raw log와 가공 log 분리 저장 테이블 설계</t>
  </si>
  <si>
    <t>app.service_log 테이블 및 index 설계</t>
  </si>
  <si>
    <t>002_service_trace_log.sql 작성</t>
  </si>
  <si>
    <t>리포트/이메일 로그 확장 설계</t>
  </si>
  <si>
    <t>일일 리포트 저장 테이블 후보 설계</t>
  </si>
  <si>
    <t>이메일 발송 이력/재발송/실패 로그 테이블 후보 설계</t>
  </si>
  <si>
    <t>AI agent 개발</t>
  </si>
  <si>
    <t>AI agent API 관리</t>
  </si>
  <si>
    <t>langraph 연결</t>
  </si>
  <si>
    <t>AI agent node 개발</t>
  </si>
  <si>
    <t>ambiguity</t>
  </si>
  <si>
    <t>backtest</t>
  </si>
  <si>
    <t>backtest_code</t>
  </si>
  <si>
    <t>report</t>
  </si>
  <si>
    <t>research</t>
  </si>
  <si>
    <t>risk_manager</t>
  </si>
  <si>
    <t>signal</t>
  </si>
  <si>
    <t xml:space="preserve">LLM 전략 해석 고도화 </t>
  </si>
  <si>
    <t xml:space="preserve">WebSearch 빌트인 툴 보강 </t>
  </si>
  <si>
    <t xml:space="preserve">Backtest랑 DB ERD 맞추기 </t>
  </si>
  <si>
    <t>이메일 전용 report 개발</t>
  </si>
  <si>
    <t xml:space="preserve">report 생성 + 백테스트 연결 </t>
  </si>
  <si>
    <t>이메일 스케줄링 + API BE와 협의해야함</t>
  </si>
  <si>
    <t>erd테이블을 DB에 저장하는 로직</t>
  </si>
  <si>
    <t>Backtest  dafault값 설정 + 결과 지표들 저장</t>
  </si>
  <si>
    <t>모호성 처리</t>
  </si>
  <si>
    <t>AI 분석 결과 저장</t>
  </si>
  <si>
    <t>Back Engineering : Backtest 엔진 개발</t>
  </si>
  <si>
    <t>mock 백테스트 개발</t>
  </si>
  <si>
    <t>모듈에 성과 지표 계산식 추가</t>
  </si>
  <si>
    <t>백테스트 결과 저장 연동</t>
  </si>
  <si>
    <t>백테스트 디버깅 로그</t>
  </si>
  <si>
    <t>level2</t>
  </si>
  <si>
    <t>후보별 성능 로그 정의</t>
  </si>
  <si>
    <t>level1</t>
  </si>
  <si>
    <t>백테스트 ai 고도화</t>
  </si>
  <si>
    <t>백테스트 code agent 고도화</t>
  </si>
  <si>
    <t>인프라, 배포</t>
  </si>
  <si>
    <t>Git actions 세팅</t>
  </si>
  <si>
    <t>npm, uvicorn 자동화</t>
  </si>
  <si>
    <t xml:space="preserve">retry 3회 </t>
  </si>
  <si>
    <t>env 관리</t>
  </si>
  <si>
    <t>BE 관련 env 설정</t>
  </si>
  <si>
    <t>AI 관련 env 설정</t>
  </si>
  <si>
    <t>포트포워딩 관리</t>
  </si>
  <si>
    <t>TLS/SSL 삽입</t>
  </si>
  <si>
    <t>MVP ver 2. 기획</t>
  </si>
  <si>
    <t>Level5</t>
  </si>
  <si>
    <t>Level4</t>
  </si>
  <si>
    <t>server</t>
  </si>
  <si>
    <t>Pipeline Manager(Ingestion 기능의 일부)</t>
  </si>
  <si>
    <t>source migration(using Hyper-V)</t>
  </si>
  <si>
    <t>변경-기능분리</t>
  </si>
  <si>
    <t>변경-Role Base Grouping</t>
  </si>
  <si>
    <t>오케스트레이터 연동 적용</t>
  </si>
  <si>
    <t>아키텍쳐 보정</t>
  </si>
  <si>
    <t>migration to LCX</t>
  </si>
  <si>
    <t>Testing on LCX</t>
  </si>
  <si>
    <t>migration to Staging</t>
  </si>
  <si>
    <t>Testing on Staging</t>
  </si>
  <si>
    <t>전체 코드 변경 적용 - Concept: uber mode for small task)</t>
  </si>
  <si>
    <t>Next iteration - Code Refactoring(other data sources)</t>
  </si>
  <si>
    <t>migration to Prod</t>
  </si>
  <si>
    <t>Testing on Prod</t>
  </si>
  <si>
    <t>TBD</t>
  </si>
  <si>
    <t>개개인을 이해하고 서로에게 솔직한 피드백을 주고 받으면서 프로젝트를 진행하기 바랍니다</t>
  </si>
  <si>
    <t>이름</t>
  </si>
  <si>
    <t>선호 교과</t>
  </si>
  <si>
    <t>관심사</t>
  </si>
  <si>
    <t>전공 외 관심사</t>
  </si>
  <si>
    <t>희망Role</t>
  </si>
  <si>
    <t>주별 Effort</t>
  </si>
  <si>
    <t>Lang</t>
  </si>
  <si>
    <t>QA</t>
  </si>
  <si>
    <t xml:space="preserve">선형대수학(A0),어셈블리언어(A+),디지털논리회로(A+) </t>
  </si>
  <si>
    <t>LLM, AI</t>
  </si>
  <si>
    <t>주식</t>
  </si>
  <si>
    <t>LLM API, 데이터 시각화</t>
  </si>
  <si>
    <t>10~20</t>
  </si>
  <si>
    <t>C++ , Py</t>
  </si>
  <si>
    <t>컴퓨터비전, 강화학습</t>
  </si>
  <si>
    <t>강화학습, 자연어처리, DB</t>
  </si>
  <si>
    <t>운동</t>
  </si>
  <si>
    <t>실시간 데이터 엔지니어링, 문서화, 데이터 시각화</t>
  </si>
  <si>
    <t>12~30</t>
  </si>
  <si>
    <t>Py</t>
  </si>
  <si>
    <t>객체지향 프로그래밍</t>
  </si>
  <si>
    <t>백엔드 개발</t>
  </si>
  <si>
    <t>주식, 경제</t>
  </si>
  <si>
    <t>실시간 데이터 엔지니어링 / 백엔드 API </t>
  </si>
  <si>
    <t>15~35</t>
  </si>
  <si>
    <t>C++</t>
  </si>
  <si>
    <t>웹프로그래밍, 기계학습</t>
  </si>
  <si>
    <t>금융 시장 데이터 분석</t>
  </si>
  <si>
    <t>백엔드 API, LLM API</t>
  </si>
  <si>
    <t>7~18</t>
  </si>
  <si>
    <t>시스템보안, 윈도우즈보안과운영실습, 컴퓨터구조, 운영체제</t>
  </si>
  <si>
    <t>보안</t>
  </si>
  <si>
    <t>AI</t>
  </si>
  <si>
    <t>MAS, 웹, 인프라</t>
  </si>
  <si>
    <t>Py,C,C++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</si>
</sst>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yyyy\.mm\.dd"/>
  </numFmts>
  <fonts count="24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b/>
      <i/>
      <sz val="18"/>
      <color theme="1"/>
      <name val="맑은 고딕"/>
      <family val="3"/>
      <charset val="129"/>
    </font>
    <font>
      <b/>
      <i/>
      <sz val="14"/>
      <color rgb="FF000000"/>
      <name val="맑은 고딕"/>
      <family val="3"/>
      <charset val="129"/>
    </font>
    <font>
      <b/>
      <i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5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6"/>
      <color theme="0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006100"/>
      <name val="맑은 고딕"/>
      <family val="2"/>
      <charset val="129"/>
      <scheme val="minor"/>
    </font>
    <font>
      <sz val="11"/>
      <color rgb="FF242424"/>
      <name val="Aptos Narrow"/>
      <charset val="1"/>
    </font>
    <font>
      <sz val="9"/>
      <color theme="1"/>
      <name val="Helvetica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thin">
        <color theme="1" tint="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34998626667073579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9" fillId="9" borderId="0" applyNumberFormat="0" applyBorder="0" applyAlignment="0" applyProtection="0">
      <alignment vertical="center"/>
    </xf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8" fillId="4" borderId="5" xfId="1" applyFont="1" applyFill="1" applyBorder="1" applyAlignment="1">
      <alignment horizontal="center" vertical="center" wrapText="1"/>
    </xf>
    <xf numFmtId="176" fontId="9" fillId="5" borderId="6" xfId="1" applyNumberFormat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11" fillId="6" borderId="8" xfId="1" applyFont="1" applyFill="1" applyBorder="1" applyAlignment="1">
      <alignment horizontal="center" vertical="center" wrapText="1"/>
    </xf>
    <xf numFmtId="0" fontId="10" fillId="6" borderId="13" xfId="1" applyFont="1" applyFill="1" applyBorder="1" applyAlignment="1">
      <alignment horizontal="center" vertical="center" wrapText="1"/>
    </xf>
    <xf numFmtId="0" fontId="10" fillId="6" borderId="14" xfId="1" applyFont="1" applyFill="1" applyBorder="1" applyAlignment="1">
      <alignment horizontal="center" vertical="center" wrapText="1"/>
    </xf>
    <xf numFmtId="0" fontId="10" fillId="7" borderId="9" xfId="1" applyFont="1" applyFill="1" applyBorder="1" applyAlignment="1">
      <alignment vertical="center"/>
    </xf>
    <xf numFmtId="0" fontId="10" fillId="7" borderId="8" xfId="1" applyFont="1" applyFill="1" applyBorder="1" applyAlignment="1">
      <alignment horizontal="center" vertical="center"/>
    </xf>
    <xf numFmtId="49" fontId="10" fillId="7" borderId="8" xfId="1" applyNumberFormat="1" applyFont="1" applyFill="1" applyBorder="1" applyAlignment="1">
      <alignment horizontal="left" vertical="center"/>
    </xf>
    <xf numFmtId="0" fontId="10" fillId="7" borderId="15" xfId="1" applyFont="1" applyFill="1" applyBorder="1" applyAlignment="1">
      <alignment vertical="center"/>
    </xf>
    <xf numFmtId="0" fontId="10" fillId="7" borderId="16" xfId="1" applyFont="1" applyFill="1" applyBorder="1" applyAlignment="1">
      <alignment vertical="center"/>
    </xf>
    <xf numFmtId="0" fontId="10" fillId="7" borderId="8" xfId="1" applyFont="1" applyFill="1" applyBorder="1" applyAlignment="1">
      <alignment horizontal="center" vertical="center" wrapText="1"/>
    </xf>
    <xf numFmtId="177" fontId="10" fillId="7" borderId="8" xfId="1" applyNumberFormat="1" applyFont="1" applyFill="1" applyBorder="1" applyAlignment="1">
      <alignment horizontal="center" vertical="center"/>
    </xf>
    <xf numFmtId="177" fontId="10" fillId="7" borderId="9" xfId="1" applyNumberFormat="1" applyFont="1" applyFill="1" applyBorder="1" applyAlignment="1">
      <alignment horizontal="center" vertical="center"/>
    </xf>
    <xf numFmtId="0" fontId="10" fillId="7" borderId="9" xfId="1" applyFont="1" applyFill="1" applyBorder="1" applyAlignment="1">
      <alignment horizontal="center" vertical="center"/>
    </xf>
    <xf numFmtId="177" fontId="10" fillId="7" borderId="17" xfId="1" applyNumberFormat="1" applyFont="1" applyFill="1" applyBorder="1" applyAlignment="1">
      <alignment horizontal="center" vertical="center"/>
    </xf>
    <xf numFmtId="177" fontId="10" fillId="7" borderId="18" xfId="1" applyNumberFormat="1" applyFont="1" applyFill="1" applyBorder="1" applyAlignment="1">
      <alignment horizontal="center" vertical="center"/>
    </xf>
    <xf numFmtId="1" fontId="10" fillId="7" borderId="11" xfId="1" applyNumberFormat="1" applyFont="1" applyFill="1" applyBorder="1" applyAlignment="1">
      <alignment horizontal="center" vertical="center"/>
    </xf>
    <xf numFmtId="9" fontId="10" fillId="7" borderId="9" xfId="2" applyFont="1" applyFill="1" applyBorder="1" applyAlignment="1">
      <alignment horizontal="center" vertical="center"/>
    </xf>
    <xf numFmtId="9" fontId="10" fillId="7" borderId="12" xfId="2" applyFont="1" applyFill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12" fillId="2" borderId="15" xfId="1" applyFont="1" applyFill="1" applyBorder="1" applyAlignment="1">
      <alignment vertical="center"/>
    </xf>
    <xf numFmtId="0" fontId="13" fillId="2" borderId="9" xfId="0" applyFont="1" applyFill="1" applyBorder="1" applyAlignment="1">
      <alignment horizontal="left" vertical="center" wrapText="1" readingOrder="1"/>
    </xf>
    <xf numFmtId="0" fontId="12" fillId="0" borderId="8" xfId="1" applyFont="1" applyBorder="1" applyAlignment="1">
      <alignment horizontal="center" vertical="center" wrapText="1"/>
    </xf>
    <xf numFmtId="177" fontId="4" fillId="0" borderId="8" xfId="1" applyNumberFormat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177" fontId="4" fillId="0" borderId="12" xfId="1" applyNumberFormat="1" applyFont="1" applyBorder="1" applyAlignment="1">
      <alignment horizontal="center" vertical="center"/>
    </xf>
    <xf numFmtId="177" fontId="4" fillId="0" borderId="19" xfId="1" applyNumberFormat="1" applyFont="1" applyBorder="1" applyAlignment="1">
      <alignment horizontal="center" vertical="center"/>
    </xf>
    <xf numFmtId="1" fontId="4" fillId="0" borderId="11" xfId="1" applyNumberFormat="1" applyFont="1" applyBorder="1" applyAlignment="1">
      <alignment horizontal="center" vertical="center"/>
    </xf>
    <xf numFmtId="9" fontId="4" fillId="0" borderId="9" xfId="2" applyFont="1" applyFill="1" applyBorder="1" applyAlignment="1">
      <alignment horizontal="center" vertical="center"/>
    </xf>
    <xf numFmtId="9" fontId="4" fillId="0" borderId="12" xfId="2" applyFont="1" applyFill="1" applyBorder="1" applyAlignment="1">
      <alignment horizontal="center" vertical="center"/>
    </xf>
    <xf numFmtId="0" fontId="15" fillId="0" borderId="9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13" fillId="0" borderId="9" xfId="0" applyFont="1" applyBorder="1" applyAlignment="1">
      <alignment horizontal="left" vertical="center" wrapText="1" readingOrder="1"/>
    </xf>
    <xf numFmtId="0" fontId="12" fillId="0" borderId="9" xfId="1" applyFont="1" applyBorder="1" applyAlignment="1">
      <alignment horizontal="center" vertical="center" wrapText="1"/>
    </xf>
    <xf numFmtId="0" fontId="4" fillId="2" borderId="9" xfId="1" applyFont="1" applyFill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12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11" xfId="1" applyFont="1" applyFill="1" applyBorder="1" applyAlignment="1">
      <alignment horizontal="center" vertical="center" wrapText="1"/>
    </xf>
    <xf numFmtId="176" fontId="9" fillId="5" borderId="2" xfId="1" applyNumberFormat="1" applyFont="1" applyFill="1" applyBorder="1" applyAlignment="1">
      <alignment horizontal="center" vertical="center"/>
    </xf>
    <xf numFmtId="176" fontId="9" fillId="5" borderId="4" xfId="1" applyNumberFormat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center" vertical="center" wrapText="1"/>
    </xf>
    <xf numFmtId="0" fontId="12" fillId="0" borderId="20" xfId="0" applyFont="1" applyBorder="1"/>
    <xf numFmtId="0" fontId="12" fillId="8" borderId="2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2" fillId="11" borderId="21" xfId="0" applyFont="1" applyFill="1" applyBorder="1" applyAlignment="1">
      <alignment vertical="center" wrapText="1"/>
    </xf>
    <xf numFmtId="0" fontId="2" fillId="11" borderId="2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top"/>
    </xf>
    <xf numFmtId="0" fontId="1" fillId="12" borderId="1" xfId="0" applyFont="1" applyFill="1" applyBorder="1" applyAlignment="1">
      <alignment vertical="top" wrapText="1"/>
    </xf>
    <xf numFmtId="0" fontId="1" fillId="12" borderId="21" xfId="0" applyFont="1" applyFill="1" applyBorder="1" applyAlignment="1">
      <alignment vertical="top"/>
    </xf>
    <xf numFmtId="0" fontId="1" fillId="12" borderId="21" xfId="0" applyFont="1" applyFill="1" applyBorder="1" applyAlignment="1">
      <alignment vertical="top" wrapText="1"/>
    </xf>
    <xf numFmtId="0" fontId="2" fillId="12" borderId="22" xfId="0" applyFont="1" applyFill="1" applyBorder="1" applyAlignment="1">
      <alignment vertical="top"/>
    </xf>
    <xf numFmtId="0" fontId="1" fillId="12" borderId="22" xfId="0" applyFont="1" applyFill="1" applyBorder="1" applyAlignment="1">
      <alignment vertical="top" wrapText="1"/>
    </xf>
    <xf numFmtId="0" fontId="1" fillId="12" borderId="23" xfId="0" applyFont="1" applyFill="1" applyBorder="1" applyAlignment="1">
      <alignment vertical="top"/>
    </xf>
    <xf numFmtId="0" fontId="1" fillId="12" borderId="23" xfId="0" applyFont="1" applyFill="1" applyBorder="1" applyAlignment="1">
      <alignment vertical="top" wrapText="1"/>
    </xf>
    <xf numFmtId="0" fontId="1" fillId="12" borderId="21" xfId="0" applyFont="1" applyFill="1" applyBorder="1" applyAlignment="1">
      <alignment horizontal="left" vertical="top"/>
    </xf>
    <xf numFmtId="0" fontId="1" fillId="12" borderId="23" xfId="0" applyFont="1" applyFill="1" applyBorder="1" applyAlignment="1">
      <alignment horizontal="left" vertical="top"/>
    </xf>
    <xf numFmtId="0" fontId="12" fillId="13" borderId="15" xfId="0" applyFont="1" applyFill="1" applyBorder="1" applyAlignment="1">
      <alignment horizontal="left"/>
    </xf>
    <xf numFmtId="0" fontId="12" fillId="13" borderId="11" xfId="0" applyFont="1" applyFill="1" applyBorder="1" applyAlignment="1">
      <alignment horizontal="left"/>
    </xf>
    <xf numFmtId="0" fontId="13" fillId="0" borderId="16" xfId="0" applyFont="1" applyBorder="1" applyAlignment="1">
      <alignment horizontal="left" vertical="center" wrapText="1" readingOrder="1"/>
    </xf>
    <xf numFmtId="177" fontId="4" fillId="0" borderId="9" xfId="1" applyNumberFormat="1" applyFont="1" applyBorder="1" applyAlignment="1">
      <alignment horizontal="center" vertical="center"/>
    </xf>
    <xf numFmtId="177" fontId="4" fillId="0" borderId="24" xfId="1" applyNumberFormat="1" applyFont="1" applyBorder="1" applyAlignment="1">
      <alignment horizontal="center" vertical="center"/>
    </xf>
    <xf numFmtId="0" fontId="13" fillId="2" borderId="16" xfId="0" applyFont="1" applyFill="1" applyBorder="1" applyAlignment="1">
      <alignment horizontal="left" vertical="center" wrapText="1" readingOrder="1"/>
    </xf>
    <xf numFmtId="0" fontId="4" fillId="2" borderId="15" xfId="1" applyFont="1" applyFill="1" applyBorder="1" applyAlignment="1">
      <alignment vertical="center"/>
    </xf>
    <xf numFmtId="9" fontId="4" fillId="0" borderId="9" xfId="2" applyFont="1" applyBorder="1" applyAlignment="1">
      <alignment horizontal="center" vertical="center"/>
    </xf>
    <xf numFmtId="9" fontId="4" fillId="0" borderId="12" xfId="2" applyFont="1" applyBorder="1" applyAlignment="1">
      <alignment horizontal="center" vertical="center"/>
    </xf>
    <xf numFmtId="0" fontId="4" fillId="0" borderId="15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22" fillId="0" borderId="0" xfId="0" applyFont="1"/>
    <xf numFmtId="0" fontId="14" fillId="14" borderId="25" xfId="0" applyFont="1" applyFill="1" applyBorder="1" applyAlignment="1">
      <alignment horizontal="center"/>
    </xf>
    <xf numFmtId="0" fontId="23" fillId="0" borderId="0" xfId="0" applyFont="1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left" vertical="center" wrapText="1"/>
    </xf>
    <xf numFmtId="0" fontId="21" fillId="9" borderId="0" xfId="4" applyFont="1" applyAlignment="1">
      <alignment horizontal="center"/>
    </xf>
    <xf numFmtId="0" fontId="20" fillId="10" borderId="0" xfId="0" applyFont="1" applyFill="1" applyAlignment="1">
      <alignment horizontal="left"/>
    </xf>
  </cellXfs>
  <cellStyles count="5">
    <cellStyle name="Hyperlink" xfId="3" xr:uid="{00000000-0005-0000-0000-000000000000}"/>
    <cellStyle name="백분율 2" xfId="2" xr:uid="{00000000-0005-0000-0000-000002000000}"/>
    <cellStyle name="좋음" xfId="4" builtinId="26"/>
    <cellStyle name="표준" xfId="0" builtinId="0"/>
    <cellStyle name="표준 2" xfId="1" xr:uid="{00000000-0005-0000-0000-000004000000}"/>
  </cellStyles>
  <dxfs count="455"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</xdr:col>
      <xdr:colOff>2019300</xdr:colOff>
      <xdr:row>38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CFE094-51BE-05D1-5E3D-F15DD019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71900"/>
          <a:ext cx="27051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8</xdr:col>
      <xdr:colOff>276225</xdr:colOff>
      <xdr:row>38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5FF132-8C54-4A09-6AF2-2C4166CA7BF9}"/>
            </a:ext>
            <a:ext uri="{147F2762-F138-4A5C-976F-8EAC2B608ADB}">
              <a16:predDERef xmlns:a16="http://schemas.microsoft.com/office/drawing/2014/main" pred="{B9CFE094-51BE-05D1-5E3D-F15DD019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3771900"/>
          <a:ext cx="2486025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16</xdr:row>
      <xdr:rowOff>66675</xdr:rowOff>
    </xdr:from>
    <xdr:to>
      <xdr:col>18</xdr:col>
      <xdr:colOff>390525</xdr:colOff>
      <xdr:row>77</xdr:row>
      <xdr:rowOff>9525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DC5A5C4-8F0F-297C-BD23-8B7597D15FD9}"/>
            </a:ext>
            <a:ext uri="{147F2762-F138-4A5C-976F-8EAC2B608ADB}">
              <a16:predDERef xmlns:a16="http://schemas.microsoft.com/office/drawing/2014/main" pred="{365FF132-8C54-4A09-6AF2-2C4166CA7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0" y="3629025"/>
          <a:ext cx="6257925" cy="12725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1866900</xdr:colOff>
      <xdr:row>62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9ABFD71-5203-C3C4-FF4B-F9EA0237D86D}"/>
            </a:ext>
            <a:ext uri="{147F2762-F138-4A5C-976F-8EAC2B608ADB}">
              <a16:predDERef xmlns:a16="http://schemas.microsoft.com/office/drawing/2014/main" pred="{5DC5A5C4-8F0F-297C-BD23-8B7597D1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801100"/>
          <a:ext cx="25527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8</xdr:col>
      <xdr:colOff>276225</xdr:colOff>
      <xdr:row>62</xdr:row>
      <xdr:rowOff>171450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46F424-D8CD-3720-8988-ECECB5128A4C}"/>
            </a:ext>
            <a:ext uri="{147F2762-F138-4A5C-976F-8EAC2B608ADB}">
              <a16:predDERef xmlns:a16="http://schemas.microsoft.com/office/drawing/2014/main" pred="{99ABFD71-5203-C3C4-FF4B-F9EA0237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8801100"/>
          <a:ext cx="248602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A2" sqref="A2"/>
    </sheetView>
  </sheetViews>
  <sheetFormatPr defaultRowHeight="17.649999999999999"/>
  <cols>
    <col min="1" max="1" width="21.5" bestFit="1" customWidth="1"/>
    <col min="7" max="7" width="67.375" customWidth="1"/>
  </cols>
  <sheetData>
    <row r="1" spans="1:7" ht="16.5">
      <c r="A1" s="93" t="inlineStr">
        <is>
          <t xml:space="preserve">QuantAgent WBS · 역할·책임</t>
        </is>
      </c>
      <c r="G1" s="0"/>
    </row>
    <row r="2">
      <c r="A2" s="93" t="inlineStr">
        <is>
          <t xml:space="preserve">QAG-001 · 계획 기준</t>
        </is>
      </c>
      <c r="B2" s="93"/>
      <c r="C2" s="93"/>
      <c r="D2" s="93"/>
      <c r="E2" s="93"/>
      <c r="F2" s="93"/>
      <c r="G2" s="0"/>
    </row>
    <row r="3">
      <c r="A3" s="93"/>
      <c r="B3" s="93"/>
      <c r="C3" s="93"/>
      <c r="D3" s="93"/>
      <c r="E3" s="93"/>
      <c r="F3" s="93"/>
      <c r="G3" s="0"/>
    </row>
    <row r="4" spans="1:7">
      <c r="A4" s="1" t="inlineStr">
        <is>
          <t xml:space="preserve">역할</t>
        </is>
      </c>
      <c r="B4" s="1" t="inlineStr">
        <is>
          <t xml:space="preserve">주 산출물</t>
        </is>
      </c>
      <c r="C4" s="1" t="inlineStr">
        <is>
          <t xml:space="preserve">R</t>
        </is>
      </c>
      <c r="D4" s="1" t="inlineStr">
        <is>
          <t xml:space="preserve">A</t>
        </is>
      </c>
      <c r="E4" s="1" t="inlineStr">
        <is>
          <t xml:space="preserve">C/I</t>
        </is>
      </c>
      <c r="F4" s="1" t="inlineStr">
        <is>
          <t xml:space="preserve">백업</t>
        </is>
      </c>
      <c r="G4" s="56" t="inlineStr">
        <is>
          <t xml:space="preserve">결정 상태·SPOF</t>
        </is>
      </c>
    </row>
    <row r="5" spans="1:7" ht="16.5">
      <c r="A5" s="57" t="inlineStr">
        <is>
          <t xml:space="preserve">AI·FE</t>
        </is>
      </c>
      <c r="B5" s="58" t="inlineStr">
        <is>
          <t xml:space="preserve">FE·LLM 계약</t>
        </is>
      </c>
      <c r="C5" s="58" t="inlineStr">
        <is>
          <t xml:space="preserve">육은서</t>
        </is>
      </c>
      <c r="D5" s="58" t="inlineStr">
        <is>
          <t xml:space="preserve">육은서</t>
        </is>
      </c>
      <c r="E5" s="58" t="inlineStr">
        <is>
          <t xml:space="preserve">윤서준·고준영</t>
        </is>
      </c>
      <c r="F5" s="58" t="inlineStr">
        <is>
          <t xml:space="preserve">윤서준</t>
        </is>
      </c>
      <c r="G5" s="59" t="inlineStr">
        <is>
          <t xml:space="preserve">LOCK-FE-AI-01</t>
        </is>
      </c>
    </row>
    <row r="6" spans="1:7" ht="16.5">
      <c r="A6" s="57" t="inlineStr">
        <is>
          <t xml:space="preserve">AI core</t>
        </is>
      </c>
      <c r="B6" s="58" t="inlineStr">
        <is>
          <t xml:space="preserve">분석·지표</t>
        </is>
      </c>
      <c r="C6" s="58" t="inlineStr">
        <is>
          <t xml:space="preserve">윤서준</t>
        </is>
      </c>
      <c r="D6" s="58" t="inlineStr">
        <is>
          <t xml:space="preserve">윤서준</t>
        </is>
      </c>
      <c r="E6" s="58" t="inlineStr">
        <is>
          <t xml:space="preserve">육은서·윤민호</t>
        </is>
      </c>
      <c r="F6" s="58" t="inlineStr">
        <is>
          <t xml:space="preserve">육은서</t>
        </is>
      </c>
      <c r="G6" s="59" t="inlineStr">
        <is>
          <t xml:space="preserve">LOCK-AI-CORE-01</t>
        </is>
      </c>
    </row>
    <row r="7" spans="1:7" ht="16.5">
      <c r="A7" s="57" t="inlineStr">
        <is>
          <t xml:space="preserve">DE pipeline</t>
        </is>
      </c>
      <c r="B7" s="58" t="inlineStr">
        <is>
          <t xml:space="preserve">PIT·lineage</t>
        </is>
      </c>
      <c r="C7" s="58" t="inlineStr">
        <is>
          <t xml:space="preserve">윤민호</t>
        </is>
      </c>
      <c r="D7" s="58" t="inlineStr">
        <is>
          <t xml:space="preserve">윤민호</t>
        </is>
      </c>
      <c r="E7" s="58" t="inlineStr">
        <is>
          <t xml:space="preserve">조은채</t>
        </is>
      </c>
      <c r="F7" s="58" t="inlineStr">
        <is>
          <t xml:space="preserve">조은채</t>
        </is>
      </c>
      <c r="G7" s="59" t="inlineStr">
        <is>
          <t xml:space="preserve">LOCK-DE-PIPE-01</t>
        </is>
      </c>
    </row>
    <row r="8" spans="1:7" ht="16.5">
      <c r="A8" s="57" t="inlineStr">
        <is>
          <t xml:space="preserve">DE service DB</t>
        </is>
      </c>
      <c r="B8" s="58" t="inlineStr">
        <is>
          <t xml:space="preserve">migration·outbox</t>
        </is>
      </c>
      <c r="C8" s="58" t="inlineStr">
        <is>
          <t xml:space="preserve">조은채</t>
        </is>
      </c>
      <c r="D8" s="58" t="inlineStr">
        <is>
          <t xml:space="preserve">조은채</t>
        </is>
      </c>
      <c r="E8" s="58" t="inlineStr">
        <is>
          <t xml:space="preserve">윤민호·고준영</t>
        </is>
      </c>
      <c r="F8" s="58" t="inlineStr">
        <is>
          <t xml:space="preserve">윤민호</t>
        </is>
      </c>
      <c r="G8" s="59" t="inlineStr">
        <is>
          <t xml:space="preserve">LOCK-DE-DB-01</t>
        </is>
      </c>
    </row>
    <row r="9" spans="1:7" ht="16.5">
      <c r="A9" s="57" t="inlineStr">
        <is>
          <t xml:space="preserve">BE·배포</t>
        </is>
      </c>
      <c r="B9" s="58" t="inlineStr">
        <is>
          <t xml:space="preserve">auth·deploy</t>
        </is>
      </c>
      <c r="C9" s="58" t="inlineStr">
        <is>
          <t xml:space="preserve">고준영</t>
        </is>
      </c>
      <c r="D9" s="58" t="inlineStr">
        <is>
          <t xml:space="preserve">고준영</t>
        </is>
      </c>
      <c r="E9" s="58" t="inlineStr">
        <is>
          <t xml:space="preserve">윤서준·조은채</t>
        </is>
      </c>
      <c r="F9" s="58" t="inlineStr">
        <is>
          <t xml:space="preserve">윤서준</t>
        </is>
      </c>
      <c r="G9" s="59" t="inlineStr">
        <is>
          <t xml:space="preserve">LOCK-BE-OPS-01</t>
        </is>
      </c>
    </row>
    <row r="10" spans="1:7" ht="16.5">
      <c r="A10" s="57"/>
      <c r="B10" s="58"/>
      <c r="C10" s="58"/>
      <c r="D10" s="58"/>
      <c r="E10" s="58"/>
      <c r="F10" s="58"/>
      <c r="G10" s="59"/>
    </row>
    <row r="11" spans="1:7" ht="16.5">
      <c r="A11" s="57"/>
      <c r="B11" s="58"/>
      <c r="C11" s="58"/>
      <c r="D11" s="58"/>
      <c r="E11" s="58"/>
      <c r="F11" s="58"/>
      <c r="G11" s="59"/>
    </row>
    <row r="12" spans="1:7" ht="16.5">
      <c r="A12" s="57"/>
      <c r="B12" s="58"/>
      <c r="C12" s="58"/>
      <c r="D12" s="58"/>
      <c r="E12" s="58"/>
      <c r="F12" s="58"/>
      <c r="G12" s="59"/>
    </row>
    <row r="13" spans="1:7" ht="16.5">
      <c r="A13" s="57"/>
      <c r="B13" s="58"/>
      <c r="C13" s="58"/>
      <c r="D13" s="58"/>
      <c r="E13" s="58"/>
      <c r="F13" s="58"/>
      <c r="G13" s="59"/>
    </row>
    <row r="14" spans="1:7" ht="16.5">
      <c r="A14" s="57"/>
      <c r="B14" s="58"/>
      <c r="C14" s="58"/>
      <c r="D14" s="58"/>
      <c r="E14" s="58"/>
      <c r="F14" s="58"/>
      <c r="G14" s="59"/>
    </row>
    <row r="15" spans="1:7" ht="16.5">
      <c r="A15" s="57"/>
      <c r="B15" s="58"/>
      <c r="C15" s="58"/>
      <c r="D15" s="58"/>
      <c r="E15" s="58"/>
      <c r="F15" s="58"/>
      <c r="G15" s="59"/>
    </row>
    <row r="16" spans="1:7">
      <c r="A16" s="57"/>
      <c r="B16" s="58"/>
      <c r="C16" s="58"/>
      <c r="D16" s="58"/>
      <c r="E16" s="58"/>
      <c r="F16" s="58"/>
      <c r="G16" s="59"/>
    </row>
  </sheetData>
  <mergeCells count="1">
    <mergeCell ref="A1:F1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8"/>
  <sheetViews>
    <sheetView tabSelected="1" topLeftCell="A107" workbookViewId="0">
      <selection activeCell="H103" sqref="H103"/>
    </sheetView>
  </sheetViews>
  <sheetFormatPr defaultRowHeight="16.5" customHeight="1"/>
  <cols>
    <col min="1" max="1" width="2.375" style="2" customWidth="1"/>
    <col min="2" max="2" width="4.5" style="44" hidden="1" customWidth="1"/>
    <col min="3" max="3" width="8" style="44" bestFit="1" customWidth="1"/>
    <col min="4" max="4" width="3.875" style="45" customWidth="1"/>
    <col min="5" max="6" width="2" style="2" customWidth="1"/>
    <col min="7" max="7" width="6" style="2" customWidth="1"/>
    <col min="8" max="8" width="53.375" style="2" customWidth="1"/>
    <col min="9" max="9" width="6" style="46" bestFit="1" customWidth="1"/>
    <col min="10" max="10" width="13" style="44" bestFit="1" customWidth="1"/>
    <col min="11" max="11" width="13.875" style="44" customWidth="1"/>
    <col min="12" max="12" width="7.625" style="44" customWidth="1"/>
    <col min="13" max="13" width="13.375" style="44" customWidth="1"/>
    <col min="14" max="14" width="13.625" style="44" customWidth="1"/>
    <col min="15" max="15" width="8" style="44" bestFit="1" customWidth="1"/>
    <col min="16" max="16" width="6.5" style="44" customWidth="1"/>
    <col min="17" max="17" width="8.125" style="44" customWidth="1"/>
    <col min="18" max="18" width="8.125" style="44" bestFit="1" customWidth="1"/>
  </cols>
  <sheetData>
    <row r="1" spans="1:19" ht="35.450000000000003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spans="1:19" ht="33" customHeight="1">
      <c r="A2" s="92"/>
      <c r="B2" s="2"/>
      <c r="C2" s="3" t="inlineStr">
        <is>
          <t xml:space="preserve">QuantAgent · 작업분해표</t>
        </is>
      </c>
      <c r="D2" s="3"/>
      <c r="E2" s="3"/>
      <c r="F2" s="3"/>
      <c r="G2" s="3"/>
      <c r="H2" s="3"/>
      <c r="I2" s="89" t="inlineStr">
        <is>
          <t xml:space="preserve">QAG-001 · 사람·scope 기준</t>
        </is>
      </c>
      <c r="L2" s="4"/>
      <c r="M2" s="5" t="inlineStr">
        <is>
          <t xml:space="preserve">계획본</t>
        </is>
      </c>
      <c r="N2" s="6">
        <f ca="1">TODAY()</f>
        <v/>
      </c>
      <c r="O2" s="4"/>
      <c r="P2" s="7" t="inlineStr">
        <is>
          <t xml:space="preserve">74/10/6</t>
        </is>
      </c>
      <c r="Q2" s="51"/>
      <c r="R2" s="52"/>
      <c r="S2" s="92"/>
    </row>
    <row r="3" spans="1:19">
      <c r="A3" s="92"/>
      <c r="B3" s="2"/>
      <c r="C3" s="92"/>
      <c r="D3" s="44"/>
      <c r="E3" s="45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4" spans="1:19" ht="45.95" customHeight="1">
      <c r="A4" s="92"/>
      <c r="B4" s="8"/>
      <c r="C4" s="53"/>
      <c r="D4" s="53"/>
      <c r="E4" s="53"/>
      <c r="F4" s="53"/>
      <c r="G4" s="53"/>
      <c r="H4" s="53"/>
      <c r="I4" s="53"/>
      <c r="J4" s="53"/>
      <c r="K4" s="49"/>
      <c r="L4" s="49"/>
      <c r="M4" s="47"/>
      <c r="N4" s="47"/>
      <c r="O4" s="50"/>
      <c r="P4" s="53"/>
      <c r="Q4" s="49"/>
      <c r="R4" s="47"/>
      <c r="S4" s="92"/>
    </row>
    <row r="5" spans="1:19">
      <c r="A5" s="92"/>
      <c r="B5" s="8"/>
      <c r="C5" s="53"/>
      <c r="D5" s="53"/>
      <c r="E5" s="53"/>
      <c r="F5" s="53"/>
      <c r="G5" s="53"/>
      <c r="H5" s="53"/>
      <c r="I5" s="53"/>
      <c r="J5" s="53"/>
      <c r="K5" s="49"/>
      <c r="L5" s="49"/>
      <c r="M5" s="48"/>
      <c r="N5" s="48"/>
      <c r="O5" s="50"/>
      <c r="P5" s="53"/>
      <c r="Q5" s="49"/>
      <c r="R5" s="48"/>
      <c r="S5" s="92"/>
    </row>
    <row r="6" spans="1:19" ht="41.25" customHeight="1">
      <c r="A6" s="92"/>
      <c r="B6" s="8"/>
      <c r="C6" s="53" t="inlineStr">
        <is>
          <t xml:space="preserve">우선</t>
        </is>
      </c>
      <c r="D6" s="53" t="inlineStr">
        <is>
          <t xml:space="preserve">No</t>
        </is>
      </c>
      <c r="E6" s="9" t="inlineStr">
        <is>
          <t xml:space="preserve">ID</t>
        </is>
      </c>
      <c r="F6" s="9" t="inlineStr">
        <is>
          <t xml:space="preserve">소유</t>
        </is>
      </c>
      <c r="G6" s="49" t="inlineStr">
        <is>
          <t xml:space="preserve">작업</t>
        </is>
      </c>
      <c r="H6" s="50" t="inlineStr">
        <is>
          <t xml:space="preserve">의도된 커밋</t>
        </is>
      </c>
      <c r="I6" s="53" t="inlineStr">
        <is>
          <t xml:space="preserve">백업·선행·scope</t>
        </is>
      </c>
      <c r="J6" s="53" t="inlineStr">
        <is>
          <t xml:space="preserve">계획 시작</t>
        </is>
      </c>
      <c r="K6" s="49" t="inlineStr">
        <is>
          <t xml:space="preserve">계획 종료</t>
        </is>
      </c>
      <c r="L6" s="49" t="inlineStr">
        <is>
          <t xml:space="preserve">상태</t>
        </is>
      </c>
      <c r="M6" s="10" t="inlineStr">
        <is>
          <t xml:space="preserve">실행 시작</t>
        </is>
      </c>
      <c r="N6" s="11" t="inlineStr">
        <is>
          <t xml:space="preserve">실행 종료</t>
        </is>
      </c>
      <c r="O6" s="50" t="inlineStr">
        <is>
          <t xml:space="preserve">계획 일수</t>
        </is>
      </c>
      <c r="P6" s="53" t="inlineStr">
        <is>
          <t xml:space="preserve">실행 일수</t>
        </is>
      </c>
      <c r="Q6" s="49" t="inlineStr">
        <is>
          <t xml:space="preserve">목표 %</t>
        </is>
      </c>
      <c r="R6" s="48" t="inlineStr">
        <is>
          <t xml:space="preserve">현재 %</t>
        </is>
      </c>
      <c r="S6" s="92" t="inlineStr">
        <is>
          <t xml:space="preserve">추정h·scope·검증 원장</t>
        </is>
      </c>
    </row>
    <row r="7" spans="1:19">
      <c r="A7" s="92"/>
      <c r="B7" s="8"/>
      <c r="C7" s="13" t="inlineStr">
        <is>
          <t xml:space="preserve">전체</t>
        </is>
      </c>
      <c r="D7" s="14" t="inlineStr">
        <is>
          <t xml:space="preserve">0</t>
        </is>
      </c>
      <c r="E7" s="12" t="inlineStr">
        <is>
          <t xml:space="preserve">QAG-001</t>
        </is>
      </c>
      <c r="F7" s="15" t="inlineStr">
        <is>
          <t xml:space="preserve">조은채</t>
        </is>
      </c>
      <c r="G7" s="15" t="inlineStr">
        <is>
          <t xml:space="preserve">프로덕션 신뢰성 기준선</t>
        </is>
      </c>
      <c r="H7" s="16" t="inlineStr">
        <is>
          <t xml:space="preserve">[DOCS] 재기준 WBS 기준선</t>
        </is>
      </c>
      <c r="I7" s="17" t="inlineStr">
        <is>
          <t xml:space="preserve">P0 개발 8/12-8/30 / 8/31 배포·rollback 전용</t>
        </is>
      </c>
      <c r="J7" s="18">
        <v>46246</v>
      </c>
      <c r="K7" s="19">
        <v>46265</v>
      </c>
      <c r="L7" s="20" t="str">
        <f ca="1">IF(R7=1,"완료","진행중")</f>
        <v/>
      </c>
      <c r="M7" s="18"/>
      <c r="N7" s="19"/>
      <c r="O7" s="23">
        <f>IF(OR(ISBLANK(J7),ISBLANK(K7)),0,DAYS360(J7,K7,FALSE)+1)</f>
        <v/>
      </c>
      <c r="P7" s="13">
        <f ca="1">IF(R7=1,N7-M7,N2-M7)</f>
        <v/>
      </c>
      <c r="Q7" s="24">
        <f>AVERAGE(Q8:Q20)</f>
        <v/>
      </c>
      <c r="R7" s="25">
        <f ca="1">AVERAGE(R8:R20)</f>
        <v/>
      </c>
      <c r="S7" s="92"/>
    </row>
    <row r="8" spans="1:19">
      <c r="A8" s="92"/>
      <c r="B8" s="2"/>
      <c r="C8" s="26" t="inlineStr">
        <is>
          <t xml:space="preserve">P0</t>
        </is>
      </c>
      <c r="D8" s="27" t="inlineStr">
        <is>
          <t xml:space="preserve">1</t>
        </is>
      </c>
      <c r="E8" s="28" t="inlineStr">
        <is>
          <t xml:space="preserve">PM-GOAL-00</t>
        </is>
      </c>
      <c r="F8" s="28" t="inlineStr">
        <is>
          <t xml:space="preserve">육은서</t>
        </is>
      </c>
      <c r="G8" s="28" t="inlineStr">
        <is>
          <t xml:space="preserve">현재 문서 구조를 검사하는 Goal preflight를 만든다.</t>
        </is>
      </c>
      <c r="H8" s="29" t="inlineStr">
        <is>
          <t xml:space="preserve">[TEST] add planning-goal preflight</t>
        </is>
      </c>
      <c r="I8" s="30" t="inlineStr">
        <is>
          <t xml:space="preserve">조은채 / 없음 / LOCK-FE-AI-01</t>
        </is>
      </c>
      <c r="J8" s="31">
        <v>46246</v>
      </c>
      <c r="K8" s="31">
        <v>46246</v>
      </c>
      <c r="L8" s="32" t="inlineStr">
        <is>
          <t xml:space="preserve">미착수</t>
        </is>
      </c>
      <c r="M8" s="33"/>
      <c r="N8" s="34"/>
      <c r="O8" s="35">
        <f>IF(OR(ISBLANK(J8),ISBLANK(K8)),0,DAYS360(J8,K8,FALSE)+1)</f>
        <v/>
      </c>
      <c r="P8" s="26">
        <f t="shared" ref="P8:P207" si="0">IF(ISBLANK(M8),0,IF(ISBLANK(N8),DAYS360(M8,$N$2,FALSE)+1,DAYS360(M8,N8,FALSE)+1))</f>
        <v/>
      </c>
      <c r="Q8" s="36">
        <f>IF(O8=0,0,IF(K8&lt;$N$2,1,IF(J8&lt;$N$2,(DAYS360(J8,$N$2,FALSE)+1)/O8,0)))</f>
        <v/>
      </c>
      <c r="R8" s="37">
        <f t="shared" ref="R8:R207" si="1">IF(P8=0,0,IF(L8="완료",1,IF(L8="진행중",(DAYS360(M8,$N$2,FALSE)+1)/O8,O8/P8)))</f>
        <v/>
      </c>
      <c r="S8" s="92" t="inlineStr">
        <is>
          <t xml:space="preserve">추정: 4h; scope: docs/plans/**; 검증: node scripts/check-production-plan.mjs; 근거: C-04, R-07; 상세: WBS 원장 PM-GOAL-00</t>
        </is>
      </c>
    </row>
    <row r="9" spans="1:19">
      <c r="A9" s="92"/>
      <c r="B9" s="2"/>
      <c r="C9" s="26" t="inlineStr">
        <is>
          <t xml:space="preserve">P0</t>
        </is>
      </c>
      <c r="D9" s="27" t="inlineStr">
        <is>
          <t xml:space="preserve">2</t>
        </is>
      </c>
      <c r="E9" s="38" t="inlineStr">
        <is>
          <t xml:space="preserve">PM-GOAL-01</t>
        </is>
      </c>
      <c r="F9" s="39" t="inlineStr">
        <is>
          <t xml:space="preserve">육은서</t>
        </is>
      </c>
      <c r="G9" s="39" t="inlineStr">
        <is>
          <t xml:space="preserve">Goal preflight의 입력·기대 PASS/FAIL을 고정한다.</t>
        </is>
      </c>
      <c r="H9" s="40" t="inlineStr">
        <is>
          <t xml:space="preserve">[DOCS] freeze planning-goal preflight contract</t>
        </is>
      </c>
      <c r="I9" s="41" t="inlineStr">
        <is>
          <t xml:space="preserve">조은채 / PM-GOAL-00 / LOCK-FE-AI-01</t>
        </is>
      </c>
      <c r="J9" s="31">
        <v>46247</v>
      </c>
      <c r="K9" s="31">
        <v>46247</v>
      </c>
      <c r="L9" s="32" t="inlineStr">
        <is>
          <t xml:space="preserve">미착수</t>
        </is>
      </c>
      <c r="M9" s="33"/>
      <c r="N9" s="34"/>
      <c r="O9" s="35">
        <f>IF(OR(ISBLANK(J9),ISBLANK(K9)),0,DAYS360(J9,K9,FALSE)+1)</f>
        <v/>
      </c>
      <c r="P9" s="26">
        <f t="shared" si="0"/>
        <v/>
      </c>
      <c r="Q9" s="36">
        <f>IF(O9=0,0,IF(K9&lt;$N$2,1,IF(J9&lt;$N$2,(DAYS360(J9,$N$2,FALSE)+1)/O9,0)))</f>
        <v/>
      </c>
      <c r="R9" s="37">
        <f t="shared" si="1"/>
        <v/>
      </c>
      <c r="S9" s="92" t="inlineStr">
        <is>
          <t xml:space="preserve">추정: 4h; scope: docs/plans/**; 검증: node scripts/check-production-plan.mjs; 근거: C-04, R-07; 상세: WBS 원장 PM-GOAL-01</t>
        </is>
      </c>
    </row>
    <row r="10" spans="1:19">
      <c r="A10" s="92"/>
      <c r="B10" s="2"/>
      <c r="C10" s="26" t="inlineStr">
        <is>
          <t xml:space="preserve">P0</t>
        </is>
      </c>
      <c r="D10" s="27" t="inlineStr">
        <is>
          <t xml:space="preserve">3</t>
        </is>
      </c>
      <c r="E10" s="38" t="inlineStr">
        <is>
          <t xml:space="preserve">PM-GOAL-02</t>
        </is>
      </c>
      <c r="F10" s="39" t="inlineStr">
        <is>
          <t xml:space="preserve">육은서</t>
        </is>
      </c>
      <c r="G10" s="39" t="inlineStr">
        <is>
          <t xml:space="preserve">Goal 상태를 created로 전이하고 Team 프롬프트에 Goal ID와 금지선을 주입한다.</t>
        </is>
      </c>
      <c r="H10" s="40" t="inlineStr">
        <is>
          <t xml:space="preserve">[CHORE] create QAG-PROD-TRUST goal state</t>
        </is>
      </c>
      <c r="I10" s="41" t="inlineStr">
        <is>
          <t xml:space="preserve">조은채 / PM-GOAL-01 / LOCK-FE-AI-01</t>
        </is>
      </c>
      <c r="J10" s="31">
        <v>46248</v>
      </c>
      <c r="K10" s="31">
        <v>46248</v>
      </c>
      <c r="L10" s="32" t="inlineStr">
        <is>
          <t xml:space="preserve">미착수</t>
        </is>
      </c>
      <c r="M10" s="33"/>
      <c r="N10" s="34"/>
      <c r="O10" s="35">
        <f>IF(OR(ISBLANK(J10),ISBLANK(K10)),0,DAYS360(J10,K10,FALSE)+1)</f>
        <v/>
      </c>
      <c r="P10" s="26">
        <f t="shared" si="0"/>
        <v/>
      </c>
      <c r="Q10" s="36">
        <f>IF(O10=0,0,IF(K10&lt;$N$2,1,IF(J10&lt;$N$2,(DAYS360(J10,$N$2,FALSE)+1)/O10,0)))</f>
        <v/>
      </c>
      <c r="R10" s="37">
        <f t="shared" si="1"/>
        <v/>
      </c>
      <c r="S10" s="92" t="inlineStr">
        <is>
          <t xml:space="preserve">추정: 4h; scope: docs/plans/**; 검증: node scripts/check-production-plan.mjs; 근거: C-04, R-07; 상세: WBS 원장 PM-GOAL-02</t>
        </is>
      </c>
    </row>
    <row r="11" spans="1:19">
      <c r="A11" s="92"/>
      <c r="B11" s="2"/>
      <c r="C11" s="26" t="inlineStr">
        <is>
          <t xml:space="preserve">P0</t>
        </is>
      </c>
      <c r="D11" s="27" t="inlineStr">
        <is>
          <t xml:space="preserve">4</t>
        </is>
      </c>
      <c r="E11" s="38" t="inlineStr">
        <is>
          <t xml:space="preserve">PM-BOARD-01</t>
        </is>
      </c>
      <c r="F11" s="39" t="inlineStr">
        <is>
          <t xml:space="preserve">조은채</t>
        </is>
      </c>
      <c r="G11" s="39" t="inlineStr">
        <is>
          <t xml:space="preserve">control board에 상태 전이·증적 URI·재발 횟수 집계를 추가한다.</t>
        </is>
      </c>
      <c r="H11" s="40" t="inlineStr">
        <is>
          <t xml:space="preserve">[DOCS] enforce evidence-based control-board updates</t>
        </is>
      </c>
      <c r="I11" s="41" t="inlineStr">
        <is>
          <t xml:space="preserve">육은서 / PM-GOAL-01 / LOCK-DE-DB-01</t>
        </is>
      </c>
      <c r="J11" s="31">
        <v>46248</v>
      </c>
      <c r="K11" s="31">
        <v>46248</v>
      </c>
      <c r="L11" s="32" t="inlineStr">
        <is>
          <t xml:space="preserve">미착수</t>
        </is>
      </c>
      <c r="M11" s="33"/>
      <c r="N11" s="34"/>
      <c r="O11" s="35">
        <f>IF(OR(ISBLANK(J11),ISBLANK(K11)),0,DAYS360(J11,K11,FALSE)+1)</f>
        <v/>
      </c>
      <c r="P11" s="26">
        <f t="shared" si="0"/>
        <v/>
      </c>
      <c r="Q11" s="36">
        <f>IF(O11=0,0,IF(K11&lt;$N$2,1,IF(J11&lt;$N$2,(DAYS360(J11,$N$2,FALSE)+1)/O11,0)))</f>
        <v/>
      </c>
      <c r="R11" s="37">
        <f t="shared" si="1"/>
        <v/>
      </c>
      <c r="S11" s="92" t="inlineStr">
        <is>
          <t xml:space="preserve">추정: 4h; scope: WBS evidence records; 검증: node scripts/check-production-plan.mjs; 근거: C-04, R-07; 상세: WBS 원장 PM-BOARD-01</t>
        </is>
      </c>
    </row>
    <row r="12" spans="1:19">
      <c r="A12" s="92"/>
      <c r="B12" s="2"/>
      <c r="C12" s="26" t="inlineStr">
        <is>
          <t xml:space="preserve">P0</t>
        </is>
      </c>
      <c r="D12" s="27" t="inlineStr">
        <is>
          <t xml:space="preserve">5</t>
        </is>
      </c>
      <c r="E12" s="38" t="inlineStr">
        <is>
          <t xml:space="preserve">PM-CAP-01</t>
        </is>
      </c>
      <c r="F12" s="39" t="inlineStr">
        <is>
          <t xml:space="preserve">조은채</t>
        </is>
      </c>
      <c r="G12" s="39" t="inlineStr">
        <is>
          <t xml:space="preserve">실명·가용 시간·역량 confidence·WIP·backup을 capacity matrix에 채운다.</t>
        </is>
      </c>
      <c r="H12" s="39" t="inlineStr">
        <is>
          <t xml:space="preserve">[DOCS] approve delivery capacity matrix</t>
        </is>
      </c>
      <c r="I12" s="41" t="inlineStr">
        <is>
          <t xml:space="preserve">육은서 / 없음 / LOCK-DE-DB-01</t>
        </is>
      </c>
      <c r="J12" s="31">
        <v>46246</v>
      </c>
      <c r="K12" s="31">
        <v>46246</v>
      </c>
      <c r="L12" s="32" t="inlineStr">
        <is>
          <t xml:space="preserve">미착수</t>
        </is>
      </c>
      <c r="M12" s="33"/>
      <c r="N12" s="34"/>
      <c r="O12" s="35"/>
      <c r="P12" s="26"/>
      <c r="Q12" s="36"/>
      <c r="R12" s="37"/>
      <c r="S12" s="92" t="inlineStr">
        <is>
          <t xml:space="preserve">추정: 4h; scope: WBS evidence records; 검증: node scripts/check-production-plan.mjs; 근거: C-04, R-07; 상세: WBS 원장 PM-CAP-01</t>
        </is>
      </c>
    </row>
    <row r="13" spans="1:19">
      <c r="A13" s="92"/>
      <c r="B13" s="2"/>
      <c r="C13" s="26" t="inlineStr">
        <is>
          <t xml:space="preserve">P0</t>
        </is>
      </c>
      <c r="D13" s="27" t="inlineStr">
        <is>
          <t xml:space="preserve">6</t>
        </is>
      </c>
      <c r="E13" s="42" t="inlineStr">
        <is>
          <t xml:space="preserve">RS-LED-01</t>
        </is>
      </c>
      <c r="F13" s="28" t="inlineStr">
        <is>
          <t xml:space="preserve">윤서준</t>
        </is>
      </c>
      <c r="G13" s="28" t="inlineStr">
        <is>
          <t xml:space="preserve">Claim 원장의 current HEAD 상태와 반증을 재심사한다.</t>
        </is>
      </c>
      <c r="H13" s="29" t="inlineStr">
        <is>
          <t xml:space="preserve">[DOCS] review research claim ledger against HEAD</t>
        </is>
      </c>
      <c r="I13" s="41" t="inlineStr">
        <is>
          <t xml:space="preserve">육은서 / 없음 / LOCK-AI-CORE-01</t>
        </is>
      </c>
      <c r="J13" s="31">
        <v>46246</v>
      </c>
      <c r="K13" s="31">
        <v>46246</v>
      </c>
      <c r="L13" s="32" t="inlineStr">
        <is>
          <t xml:space="preserve">미착수</t>
        </is>
      </c>
      <c r="M13" s="33"/>
      <c r="N13" s="34"/>
      <c r="O13" s="35">
        <f>IF(OR(ISBLANK(J13),ISBLANK(K13)),0,DAYS360(J13,K13,FALSE)+1)</f>
        <v/>
      </c>
      <c r="P13" s="26">
        <f t="shared" si="0"/>
        <v/>
      </c>
      <c r="Q13" s="36">
        <f>IF(O13=0,0,IF(K13&lt;$N$2,1,IF(J13&lt;$N$2,(DAYS360(J13,$N$2,FALSE)+1)/O13,0)))</f>
        <v/>
      </c>
      <c r="R13" s="37">
        <f t="shared" si="1"/>
        <v/>
      </c>
      <c r="S13" s="92" t="inlineStr">
        <is>
          <t xml:space="preserve">추정: 4h; scope: docs/research/**; 검증: node scripts/check-production-plan.mjs; 근거: R-01, R-02, R-03, R-04, R-05, R-06, R-07, C-06; 상세: WBS 원장 RS-LED-01</t>
        </is>
      </c>
    </row>
    <row r="14" spans="1:19">
      <c r="A14" s="92"/>
      <c r="B14" s="2"/>
      <c r="C14" s="26" t="inlineStr">
        <is>
          <t xml:space="preserve">P0</t>
        </is>
      </c>
      <c r="D14" s="27" t="inlineStr">
        <is>
          <t xml:space="preserve">7</t>
        </is>
      </c>
      <c r="E14" s="38" t="inlineStr">
        <is>
          <t xml:space="preserve">RS-MAT-01</t>
        </is>
      </c>
      <c r="F14" s="39" t="inlineStr">
        <is>
          <t xml:space="preserve">윤서준</t>
        </is>
      </c>
      <c r="G14" s="39" t="inlineStr">
        <is>
          <t xml:space="preserve">comparator 버전과 7축 점수를 릴리스 기준선으로 재실행한다.</t>
        </is>
      </c>
      <c r="H14" s="40" t="inlineStr">
        <is>
          <t xml:space="preserve">[DOCS] refresh production maturity benchmark</t>
        </is>
      </c>
      <c r="I14" s="41" t="inlineStr">
        <is>
          <t xml:space="preserve">육은서 / RS-LED-01 / LOCK-AI-CORE-01</t>
        </is>
      </c>
      <c r="J14" s="31">
        <v>46247</v>
      </c>
      <c r="K14" s="31">
        <v>46247</v>
      </c>
      <c r="L14" s="32" t="inlineStr">
        <is>
          <t xml:space="preserve">미착수</t>
        </is>
      </c>
      <c r="M14" s="33"/>
      <c r="N14" s="34"/>
      <c r="O14" s="35">
        <f>IF(OR(ISBLANK(J14),ISBLANK(K14)),0,DAYS360(J14,K14,FALSE)+1)</f>
        <v/>
      </c>
      <c r="P14" s="26">
        <f t="shared" si="0"/>
        <v/>
      </c>
      <c r="Q14" s="36">
        <f>IF(O14=0,0,IF(K14&lt;$N$2,1,IF(J14&lt;$N$2,(DAYS360(J14,$N$2,FALSE)+1)/O14,0)))</f>
        <v/>
      </c>
      <c r="R14" s="37">
        <f t="shared" si="1"/>
        <v/>
      </c>
      <c r="S14" s="92" t="inlineStr">
        <is>
          <t xml:space="preserve">추정: 4h; scope: docs/research/**; 검증: node scripts/check-production-plan.mjs; 근거: R-01, R-02, R-03, R-04, R-05, R-06, R-07, C-06; 상세: WBS 원장 RS-MAT-01</t>
        </is>
      </c>
    </row>
    <row r="15" spans="1:19">
      <c r="A15" s="92"/>
      <c r="B15" s="2"/>
      <c r="C15" s="26" t="inlineStr">
        <is>
          <t xml:space="preserve">P0</t>
        </is>
      </c>
      <c r="D15" s="27" t="inlineStr">
        <is>
          <t xml:space="preserve">8</t>
        </is>
      </c>
      <c r="E15" s="38" t="inlineStr">
        <is>
          <t xml:space="preserve">OD-INV-01</t>
        </is>
      </c>
      <c r="F15" s="39" t="inlineStr">
        <is>
          <t xml:space="preserve">조은채</t>
        </is>
      </c>
      <c r="G15" s="39" t="inlineStr">
        <is>
          <t xml:space="preserve">새 분석을 만드는 화면·API·작업을 하나씩 확인해 없앨지, 읽기 전용으로 남길지 결정한다.</t>
        </is>
      </c>
      <c r="H15" s="40" t="inlineStr">
        <is>
          <t xml:space="preserve">[DOCS] verify on-demand retirement inventory</t>
        </is>
      </c>
      <c r="I15" s="41" t="inlineStr">
        <is>
          <t xml:space="preserve">윤민호 / PM-GOAL-02 / LOCK-DE-DB-01</t>
        </is>
      </c>
      <c r="J15" s="31">
        <v>46249</v>
      </c>
      <c r="K15" s="31">
        <v>46249</v>
      </c>
      <c r="L15" s="32" t="inlineStr">
        <is>
          <t xml:space="preserve">미착수</t>
        </is>
      </c>
      <c r="M15" s="33"/>
      <c r="N15" s="34"/>
      <c r="O15" s="35">
        <f>IF(OR(ISBLANK(J15),ISBLANK(K15)),0,DAYS360(J15,K15,FALSE)+1)</f>
        <v/>
      </c>
      <c r="P15" s="26">
        <f t="shared" si="0"/>
        <v/>
      </c>
      <c r="Q15" s="36">
        <f>IF(O15=0,0,IF(K15&lt;$N$2,1,IF(J15&lt;$N$2,(DAYS360(J15,$N$2,FALSE)+1)/O15,0)))</f>
        <v/>
      </c>
      <c r="R15" s="37">
        <f t="shared" si="1"/>
        <v/>
      </c>
      <c r="S15" s="92" t="inlineStr">
        <is>
          <t xml:space="preserve">추정: 4h; scope: WBS evidence records; 검증: cd fe &amp;&amp; npm test; 근거: C-01, B-08, UX-PUB-01, UX-PUB-02, UX-PUB-03; 상세: WBS 원장 OD-INV-01</t>
        </is>
      </c>
    </row>
    <row r="16" spans="1:19">
      <c r="A16" s="92"/>
      <c r="B16" s="2"/>
      <c r="C16" s="26" t="inlineStr">
        <is>
          <t xml:space="preserve">P0</t>
        </is>
      </c>
      <c r="D16" s="27" t="inlineStr">
        <is>
          <t xml:space="preserve">9</t>
        </is>
      </c>
      <c r="E16" s="38" t="inlineStr">
        <is>
          <t xml:space="preserve">OD-TOPO-01</t>
        </is>
      </c>
      <c r="F16" s="39" t="inlineStr">
        <is>
          <t xml:space="preserve">조은채</t>
        </is>
      </c>
      <c r="G16" s="39" t="inlineStr">
        <is>
          <t xml:space="preserve">공개 생성, 내부 evaluator, 과거 report read의 실행 경계를 승인한다.</t>
        </is>
      </c>
      <c r="H16" s="40" t="inlineStr">
        <is>
          <t xml:space="preserve">[DOCS] freeze retained execution contract</t>
        </is>
      </c>
      <c r="I16" s="41" t="inlineStr">
        <is>
          <t xml:space="preserve">윤민호 / OD-INV-01 / LOCK-DE-DB-01</t>
        </is>
      </c>
      <c r="J16" s="31">
        <v>46250</v>
      </c>
      <c r="K16" s="31">
        <v>46250</v>
      </c>
      <c r="L16" s="32" t="inlineStr">
        <is>
          <t xml:space="preserve">미착수</t>
        </is>
      </c>
      <c r="M16" s="33"/>
      <c r="N16" s="34"/>
      <c r="O16" s="35">
        <f>IF(OR(ISBLANK(J16),ISBLANK(K16)),0,DAYS360(J16,K16,FALSE)+1)</f>
        <v/>
      </c>
      <c r="P16" s="26">
        <f t="shared" si="0"/>
        <v/>
      </c>
      <c r="Q16" s="36">
        <f>IF(O16=0,0,IF(K16&lt;$N$2,1,IF(J16&lt;$N$2,(DAYS360(J16,$N$2,FALSE)+1)/O16,0)))</f>
        <v/>
      </c>
      <c r="R16" s="37">
        <f t="shared" si="1"/>
        <v/>
      </c>
      <c r="S16" s="92" t="inlineStr">
        <is>
          <t xml:space="preserve">추정: 4h; scope: WBS evidence records; 검증: cd fe &amp;&amp; npm test; 근거: C-01, B-08, UX-PUB-01, UX-PUB-02, UX-PUB-03; 상세: WBS 원장 OD-TOPO-01</t>
        </is>
      </c>
    </row>
    <row r="17" spans="2:18">
      <c r="A17" s="92"/>
      <c r="B17" s="2"/>
      <c r="C17" s="26" t="inlineStr">
        <is>
          <t xml:space="preserve">P0</t>
        </is>
      </c>
      <c r="D17" s="27" t="inlineStr">
        <is>
          <t xml:space="preserve">10</t>
        </is>
      </c>
      <c r="E17" s="38" t="inlineStr">
        <is>
          <t xml:space="preserve">OD-FE-01</t>
        </is>
      </c>
      <c r="F17" s="39" t="inlineStr">
        <is>
          <t xml:space="preserve">육은서</t>
        </is>
      </c>
      <c r="G17" s="39" t="inlineStr">
        <is>
          <t xml:space="preserve">/app의 새 전략 입력과 실행 CTA를 읽기 전용 보관 UX로 바꾼다.</t>
        </is>
      </c>
      <c r="H17" s="40" t="inlineStr">
        <is>
          <t xml:space="preserve">[FE] retire new analysis entry point</t>
        </is>
      </c>
      <c r="I17" s="41" t="inlineStr">
        <is>
          <t xml:space="preserve">윤서준 / OD-INV-01 / LOCK-FE-AI-01</t>
        </is>
      </c>
      <c r="J17" s="31">
        <v>46250</v>
      </c>
      <c r="K17" s="31">
        <v>46250</v>
      </c>
      <c r="L17" s="32" t="inlineStr">
        <is>
          <t xml:space="preserve">미착수</t>
        </is>
      </c>
      <c r="M17" s="33"/>
      <c r="N17" s="34"/>
      <c r="O17" s="35">
        <f>IF(OR(ISBLANK(J17),ISBLANK(K17)),0,DAYS360(J17,K17,FALSE)+1)</f>
        <v/>
      </c>
      <c r="P17" s="26">
        <f t="shared" si="0"/>
        <v/>
      </c>
      <c r="Q17" s="36">
        <f>IF(O17=0,0,IF(K17&lt;$N$2,1,IF(J17&lt;$N$2,(DAYS360(J17,$N$2,FALSE)+1)/O17,0)))</f>
        <v/>
      </c>
      <c r="R17" s="37">
        <f t="shared" si="1"/>
        <v/>
      </c>
      <c r="S17" s="92" t="inlineStr">
        <is>
          <t xml:space="preserve">추정: 4h; scope: fe/**; 검증: cd fe &amp;&amp; npm test; 근거: C-01, B-08, UX-PUB-01, UX-PUB-02, UX-PUB-03; 상세: WBS 원장 OD-FE-01</t>
        </is>
      </c>
    </row>
    <row r="18" spans="2:18">
      <c r="A18" s="92"/>
      <c r="B18" s="2"/>
      <c r="C18" s="26" t="inlineStr">
        <is>
          <t xml:space="preserve">P0</t>
        </is>
      </c>
      <c r="D18" s="27" t="inlineStr">
        <is>
          <t xml:space="preserve">11</t>
        </is>
      </c>
      <c r="E18" s="38" t="inlineStr">
        <is>
          <t xml:space="preserve">OD-FE-02</t>
        </is>
      </c>
      <c r="F18" s="39" t="inlineStr">
        <is>
          <t xml:space="preserve">육은서</t>
        </is>
      </c>
      <c r="G18" s="39" t="inlineStr">
        <is>
          <t xml:space="preserve">브라우저 client에서 createAnalysisJob과 새 run 생성 import를 끊는다.</t>
        </is>
      </c>
      <c r="H18" s="40" t="inlineStr">
        <is>
          <t xml:space="preserve">[FE] remove on-demand analysis client calls</t>
        </is>
      </c>
      <c r="I18" s="41" t="inlineStr">
        <is>
          <t xml:space="preserve">윤서준 / OD-FE-01 / LOCK-FE-AI-01</t>
        </is>
      </c>
      <c r="J18" s="31">
        <v>46251</v>
      </c>
      <c r="K18" s="31">
        <v>46251</v>
      </c>
      <c r="L18" s="32" t="inlineStr">
        <is>
          <t xml:space="preserve">미착수</t>
        </is>
      </c>
      <c r="M18" s="33"/>
      <c r="N18" s="34"/>
      <c r="O18" s="35">
        <f>IF(OR(ISBLANK(J18),ISBLANK(K18)),0,DAYS360(J18,K18,FALSE)+1)</f>
        <v/>
      </c>
      <c r="P18" s="26">
        <f t="shared" ref="P18" si="2">IF(ISBLANK(M18),0,IF(ISBLANK(N18),DAYS360(M18,$N$2,FALSE)+1,DAYS360(M18,N18,FALSE)+1))</f>
        <v/>
      </c>
      <c r="Q18" s="36">
        <f>IF(O18=0,0,IF(K18&lt;$N$2,1,IF(J18&lt;$N$2,(DAYS360(J18,$N$2,FALSE)+1)/O18,0)))</f>
        <v/>
      </c>
      <c r="R18" s="37">
        <f t="shared" ref="R18" si="3">IF(P18=0,0,IF(L18="완료",1,IF(L18="진행중",(DAYS360(M18,$N$2,FALSE)+1)/O18,O18/P18)))</f>
        <v/>
      </c>
      <c r="S18" s="92" t="inlineStr">
        <is>
          <t xml:space="preserve">추정: 4h; scope: fe/**; 검증: cd fe &amp;&amp; npm test; 근거: C-01, B-08, UX-PUB-01, UX-PUB-02, UX-PUB-03; 상세: WBS 원장 OD-FE-02</t>
        </is>
      </c>
    </row>
    <row r="19" spans="2:18">
      <c r="A19" s="92"/>
      <c r="B19" s="2"/>
      <c r="C19" s="26" t="inlineStr">
        <is>
          <t xml:space="preserve">P0</t>
        </is>
      </c>
      <c r="D19" s="27" t="inlineStr">
        <is>
          <t xml:space="preserve">12</t>
        </is>
      </c>
      <c r="E19" s="38" t="inlineStr">
        <is>
          <t xml:space="preserve">OD-API-01</t>
        </is>
      </c>
      <c r="F19" s="39" t="inlineStr">
        <is>
          <t xml:space="preserve">윤서준</t>
        </is>
      </c>
      <c r="G19" s="39" t="inlineStr">
        <is>
          <t xml:space="preserve">POST /analysis-jobs를 명시적 410 feature-disabled 응답으로 바꾼다.</t>
        </is>
      </c>
      <c r="H19" s="40" t="inlineStr">
        <is>
          <t xml:space="preserve">[API] disable analysis job creation</t>
        </is>
      </c>
      <c r="I19" s="41" t="inlineStr">
        <is>
          <t xml:space="preserve">고준영 / OD-INV-01 / LOCK-AI-CORE-01</t>
        </is>
      </c>
      <c r="J19" s="31">
        <v>46250</v>
      </c>
      <c r="K19" s="31">
        <v>46250</v>
      </c>
      <c r="L19" s="32" t="inlineStr">
        <is>
          <t xml:space="preserve">미착수</t>
        </is>
      </c>
      <c r="M19" s="33"/>
      <c r="N19" s="34"/>
      <c r="O19" s="35">
        <f>IF(OR(ISBLANK(J19),ISBLANK(K19)),0,DAYS360(J19,K19,FALSE)+1)</f>
        <v/>
      </c>
      <c r="P19" s="26">
        <f t="shared" ref="P19" si="4">IF(ISBLANK(M19),0,IF(ISBLANK(N19),DAYS360(M19,$N$2,FALSE)+1,DAYS360(M19,N19,FALSE)+1))</f>
        <v/>
      </c>
      <c r="Q19" s="36">
        <f>IF(O19=0,0,IF(K19&lt;$N$2,1,IF(J19&lt;$N$2,(DAYS360(J19,$N$2,FALSE)+1)/O19,0)))</f>
        <v/>
      </c>
      <c r="R19" s="37">
        <f t="shared" ref="R19" si="5">IF(P19=0,0,IF(L19="완료",1,IF(L19="진행중",(DAYS360(M19,$N$2,FALSE)+1)/O19,O19/P19)))</f>
        <v/>
      </c>
      <c r="S19" s="92" t="inlineStr">
        <is>
          <t xml:space="preserve">추정: 4h; scope: ai/ai_graph/api.py, ai/tests/core/**; 검증: cd ai &amp;&amp; pytest -q tests/test_api.py -k analysis_jobs; 근거: C-01, B-08, UX-PUB-01, UX-PUB-02, UX-PUB-03; 상세: WBS 원장 OD-API-01</t>
        </is>
      </c>
    </row>
    <row r="20" spans="2:18">
      <c r="A20" s="92"/>
      <c r="B20" s="2"/>
      <c r="C20" s="26" t="inlineStr">
        <is>
          <t xml:space="preserve">P0</t>
        </is>
      </c>
      <c r="D20" s="27" t="inlineStr">
        <is>
          <t xml:space="preserve">13</t>
        </is>
      </c>
      <c r="E20" s="42" t="inlineStr">
        <is>
          <t xml:space="preserve">OD-JOB-01</t>
        </is>
      </c>
      <c r="F20" s="28" t="inlineStr">
        <is>
          <t xml:space="preserve">윤서준</t>
        </is>
      </c>
      <c r="G20" s="28" t="inlineStr">
        <is>
          <t xml:space="preserve">새 분석 job 소비자와 run 저장 호출을 막고 과거 결과 읽기만 남긴다.</t>
        </is>
      </c>
      <c r="H20" s="29" t="inlineStr">
        <is>
          <t xml:space="preserve">[API] make analysis history read-only</t>
        </is>
      </c>
      <c r="I20" s="41" t="inlineStr">
        <is>
          <t xml:space="preserve">고준영 / OD-API-01, OD-FE-02 / LOCK-AI-CORE-01</t>
        </is>
      </c>
      <c r="J20" s="31">
        <v>46252</v>
      </c>
      <c r="K20" s="31">
        <v>46252</v>
      </c>
      <c r="L20" s="32" t="inlineStr">
        <is>
          <t xml:space="preserve">미착수</t>
        </is>
      </c>
      <c r="M20" s="33"/>
      <c r="N20" s="34"/>
      <c r="O20" s="35">
        <f>IF(OR(ISBLANK(J20),ISBLANK(K20)),0,DAYS360(J20,K20,FALSE)+1)</f>
        <v/>
      </c>
      <c r="P20" s="26">
        <f t="shared" ca="1" si="0"/>
        <v/>
      </c>
      <c r="Q20" s="36">
        <f>IF(O20=0,0,IF(K20&lt;$N$2,1,IF(J20&lt;$N$2,(DAYS360(J20,$N$2,FALSE)+1)/O20,0)))</f>
        <v/>
      </c>
      <c r="R20" s="37">
        <f t="shared" ca="1" si="1"/>
        <v/>
      </c>
      <c r="S20" s="92" t="inlineStr">
        <is>
          <t xml:space="preserve">추정: 4h; scope: ai/ai_graph/jobs.py, ai/tests/core/**; 검증: cd ai &amp;&amp; pytest -q tests/test_jobs.py -k read_only; 근거: C-01, B-08, UX-PUB-01, UX-PUB-02, UX-PUB-03; 상세: WBS 원장 OD-JOB-01</t>
        </is>
      </c>
    </row>
    <row r="21" spans="2:18">
      <c r="A21" s="92"/>
      <c r="B21" s="2"/>
      <c r="C21" s="26" t="inlineStr">
        <is>
          <t xml:space="preserve">P0</t>
        </is>
      </c>
      <c r="D21" s="27" t="inlineStr">
        <is>
          <t xml:space="preserve">14</t>
        </is>
      </c>
      <c r="E21" s="43" t="inlineStr">
        <is>
          <t xml:space="preserve">OD-DIG-01</t>
        </is>
      </c>
      <c r="F21" s="39" t="inlineStr">
        <is>
          <t xml:space="preserve">윤서준</t>
        </is>
      </c>
      <c r="G21" s="39" t="inlineStr">
        <is>
          <t xml:space="preserve">production에서 POST /ai/daily-digest를 비활성화한다.</t>
        </is>
      </c>
      <c r="H21" s="40" t="inlineStr">
        <is>
          <t xml:space="preserve">[API] retire daily digest generation route</t>
        </is>
      </c>
      <c r="I21" s="41" t="inlineStr">
        <is>
          <t xml:space="preserve">고준영 / OD-INV-01 / LOCK-AI-CORE-01</t>
        </is>
      </c>
      <c r="J21" s="31">
        <v>46250</v>
      </c>
      <c r="K21" s="31">
        <v>46250</v>
      </c>
      <c r="L21" s="32" t="inlineStr">
        <is>
          <t xml:space="preserve">미착수</t>
        </is>
      </c>
      <c r="M21" s="33"/>
      <c r="N21" s="34"/>
      <c r="O21" s="35">
        <f>IF(OR(ISBLANK(J21),ISBLANK(K21)),0,DAYS360(J21,K21,FALSE)+1)</f>
        <v/>
      </c>
      <c r="P21" s="26">
        <f t="shared" si="0"/>
        <v/>
      </c>
      <c r="Q21" s="36">
        <f>IF(O21=0,0,IF(K21&lt;$N$2,1,IF(J21&lt;$N$2,(DAYS360(J21,$N$2,FALSE)+1)/O21,0)))</f>
        <v/>
      </c>
      <c r="R21" s="37">
        <f t="shared" si="1"/>
        <v/>
      </c>
      <c r="S21" s="92" t="inlineStr">
        <is>
          <t xml:space="preserve">추정: 4h; scope: ai/ai_graph/api.py, ai/tests/core/**; 검증: cd ai &amp;&amp; pytest -q tests/test_api.py -k daily_digest; 근거: C-01, B-08, UX-PUB-01, UX-PUB-02, UX-PUB-03; 상세: WBS 원장 OD-DIG-01</t>
        </is>
      </c>
    </row>
    <row r="22" spans="2:18">
      <c r="A22" s="92"/>
      <c r="B22" s="2"/>
      <c r="C22" s="26" t="inlineStr">
        <is>
          <t xml:space="preserve">P0</t>
        </is>
      </c>
      <c r="D22" s="27" t="inlineStr">
        <is>
          <t xml:space="preserve">15</t>
        </is>
      </c>
      <c r="E22" s="43" t="inlineStr">
        <is>
          <t xml:space="preserve">OD-DIG-02</t>
        </is>
      </c>
      <c r="F22" s="39" t="inlineStr">
        <is>
          <t xml:space="preserve">윤서준</t>
        </is>
      </c>
      <c r="G22" s="39" t="inlineStr">
        <is>
          <t xml:space="preserve">public /dev/email-template와 mock source 노출을 production bundle에서 제거한다.</t>
        </is>
      </c>
      <c r="H22" s="40" t="inlineStr">
        <is>
          <t xml:space="preserve">[FE] remove public email template preview</t>
        </is>
      </c>
      <c r="I22" s="41" t="inlineStr">
        <is>
          <t xml:space="preserve">고준영 / OD-DIG-01 / LOCK-AI-CORE-01</t>
        </is>
      </c>
      <c r="J22" s="31">
        <v>46251</v>
      </c>
      <c r="K22" s="31">
        <v>46251</v>
      </c>
      <c r="L22" s="32" t="inlineStr">
        <is>
          <t xml:space="preserve">미착수</t>
        </is>
      </c>
      <c r="M22" s="33"/>
      <c r="N22" s="34"/>
      <c r="O22" s="35">
        <f>IF(OR(ISBLANK(J22),ISBLANK(K22)),0,DAYS360(J22,K22,FALSE)+1)</f>
        <v/>
      </c>
      <c r="P22" s="26">
        <f t="shared" si="0"/>
        <v/>
      </c>
      <c r="Q22" s="36">
        <f>IF(O22=0,0,IF(K22&lt;$N$2,1,IF(J22&lt;$N$2,(DAYS360(J22,$N$2,FALSE)+1)/O22,0)))</f>
        <v/>
      </c>
      <c r="R22" s="37">
        <f t="shared" si="1"/>
        <v/>
      </c>
      <c r="S22" s="92" t="inlineStr">
        <is>
          <t xml:space="preserve">추정: 4h; scope: ai/ai_graph/api.py, ai/tests/core/**; 검증: cd fe &amp;&amp; npm test; 근거: C-01, B-08, UX-PUB-01, UX-PUB-02, UX-PUB-03; 상세: WBS 원장 OD-DIG-02</t>
        </is>
      </c>
    </row>
    <row r="23" spans="2:18">
      <c r="A23" s="92"/>
      <c r="B23" s="2"/>
      <c r="C23" s="26" t="inlineStr">
        <is>
          <t xml:space="preserve">P0</t>
        </is>
      </c>
      <c r="D23" s="27" t="inlineStr">
        <is>
          <t xml:space="preserve">16</t>
        </is>
      </c>
      <c r="E23" s="43" t="inlineStr">
        <is>
          <t xml:space="preserve">OD-REP-01</t>
        </is>
      </c>
      <c r="F23" s="39" t="inlineStr">
        <is>
          <t xml:space="preserve">육은서</t>
        </is>
      </c>
      <c r="G23" s="39" t="inlineStr">
        <is>
          <t xml:space="preserve">과거 리포트의 보관 기간·권한·표시 한계를 정책으로 승인한다.</t>
        </is>
      </c>
      <c r="H23" s="40" t="inlineStr">
        <is>
          <t xml:space="preserve">[DOCS] approve read-only report retention policy</t>
        </is>
      </c>
      <c r="I23" s="41" t="inlineStr">
        <is>
          <t xml:space="preserve">윤서준 / OD-INV-01 / LOCK-FE-AI-01</t>
        </is>
      </c>
      <c r="J23" s="31">
        <v>46250</v>
      </c>
      <c r="K23" s="31">
        <v>46250</v>
      </c>
      <c r="L23" s="32" t="inlineStr">
        <is>
          <t xml:space="preserve">미착수</t>
        </is>
      </c>
      <c r="M23" s="33"/>
      <c r="N23" s="34"/>
      <c r="O23" s="35">
        <f>IF(OR(ISBLANK(J23),ISBLANK(K23)),0,DAYS360(J23,K23,FALSE)+1)</f>
        <v/>
      </c>
      <c r="P23" s="26">
        <f t="shared" si="0"/>
        <v/>
      </c>
      <c r="Q23" s="36">
        <f>IF(O23=0,0,IF(K23&lt;$N$2,1,IF(J23&lt;$N$2,(DAYS360(J23,$N$2,FALSE)+1)/O23,0)))</f>
        <v/>
      </c>
      <c r="R23" s="37">
        <f t="shared" si="1"/>
        <v/>
      </c>
      <c r="S23" s="92" t="inlineStr">
        <is>
          <t xml:space="preserve">추정: 4h; scope: fe/**; 검증: cd fe &amp;&amp; npm test; 근거: C-01, B-08, UX-PUB-01, UX-PUB-02, UX-PUB-03; 상세: WBS 원장 OD-REP-01</t>
        </is>
      </c>
    </row>
    <row r="24" spans="2:18">
      <c r="A24" s="92"/>
      <c r="B24" s="2"/>
      <c r="C24" s="26" t="inlineStr">
        <is>
          <t xml:space="preserve">P0</t>
        </is>
      </c>
      <c r="D24" s="27" t="inlineStr">
        <is>
          <t xml:space="preserve">17</t>
        </is>
      </c>
      <c r="E24" s="43" t="inlineStr">
        <is>
          <t xml:space="preserve">OD-REP-02</t>
        </is>
      </c>
      <c r="F24" s="39" t="inlineStr">
        <is>
          <t xml:space="preserve">육은서</t>
        </is>
      </c>
      <c r="G24" s="39" t="inlineStr">
        <is>
          <t xml:space="preserve">승인된 보관 정책에 맞춰 GET 리포트를 읽기 전용으로 표시한다.</t>
        </is>
      </c>
      <c r="H24" s="40" t="inlineStr">
        <is>
          <t xml:space="preserve">[FE] label archived reports as read-only</t>
        </is>
      </c>
      <c r="I24" s="41" t="inlineStr">
        <is>
          <t xml:space="preserve">윤서준 / OD-REP-01 / LOCK-FE-AI-01</t>
        </is>
      </c>
      <c r="J24" s="31">
        <v>46251</v>
      </c>
      <c r="K24" s="31">
        <v>46251</v>
      </c>
      <c r="L24" s="32" t="inlineStr">
        <is>
          <t xml:space="preserve">미착수</t>
        </is>
      </c>
      <c r="M24" s="33"/>
      <c r="N24" s="34"/>
      <c r="O24" s="35">
        <f>IF(OR(ISBLANK(J24),ISBLANK(K24)),0,DAYS360(J24,K24,FALSE)+1)</f>
        <v/>
      </c>
      <c r="P24" s="26">
        <f t="shared" si="0"/>
        <v/>
      </c>
      <c r="Q24" s="36">
        <f>IF(O24=0,0,IF(K24&lt;$N$2,1,IF(J24&lt;$N$2,(DAYS360(J24,$N$2,FALSE)+1)/O24,0)))</f>
        <v/>
      </c>
      <c r="R24" s="37">
        <f t="shared" si="1"/>
        <v/>
      </c>
      <c r="S24" s="92" t="inlineStr">
        <is>
          <t xml:space="preserve">추정: 4h; scope: fe/**; 검증: cd fe &amp;&amp; npm test; 근거: C-01, B-08, UX-PUB-01, UX-PUB-02, UX-PUB-03; 상세: WBS 원장 OD-REP-02</t>
        </is>
      </c>
    </row>
    <row r="25" spans="2:18">
      <c r="A25" s="92"/>
      <c r="B25" s="2"/>
      <c r="C25" s="26" t="inlineStr">
        <is>
          <t xml:space="preserve">P0</t>
        </is>
      </c>
      <c r="D25" s="27" t="inlineStr">
        <is>
          <t xml:space="preserve">18</t>
        </is>
      </c>
      <c r="E25" s="43" t="inlineStr">
        <is>
          <t xml:space="preserve">OD-E2E-01</t>
        </is>
      </c>
      <c r="F25" s="39" t="inlineStr">
        <is>
          <t xml:space="preserve">육은서</t>
        </is>
      </c>
      <c r="G25" s="39" t="inlineStr">
        <is>
          <t xml:space="preserve">신규 요청 경로가 0개인지 API와 브라우저에서 회귀 검사한다.</t>
        </is>
      </c>
      <c r="H25" s="40" t="inlineStr">
        <is>
          <t xml:space="preserve">[TEST] prove on-demand entry points are retired</t>
        </is>
      </c>
      <c r="I25" s="41" t="inlineStr">
        <is>
          <t xml:space="preserve">고준영 / OD-FE-02, OD-JOB-01, OD-DIG-02, OD-REP-02 / LOCK-FE-AI-01</t>
        </is>
      </c>
      <c r="J25" s="31">
        <v>46253</v>
      </c>
      <c r="K25" s="31">
        <v>46253</v>
      </c>
      <c r="L25" s="32" t="inlineStr">
        <is>
          <t xml:space="preserve">미착수</t>
        </is>
      </c>
      <c r="M25" s="33"/>
      <c r="N25" s="34"/>
      <c r="O25" s="35">
        <f>IF(OR(ISBLANK(J25),ISBLANK(K25)),0,DAYS360(J25,K25,FALSE)+1)</f>
        <v/>
      </c>
      <c r="P25" s="26">
        <f t="shared" si="0"/>
        <v/>
      </c>
      <c r="Q25" s="36">
        <f>IF(O25=0,0,IF(K25&lt;$N$2,1,IF(J25&lt;$N$2,(DAYS360(J25,$N$2,FALSE)+1)/O25,0)))</f>
        <v/>
      </c>
      <c r="R25" s="37">
        <f t="shared" si="1"/>
        <v/>
      </c>
      <c r="S25" s="92" t="inlineStr">
        <is>
          <t xml:space="preserve">추정: 4h; scope: fe/**; 검증: cd fe &amp;&amp; npm test; 근거: C-01, B-08, UX-PUB-01, UX-PUB-02, UX-PUB-03; 상세: WBS 원장 OD-E2E-01</t>
        </is>
      </c>
    </row>
    <row r="26" spans="2:18">
      <c r="A26" s="92"/>
      <c r="B26" s="2"/>
      <c r="C26" s="26" t="inlineStr">
        <is>
          <t xml:space="preserve">P0</t>
        </is>
      </c>
      <c r="D26" s="27" t="inlineStr">
        <is>
          <t xml:space="preserve">19</t>
        </is>
      </c>
      <c r="E26" s="43" t="inlineStr">
        <is>
          <t xml:space="preserve">FT-RLS-01</t>
        </is>
      </c>
      <c r="F26" s="39" t="inlineStr">
        <is>
          <t xml:space="preserve">윤서준</t>
        </is>
      </c>
      <c r="G26" s="39" t="inlineStr">
        <is>
          <t xml:space="preserve">운영 설정에 DB나 provider가 없으면 서비스를 준비 완료로 표시하지 않게 한다.</t>
        </is>
      </c>
      <c r="H26" s="40" t="inlineStr">
        <is>
          <t xml:space="preserve">[API] require production dependencies at startup</t>
        </is>
      </c>
      <c r="I26" s="41" t="inlineStr">
        <is>
          <t xml:space="preserve">육은서 / PM-GOAL-01 / LOCK-AI-CORE-01</t>
        </is>
      </c>
      <c r="J26" s="31">
        <v>46248</v>
      </c>
      <c r="K26" s="31">
        <v>46248</v>
      </c>
      <c r="L26" s="32" t="inlineStr">
        <is>
          <t xml:space="preserve">미착수</t>
        </is>
      </c>
      <c r="M26" s="33"/>
      <c r="N26" s="34"/>
      <c r="O26" s="35">
        <f>IF(OR(ISBLANK(J26),ISBLANK(K26)),0,DAYS360(J26,K26,FALSE)+1)</f>
        <v/>
      </c>
      <c r="P26" s="26">
        <f t="shared" si="0"/>
        <v/>
      </c>
      <c r="Q26" s="36">
        <f>IF(O26=0,0,IF(K26&lt;$N$2,1,IF(J26&lt;$N$2,(DAYS360(J26,$N$2,FALSE)+1)/O26,0)))</f>
        <v/>
      </c>
      <c r="R26" s="37">
        <f t="shared" si="1"/>
        <v/>
      </c>
      <c r="S26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L-01, L-03, UX-EVAL-01; 상세: WBS 원장 FT-RLS-01</t>
        </is>
      </c>
    </row>
    <row r="27" spans="2:18">
      <c r="A27" s="92"/>
      <c r="B27" s="2"/>
      <c r="C27" s="26" t="inlineStr">
        <is>
          <t xml:space="preserve">P0</t>
        </is>
      </c>
      <c r="D27" s="27" t="inlineStr">
        <is>
          <t xml:space="preserve">20</t>
        </is>
      </c>
      <c r="E27" s="43" t="inlineStr">
        <is>
          <t xml:space="preserve">FT-DB-02</t>
        </is>
      </c>
      <c r="F27" s="39" t="inlineStr">
        <is>
          <t xml:space="preserve">윤서준</t>
        </is>
      </c>
      <c r="G27" s="39" t="inlineStr">
        <is>
          <t xml:space="preserve">DB 연결 실패를 분류해 분석 불가 envelope로 반환한다.</t>
        </is>
      </c>
      <c r="H27" s="40" t="inlineStr">
        <is>
          <t xml:space="preserve">[API] fail closed on database connection errors</t>
        </is>
      </c>
      <c r="I27" s="41" t="inlineStr">
        <is>
          <t xml:space="preserve">육은서 / FT-RLS-01 / LOCK-AI-CORE-01</t>
        </is>
      </c>
      <c r="J27" s="31">
        <v>46249</v>
      </c>
      <c r="K27" s="31">
        <v>46249</v>
      </c>
      <c r="L27" s="32" t="inlineStr">
        <is>
          <t xml:space="preserve">미착수</t>
        </is>
      </c>
      <c r="M27" s="33"/>
      <c r="N27" s="34"/>
      <c r="O27" s="35">
        <f>IF(OR(ISBLANK(J27),ISBLANK(K27)),0,DAYS360(J27,K27,FALSE)+1)</f>
        <v/>
      </c>
      <c r="P27" s="26">
        <f t="shared" ca="1" si="0"/>
        <v/>
      </c>
      <c r="Q27" s="36">
        <f>IF(O27=0,0,IF(K27&lt;$N$2,1,IF(J27&lt;$N$2,(DAYS360(J27,$N$2,FALSE)+1)/O27,0)))</f>
        <v/>
      </c>
      <c r="R27" s="37">
        <f t="shared" ca="1" si="1"/>
        <v/>
      </c>
      <c r="S27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L-01, UX-EVAL-02; 상세: WBS 원장 FT-DB-02</t>
        </is>
      </c>
    </row>
    <row r="28" spans="2:18">
      <c r="A28" s="92"/>
      <c r="B28" s="2"/>
      <c r="C28" s="26" t="inlineStr">
        <is>
          <t xml:space="preserve">P0</t>
        </is>
      </c>
      <c r="D28" s="27" t="inlineStr">
        <is>
          <t xml:space="preserve">21</t>
        </is>
      </c>
      <c r="E28" s="42" t="inlineStr">
        <is>
          <t xml:space="preserve">FT-LLM-03</t>
        </is>
      </c>
      <c r="F28" s="28" t="inlineStr">
        <is>
          <t xml:space="preserve">육은서</t>
        </is>
      </c>
      <c r="G28" s="28" t="inlineStr">
        <is>
          <t xml:space="preserve">AOAI/provider timeout과 실패를 fallback 없이 분류한다.</t>
        </is>
      </c>
      <c r="H28" s="29" t="inlineStr">
        <is>
          <t xml:space="preserve">[API] block analysis on provider failure</t>
        </is>
      </c>
      <c r="I28" s="41" t="inlineStr">
        <is>
          <t xml:space="preserve">윤서준 / FT-RLS-01 / LOCK-FE-AI-01</t>
        </is>
      </c>
      <c r="J28" s="31">
        <v>46249</v>
      </c>
      <c r="K28" s="31">
        <v>46249</v>
      </c>
      <c r="L28" s="32" t="inlineStr">
        <is>
          <t xml:space="preserve">미착수</t>
        </is>
      </c>
      <c r="M28" s="33"/>
      <c r="N28" s="34"/>
      <c r="O28" s="35">
        <f>IF(OR(ISBLANK(J28),ISBLANK(K28)),0,DAYS360(J28,K28,FALSE)+1)</f>
        <v/>
      </c>
      <c r="P28" s="26">
        <f t="shared" si="0"/>
        <v/>
      </c>
      <c r="Q28" s="36">
        <f>IF(O28=0,0,IF(K28&lt;$N$2,1,IF(J28&lt;$N$2,(DAYS360(J28,$N$2,FALSE)+1)/O28,0)))</f>
        <v/>
      </c>
      <c r="R28" s="37">
        <f t="shared" si="1"/>
        <v/>
      </c>
      <c r="S28" s="92" t="inlineStr">
        <is>
          <t xml:space="preserve">추정: 4h; scope: ai/ai_graph/llm/**; 검증: cd ai &amp;&amp; pytest -q; 근거: C-02, C-09, L-03, UX-EVAL-03; 상세: WBS 원장 FT-LLM-03</t>
        </is>
      </c>
    </row>
    <row r="29" spans="2:18">
      <c r="A29" s="92"/>
      <c r="B29" s="2"/>
      <c r="C29" s="26" t="inlineStr">
        <is>
          <t xml:space="preserve">P0</t>
        </is>
      </c>
      <c r="D29" s="27" t="inlineStr">
        <is>
          <t xml:space="preserve">22</t>
        </is>
      </c>
      <c r="E29" s="43" t="inlineStr">
        <is>
          <t xml:space="preserve">FT-SCH-04</t>
        </is>
      </c>
      <c r="F29" s="39" t="inlineStr">
        <is>
          <t xml:space="preserve">윤서준</t>
        </is>
      </c>
      <c r="G29" s="39" t="inlineStr">
        <is>
          <t xml:space="preserve">schema mismatch를 정상 metric으로 채우지 않는다.</t>
        </is>
      </c>
      <c r="H29" s="40" t="inlineStr">
        <is>
          <t xml:space="preserve">[API] reject schema-mismatched payloads</t>
        </is>
      </c>
      <c r="I29" s="41" t="inlineStr">
        <is>
          <t xml:space="preserve">육은서 / FT-RLS-01 / LOCK-AI-CORE-01</t>
        </is>
      </c>
      <c r="J29" s="31">
        <v>46249</v>
      </c>
      <c r="K29" s="31">
        <v>46249</v>
      </c>
      <c r="L29" s="32" t="inlineStr">
        <is>
          <t xml:space="preserve">미착수</t>
        </is>
      </c>
      <c r="M29" s="33"/>
      <c r="N29" s="34"/>
      <c r="O29" s="35">
        <f>IF(OR(ISBLANK(J29),ISBLANK(K29)),0,DAYS360(J29,K29,FALSE)+1)</f>
        <v/>
      </c>
      <c r="P29" s="26">
        <f t="shared" ca="1" si="0"/>
        <v/>
      </c>
      <c r="Q29" s="36">
        <f>IF(O29=0,0,IF(K29&lt;$N$2,1,IF(J29&lt;$N$2,(DAYS360(J29,$N$2,FALSE)+1)/O29,0)))</f>
        <v/>
      </c>
      <c r="R29" s="37">
        <f t="shared" ca="1" si="1"/>
        <v/>
      </c>
      <c r="S29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L-03, UX-EVAL-04; 상세: WBS 원장 FT-SCH-04</t>
        </is>
      </c>
    </row>
    <row r="30" spans="2:18">
      <c r="A30" s="92"/>
      <c r="B30" s="2"/>
      <c r="C30" s="26" t="inlineStr">
        <is>
          <t xml:space="preserve">P0</t>
        </is>
      </c>
      <c r="D30" s="27" t="inlineStr">
        <is>
          <t xml:space="preserve">23</t>
        </is>
      </c>
      <c r="E30" s="43" t="inlineStr">
        <is>
          <t xml:space="preserve">FT-EMPTY-05</t>
        </is>
      </c>
      <c r="F30" s="39" t="inlineStr">
        <is>
          <t xml:space="preserve">윤서준</t>
        </is>
      </c>
      <c r="G30" s="39" t="inlineStr">
        <is>
          <t xml:space="preserve">빈 응답을 schema 오류와 구분해 분석 불가로 끝낸다.</t>
        </is>
      </c>
      <c r="H30" s="40" t="inlineStr">
        <is>
          <t xml:space="preserve">[API] reject empty analysis results</t>
        </is>
      </c>
      <c r="I30" s="41" t="inlineStr">
        <is>
          <t xml:space="preserve">육은서 / FT-RLS-01 / LOCK-AI-CORE-01</t>
        </is>
      </c>
      <c r="J30" s="31">
        <v>46251</v>
      </c>
      <c r="K30" s="31">
        <v>46251</v>
      </c>
      <c r="L30" s="32" t="inlineStr">
        <is>
          <t xml:space="preserve">미착수</t>
        </is>
      </c>
      <c r="M30" s="33"/>
      <c r="N30" s="34"/>
      <c r="O30" s="35">
        <f>IF(OR(ISBLANK(J30),ISBLANK(K30)),0,DAYS360(J30,K30,FALSE)+1)</f>
        <v/>
      </c>
      <c r="P30" s="26">
        <f t="shared" ca="1" si="0"/>
        <v/>
      </c>
      <c r="Q30" s="36">
        <f>IF(O30=0,0,IF(K30&lt;$N$2,1,IF(J30&lt;$N$2,(DAYS360(J30,$N$2,FALSE)+1)/O30,0)))</f>
        <v/>
      </c>
      <c r="R30" s="37">
        <f t="shared" ca="1" si="1"/>
        <v/>
      </c>
      <c r="S30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L-03, UX-EVAL-05; 상세: WBS 원장 FT-EMPTY-05</t>
        </is>
      </c>
    </row>
    <row r="31" spans="2:18">
      <c r="A31" s="92"/>
      <c r="B31" s="2"/>
      <c r="C31" s="26" t="inlineStr">
        <is>
          <t xml:space="preserve">P0</t>
        </is>
      </c>
      <c r="D31" s="27" t="inlineStr">
        <is>
          <t xml:space="preserve">24</t>
        </is>
      </c>
      <c r="E31" s="43" t="inlineStr">
        <is>
          <t xml:space="preserve">FT-L4-06</t>
        </is>
      </c>
      <c r="F31" s="39" t="inlineStr">
        <is>
          <t xml:space="preserve">윤서준</t>
        </is>
      </c>
      <c r="G31" s="39" t="inlineStr">
        <is>
          <t xml:space="preserve">L4가 없을 때 기본 증적을 만들지 않고 근거 부족으로 끝낸다.</t>
        </is>
      </c>
      <c r="H31" s="40" t="inlineStr">
        <is>
          <t xml:space="preserve">[API] fail closed when L4 evidence is absent</t>
        </is>
      </c>
      <c r="I31" s="41" t="inlineStr">
        <is>
          <t xml:space="preserve">육은서 / FT-RLS-01 / LOCK-AI-CORE-01</t>
        </is>
      </c>
      <c r="J31" s="31">
        <v>46252</v>
      </c>
      <c r="K31" s="31">
        <v>46252</v>
      </c>
      <c r="L31" s="32" t="inlineStr">
        <is>
          <t xml:space="preserve">미착수</t>
        </is>
      </c>
      <c r="M31" s="33"/>
      <c r="N31" s="34"/>
      <c r="O31" s="35">
        <f>IF(OR(ISBLANK(J31),ISBLANK(K31)),0,DAYS360(J31,K31,FALSE)+1)</f>
        <v/>
      </c>
      <c r="P31" s="26">
        <f t="shared" si="0"/>
        <v/>
      </c>
      <c r="Q31" s="36">
        <f>IF(O31=0,0,IF(K31&lt;$N$2,1,IF(J31&lt;$N$2,(DAYS360(J31,$N$2,FALSE)+1)/O31,0)))</f>
        <v/>
      </c>
      <c r="R31" s="37">
        <f t="shared" si="1"/>
        <v/>
      </c>
      <c r="S31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L-02, UX-EVAL-06; 상세: WBS 원장 FT-L4-06</t>
        </is>
      </c>
    </row>
    <row r="32" spans="2:18">
      <c r="A32" s="92"/>
      <c r="B32" s="2"/>
      <c r="C32" s="26" t="inlineStr">
        <is>
          <t xml:space="preserve">P0</t>
        </is>
      </c>
      <c r="D32" s="27" t="inlineStr">
        <is>
          <t xml:space="preserve">25</t>
        </is>
      </c>
      <c r="E32" s="43" t="inlineStr">
        <is>
          <t xml:space="preserve">FT-JOB-07</t>
        </is>
      </c>
      <c r="F32" s="39" t="inlineStr">
        <is>
          <t xml:space="preserve">윤서준</t>
        </is>
      </c>
      <c r="G32" s="39" t="inlineStr">
        <is>
          <t xml:space="preserve">persistent job store가 없으면 release evaluator가 새 job을 거부한다.</t>
        </is>
      </c>
      <c r="H32" s="40" t="inlineStr">
        <is>
          <t xml:space="preserve">[API] require durable job storage in release profile</t>
        </is>
      </c>
      <c r="I32" s="41" t="inlineStr">
        <is>
          <t xml:space="preserve">육은서 / FT-RLS-01, OD-TOPO-01 / LOCK-AI-CORE-01</t>
        </is>
      </c>
      <c r="J32" s="31">
        <v>46253</v>
      </c>
      <c r="K32" s="31">
        <v>46253</v>
      </c>
      <c r="L32" s="32" t="inlineStr">
        <is>
          <t xml:space="preserve">미착수</t>
        </is>
      </c>
      <c r="M32" s="33"/>
      <c r="N32" s="34"/>
      <c r="O32" s="35">
        <f>IF(OR(ISBLANK(J32),ISBLANK(K32)),0,DAYS360(J32,K32,FALSE)+1)</f>
        <v/>
      </c>
      <c r="P32" s="26">
        <f t="shared" si="0"/>
        <v/>
      </c>
      <c r="Q32" s="36">
        <f>IF(O32=0,0,IF(K32&lt;$N$2,1,IF(J32&lt;$N$2,(DAYS360(J32,$N$2,FALSE)+1)/O32,0)))</f>
        <v/>
      </c>
      <c r="R32" s="37">
        <f t="shared" si="1"/>
        <v/>
      </c>
      <c r="S32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L-05, UX-EVAL-07; 상세: WBS 원장 FT-JOB-07</t>
        </is>
      </c>
    </row>
    <row r="33" spans="2:18">
      <c r="A33" s="92"/>
      <c r="B33" s="2"/>
      <c r="C33" s="26" t="inlineStr">
        <is>
          <t xml:space="preserve">P0</t>
        </is>
      </c>
      <c r="D33" s="27" t="inlineStr">
        <is>
          <t xml:space="preserve">26</t>
        </is>
      </c>
      <c r="E33" s="43" t="inlineStr">
        <is>
          <t xml:space="preserve">FT-FIX-08</t>
        </is>
      </c>
      <c r="F33" s="39" t="inlineStr">
        <is>
          <t xml:space="preserve">윤서준</t>
        </is>
      </c>
      <c r="G33" s="39" t="inlineStr">
        <is>
          <t xml:space="preserve">fixture mode를 명시 배지·추천 차단이 있는 development profile로만 제한한다.</t>
        </is>
      </c>
      <c r="H33" s="40" t="inlineStr">
        <is>
          <t xml:space="preserve">[API] isolate development fixture mode</t>
        </is>
      </c>
      <c r="I33" s="41" t="inlineStr">
        <is>
          <t xml:space="preserve">육은서 / FT-RLS-01 / LOCK-AI-CORE-01</t>
        </is>
      </c>
      <c r="J33" s="31">
        <v>46253</v>
      </c>
      <c r="K33" s="31">
        <v>46253</v>
      </c>
      <c r="L33" s="32" t="inlineStr">
        <is>
          <t xml:space="preserve">미착수</t>
        </is>
      </c>
      <c r="M33" s="33"/>
      <c r="N33" s="34"/>
      <c r="O33" s="35">
        <f>IF(OR(ISBLANK(J33),ISBLANK(K33)),0,DAYS360(J33,K33,FALSE)+1)</f>
        <v/>
      </c>
      <c r="P33" s="26">
        <f t="shared" si="0"/>
        <v/>
      </c>
      <c r="Q33" s="36">
        <f>IF(O33=0,0,IF(K33&lt;$N$2,1,IF(J33&lt;$N$2,(DAYS360(J33,$N$2,FALSE)+1)/O33,0)))</f>
        <v/>
      </c>
      <c r="R33" s="37">
        <f t="shared" si="1"/>
        <v/>
      </c>
      <c r="S33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C-02, C-09, L-01, L-03, UX-EVAL-08; 상세: WBS 원장 FT-FIX-08</t>
        </is>
      </c>
    </row>
    <row r="34" spans="2:18">
      <c r="A34" s="92"/>
      <c r="B34" s="2"/>
      <c r="C34" s="26" t="inlineStr">
        <is>
          <t xml:space="preserve">P0</t>
        </is>
      </c>
      <c r="D34" s="27" t="inlineStr">
        <is>
          <t xml:space="preserve">27</t>
        </is>
      </c>
      <c r="E34" s="43" t="inlineStr">
        <is>
          <t xml:space="preserve">MT-STALE-01</t>
        </is>
      </c>
      <c r="F34" s="39" t="inlineStr">
        <is>
          <t xml:space="preserve">윤서준</t>
        </is>
      </c>
      <c r="G34" s="39" t="inlineStr">
        <is>
          <t xml:space="preserve">stale metric을 검증 불가와 as-of로 모델링한다.</t>
        </is>
      </c>
      <c r="H34" s="40" t="inlineStr">
        <is>
          <t xml:space="preserve">[API] model stale metrics explicitly</t>
        </is>
      </c>
      <c r="I34" s="41" t="inlineStr">
        <is>
          <t xml:space="preserve">육은서 / FT-SCH-04 / LOCK-AI-CORE-01</t>
        </is>
      </c>
      <c r="J34" s="31">
        <v>46254</v>
      </c>
      <c r="K34" s="31">
        <v>46254</v>
      </c>
      <c r="L34" s="32" t="inlineStr">
        <is>
          <t xml:space="preserve">미착수</t>
        </is>
      </c>
      <c r="M34" s="33"/>
      <c r="N34" s="34"/>
      <c r="O34" s="35">
        <f>IF(OR(ISBLANK(J34),ISBLANK(K34)),0,DAYS360(J34,K34,FALSE)+1)</f>
        <v/>
      </c>
      <c r="P34" s="26">
        <f t="shared" si="0"/>
        <v/>
      </c>
      <c r="Q34" s="36">
        <f>IF(O34=0,0,IF(K34&lt;$N$2,1,IF(J34&lt;$N$2,(DAYS360(J34,$N$2,FALSE)+1)/O34,0)))</f>
        <v/>
      </c>
      <c r="R34" s="37">
        <f t="shared" si="1"/>
        <v/>
      </c>
      <c r="S34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C-03, C-09, L-04, UX-ARCH-01; 상세: WBS 원장 MT-STALE-01</t>
        </is>
      </c>
    </row>
    <row r="35" spans="2:18">
      <c r="A35" s="92"/>
      <c r="B35" s="2"/>
      <c r="C35" s="26" t="inlineStr">
        <is>
          <t xml:space="preserve">P0</t>
        </is>
      </c>
      <c r="D35" s="27" t="inlineStr">
        <is>
          <t xml:space="preserve">28</t>
        </is>
      </c>
      <c r="E35" s="43" t="inlineStr">
        <is>
          <t xml:space="preserve">MT-NF-02</t>
        </is>
      </c>
      <c r="F35" s="39" t="inlineStr">
        <is>
          <t xml:space="preserve">윤서준</t>
        </is>
      </c>
      <c r="G35" s="39" t="inlineStr">
        <is>
          <t xml:space="preserve">null·0·non-finite metric을 검증 불가로 모델링한다.</t>
        </is>
      </c>
      <c r="H35" s="40" t="inlineStr">
        <is>
          <t xml:space="preserve">[API] model non-finite metrics explicitly</t>
        </is>
      </c>
      <c r="I35" s="41" t="inlineStr">
        <is>
          <t xml:space="preserve">육은서 / FT-SCH-04 / LOCK-AI-CORE-01</t>
        </is>
      </c>
      <c r="J35" s="31">
        <v>46254</v>
      </c>
      <c r="K35" s="31">
        <v>46254</v>
      </c>
      <c r="L35" s="32" t="inlineStr">
        <is>
          <t xml:space="preserve">미착수</t>
        </is>
      </c>
      <c r="M35" s="33"/>
      <c r="N35" s="34"/>
      <c r="O35" s="35">
        <f>IF(OR(ISBLANK(J35),ISBLANK(K35)),0,DAYS360(J35,K35,FALSE)+1)</f>
        <v/>
      </c>
      <c r="P35" s="26">
        <f t="shared" si="0"/>
        <v/>
      </c>
      <c r="Q35" s="36">
        <f>IF(O35=0,0,IF(K35&lt;$N$2,1,IF(J35&lt;$N$2,(DAYS360(J35,$N$2,FALSE)+1)/O35,0)))</f>
        <v/>
      </c>
      <c r="R35" s="37">
        <f t="shared" si="1"/>
        <v/>
      </c>
      <c r="S35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C-03, C-09, L-04, UX-ARCH-02; 상세: WBS 원장 MT-NF-02</t>
        </is>
      </c>
    </row>
    <row r="36" spans="2:18">
      <c r="A36" s="92"/>
      <c r="B36" s="2"/>
      <c r="C36" s="26" t="inlineStr">
        <is>
          <t xml:space="preserve">P0</t>
        </is>
      </c>
      <c r="D36" s="27" t="inlineStr">
        <is>
          <t xml:space="preserve">29</t>
        </is>
      </c>
      <c r="E36" s="42" t="inlineStr">
        <is>
          <t xml:space="preserve">MT-DATA-03</t>
        </is>
      </c>
      <c r="F36" s="28" t="inlineStr">
        <is>
          <t xml:space="preserve">윤서준</t>
        </is>
      </c>
      <c r="G36" s="28" t="inlineStr">
        <is>
          <t xml:space="preserve">입력 기간·유니버스가 부족한 report를 데이터 부족으로 표시한다.</t>
        </is>
      </c>
      <c r="H36" s="29" t="inlineStr">
        <is>
          <t xml:space="preserve">[API] model insufficient quantitative data</t>
        </is>
      </c>
      <c r="I36" s="41" t="inlineStr">
        <is>
          <t xml:space="preserve">육은서 / FT-EMPTY-05 / LOCK-AI-CORE-01</t>
        </is>
      </c>
      <c r="J36" s="31">
        <v>46255</v>
      </c>
      <c r="K36" s="31">
        <v>46255</v>
      </c>
      <c r="L36" s="32" t="str">
        <f ca="1">IF(ISBLANK(J36),"진행중",IF(ISBLANK(N36),IF(K36&lt;$N$2,"지연","진행중"),"완료"))</f>
        <v/>
      </c>
      <c r="M36" s="33"/>
      <c r="N36" s="34"/>
      <c r="O36" s="35">
        <f>IF(OR(ISBLANK(J36),ISBLANK(K36)),0,DAYS360(J36,K36,FALSE)+1)</f>
        <v/>
      </c>
      <c r="P36" s="26">
        <f t="shared" si="0"/>
        <v/>
      </c>
      <c r="Q36" s="36">
        <f ca="1">IF(O36=0,0,IF(K36&lt;$N$2,1,IF(J36&lt;$N$2,(DAYS360(J36,$N$2,FALSE)+1)/O36,0)))</f>
        <v/>
      </c>
      <c r="R36" s="37">
        <f t="shared" si="1"/>
        <v/>
      </c>
      <c r="S36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C-03, C-09, L-04, UX-ARCH-03; 상세: WBS 원장 MT-DATA-03</t>
        </is>
      </c>
    </row>
    <row r="37" spans="2:18">
      <c r="A37" s="92"/>
      <c r="B37" s="2"/>
      <c r="C37" s="26" t="inlineStr">
        <is>
          <t xml:space="preserve">P0</t>
        </is>
      </c>
      <c r="D37" s="27" t="inlineStr">
        <is>
          <t xml:space="preserve">30</t>
        </is>
      </c>
      <c r="E37" s="43" t="inlineStr">
        <is>
          <t xml:space="preserve">MR-REG-01</t>
        </is>
      </c>
      <c r="F37" s="39" t="inlineStr">
        <is>
          <t xml:space="preserve">조은채</t>
        </is>
      </c>
      <c r="G37" s="39" t="inlineStr">
        <is>
          <t xml:space="preserve">각 지표에 이름, 계산식, 입력 기간, 기준 시각, 결측 처리 방식을 적은 목록을 만든다.</t>
        </is>
      </c>
      <c r="H37" s="40" t="inlineStr">
        <is>
          <t xml:space="preserve">[DOCS] define metric registry contract</t>
        </is>
      </c>
      <c r="I37" s="41" t="inlineStr">
        <is>
          <t xml:space="preserve">윤서준 / MT-STALE-01, MT-NF-02, MT-DATA-03 / LOCK-DE-DB-01</t>
        </is>
      </c>
      <c r="J37" s="31">
        <v>46256</v>
      </c>
      <c r="K37" s="31">
        <v>46256</v>
      </c>
      <c r="L37" s="32" t="inlineStr">
        <is>
          <t xml:space="preserve">미착수</t>
        </is>
      </c>
      <c r="M37" s="33"/>
      <c r="N37" s="34"/>
      <c r="O37" s="35">
        <f>IF(OR(ISBLANK(J37),ISBLANK(K37)),0,DAYS360(J37,K37,FALSE)+1)</f>
        <v/>
      </c>
      <c r="P37" s="26">
        <f t="shared" ca="1" si="0"/>
        <v/>
      </c>
      <c r="Q37" s="36">
        <f ca="1">IF(O37=0,0,IF(K37&lt;$N$2,1,IF(J37&lt;$N$2,(DAYS360(J37,$N$2,FALSE)+1)/O37,0)))</f>
        <v/>
      </c>
      <c r="R37" s="37">
        <f t="shared" ca="1" si="1"/>
        <v/>
      </c>
      <c r="S37" s="92" t="inlineStr">
        <is>
          <t xml:space="preserve">추정: 4h; scope: WBS evidence records; 검증: cd ai &amp;&amp; pytest -q; 근거: C-03, C-09, R-03, L-04, UX-ARCH-01, UX-ARCH-02, UX-ARCH-03; 상세: WBS 원장 MR-REG-01</t>
        </is>
      </c>
    </row>
    <row r="38" spans="2:18">
      <c r="A38" s="92"/>
      <c r="B38" s="2"/>
      <c r="C38" s="26" t="inlineStr">
        <is>
          <t xml:space="preserve">P0</t>
        </is>
      </c>
      <c r="D38" s="27" t="inlineStr">
        <is>
          <t xml:space="preserve">31</t>
        </is>
      </c>
      <c r="E38" s="43" t="inlineStr">
        <is>
          <t xml:space="preserve">MR-PF-01</t>
        </is>
      </c>
      <c r="F38" s="39" t="inlineStr">
        <is>
          <t xml:space="preserve">조은채</t>
        </is>
      </c>
      <c r="G38" s="39" t="inlineStr">
        <is>
          <t xml:space="preserve">profit factor의 사용자 정의와 엔진 정의를 결정하고 승인한다.</t>
        </is>
      </c>
      <c r="H38" s="77" t="inlineStr">
        <is>
          <t xml:space="preserve">[DOCS] approve profit factor semantics</t>
        </is>
      </c>
      <c r="I38" s="41" t="inlineStr">
        <is>
          <t xml:space="preserve">윤서준 / MR-REG-01 / LOCK-DE-DB-01</t>
        </is>
      </c>
      <c r="J38" s="31">
        <v>46257</v>
      </c>
      <c r="K38" s="78">
        <v>46257</v>
      </c>
      <c r="L38" s="32" t="inlineStr">
        <is>
          <t xml:space="preserve">미착수</t>
        </is>
      </c>
      <c r="M38" s="79"/>
      <c r="N38" s="34"/>
      <c r="O38" s="35"/>
      <c r="P38" s="26"/>
      <c r="Q38" s="36"/>
      <c r="R38" s="37"/>
      <c r="S38" s="92" t="inlineStr">
        <is>
          <t xml:space="preserve">추정: 4h; scope: WBS evidence records; 검증: cd ai &amp;&amp; pytest -q; 근거: C-03, C-09, R-03, L-04, UX-ARCH-01, UX-ARCH-02, UX-ARCH-03; 상세: WBS 원장 MR-PF-01</t>
        </is>
      </c>
    </row>
    <row r="39" spans="2:18">
      <c r="A39" s="92"/>
      <c r="B39" s="2"/>
      <c r="C39" s="26" t="inlineStr">
        <is>
          <t xml:space="preserve">P0</t>
        </is>
      </c>
      <c r="D39" s="27" t="inlineStr">
        <is>
          <t xml:space="preserve">32</t>
        </is>
      </c>
      <c r="E39" s="43" t="inlineStr">
        <is>
          <t xml:space="preserve">MR-ALL-01</t>
        </is>
      </c>
      <c r="F39" s="39" t="inlineStr">
        <is>
          <t xml:space="preserve">조은채</t>
        </is>
      </c>
      <c r="G39" s="39" t="inlineStr">
        <is>
          <t xml:space="preserve">공개 지표 전부를 registry에 등록한다.</t>
        </is>
      </c>
      <c r="H39" s="77" t="inlineStr">
        <is>
          <t xml:space="preserve">[DOCS] register public quantitative metrics</t>
        </is>
      </c>
      <c r="I39" s="41" t="inlineStr">
        <is>
          <t xml:space="preserve">윤서준 / MR-PF-01 / LOCK-DE-DB-01</t>
        </is>
      </c>
      <c r="J39" s="31">
        <v>46258</v>
      </c>
      <c r="K39" s="78">
        <v>46258</v>
      </c>
      <c r="L39" s="32" t="inlineStr">
        <is>
          <t xml:space="preserve">미착수</t>
        </is>
      </c>
      <c r="M39" s="79"/>
      <c r="N39" s="34"/>
      <c r="O39" s="35"/>
      <c r="P39" s="26"/>
      <c r="Q39" s="36"/>
      <c r="R39" s="37"/>
      <c r="S39" s="92" t="inlineStr">
        <is>
          <t xml:space="preserve">추정: 4h; scope: WBS evidence records; 검증: cd ai &amp;&amp; pytest -q; 근거: C-03, C-09, R-03, L-04, UX-ARCH-01, UX-ARCH-02, UX-ARCH-03; 상세: WBS 원장 MR-ALL-01</t>
        </is>
      </c>
    </row>
    <row r="40" spans="2:18">
      <c r="A40" s="92"/>
      <c r="B40" s="2"/>
      <c r="C40" s="26" t="inlineStr">
        <is>
          <t xml:space="preserve">P0</t>
        </is>
      </c>
      <c r="D40" s="27" t="inlineStr">
        <is>
          <t xml:space="preserve">33</t>
        </is>
      </c>
      <c r="E40" s="43" t="inlineStr">
        <is>
          <t xml:space="preserve">MR-ENG-01</t>
        </is>
      </c>
      <c r="F40" s="39" t="inlineStr">
        <is>
          <t xml:space="preserve">윤서준</t>
        </is>
      </c>
      <c r="G40" s="39" t="inlineStr">
        <is>
          <t xml:space="preserve">엔진이 registry version과 provenance를 포함한 metric envelope를 낸다.</t>
        </is>
      </c>
      <c r="H40" s="77" t="inlineStr">
        <is>
          <t xml:space="preserve">[API] attach metric provenance to analysis output</t>
        </is>
      </c>
      <c r="I40" s="41" t="inlineStr">
        <is>
          <t xml:space="preserve">육은서 / MR-ALL-01 / LOCK-AI-CORE-01</t>
        </is>
      </c>
      <c r="J40" s="31">
        <v>46259</v>
      </c>
      <c r="K40" s="78">
        <v>46259</v>
      </c>
      <c r="L40" s="32" t="inlineStr">
        <is>
          <t xml:space="preserve">미착수</t>
        </is>
      </c>
      <c r="M40" s="79"/>
      <c r="N40" s="34"/>
      <c r="O40" s="35"/>
      <c r="P40" s="26"/>
      <c r="Q40" s="36"/>
      <c r="R40" s="37"/>
      <c r="S40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C-03, C-09, R-03, L-04, UX-ARCH-01, UX-ARCH-02, UX-ARCH-03; 상세: WBS 원장 MR-ENG-01</t>
        </is>
      </c>
    </row>
    <row r="41" spans="2:18">
      <c r="A41" s="92"/>
      <c r="B41" s="2"/>
      <c r="C41" s="26" t="inlineStr">
        <is>
          <t xml:space="preserve">P0</t>
        </is>
      </c>
      <c r="D41" s="27" t="inlineStr">
        <is>
          <t xml:space="preserve">34</t>
        </is>
      </c>
      <c r="E41" s="43" t="inlineStr">
        <is>
          <t xml:space="preserve">MR-API-01</t>
        </is>
      </c>
      <c r="F41" s="39" t="inlineStr">
        <is>
          <t xml:space="preserve">조은채</t>
        </is>
      </c>
      <c r="G41" s="39" t="inlineStr">
        <is>
          <t xml:space="preserve">API JSON이 registry와 다른 공식·단위·null 상태를 만들지 않게 한다.</t>
        </is>
      </c>
      <c r="H41" s="77" t="inlineStr">
        <is>
          <t xml:space="preserve">[TEST] contract test metric API serialization</t>
        </is>
      </c>
      <c r="I41" s="41" t="inlineStr">
        <is>
          <t xml:space="preserve">윤서준 / MR-ENG-01 / LOCK-DE-DB-01</t>
        </is>
      </c>
      <c r="J41" s="31">
        <v>46260</v>
      </c>
      <c r="K41" s="78">
        <v>46260</v>
      </c>
      <c r="L41" s="32" t="inlineStr">
        <is>
          <t xml:space="preserve">미착수</t>
        </is>
      </c>
      <c r="M41" s="79"/>
      <c r="N41" s="34"/>
      <c r="O41" s="35"/>
      <c r="P41" s="26"/>
      <c r="Q41" s="36"/>
      <c r="R41" s="37"/>
      <c r="S41" s="92" t="inlineStr">
        <is>
          <t xml:space="preserve">추정: 4h; scope: ai/tests/contract/**; 검증: cd ai &amp;&amp; pytest -q; 근거: C-03, C-09, R-03, L-04, UX-ARCH-01, UX-ARCH-02, UX-ARCH-03; 상세: WBS 원장 MR-API-01</t>
        </is>
      </c>
    </row>
    <row r="42" spans="2:18">
      <c r="A42" s="92"/>
      <c r="B42" s="2"/>
      <c r="C42" s="26" t="inlineStr">
        <is>
          <t xml:space="preserve">P0</t>
        </is>
      </c>
      <c r="D42" s="27" t="inlineStr">
        <is>
          <t xml:space="preserve">35</t>
        </is>
      </c>
      <c r="E42" s="43" t="inlineStr">
        <is>
          <t xml:space="preserve">MR-UI-01</t>
        </is>
      </c>
      <c r="F42" s="39" t="inlineStr">
        <is>
          <t xml:space="preserve">육은서</t>
        </is>
      </c>
      <c r="G42" s="39" t="inlineStr">
        <is>
          <t xml:space="preserve">카드가 검증 불가 이유·as-of·source를 읽기 쉽게 표시한다.</t>
        </is>
      </c>
      <c r="H42" s="77" t="inlineStr">
        <is>
          <t xml:space="preserve">[FE] show metric provenance and unavailable state</t>
        </is>
      </c>
      <c r="I42" s="41" t="inlineStr">
        <is>
          <t xml:space="preserve">윤서준 / MR-API-01 / LOCK-FE-AI-01</t>
        </is>
      </c>
      <c r="J42" s="31">
        <v>46261</v>
      </c>
      <c r="K42" s="78">
        <v>46261</v>
      </c>
      <c r="L42" s="32" t="inlineStr">
        <is>
          <t xml:space="preserve">미착수</t>
        </is>
      </c>
      <c r="M42" s="79"/>
      <c r="N42" s="34"/>
      <c r="O42" s="35"/>
      <c r="P42" s="26"/>
      <c r="Q42" s="36"/>
      <c r="R42" s="37"/>
      <c r="S42" s="92" t="inlineStr">
        <is>
          <t xml:space="preserve">추정: 4h; scope: fe/**; 검증: cd fe &amp;&amp; node --experimental-strip-types --test scripts/quant-performance-source.test.mts; 근거: C-03, C-09, R-03, L-04, UX-ARCH-01, UX-ARCH-02, UX-ARCH-03; 상세: WBS 원장 MR-UI-01</t>
        </is>
      </c>
    </row>
    <row r="43" spans="2:18">
      <c r="A43" s="92"/>
      <c r="B43" s="2"/>
      <c r="C43" s="26" t="inlineStr">
        <is>
          <t xml:space="preserve">P0</t>
        </is>
      </c>
      <c r="D43" s="27" t="inlineStr">
        <is>
          <t xml:space="preserve">36</t>
        </is>
      </c>
      <c r="E43" s="43" t="inlineStr">
        <is>
          <t xml:space="preserve">MR-CLAIM-01</t>
        </is>
      </c>
      <c r="F43" s="39" t="inlineStr">
        <is>
          <t xml:space="preserve">육은서</t>
        </is>
      </c>
      <c r="G43" s="39" t="inlineStr">
        <is>
          <t xml:space="preserve">랜딩과 report의 사실형 수치를 claim ledger에 연결한다.</t>
        </is>
      </c>
      <c r="H43" s="77" t="inlineStr">
        <is>
          <t xml:space="preserve">[FE] disclose sample and live metric claims</t>
        </is>
      </c>
      <c r="I43" s="41" t="inlineStr">
        <is>
          <t xml:space="preserve">윤서준 / MR-UI-01 / LOCK-FE-AI-01</t>
        </is>
      </c>
      <c r="J43" s="31">
        <v>46262</v>
      </c>
      <c r="K43" s="78">
        <v>46262</v>
      </c>
      <c r="L43" s="32" t="inlineStr">
        <is>
          <t xml:space="preserve">미착수</t>
        </is>
      </c>
      <c r="M43" s="79"/>
      <c r="N43" s="34"/>
      <c r="O43" s="35"/>
      <c r="P43" s="26"/>
      <c r="Q43" s="36"/>
      <c r="R43" s="37"/>
      <c r="S43" s="92" t="inlineStr">
        <is>
          <t xml:space="preserve">추정: 4h; scope: fe/**; 검증: cd fe &amp;&amp; node --experimental-strip-types --test scripts/landing-page-source.test.mts; 근거: C-08, UX-CLAIM-01; 상세: WBS 원장 MR-CLAIM-01</t>
        </is>
      </c>
    </row>
    <row r="44" spans="2:18">
      <c r="A44" s="92"/>
      <c r="B44" s="2"/>
      <c r="C44" s="26" t="inlineStr">
        <is>
          <t xml:space="preserve">P0</t>
        </is>
      </c>
      <c r="D44" s="27" t="inlineStr">
        <is>
          <t xml:space="preserve">37</t>
        </is>
      </c>
      <c r="E44" s="43" t="inlineStr">
        <is>
          <t xml:space="preserve">QV-PTI-01</t>
        </is>
      </c>
      <c r="F44" s="39" t="inlineStr">
        <is>
          <t xml:space="preserve">윤민호</t>
        </is>
      </c>
      <c r="G44" s="39" t="inlineStr">
        <is>
          <t xml:space="preserve">point-in-time 유니버스와 상장폐지 처리의 데이터 계약을 정한다.</t>
        </is>
      </c>
      <c r="H44" s="77" t="inlineStr">
        <is>
          <t xml:space="preserve">[DOCS] define point-in-time universe evidence contract</t>
        </is>
      </c>
      <c r="I44" s="41" t="inlineStr">
        <is>
          <t xml:space="preserve">조은채 / RS-LED-01 / LOCK-DE-PIPE-01</t>
        </is>
      </c>
      <c r="J44" s="31">
        <v>46252</v>
      </c>
      <c r="K44" s="78">
        <v>46252</v>
      </c>
      <c r="L44" s="32" t="inlineStr">
        <is>
          <t xml:space="preserve">미착수</t>
        </is>
      </c>
      <c r="M44" s="79"/>
      <c r="N44" s="34"/>
      <c r="O44" s="35"/>
      <c r="P44" s="26"/>
      <c r="Q44" s="36"/>
      <c r="R44" s="37"/>
      <c r="S44" s="92" t="inlineStr">
        <is>
          <t xml:space="preserve">추정: 4h; scope: DE/quant_agent/data/**; 검증: cd ai &amp;&amp; pytest -q; 근거: C-06, C-07, R-01, R-02; 상세: WBS 원장 QV-PTI-01</t>
        </is>
      </c>
    </row>
    <row r="45" spans="2:18">
      <c r="A45" s="92"/>
      <c r="B45" s="2"/>
      <c r="C45" s="26" t="inlineStr">
        <is>
          <t xml:space="preserve">P0</t>
        </is>
      </c>
      <c r="D45" s="27" t="inlineStr">
        <is>
          <t xml:space="preserve">38</t>
        </is>
      </c>
      <c r="E45" s="43" t="inlineStr">
        <is>
          <t xml:space="preserve">QV-WRM-01</t>
        </is>
      </c>
      <c r="F45" s="39" t="inlineStr">
        <is>
          <t xml:space="preserve">윤서준</t>
        </is>
      </c>
      <c r="G45" s="39" t="inlineStr">
        <is>
          <t xml:space="preserve">지표 warm-up 부족이 신호·성과에 섞이지 않게 한다.</t>
        </is>
      </c>
      <c r="H45" s="77" t="inlineStr">
        <is>
          <t xml:space="preserve">[TEST] reject strategies before metric warm-up</t>
        </is>
      </c>
      <c r="I45" s="41" t="inlineStr">
        <is>
          <t xml:space="preserve">육은서 / QV-PTI-01 / LOCK-AI-CORE-01</t>
        </is>
      </c>
      <c r="J45" s="31">
        <v>46255</v>
      </c>
      <c r="K45" s="78">
        <v>46255</v>
      </c>
      <c r="L45" s="32" t="inlineStr">
        <is>
          <t xml:space="preserve">미착수</t>
        </is>
      </c>
      <c r="M45" s="79"/>
      <c r="N45" s="34"/>
      <c r="O45" s="35"/>
      <c r="P45" s="26"/>
      <c r="Q45" s="36"/>
      <c r="R45" s="37"/>
      <c r="S45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C-06, C-07, R-01, R-02; 상세: WBS 원장 QV-WRM-01</t>
        </is>
      </c>
    </row>
    <row r="46" spans="2:18">
      <c r="A46" s="92"/>
      <c r="B46" s="2"/>
      <c r="C46" s="26" t="inlineStr">
        <is>
          <t xml:space="preserve">P0</t>
        </is>
      </c>
      <c r="D46" s="27" t="inlineStr">
        <is>
          <t xml:space="preserve">39</t>
        </is>
      </c>
      <c r="E46" s="43" t="inlineStr">
        <is>
          <t xml:space="preserve">QV-OOS-01</t>
        </is>
      </c>
      <c r="F46" s="39" t="inlineStr">
        <is>
          <t xml:space="preserve">윤서준</t>
        </is>
      </c>
      <c r="G46" s="39" t="inlineStr">
        <is>
          <t xml:space="preserve">train/validation/test/OOS 경계와 후보 수를 결과물에 남긴다.</t>
        </is>
      </c>
      <c r="H46" s="77" t="inlineStr">
        <is>
          <t xml:space="preserve">[API] disclose out-of-sample boundaries</t>
        </is>
      </c>
      <c r="I46" s="41" t="inlineStr">
        <is>
          <t xml:space="preserve">육은서 / QV-PTI-01 / LOCK-AI-CORE-01</t>
        </is>
      </c>
      <c r="J46" s="31">
        <v>46256</v>
      </c>
      <c r="K46" s="78">
        <v>46256</v>
      </c>
      <c r="L46" s="32" t="inlineStr">
        <is>
          <t xml:space="preserve">미착수</t>
        </is>
      </c>
      <c r="M46" s="79"/>
      <c r="N46" s="34"/>
      <c r="O46" s="35"/>
      <c r="P46" s="26"/>
      <c r="Q46" s="36"/>
      <c r="R46" s="37"/>
      <c r="S46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C-06, C-07, R-01, R-02; 상세: WBS 원장 QV-OOS-01</t>
        </is>
      </c>
    </row>
    <row r="47" spans="2:18">
      <c r="A47" s="92"/>
      <c r="B47" s="2"/>
      <c r="C47" s="26" t="inlineStr">
        <is>
          <t xml:space="preserve">P0</t>
        </is>
      </c>
      <c r="D47" s="27" t="inlineStr">
        <is>
          <t xml:space="preserve">40</t>
        </is>
      </c>
      <c r="E47" s="43" t="inlineStr">
        <is>
          <t xml:space="preserve">QV-EXE-01</t>
        </is>
      </c>
      <c r="F47" s="39" t="inlineStr">
        <is>
          <t xml:space="preserve">윤서준</t>
        </is>
      </c>
      <c r="G47" s="39" t="inlineStr">
        <is>
          <t xml:space="preserve">수수료·슬리피지·체결 시점·거래 단위를 결과와 함께 공개한다.</t>
        </is>
      </c>
      <c r="H47" s="77" t="inlineStr">
        <is>
          <t xml:space="preserve">[API] record backtest execution assumptions</t>
        </is>
      </c>
      <c r="I47" s="41" t="inlineStr">
        <is>
          <t xml:space="preserve">육은서 / QV-OOS-01 / LOCK-AI-CORE-01</t>
        </is>
      </c>
      <c r="J47" s="31">
        <v>46257</v>
      </c>
      <c r="K47" s="31">
        <v>46257</v>
      </c>
      <c r="L47" s="32" t="inlineStr">
        <is>
          <t xml:space="preserve">미착수</t>
        </is>
      </c>
      <c r="M47" s="79"/>
      <c r="N47" s="34"/>
      <c r="O47" s="35"/>
      <c r="P47" s="26"/>
      <c r="Q47" s="36"/>
      <c r="R47" s="37"/>
      <c r="S47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C-06, C-07, R-01, R-02; 상세: WBS 원장 QV-EXE-01</t>
        </is>
      </c>
    </row>
    <row r="48" spans="2:18">
      <c r="A48" s="92"/>
      <c r="B48" s="2"/>
      <c r="C48" s="26" t="inlineStr">
        <is>
          <t xml:space="preserve">P0</t>
        </is>
      </c>
      <c r="D48" s="27" t="inlineStr">
        <is>
          <t xml:space="preserve">41</t>
        </is>
      </c>
      <c r="E48" s="43" t="inlineStr">
        <is>
          <t xml:space="preserve">QV-BIAS-01</t>
        </is>
      </c>
      <c r="F48" s="39" t="inlineStr">
        <is>
          <t xml:space="preserve">윤서준</t>
        </is>
      </c>
      <c r="G48" s="39" t="inlineStr">
        <is>
          <t xml:space="preserve">look-ahead 검사와 미발화 신호 한계를 artifact로 남긴다.</t>
        </is>
      </c>
      <c r="H48" s="77" t="inlineStr">
        <is>
          <t xml:space="preserve">[TEST] add lookahead evidence report</t>
        </is>
      </c>
      <c r="I48" s="41" t="inlineStr">
        <is>
          <t xml:space="preserve">육은서 / QV-WRM-01, QV-OOS-01 / LOCK-AI-CORE-01</t>
        </is>
      </c>
      <c r="J48" s="31">
        <v>46257</v>
      </c>
      <c r="K48" s="31">
        <v>46257</v>
      </c>
      <c r="L48" s="32" t="inlineStr">
        <is>
          <t xml:space="preserve">미착수</t>
        </is>
      </c>
      <c r="M48" s="79"/>
      <c r="N48" s="34"/>
      <c r="O48" s="35"/>
      <c r="P48" s="26"/>
      <c r="Q48" s="36"/>
      <c r="R48" s="37"/>
      <c r="S48" s="92" t="inlineStr">
        <is>
          <t xml:space="preserve">추정: 4h; scope: ai/ai_graph/graph.py, ai/ai_graph/jobs.py, ai/ai_graph/schemas.py, ai/ai_graph/data_sources/**, ai/ai_graph/nodes/**, ai/ai_graph/quant_performance.py, backtest_module/**, ai/tests/core/**; 검증: cd ai &amp;&amp; pytest -q; 근거: C-06, C-07, R-01, R-02; 상세: WBS 원장 QV-BIAS-01</t>
        </is>
      </c>
    </row>
    <row r="49" spans="2:18">
      <c r="A49" s="92"/>
      <c r="B49" s="2"/>
      <c r="C49" s="26" t="inlineStr">
        <is>
          <t xml:space="preserve">P0</t>
        </is>
      </c>
      <c r="D49" s="27" t="inlineStr">
        <is>
          <t xml:space="preserve">42</t>
        </is>
      </c>
      <c r="E49" s="43" t="inlineStr">
        <is>
          <t xml:space="preserve">UX-BUILD-01</t>
        </is>
      </c>
      <c r="F49" s="39" t="inlineStr">
        <is>
          <t xml:space="preserve">육은서</t>
        </is>
      </c>
      <c r="G49" s="39" t="inlineStr">
        <is>
          <t xml:space="preserve">배포 화면에 개발 서버 주소와 소스 파일이 섞이면 배포가 실패하게 한다.</t>
        </is>
      </c>
      <c r="H49" s="77" t="inlineStr">
        <is>
          <t xml:space="preserve">[FE] block Vite development assets in production</t>
        </is>
      </c>
      <c r="I49" s="41" t="inlineStr">
        <is>
          <t xml:space="preserve">윤서준 / OD-DIG-02 / LOCK-FE-AI-01</t>
        </is>
      </c>
      <c r="J49" s="31">
        <v>46252</v>
      </c>
      <c r="K49" s="31">
        <v>46252</v>
      </c>
      <c r="L49" s="32" t="inlineStr">
        <is>
          <t xml:space="preserve">미착수</t>
        </is>
      </c>
      <c r="M49" s="79"/>
      <c r="N49" s="34"/>
      <c r="O49" s="35"/>
      <c r="P49" s="26"/>
      <c r="Q49" s="36"/>
      <c r="R49" s="37"/>
      <c r="S49" s="92" t="inlineStr">
        <is>
          <t xml:space="preserve">추정: 4h; scope: fe/**; 검증: cd fe &amp;&amp; npm test; 근거: C-08, UX-PUB-05; 상세: WBS 원장 UX-BUILD-01</t>
        </is>
      </c>
    </row>
    <row r="50" spans="2:18">
      <c r="A50" s="92"/>
      <c r="B50" s="2"/>
      <c r="C50" s="26" t="inlineStr">
        <is>
          <t xml:space="preserve">P0</t>
        </is>
      </c>
      <c r="D50" s="27" t="inlineStr">
        <is>
          <t xml:space="preserve">43</t>
        </is>
      </c>
      <c r="E50" s="43" t="inlineStr">
        <is>
          <t xml:space="preserve">UX-CTA-01</t>
        </is>
      </c>
      <c r="F50" s="39" t="inlineStr">
        <is>
          <t xml:space="preserve">육은서</t>
        </is>
      </c>
      <c r="G50" s="39" t="inlineStr">
        <is>
          <t xml:space="preserve">샘플 CTA를 제거하거나 공개 데모와 명확한 범위로 교체한다.</t>
        </is>
      </c>
      <c r="H50" s="77" t="inlineStr">
        <is>
          <t xml:space="preserve">[FE] replace blocked sample report CTA</t>
        </is>
      </c>
      <c r="I50" s="41" t="inlineStr">
        <is>
          <t xml:space="preserve">윤서준 / OD-FE-01 / LOCK-FE-AI-01</t>
        </is>
      </c>
      <c r="J50" s="31">
        <v>46252</v>
      </c>
      <c r="K50" s="31">
        <v>46252</v>
      </c>
      <c r="L50" s="32" t="inlineStr">
        <is>
          <t xml:space="preserve">미착수</t>
        </is>
      </c>
      <c r="M50" s="79"/>
      <c r="N50" s="34"/>
      <c r="O50" s="35"/>
      <c r="P50" s="26"/>
      <c r="Q50" s="36"/>
      <c r="R50" s="37"/>
      <c r="S50" s="92" t="inlineStr">
        <is>
          <t xml:space="preserve">추정: 4h; scope: fe/**; 검증: cd fe &amp;&amp; npm test; 근거: C-08, UX-PUB-02, UX-CLAIM-01; 상세: WBS 원장 UX-CTA-01</t>
        </is>
      </c>
    </row>
    <row r="51" spans="2:18">
      <c r="A51" s="92"/>
      <c r="B51" s="2"/>
      <c r="C51" s="26" t="inlineStr">
        <is>
          <t xml:space="preserve">P0</t>
        </is>
      </c>
      <c r="D51" s="27" t="inlineStr">
        <is>
          <t xml:space="preserve">44</t>
        </is>
      </c>
      <c r="E51" s="43" t="inlineStr">
        <is>
          <t xml:space="preserve">UX-ROUTE-01</t>
        </is>
      </c>
      <c r="F51" s="39" t="inlineStr">
        <is>
          <t xml:space="preserve">육은서</t>
        </is>
      </c>
      <c r="G51" s="39" t="inlineStr">
        <is>
          <t xml:space="preserve">공개 dev email route를 404로 고정한다.</t>
        </is>
      </c>
      <c r="H51" s="77" t="inlineStr">
        <is>
          <t xml:space="preserve">[FE] block development preview route in production</t>
        </is>
      </c>
      <c r="I51" s="41" t="inlineStr">
        <is>
          <t xml:space="preserve">윤서준 / OD-DIG-02 / LOCK-FE-AI-01</t>
        </is>
      </c>
      <c r="J51" s="31">
        <v>46253</v>
      </c>
      <c r="K51" s="31">
        <v>46253</v>
      </c>
      <c r="L51" s="32" t="inlineStr">
        <is>
          <t xml:space="preserve">미착수</t>
        </is>
      </c>
      <c r="M51" s="79"/>
      <c r="N51" s="34"/>
      <c r="O51" s="35"/>
      <c r="P51" s="26"/>
      <c r="Q51" s="36"/>
      <c r="R51" s="37"/>
      <c r="S51" s="92" t="inlineStr">
        <is>
          <t xml:space="preserve">추정: 4h; scope: fe/**; 검증: cd fe &amp;&amp; npm test; 근거: C-08, UX-PUB-03; 상세: WBS 원장 UX-ROUTE-01</t>
        </is>
      </c>
    </row>
    <row r="52" spans="2:18">
      <c r="A52" s="92"/>
      <c r="B52" s="2"/>
      <c r="C52" s="26" t="inlineStr">
        <is>
          <t xml:space="preserve">P0</t>
        </is>
      </c>
      <c r="D52" s="27" t="inlineStr">
        <is>
          <t xml:space="preserve">45</t>
        </is>
      </c>
      <c r="E52" s="43" t="inlineStr">
        <is>
          <t xml:space="preserve">UX-ROUTE-02</t>
        </is>
      </c>
      <c r="F52" s="39" t="inlineStr">
        <is>
          <t xml:space="preserve">육은서</t>
        </is>
      </c>
      <c r="G52" s="39" t="inlineStr">
        <is>
          <t xml:space="preserve">존재하지 않는 URL에서 내부 Figma 문구를 지운다.</t>
        </is>
      </c>
      <c r="H52" s="77" t="inlineStr">
        <is>
          <t xml:space="preserve">[FE] replace internal not-found copy</t>
        </is>
      </c>
      <c r="I52" s="41" t="inlineStr">
        <is>
          <t xml:space="preserve">윤서준 / 없음 / LOCK-FE-AI-01</t>
        </is>
      </c>
      <c r="J52" s="31">
        <v>46254</v>
      </c>
      <c r="K52" s="31">
        <v>46254</v>
      </c>
      <c r="L52" s="32" t="inlineStr">
        <is>
          <t xml:space="preserve">미착수</t>
        </is>
      </c>
      <c r="M52" s="79"/>
      <c r="N52" s="34"/>
      <c r="O52" s="35"/>
      <c r="P52" s="26"/>
      <c r="Q52" s="36"/>
      <c r="R52" s="37"/>
      <c r="S52" s="92" t="inlineStr">
        <is>
          <t xml:space="preserve">추정: 4h; scope: fe/**; 검증: cd fe &amp;&amp; npm test; 근거: C-08, UX-PUB-04; 상세: WBS 원장 UX-ROUTE-02</t>
        </is>
      </c>
    </row>
    <row r="53" spans="2:18">
      <c r="A53" s="92"/>
      <c r="B53" s="2"/>
      <c r="C53" s="26" t="inlineStr">
        <is>
          <t xml:space="preserve">P0</t>
        </is>
      </c>
      <c r="D53" s="27" t="inlineStr">
        <is>
          <t xml:space="preserve">46</t>
        </is>
      </c>
      <c r="E53" s="43" t="inlineStr">
        <is>
          <t xml:space="preserve">UX-AUTH-01</t>
        </is>
      </c>
      <c r="F53" s="39" t="inlineStr">
        <is>
          <t xml:space="preserve">육은서</t>
        </is>
      </c>
      <c r="G53" s="39" t="inlineStr">
        <is>
          <t xml:space="preserve">비인증 wall에 reason, h1, returnTo, 이전 행동을 넣는다.</t>
        </is>
      </c>
      <c r="H53" s="77" t="inlineStr">
        <is>
          <t xml:space="preserve">[FE] make authentication wall recoverable</t>
        </is>
      </c>
      <c r="I53" s="41" t="inlineStr">
        <is>
          <t xml:space="preserve">윤서준 / UX-CTA-01 / LOCK-FE-AI-01</t>
        </is>
      </c>
      <c r="J53" s="31">
        <v>46254</v>
      </c>
      <c r="K53" s="78">
        <v>46254</v>
      </c>
      <c r="L53" s="32" t="inlineStr">
        <is>
          <t xml:space="preserve">미착수</t>
        </is>
      </c>
      <c r="M53" s="79"/>
      <c r="N53" s="34"/>
      <c r="O53" s="35"/>
      <c r="P53" s="26"/>
      <c r="Q53" s="36"/>
      <c r="R53" s="37"/>
      <c r="S53" s="92" t="inlineStr">
        <is>
          <t xml:space="preserve">추정: 4h; scope: fe/**; 검증: cd fe &amp;&amp; npm test; 근거: C-08, UX-PUB-06; 상세: WBS 원장 UX-AUTH-01</t>
        </is>
      </c>
    </row>
    <row r="54" spans="2:18">
      <c r="A54" s="92"/>
      <c r="B54" s="2"/>
      <c r="C54" s="26" t="inlineStr">
        <is>
          <t xml:space="preserve">P0</t>
        </is>
      </c>
      <c r="D54" s="27" t="inlineStr">
        <is>
          <t xml:space="preserve">47</t>
        </is>
      </c>
      <c r="E54" s="43" t="inlineStr">
        <is>
          <t xml:space="preserve">UX-AUTH-02</t>
        </is>
      </c>
      <c r="F54" s="39" t="inlineStr">
        <is>
          <t xml:space="preserve">육은서</t>
        </is>
      </c>
      <c r="G54" s="39" t="inlineStr">
        <is>
          <t xml:space="preserve">잘못된 테스트 credential의 로그인 실패 UX를 검사한다.</t>
        </is>
      </c>
      <c r="H54" s="77" t="inlineStr">
        <is>
          <t xml:space="preserve">[E2E] verify failed login is safe</t>
        </is>
      </c>
      <c r="I54" s="41" t="inlineStr">
        <is>
          <t xml:space="preserve">윤서준 / UX-AUTH-01, PM-CAP-01 / LOCK-FE-AI-01</t>
        </is>
      </c>
      <c r="J54" s="31">
        <v>46255</v>
      </c>
      <c r="K54" s="78">
        <v>46255</v>
      </c>
      <c r="L54" s="32" t="inlineStr">
        <is>
          <t xml:space="preserve">미착수</t>
        </is>
      </c>
      <c r="M54" s="79"/>
      <c r="N54" s="34"/>
      <c r="O54" s="35"/>
      <c r="P54" s="26"/>
      <c r="Q54" s="36"/>
      <c r="R54" s="37"/>
      <c r="S54" s="92" t="inlineStr">
        <is>
          <t xml:space="preserve">추정: 4h; scope: fe/**; 검증: cd fe &amp;&amp; npm test; 근거: C-08, UX-AUTH-01; 상세: WBS 원장 UX-AUTH-02</t>
        </is>
      </c>
    </row>
    <row r="55" spans="2:18">
      <c r="A55" s="92"/>
      <c r="B55" s="2"/>
      <c r="C55" s="26" t="inlineStr">
        <is>
          <t xml:space="preserve">P0</t>
        </is>
      </c>
      <c r="D55" s="27" t="inlineStr">
        <is>
          <t xml:space="preserve">48</t>
        </is>
      </c>
      <c r="E55" s="43" t="inlineStr">
        <is>
          <t xml:space="preserve">UX-AUTH-03</t>
        </is>
      </c>
      <c r="F55" s="39" t="inlineStr">
        <is>
          <t xml:space="preserve">육은서</t>
        </is>
      </c>
      <c r="G55" s="39" t="inlineStr">
        <is>
          <t xml:space="preserve">테스트 세션으로 login, refresh, logout을 검사한다.</t>
        </is>
      </c>
      <c r="H55" s="77" t="inlineStr">
        <is>
          <t xml:space="preserve">[E2E] verify authenticated session lifecycle</t>
        </is>
      </c>
      <c r="I55" s="41" t="inlineStr">
        <is>
          <t xml:space="preserve">윤서준 / UX-AUTH-02 / LOCK-FE-AI-01</t>
        </is>
      </c>
      <c r="J55" s="31">
        <v>46256</v>
      </c>
      <c r="K55" s="78">
        <v>46256</v>
      </c>
      <c r="L55" s="32" t="inlineStr">
        <is>
          <t xml:space="preserve">미착수</t>
        </is>
      </c>
      <c r="M55" s="79"/>
      <c r="N55" s="34"/>
      <c r="O55" s="35"/>
      <c r="P55" s="26"/>
      <c r="Q55" s="36"/>
      <c r="R55" s="37"/>
      <c r="S55" s="92" t="inlineStr">
        <is>
          <t xml:space="preserve">추정: 4h; scope: fe/**; 검증: cd fe &amp;&amp; npm test; 근거: C-08, UX-AUTH-02; 상세: WBS 원장 UX-AUTH-03</t>
        </is>
      </c>
    </row>
    <row r="56" spans="2:18">
      <c r="A56" s="92"/>
      <c r="B56" s="2"/>
      <c r="C56" s="26" t="inlineStr">
        <is>
          <t xml:space="preserve">P0</t>
        </is>
      </c>
      <c r="D56" s="27" t="inlineStr">
        <is>
          <t xml:space="preserve">49</t>
        </is>
      </c>
      <c r="E56" s="43" t="inlineStr">
        <is>
          <t xml:space="preserve">UX-AUTH-04</t>
        </is>
      </c>
      <c r="F56" s="39" t="inlineStr">
        <is>
          <t xml:space="preserve">육은서</t>
        </is>
      </c>
      <c r="G56" s="39" t="inlineStr">
        <is>
          <t xml:space="preserve">만료된 테스트 세션의 복구와 데이터 비노출을 검사한다.</t>
        </is>
      </c>
      <c r="H56" s="77" t="inlineStr">
        <is>
          <t xml:space="preserve">[E2E] verify session expiry recovery</t>
        </is>
      </c>
      <c r="I56" s="41" t="inlineStr">
        <is>
          <t xml:space="preserve">윤서준 / UX-AUTH-03 / LOCK-FE-AI-01</t>
        </is>
      </c>
      <c r="J56" s="31">
        <v>46257</v>
      </c>
      <c r="K56" s="78">
        <v>46257</v>
      </c>
      <c r="L56" s="32" t="inlineStr">
        <is>
          <t xml:space="preserve">미착수</t>
        </is>
      </c>
      <c r="M56" s="79"/>
      <c r="N56" s="34"/>
      <c r="O56" s="35"/>
      <c r="P56" s="26"/>
      <c r="Q56" s="36"/>
      <c r="R56" s="37"/>
      <c r="S56" s="92" t="inlineStr">
        <is>
          <t xml:space="preserve">추정: 4h; scope: fe/**; 검증: cd fe &amp;&amp; npm test; 근거: C-08, UX-AUTH-03; 상세: WBS 원장 UX-AUTH-04</t>
        </is>
      </c>
    </row>
    <row r="57" spans="2:18">
      <c r="A57" s="92"/>
      <c r="B57" s="2"/>
      <c r="C57" s="26" t="inlineStr">
        <is>
          <t xml:space="preserve">P0</t>
        </is>
      </c>
      <c r="D57" s="27" t="inlineStr">
        <is>
          <t xml:space="preserve">50</t>
        </is>
      </c>
      <c r="E57" s="43" t="inlineStr">
        <is>
          <t xml:space="preserve">UX-AUTH-05</t>
        </is>
      </c>
      <c r="F57" s="39" t="inlineStr">
        <is>
          <t xml:space="preserve">육은서</t>
        </is>
      </c>
      <c r="G57" s="39" t="inlineStr">
        <is>
          <t xml:space="preserve">보호된 읽기 전용 route의 rate limit UX를 검사한다.</t>
        </is>
      </c>
      <c r="H57" s="77" t="inlineStr">
        <is>
          <t xml:space="preserve">[E2E] verify rate limit recovery</t>
        </is>
      </c>
      <c r="I57" s="41" t="inlineStr">
        <is>
          <t xml:space="preserve">윤서준 / UX-AUTH-04 / LOCK-FE-AI-01</t>
        </is>
      </c>
      <c r="J57" s="31">
        <v>46258</v>
      </c>
      <c r="K57" s="78">
        <v>46258</v>
      </c>
      <c r="L57" s="32" t="inlineStr">
        <is>
          <t xml:space="preserve">미착수</t>
        </is>
      </c>
      <c r="M57" s="79"/>
      <c r="N57" s="34"/>
      <c r="O57" s="35"/>
      <c r="P57" s="26"/>
      <c r="Q57" s="36"/>
      <c r="R57" s="37"/>
      <c r="S57" s="92" t="inlineStr">
        <is>
          <t xml:space="preserve">추정: 4h; scope: fe/**; 검증: cd fe &amp;&amp; npm test; 근거: C-08, UX-AUTH-04; 상세: WBS 원장 UX-AUTH-05</t>
        </is>
      </c>
    </row>
    <row r="58" spans="2:18">
      <c r="A58" s="92"/>
      <c r="B58" s="2"/>
      <c r="C58" s="26" t="inlineStr">
        <is>
          <t xml:space="preserve">P0</t>
        </is>
      </c>
      <c r="D58" s="27" t="inlineStr">
        <is>
          <t xml:space="preserve">51</t>
        </is>
      </c>
      <c r="E58" s="43" t="inlineStr">
        <is>
          <t xml:space="preserve">UX-MOB-01</t>
        </is>
      </c>
      <c r="F58" s="39" t="inlineStr">
        <is>
          <t xml:space="preserve">육은서</t>
        </is>
      </c>
      <c r="G58" s="39" t="inlineStr">
        <is>
          <t xml:space="preserve">390×844 랜딩에서 nav, CTA, 표 overflow, focus를 검사한다.</t>
        </is>
      </c>
      <c r="H58" s="77" t="inlineStr">
        <is>
          <t xml:space="preserve">[E2E] cover mobile landing accessibility</t>
        </is>
      </c>
      <c r="I58" s="41" t="inlineStr">
        <is>
          <t xml:space="preserve">윤서준 / UX-CTA-01 / LOCK-FE-AI-01</t>
        </is>
      </c>
      <c r="J58" s="31">
        <v>46255</v>
      </c>
      <c r="K58" s="78">
        <v>46255</v>
      </c>
      <c r="L58" s="32" t="inlineStr">
        <is>
          <t xml:space="preserve">미착수</t>
        </is>
      </c>
      <c r="M58" s="79"/>
      <c r="N58" s="34"/>
      <c r="O58" s="35"/>
      <c r="P58" s="26"/>
      <c r="Q58" s="36"/>
      <c r="R58" s="37"/>
      <c r="S58" s="92" t="inlineStr">
        <is>
          <t xml:space="preserve">추정: 4h; scope: fe/**; 검증: cd fe &amp;&amp; npm test; 근거: C-08, UX-MOB-01; 상세: WBS 원장 UX-MOB-01</t>
        </is>
      </c>
    </row>
    <row r="59" spans="2:18">
      <c r="A59" s="92"/>
      <c r="B59" s="2"/>
      <c r="C59" s="26" t="inlineStr">
        <is>
          <t xml:space="preserve">P0</t>
        </is>
      </c>
      <c r="D59" s="27" t="inlineStr">
        <is>
          <t xml:space="preserve">52</t>
        </is>
      </c>
      <c r="E59" s="43" t="inlineStr">
        <is>
          <t xml:space="preserve">UX-MOB-02</t>
        </is>
      </c>
      <c r="F59" s="39" t="inlineStr">
        <is>
          <t xml:space="preserve">육은서</t>
        </is>
      </c>
      <c r="G59" s="39" t="inlineStr">
        <is>
          <t xml:space="preserve">390×844 auth wall, sample, 404의 복구 행동을 검사한다.</t>
        </is>
      </c>
      <c r="H59" s="77" t="inlineStr">
        <is>
          <t xml:space="preserve">[E2E] cover mobile recovery states</t>
        </is>
      </c>
      <c r="I59" s="41" t="inlineStr">
        <is>
          <t xml:space="preserve">윤서준 / UX-AUTH-01, UX-ROUTE-02 / LOCK-FE-AI-01</t>
        </is>
      </c>
      <c r="J59" s="31">
        <v>46256</v>
      </c>
      <c r="K59" s="78">
        <v>46256</v>
      </c>
      <c r="L59" s="87" t="inlineStr">
        <is>
          <t xml:space="preserve">미착수</t>
        </is>
      </c>
      <c r="M59" s="79"/>
      <c r="N59" s="34"/>
      <c r="O59" s="35"/>
      <c r="P59" s="26"/>
      <c r="Q59" s="36"/>
      <c r="R59" s="37"/>
      <c r="S59" s="92" t="inlineStr">
        <is>
          <t xml:space="preserve">추정: 4h; scope: fe/**; 검증: cd fe &amp;&amp; npm test; 근거: C-08, UX-MOB-02; 상세: WBS 원장 UX-MOB-02</t>
        </is>
      </c>
    </row>
    <row r="60" spans="2:18">
      <c r="A60" s="92"/>
      <c r="B60" s="2"/>
      <c r="C60" s="26" t="inlineStr">
        <is>
          <t xml:space="preserve">P0</t>
        </is>
      </c>
      <c r="D60" s="27" t="inlineStr">
        <is>
          <t xml:space="preserve">53</t>
        </is>
      </c>
      <c r="E60" s="43" t="inlineStr">
        <is>
          <t xml:space="preserve">EV-FT-01</t>
        </is>
      </c>
      <c r="F60" s="39" t="inlineStr">
        <is>
          <t xml:space="preserve">조은채</t>
        </is>
      </c>
      <c r="G60" s="39" t="inlineStr">
        <is>
          <t xml:space="preserve">internal evaluator에서 no-DSN fail-closed를 검사한다.</t>
        </is>
      </c>
      <c r="H60" s="77" t="inlineStr">
        <is>
          <t xml:space="preserve">[TEST] prove no-DSN fails release evaluator</t>
        </is>
      </c>
      <c r="I60" s="41" t="inlineStr">
        <is>
          <t xml:space="preserve">윤서준 / FT-RLS-01, OD-TOPO-01 / LOCK-DE-DB-01</t>
        </is>
      </c>
      <c r="J60" s="31">
        <v>46255</v>
      </c>
      <c r="K60" s="78">
        <v>46255</v>
      </c>
      <c r="L60" s="87" t="inlineStr">
        <is>
          <t xml:space="preserve">미착수</t>
        </is>
      </c>
      <c r="M60" s="79"/>
      <c r="N60" s="34"/>
      <c r="O60" s="35"/>
      <c r="P60" s="26"/>
      <c r="Q60" s="36"/>
      <c r="R60" s="37"/>
      <c r="S60" s="92" t="inlineStr">
        <is>
          <t xml:space="preserve">추정: 4h; scope: ai/tests/release_evaluator/**; 검증: node scripts/evaluate-release-trust.mjs; 근거: R-04, R-05, R-06, R-07, B-03, B-04, B-05, B-06; 상세: WBS 원장 EV-FT-01</t>
        </is>
      </c>
    </row>
    <row r="61" spans="2:18">
      <c r="A61" s="92"/>
      <c r="B61" s="2"/>
      <c r="C61" s="26" t="inlineStr">
        <is>
          <t xml:space="preserve">P0</t>
        </is>
      </c>
      <c r="D61" s="27" t="inlineStr">
        <is>
          <t xml:space="preserve">54</t>
        </is>
      </c>
      <c r="E61" s="43" t="inlineStr">
        <is>
          <t xml:space="preserve">EV-FT-02</t>
        </is>
      </c>
      <c r="F61" s="39" t="inlineStr">
        <is>
          <t xml:space="preserve">조은채</t>
        </is>
      </c>
      <c r="G61" s="39" t="inlineStr">
        <is>
          <t xml:space="preserve">internal evaluator에서 DB 연결 실패를 검사한다.</t>
        </is>
      </c>
      <c r="H61" s="77" t="inlineStr">
        <is>
          <t xml:space="preserve">[TEST] prove database failure fails release evaluator</t>
        </is>
      </c>
      <c r="I61" s="41" t="inlineStr">
        <is>
          <t xml:space="preserve">윤서준 / FT-DB-02 / LOCK-DE-DB-01</t>
        </is>
      </c>
      <c r="J61" s="31">
        <v>46255</v>
      </c>
      <c r="K61" s="78">
        <v>46255</v>
      </c>
      <c r="L61" s="87" t="inlineStr">
        <is>
          <t xml:space="preserve">미착수</t>
        </is>
      </c>
      <c r="M61" s="79"/>
      <c r="N61" s="34"/>
      <c r="O61" s="35"/>
      <c r="P61" s="26"/>
      <c r="Q61" s="36"/>
      <c r="R61" s="37"/>
      <c r="S61" s="92" t="inlineStr">
        <is>
          <t xml:space="preserve">추정: 4h; scope: ai/tests/release_evaluator/**; 검증: node scripts/evaluate-release-trust.mjs; 근거: R-04, R-05, R-06, R-07, B-03, B-04, B-05, B-06; 상세: WBS 원장 EV-FT-02</t>
        </is>
      </c>
    </row>
    <row r="62" spans="2:18">
      <c r="A62" s="92"/>
      <c r="B62" s="2"/>
      <c r="C62" s="26" t="inlineStr">
        <is>
          <t xml:space="preserve">P0</t>
        </is>
      </c>
      <c r="D62" s="27" t="inlineStr">
        <is>
          <t xml:space="preserve">55</t>
        </is>
      </c>
      <c r="E62" s="43" t="inlineStr">
        <is>
          <t xml:space="preserve">EV-FT-03</t>
        </is>
      </c>
      <c r="F62" s="39" t="inlineStr">
        <is>
          <t xml:space="preserve">조은채</t>
        </is>
      </c>
      <c r="G62" s="39" t="inlineStr">
        <is>
          <t xml:space="preserve">internal evaluator에서 provider timeout을 검사한다.</t>
        </is>
      </c>
      <c r="H62" s="77" t="inlineStr">
        <is>
          <t xml:space="preserve">[TEST] prove provider timeout fails release evaluator</t>
        </is>
      </c>
      <c r="I62" s="41" t="inlineStr">
        <is>
          <t xml:space="preserve">윤서준 / FT-LLM-03 / LOCK-DE-DB-01</t>
        </is>
      </c>
      <c r="J62" s="31">
        <v>46256</v>
      </c>
      <c r="K62" s="78">
        <v>46256</v>
      </c>
      <c r="L62" s="87" t="inlineStr">
        <is>
          <t xml:space="preserve">미착수</t>
        </is>
      </c>
      <c r="M62" s="79"/>
      <c r="N62" s="34"/>
      <c r="O62" s="35"/>
      <c r="P62" s="26"/>
      <c r="Q62" s="36"/>
      <c r="R62" s="37"/>
      <c r="S62" s="92" t="inlineStr">
        <is>
          <t xml:space="preserve">추정: 4h; scope: ai/tests/release_evaluator/**; 검증: node scripts/evaluate-release-trust.mjs; 근거: R-04, R-05, R-06, R-07, B-03, B-04, B-05, B-06; 상세: WBS 원장 EV-FT-03</t>
        </is>
      </c>
    </row>
    <row r="63" spans="2:18">
      <c r="A63" s="92"/>
      <c r="B63" s="2"/>
      <c r="C63" s="26" t="inlineStr">
        <is>
          <t xml:space="preserve">P0</t>
        </is>
      </c>
      <c r="D63" s="27" t="inlineStr">
        <is>
          <t xml:space="preserve">56</t>
        </is>
      </c>
      <c r="E63" s="43" t="inlineStr">
        <is>
          <t xml:space="preserve">EV-FT-04</t>
        </is>
      </c>
      <c r="F63" s="39" t="inlineStr">
        <is>
          <t xml:space="preserve">조은채</t>
        </is>
      </c>
      <c r="G63" s="39" t="inlineStr">
        <is>
          <t xml:space="preserve">internal evaluator에서 schema mismatch와 빈 응답을 따로 검사한다.</t>
        </is>
      </c>
      <c r="H63" s="77" t="inlineStr">
        <is>
          <t xml:space="preserve">[TEST] prove invalid and empty outputs fail separately</t>
        </is>
      </c>
      <c r="I63" s="41" t="inlineStr">
        <is>
          <t xml:space="preserve">윤서준 / FT-SCH-04, FT-EMPTY-05 / LOCK-DE-DB-01</t>
        </is>
      </c>
      <c r="J63" s="31">
        <v>46257</v>
      </c>
      <c r="K63" s="78">
        <v>46257</v>
      </c>
      <c r="L63" s="87" t="inlineStr">
        <is>
          <t xml:space="preserve">미착수</t>
        </is>
      </c>
      <c r="M63" s="79"/>
      <c r="N63" s="34"/>
      <c r="O63" s="35"/>
      <c r="P63" s="26"/>
      <c r="Q63" s="36"/>
      <c r="R63" s="37"/>
      <c r="S63" s="92" t="inlineStr">
        <is>
          <t xml:space="preserve">추정: 4h; scope: ai/tests/release_evaluator/**; 검증: node scripts/evaluate-release-trust.mjs; 근거: R-04, R-05, R-06, R-07, B-03, B-04, B-05, B-06; 상세: WBS 원장 EV-FT-04</t>
        </is>
      </c>
    </row>
    <row r="64" spans="2:18">
      <c r="A64" s="92"/>
      <c r="B64" s="2"/>
      <c r="C64" s="26" t="inlineStr">
        <is>
          <t xml:space="preserve">P0</t>
        </is>
      </c>
      <c r="D64" s="27" t="inlineStr">
        <is>
          <t xml:space="preserve">57</t>
        </is>
      </c>
      <c r="E64" s="43" t="inlineStr">
        <is>
          <t xml:space="preserve">EV-FT-05</t>
        </is>
      </c>
      <c r="F64" s="39" t="inlineStr">
        <is>
          <t xml:space="preserve">조은채</t>
        </is>
      </c>
      <c r="G64" s="39" t="inlineStr">
        <is>
          <t xml:space="preserve">internal evaluator에서 L4 증적 부재를 검사한다.</t>
        </is>
      </c>
      <c r="H64" s="77" t="inlineStr">
        <is>
          <t xml:space="preserve">[TEST] prove missing evidence fails evaluator</t>
        </is>
      </c>
      <c r="I64" s="41" t="inlineStr">
        <is>
          <t xml:space="preserve">윤서준 / FT-L4-06 / LOCK-DE-DB-01</t>
        </is>
      </c>
      <c r="J64" s="31">
        <v>46258</v>
      </c>
      <c r="K64" s="78">
        <v>46258</v>
      </c>
      <c r="L64" s="87" t="inlineStr">
        <is>
          <t xml:space="preserve">미착수</t>
        </is>
      </c>
      <c r="M64" s="79"/>
      <c r="N64" s="34"/>
      <c r="O64" s="35"/>
      <c r="P64" s="26"/>
      <c r="Q64" s="36"/>
      <c r="R64" s="37"/>
      <c r="S64" s="92" t="inlineStr">
        <is>
          <t xml:space="preserve">추정: 4h; scope: ai/tests/release_evaluator/**; 검증: node scripts/evaluate-release-trust.mjs; 근거: R-04, R-05, R-06, R-07, B-03, B-04, B-05, B-06; 상세: WBS 원장 EV-FT-05</t>
        </is>
      </c>
    </row>
    <row r="65" spans="2:18">
      <c r="A65" s="92"/>
      <c r="B65" s="2"/>
      <c r="C65" s="26" t="inlineStr">
        <is>
          <t xml:space="preserve">P0</t>
        </is>
      </c>
      <c r="D65" s="27" t="inlineStr">
        <is>
          <t xml:space="preserve">58</t>
        </is>
      </c>
      <c r="E65" s="43" t="inlineStr">
        <is>
          <t xml:space="preserve">EV-FT-06</t>
        </is>
      </c>
      <c r="F65" s="39" t="inlineStr">
        <is>
          <t xml:space="preserve">조은채</t>
        </is>
      </c>
      <c r="G65" s="39" t="inlineStr">
        <is>
          <t xml:space="preserve">internal evaluator에서 non-durable job store와 restart를 검사한다.</t>
        </is>
      </c>
      <c r="H65" s="77" t="inlineStr">
        <is>
          <t xml:space="preserve">[TEST] prove non-durable jobs cannot start</t>
        </is>
      </c>
      <c r="I65" s="41" t="inlineStr">
        <is>
          <t xml:space="preserve">윤서준 / FT-JOB-07 / LOCK-DE-DB-01</t>
        </is>
      </c>
      <c r="J65" s="31">
        <v>46259</v>
      </c>
      <c r="K65" s="78">
        <v>46259</v>
      </c>
      <c r="L65" s="87" t="inlineStr">
        <is>
          <t xml:space="preserve">미착수</t>
        </is>
      </c>
      <c r="M65" s="79"/>
      <c r="N65" s="34"/>
      <c r="O65" s="35"/>
      <c r="P65" s="26"/>
      <c r="Q65" s="36"/>
      <c r="R65" s="37"/>
      <c r="S65" s="92" t="inlineStr">
        <is>
          <t xml:space="preserve">추정: 4h; scope: ai/tests/release_evaluator/**; 검증: node scripts/evaluate-release-trust.mjs; 근거: R-04, R-05, R-06, R-07, B-03, B-04, B-05, B-06; 상세: WBS 원장 EV-FT-06</t>
        </is>
      </c>
    </row>
    <row r="66" spans="2:18">
      <c r="A66" s="92"/>
      <c r="B66" s="2"/>
      <c r="C66" s="26" t="inlineStr">
        <is>
          <t xml:space="preserve">P0</t>
        </is>
      </c>
      <c r="D66" s="27" t="inlineStr">
        <is>
          <t xml:space="preserve">59</t>
        </is>
      </c>
      <c r="E66" s="43" t="inlineStr">
        <is>
          <t xml:space="preserve">EV-FT-07</t>
        </is>
      </c>
      <c r="F66" s="39" t="inlineStr">
        <is>
          <t xml:space="preserve">조은채</t>
        </is>
      </c>
      <c r="G66" s="39" t="inlineStr">
        <is>
          <t xml:space="preserve">development fixture와 release profile 경계를 검사한다.</t>
        </is>
      </c>
      <c r="H66" s="77" t="inlineStr">
        <is>
          <t xml:space="preserve">[TEST] prove fixtures are development-only</t>
        </is>
      </c>
      <c r="I66" s="41" t="inlineStr">
        <is>
          <t xml:space="preserve">윤서준 / FT-FIX-08 / LOCK-DE-DB-01</t>
        </is>
      </c>
      <c r="J66" s="31">
        <v>46259</v>
      </c>
      <c r="K66" s="31">
        <v>46259</v>
      </c>
      <c r="L66" s="32" t="inlineStr">
        <is>
          <t xml:space="preserve">미착수</t>
        </is>
      </c>
      <c r="M66" s="79"/>
      <c r="N66" s="34"/>
      <c r="O66" s="35"/>
      <c r="P66" s="26"/>
      <c r="Q66" s="36"/>
      <c r="R66" s="37"/>
      <c r="S66" s="92" t="inlineStr">
        <is>
          <t xml:space="preserve">추정: 4h; scope: ai/tests/release_evaluator/**; 검증: node scripts/evaluate-release-trust.mjs; 근거: R-04, R-05, R-06, R-07, B-03, B-04, B-05, B-06; 상세: WBS 원장 EV-FT-07</t>
        </is>
      </c>
    </row>
    <row r="67" spans="2:18">
      <c r="A67" s="92"/>
      <c r="B67" s="2"/>
      <c r="C67" s="26" t="inlineStr">
        <is>
          <t xml:space="preserve">P0</t>
        </is>
      </c>
      <c r="D67" s="27" t="inlineStr">
        <is>
          <t xml:space="preserve">60</t>
        </is>
      </c>
      <c r="E67" s="43" t="inlineStr">
        <is>
          <t xml:space="preserve">UX-ARCH-01</t>
        </is>
      </c>
      <c r="F67" s="39" t="inlineStr">
        <is>
          <t xml:space="preserve">육은서</t>
        </is>
      </c>
      <c r="G67" s="39" t="inlineStr">
        <is>
          <t xml:space="preserve">stale 과거 리포트에서 검증 불가·as-of·보관 목록 행동을 검사한다.</t>
        </is>
      </c>
      <c r="H67" s="77" t="inlineStr">
        <is>
          <t xml:space="preserve">[E2E] explain stale archived report</t>
        </is>
      </c>
      <c r="I67" s="41" t="inlineStr">
        <is>
          <t xml:space="preserve">윤서준 / MT-STALE-01, MR-UI-01 / LOCK-FE-AI-01</t>
        </is>
      </c>
      <c r="J67" s="31">
        <v>46262</v>
      </c>
      <c r="K67" s="31">
        <v>46262</v>
      </c>
      <c r="L67" s="32" t="inlineStr">
        <is>
          <t xml:space="preserve">미착수</t>
        </is>
      </c>
      <c r="M67" s="79"/>
      <c r="N67" s="34"/>
      <c r="O67" s="35"/>
      <c r="P67" s="26"/>
      <c r="Q67" s="36"/>
      <c r="R67" s="37"/>
      <c r="S67" s="92" t="inlineStr">
        <is>
          <t xml:space="preserve">추정: 4h; scope: fe/**; 검증: cd fe &amp;&amp; npm test; 근거: C-08, R-05, UX-PUB-01, UX-PUB-02, UX-PUB-03, UX-PUB-04, UX-PUB-05, UX-PUB-06; 상세: WBS 원장 UX-ARCH-01</t>
        </is>
      </c>
    </row>
    <row r="68" spans="2:18" ht="27.75">
      <c r="A68" s="92"/>
      <c r="B68" s="8"/>
      <c r="C68" s="13" t="inlineStr">
        <is>
          <t xml:space="preserve">P0</t>
        </is>
      </c>
      <c r="D68" s="14" t="inlineStr">
        <is>
          <t xml:space="preserve">61</t>
        </is>
      </c>
      <c r="E68" s="12" t="inlineStr">
        <is>
          <t xml:space="preserve">UX-ARCH-02</t>
        </is>
      </c>
      <c r="F68" s="15" t="inlineStr">
        <is>
          <t xml:space="preserve">육은서</t>
        </is>
      </c>
      <c r="G68" s="15" t="inlineStr">
        <is>
          <t xml:space="preserve">non-finite metric 과거 리포트에서 숫자를 숨긴다.</t>
        </is>
      </c>
      <c r="H68" s="16" t="inlineStr">
        <is>
          <t xml:space="preserve">[E2E] hide non-finite archived metrics</t>
        </is>
      </c>
      <c r="I68" s="17" t="inlineStr">
        <is>
          <t xml:space="preserve">윤서준 / MT-NF-02, MR-UI-01 / LOCK-FE-AI-01</t>
        </is>
      </c>
      <c r="J68" s="18">
        <v>46263</v>
      </c>
      <c r="K68" s="19">
        <v>46263</v>
      </c>
      <c r="L68" s="20" t="str">
        <f>IF(R68=1,"완료","진행중")</f>
        <v/>
      </c>
      <c r="M68" s="18"/>
      <c r="N68" s="19"/>
      <c r="O68" s="23">
        <f>IF(OR(ISBLANK(J68),ISBLANK(K68)),0,DAYS360(J68,K68,FALSE)+1)</f>
        <v/>
      </c>
      <c r="P68" s="13">
        <f>IF(R68=1,N68-M68,N31-M68)</f>
        <v/>
      </c>
      <c r="Q68" s="24">
        <f ca="1">AVERAGE(Q108:Q175)</f>
        <v/>
      </c>
      <c r="R68" s="88"/>
      <c r="S68" s="92" t="inlineStr">
        <is>
          <t xml:space="preserve">추정: 4h; scope: fe/**; 검증: cd fe &amp;&amp; npm test; 근거: C-08, R-05, UX-PUB-01, UX-PUB-02, UX-PUB-03, UX-PUB-04, UX-PUB-05, UX-PUB-06; 상세: WBS 원장 UX-ARCH-02</t>
        </is>
      </c>
    </row>
    <row r="69" spans="2:18">
      <c r="A69" s="92"/>
      <c r="B69" s="2"/>
      <c r="C69" s="26" t="inlineStr">
        <is>
          <t xml:space="preserve">P0</t>
        </is>
      </c>
      <c r="D69" s="26" t="inlineStr">
        <is>
          <t xml:space="preserve">62</t>
        </is>
      </c>
      <c r="E69" s="42" t="inlineStr">
        <is>
          <t xml:space="preserve">UX-ARCH-03</t>
        </is>
      </c>
      <c r="F69" s="28" t="inlineStr">
        <is>
          <t xml:space="preserve">육은서</t>
        </is>
      </c>
      <c r="G69" s="28" t="inlineStr">
        <is>
          <t xml:space="preserve">데이터 부족 과거 리포트에서 최소 입력 부족을 설명한다.</t>
        </is>
      </c>
      <c r="H69" s="29" t="inlineStr">
        <is>
          <t xml:space="preserve">[E2E] explain insufficient archived data</t>
        </is>
      </c>
      <c r="I69" s="41" t="inlineStr">
        <is>
          <t xml:space="preserve">윤서준 / MT-DATA-03, MR-UI-01 / LOCK-FE-AI-01</t>
        </is>
      </c>
      <c r="J69" s="31">
        <v>46263</v>
      </c>
      <c r="K69" s="31">
        <v>46263</v>
      </c>
      <c r="L69" s="32" t="inlineStr">
        <is>
          <t xml:space="preserve">미착수</t>
        </is>
      </c>
      <c r="M69" s="31"/>
      <c r="N69" s="31"/>
      <c r="O69" s="35">
        <f>IF(OR(ISBLANK(J69),ISBLANK(K69)),0,DAYS360(J69,K69,FALSE)+1)</f>
        <v/>
      </c>
      <c r="P69" s="26">
        <f t="shared" ref="P69" si="6">IF(ISBLANK(M69),0,IF(ISBLANK(N69),DAYS360(M69,$N$2,FALSE)+1,DAYS360(M69,N69,FALSE)+1))</f>
        <v/>
      </c>
      <c r="Q69" s="36">
        <f ca="1">IF(O69=0,0,IF(K69&lt;$N$2,1,IF(J69&lt;$N$2,(DAYS360(J69,$N$2,FALSE)+1)/O69,0)))</f>
        <v/>
      </c>
      <c r="R69" s="37">
        <f t="shared" ref="R69" si="7">IF(P69=0,0,IF(L69="완료",1,IF(L69="진행중",(DAYS360(M69,$N$2,FALSE)+1)/O69,O69/P69)))</f>
        <v/>
      </c>
      <c r="S69" s="92" t="inlineStr">
        <is>
          <t xml:space="preserve">추정: 4h; scope: fe/**; 검증: cd fe &amp;&amp; npm test; 근거: C-08, R-05, UX-PUB-01, UX-PUB-02, UX-PUB-03, UX-PUB-04, UX-PUB-05, UX-PUB-06; 상세: WBS 원장 UX-ARCH-03</t>
        </is>
      </c>
    </row>
    <row r="70" spans="2:18">
      <c r="A70" s="92"/>
      <c r="B70" s="2"/>
      <c r="C70" s="26" t="inlineStr">
        <is>
          <t xml:space="preserve">P0</t>
        </is>
      </c>
      <c r="D70" s="26" t="inlineStr">
        <is>
          <t xml:space="preserve">63</t>
        </is>
      </c>
      <c r="E70" s="42" t="inlineStr">
        <is>
          <t xml:space="preserve">EV-GATE-01</t>
        </is>
      </c>
      <c r="F70" s="28" t="inlineStr">
        <is>
          <t xml:space="preserve">고준영</t>
        </is>
      </c>
      <c r="G70" s="28" t="inlineStr">
        <is>
          <t xml:space="preserve">한 명령으로 API, 화면, 지표 계산을 검사해 P0 하나라도 틀리면 실패하게 한다.</t>
        </is>
      </c>
      <c r="H70" s="80" t="inlineStr">
        <is>
          <t xml:space="preserve">[TEST] add release trust evaluator</t>
        </is>
      </c>
      <c r="I70" s="41" t="inlineStr">
        <is>
          <t xml:space="preserve">윤서준 / 모든 P0 구현 작업 / LOCK-BE-OPS-01</t>
        </is>
      </c>
      <c r="J70" s="31">
        <v>46261</v>
      </c>
      <c r="K70" s="31">
        <v>46261</v>
      </c>
      <c r="L70" s="32" t="inlineStr">
        <is>
          <t xml:space="preserve">미착수</t>
        </is>
      </c>
      <c r="M70" s="31"/>
      <c r="N70" s="31"/>
      <c r="O70" s="35"/>
      <c r="P70" s="26"/>
      <c r="Q70" s="36"/>
      <c r="R70" s="37"/>
      <c r="S70" s="92" t="inlineStr">
        <is>
          <t xml:space="preserve">추정: 4h; scope: .github/workflows/deploy*.yml; 검증: node scripts/evaluate-release-trust.mjs; 근거: R-04, R-05, R-06, R-07, B-03, B-04, B-05, B-06; 상세: WBS 원장 EV-GATE-01</t>
        </is>
      </c>
    </row>
    <row r="71" spans="2:18">
      <c r="A71" s="92"/>
      <c r="B71" s="2"/>
      <c r="C71" s="26" t="inlineStr">
        <is>
          <t xml:space="preserve">P0</t>
        </is>
      </c>
      <c r="D71" s="26" t="inlineStr">
        <is>
          <t xml:space="preserve">64</t>
        </is>
      </c>
      <c r="E71" s="42" t="inlineStr">
        <is>
          <t xml:space="preserve">EV-QA-01</t>
        </is>
      </c>
      <c r="F71" s="28" t="inlineStr">
        <is>
          <t xml:space="preserve">조은채</t>
        </is>
      </c>
      <c r="G71" s="28" t="inlineStr">
        <is>
          <t xml:space="preserve">독립 심사자가 같은 revision으로 수용 기준과 반증을 재검사한다.</t>
        </is>
      </c>
      <c r="H71" s="80" t="inlineStr">
        <is>
          <t xml:space="preserve">[DOCS] record independent release trust verdict</t>
        </is>
      </c>
      <c r="I71" s="41" t="inlineStr">
        <is>
          <t xml:space="preserve">육은서 / EV-GATE-01 / LOCK-DE-DB-01</t>
        </is>
      </c>
      <c r="J71" s="31">
        <v>46263</v>
      </c>
      <c r="K71" s="31">
        <v>46263</v>
      </c>
      <c r="L71" s="32" t="inlineStr">
        <is>
          <t xml:space="preserve">미착수</t>
        </is>
      </c>
      <c r="M71" s="31"/>
      <c r="N71" s="31"/>
      <c r="O71" s="35"/>
      <c r="P71" s="26"/>
      <c r="Q71" s="36"/>
      <c r="R71" s="37"/>
      <c r="S71" s="92" t="inlineStr">
        <is>
          <t xml:space="preserve">추정: 4h; scope: WBS evidence records; 검증: node scripts/evaluate-release-trust.mjs; 근거: R-04, R-05, R-06, R-07, B-03, B-04, B-05, B-06; 상세: WBS 원장 EV-QA-01</t>
        </is>
      </c>
    </row>
    <row r="72" spans="2:18">
      <c r="A72" s="92"/>
      <c r="B72" s="2"/>
      <c r="C72" s="26" t="inlineStr">
        <is>
          <t xml:space="preserve">P0</t>
        </is>
      </c>
      <c r="D72" s="26" t="inlineStr">
        <is>
          <t xml:space="preserve">65</t>
        </is>
      </c>
      <c r="E72" s="42" t="inlineStr">
        <is>
          <t xml:space="preserve">PM-GOAL-03</t>
        </is>
      </c>
      <c r="F72" s="28" t="inlineStr">
        <is>
          <t xml:space="preserve">조은채</t>
        </is>
      </c>
      <c r="G72" s="28" t="inlineStr">
        <is>
          <t xml:space="preserve">evaluator PASS와 독립 APPROVE를 확인해 Goal을 complete 또는 blocked로 전이한다.</t>
        </is>
      </c>
      <c r="H72" s="80" t="inlineStr">
        <is>
          <t xml:space="preserve">[CHORE] checkpoint QAG-PROD-TRUST outcome</t>
        </is>
      </c>
      <c r="I72" s="41" t="inlineStr">
        <is>
          <t xml:space="preserve">육은서 / EV-QA-01 / LOCK-DE-DB-01</t>
        </is>
      </c>
      <c r="J72" s="31">
        <v>46264</v>
      </c>
      <c r="K72" s="31">
        <v>46264</v>
      </c>
      <c r="L72" s="32" t="inlineStr">
        <is>
          <t xml:space="preserve">미착수</t>
        </is>
      </c>
      <c r="M72" s="31"/>
      <c r="N72" s="31"/>
      <c r="O72" s="35"/>
      <c r="P72" s="26"/>
      <c r="Q72" s="36"/>
      <c r="R72" s="37"/>
      <c r="S72" s="92" t="inlineStr">
        <is>
          <t xml:space="preserve">추정: 4h; scope: WBS evidence records; 검증: node scripts/check-production-plan.mjs; 근거: C-04, R-07; 상세: WBS 원장 PM-GOAL-03</t>
        </is>
      </c>
    </row>
    <row r="73" spans="2:18">
      <c r="A73" s="92"/>
      <c r="B73" s="2"/>
      <c r="C73" s="26" t="inlineStr">
        <is>
          <t xml:space="preserve">P0</t>
        </is>
      </c>
      <c r="D73" s="26" t="inlineStr">
        <is>
          <t xml:space="preserve">66</t>
        </is>
      </c>
      <c r="E73" s="42" t="inlineStr">
        <is>
          <t xml:space="preserve">XLX-PLAN-01</t>
        </is>
      </c>
      <c r="F73" s="28" t="inlineStr">
        <is>
          <t xml:space="preserve">육은서</t>
        </is>
      </c>
      <c r="G73" s="28" t="inlineStr">
        <is>
          <t xml:space="preserve">원본 template hash, sheet order, used range, formulas, styles를 검사해 계획본 디자인 기준을 고정한다.</t>
        </is>
      </c>
      <c r="H73" s="80" t="inlineStr">
        <is>
          <t xml:space="preserve">[DOCS] capture planning WBS template baseline</t>
        </is>
      </c>
      <c r="I73" s="41" t="inlineStr">
        <is>
          <t xml:space="preserve">조은채 / 없음 / LOCK-FE-AI-01</t>
        </is>
      </c>
      <c r="J73" s="31">
        <v>46246</v>
      </c>
      <c r="K73" s="31">
        <v>46246</v>
      </c>
      <c r="L73" s="32" t="inlineStr">
        <is>
          <t xml:space="preserve">미착수</t>
        </is>
      </c>
      <c r="M73" s="31"/>
      <c r="N73" s="31"/>
      <c r="O73" s="35"/>
      <c r="P73" s="26"/>
      <c r="Q73" s="36"/>
      <c r="R73" s="37"/>
      <c r="S73" s="92" t="inlineStr">
        <is>
          <t xml:space="preserve">추정: 4h; scope: docs/plans/**; 검증: node scripts/verify-wbs-workbook.mjs; 근거: C-05, C-10; 상세: WBS 원장 XLX-PLAN-01</t>
        </is>
      </c>
    </row>
    <row r="74" spans="2:18">
      <c r="A74" s="92"/>
      <c r="B74" s="2"/>
      <c r="C74" s="26" t="inlineStr">
        <is>
          <t xml:space="preserve">P0</t>
        </is>
      </c>
      <c r="D74" s="26" t="inlineStr">
        <is>
          <t xml:space="preserve">67</t>
        </is>
      </c>
      <c r="E74" s="42" t="inlineStr">
        <is>
          <t xml:space="preserve">XLX-PLAN-02</t>
        </is>
      </c>
      <c r="F74" s="28" t="inlineStr">
        <is>
          <t xml:space="preserve">육은서</t>
        </is>
      </c>
      <c r="G74" s="28" t="inlineStr">
        <is>
          <t xml:space="preserve">template 복제본에 현재 계획의 RACI·원자 WBS·용량 결정을 한국어로 채운다.</t>
        </is>
      </c>
      <c r="H74" s="80" t="inlineStr">
        <is>
          <t xml:space="preserve">[DOCS] publish Korean planning WBS workbook</t>
        </is>
      </c>
      <c r="I74" s="41" t="inlineStr">
        <is>
          <t xml:space="preserve">조은채 / XLX-PLAN-01 / LOCK-FE-AI-01</t>
        </is>
      </c>
      <c r="J74" s="31">
        <v>46247</v>
      </c>
      <c r="K74" s="31">
        <v>46247</v>
      </c>
      <c r="L74" s="32" t="inlineStr">
        <is>
          <t xml:space="preserve">미착수</t>
        </is>
      </c>
      <c r="M74" s="31"/>
      <c r="N74" s="31"/>
      <c r="O74" s="35"/>
      <c r="P74" s="26"/>
      <c r="Q74" s="36"/>
      <c r="R74" s="37"/>
      <c r="S74" s="92" t="inlineStr">
        <is>
          <t xml:space="preserve">추정: 4h; scope: docs/plans/**; 검증: node scripts/verify-wbs-workbook.mjs; 근거: C-05, C-10; 상세: WBS 원장 XLX-PLAN-02</t>
        </is>
      </c>
    </row>
    <row r="75" spans="2:18">
      <c r="A75" s="92"/>
      <c r="B75" s="2"/>
      <c r="C75" s="26" t="inlineStr">
        <is>
          <t xml:space="preserve">P0</t>
        </is>
      </c>
      <c r="D75" s="26" t="inlineStr">
        <is>
          <t xml:space="preserve">68</t>
        </is>
      </c>
      <c r="E75" s="42" t="inlineStr">
        <is>
          <t xml:space="preserve">XLX-PLAN-03</t>
        </is>
      </c>
      <c r="F75" s="28" t="inlineStr">
        <is>
          <t xml:space="preserve">육은서</t>
        </is>
      </c>
      <c r="G75" s="28" t="inlineStr">
        <is>
          <t xml:space="preserve">계획본의 문체와 전 시트 렌더·수식 오류를 독립적으로 검사한다.</t>
        </is>
      </c>
      <c r="H75" s="80" t="inlineStr">
        <is>
          <t xml:space="preserve">[DOCS] verify Korean planning WBS workbook</t>
        </is>
      </c>
      <c r="I75" s="41" t="inlineStr">
        <is>
          <t xml:space="preserve">조은채 / XLX-PLAN-02 / LOCK-FE-AI-01</t>
        </is>
      </c>
      <c r="J75" s="31">
        <v>46248</v>
      </c>
      <c r="K75" s="31">
        <v>46248</v>
      </c>
      <c r="L75" s="32" t="inlineStr">
        <is>
          <t xml:space="preserve">미착수</t>
        </is>
      </c>
      <c r="M75" s="31"/>
      <c r="N75" s="31"/>
      <c r="O75" s="35"/>
      <c r="P75" s="26"/>
      <c r="Q75" s="36"/>
      <c r="R75" s="37"/>
      <c r="S75" s="92" t="inlineStr">
        <is>
          <t xml:space="preserve">추정: 4h; scope: docs/plans/**; 검증: node scripts/verify-wbs-workbook.mjs; 근거: C-05, C-10; 상세: WBS 원장 XLX-PLAN-03</t>
        </is>
      </c>
    </row>
    <row r="76" spans="2:18">
      <c r="A76" s="92"/>
      <c r="B76" s="2"/>
      <c r="C76" s="26" t="inlineStr">
        <is>
          <t xml:space="preserve">P0</t>
        </is>
      </c>
      <c r="D76" s="26" t="inlineStr">
        <is>
          <t xml:space="preserve">69</t>
        </is>
      </c>
      <c r="E76" s="42" t="inlineStr">
        <is>
          <t xml:space="preserve">P0-DE-01</t>
        </is>
      </c>
      <c r="F76" s="28" t="inlineStr">
        <is>
          <t xml:space="preserve">윤민호</t>
        </is>
      </c>
      <c r="G76" s="28" t="inlineStr">
        <is>
          <t xml:space="preserve">release data source manifest에 source, as-of, freshness, lineage hash를 강제한다.</t>
        </is>
      </c>
      <c r="H76" s="80" t="inlineStr">
        <is>
          <t xml:space="preserve">[DE] enforce release data-source manifest</t>
        </is>
      </c>
      <c r="I76" s="41" t="inlineStr">
        <is>
          <t xml:space="preserve">조은채 / FT-RLS-01 / LOCK-DE-PIPE-01</t>
        </is>
      </c>
      <c r="J76" s="31">
        <v>46253</v>
      </c>
      <c r="K76" s="31">
        <v>46254</v>
      </c>
      <c r="L76" s="32" t="inlineStr">
        <is>
          <t xml:space="preserve">미착수</t>
        </is>
      </c>
      <c r="M76" s="31"/>
      <c r="N76" s="31"/>
      <c r="O76" s="35"/>
      <c r="P76" s="26"/>
      <c r="Q76" s="36"/>
      <c r="R76" s="37"/>
      <c r="S76" s="92" t="inlineStr">
        <is>
          <t xml:space="preserve">추정: 16h; scope: DE/quant_agent/data/**, DE/scripts/**; 검증: node scripts/verify-wbs-workbook.mjs; 근거: C-05, C-10; 상세: WBS 원장 P0-DE-01</t>
        </is>
      </c>
    </row>
    <row r="77" spans="2:18" ht="27.75">
      <c r="A77" s="92"/>
      <c r="B77" s="2"/>
      <c r="C77" s="26" t="inlineStr">
        <is>
          <t xml:space="preserve">P0</t>
        </is>
      </c>
      <c r="D77" s="26" t="inlineStr">
        <is>
          <t xml:space="preserve">70</t>
        </is>
      </c>
      <c r="E77" s="42" t="inlineStr">
        <is>
          <t xml:space="preserve">P0-DE-02</t>
        </is>
      </c>
      <c r="F77" s="28" t="inlineStr">
        <is>
          <t xml:space="preserve">윤민호</t>
        </is>
      </c>
      <c r="G77" s="28" t="inlineStr">
        <is>
          <t xml:space="preserve">PIT universe, delisting, indicator input을 immutable snapshot으로 고정한다.</t>
        </is>
      </c>
      <c r="H77" s="80" t="inlineStr">
        <is>
          <t xml:space="preserve">[DE] add point-in-time lineage gate</t>
        </is>
      </c>
      <c r="I77" s="41" t="inlineStr">
        <is>
          <t xml:space="preserve">조은채 / P0-DE-01, QV-PTI-01 / LOCK-DE-PIPE-01</t>
        </is>
      </c>
      <c r="J77" s="31">
        <v>46255</v>
      </c>
      <c r="K77" s="31">
        <v>46256</v>
      </c>
      <c r="L77" s="88" t="inlineStr">
        <is>
          <t xml:space="preserve">미착수</t>
        </is>
      </c>
      <c r="M77" s="31"/>
      <c r="N77" s="31"/>
      <c r="O77" s="35"/>
      <c r="P77" s="26"/>
      <c r="Q77" s="36"/>
      <c r="R77" s="37"/>
      <c r="S77" s="92" t="inlineStr">
        <is>
          <t xml:space="preserve">추정: 16h; scope: DE/quant_agent/data/**, DE/airflow/**; 검증: node scripts/verify-wbs-workbook.mjs; 근거: C-05, C-10; 상세: WBS 원장 P0-DE-02</t>
        </is>
      </c>
    </row>
    <row r="78" spans="2:18">
      <c r="A78" s="92"/>
      <c r="B78" s="2"/>
      <c r="C78" s="26" t="inlineStr">
        <is>
          <t xml:space="preserve">P0</t>
        </is>
      </c>
      <c r="D78" s="26" t="inlineStr">
        <is>
          <t xml:space="preserve">71</t>
        </is>
      </c>
      <c r="E78" s="42" t="inlineStr">
        <is>
          <t xml:space="preserve">P0-DB-01</t>
        </is>
      </c>
      <c r="F78" s="28" t="inlineStr">
        <is>
          <t xml:space="preserve">조은채</t>
        </is>
      </c>
      <c r="G78" s="28" t="inlineStr">
        <is>
          <t xml:space="preserve">job과 evidence 보존 schema migration 및 rollback script를 만든다.</t>
        </is>
      </c>
      <c r="H78" s="80" t="inlineStr">
        <is>
          <t xml:space="preserve">[DB] add durable job evidence schema</t>
        </is>
      </c>
      <c r="I78" s="41" t="inlineStr">
        <is>
          <t xml:space="preserve">윤민호 / FT-JOB-07 / LOCK-DE-DB-01</t>
        </is>
      </c>
      <c r="J78" s="31">
        <v>46261</v>
      </c>
      <c r="K78" s="31">
        <v>46262</v>
      </c>
      <c r="L78" s="32" t="inlineStr">
        <is>
          <t xml:space="preserve">미착수</t>
        </is>
      </c>
      <c r="M78" s="79"/>
      <c r="N78" s="34"/>
      <c r="O78" s="35"/>
      <c r="P78" s="26"/>
      <c r="Q78" s="36"/>
      <c r="R78" s="37"/>
      <c r="S78" s="92" t="inlineStr">
        <is>
          <t xml:space="preserve">추정: 16h; scope: service_db/**; 검증: node scripts/verify-wbs-workbook.mjs; 근거: C-05, C-10; 상세: WBS 원장 P0-DB-01</t>
        </is>
      </c>
    </row>
    <row r="79" spans="2:18">
      <c r="A79" s="92"/>
      <c r="B79" s="2"/>
      <c r="C79" s="26" t="inlineStr">
        <is>
          <t xml:space="preserve">P0</t>
        </is>
      </c>
      <c r="D79" s="26" t="inlineStr">
        <is>
          <t xml:space="preserve">72</t>
        </is>
      </c>
      <c r="E79" s="42" t="inlineStr">
        <is>
          <t xml:space="preserve">P0-BE-01</t>
        </is>
      </c>
      <c r="F79" s="28" t="inlineStr">
        <is>
          <t xml:space="preserve">고준영</t>
        </is>
      </c>
      <c r="G79" s="28" t="inlineStr">
        <is>
          <t xml:space="preserve">인증과 session 실패를 exact error envelope와 no-data-leak test로 고정한다.</t>
        </is>
      </c>
      <c r="H79" s="80" t="inlineStr">
        <is>
          <t xml:space="preserve">[BE] harden authenticated failure envelope</t>
        </is>
      </c>
      <c r="I79" s="41" t="inlineStr">
        <is>
          <t xml:space="preserve">윤서준 / UX-AUTH-01 / LOCK-BE-OPS-01</t>
        </is>
      </c>
      <c r="J79" s="31">
        <v>46255</v>
      </c>
      <c r="K79" s="31">
        <v>46256</v>
      </c>
      <c r="L79" s="32" t="inlineStr">
        <is>
          <t xml:space="preserve">미착수</t>
        </is>
      </c>
      <c r="M79" s="79"/>
      <c r="N79" s="34"/>
      <c r="O79" s="35"/>
      <c r="P79" s="26"/>
      <c r="Q79" s="36"/>
      <c r="R79" s="37"/>
      <c r="S79" s="92" t="inlineStr">
        <is>
          <t xml:space="preserve">추정: 16h; scope: backend/app/**, backend/tests/**; 검증: node scripts/verify-wbs-workbook.mjs; 근거: C-05, C-10; 상세: WBS 원장 P0-BE-01</t>
        </is>
      </c>
    </row>
    <row r="80" spans="2:18">
      <c r="A80" s="92"/>
      <c r="B80" s="2"/>
      <c r="C80" s="26" t="inlineStr">
        <is>
          <t xml:space="preserve">P0</t>
        </is>
      </c>
      <c r="D80" s="26" t="inlineStr">
        <is>
          <t xml:space="preserve">73</t>
        </is>
      </c>
      <c r="E80" s="42" t="inlineStr">
        <is>
          <t xml:space="preserve">P0-BE-02</t>
        </is>
      </c>
      <c r="F80" s="28" t="inlineStr">
        <is>
          <t xml:space="preserve">고준영</t>
        </is>
      </c>
      <c r="G80" s="28" t="inlineStr">
        <is>
          <t xml:space="preserve">readiness가 durable store, migration revision, AI contract version을 모두 확인하게 한다.</t>
        </is>
      </c>
      <c r="H80" s="80" t="inlineStr">
        <is>
          <t xml:space="preserve">[BE] gate readiness on release dependencies</t>
        </is>
      </c>
      <c r="I80" s="41" t="inlineStr">
        <is>
          <t xml:space="preserve">윤서준 / P0-BE-01, P0-DB-01 / LOCK-BE-OPS-01</t>
        </is>
      </c>
      <c r="J80" s="31">
        <v>46263</v>
      </c>
      <c r="K80" s="31">
        <v>46263</v>
      </c>
      <c r="L80" s="32" t="inlineStr">
        <is>
          <t xml:space="preserve">미착수</t>
        </is>
      </c>
      <c r="M80" s="79"/>
      <c r="N80" s="34"/>
      <c r="O80" s="35"/>
      <c r="P80" s="26"/>
      <c r="Q80" s="36"/>
      <c r="R80" s="37"/>
      <c r="S80" s="92" t="inlineStr">
        <is>
          <t xml:space="preserve">추정: 8h; scope: backend/app/**, backend/tests/**; 검증: node scripts/verify-wbs-workbook.mjs; 근거: C-05, C-10; 상세: WBS 원장 P0-BE-02</t>
        </is>
      </c>
    </row>
    <row r="81" spans="2:18">
      <c r="A81" s="92"/>
      <c r="B81" s="8"/>
      <c r="C81" s="13" t="inlineStr">
        <is>
          <t xml:space="preserve">P0</t>
        </is>
      </c>
      <c r="D81" s="14" t="inlineStr">
        <is>
          <t xml:space="preserve">74</t>
        </is>
      </c>
      <c r="E81" s="12" t="inlineStr">
        <is>
          <t xml:space="preserve">P0-REL-01</t>
        </is>
      </c>
      <c r="F81" s="15" t="inlineStr">
        <is>
          <t xml:space="preserve">고준영</t>
        </is>
      </c>
      <c r="G81" s="15" t="inlineStr">
        <is>
          <t xml:space="preserve">배포, 인증 smoke, rollback readiness의 실행 증적을 기록한다.</t>
        </is>
      </c>
      <c r="H81" s="16" t="inlineStr">
        <is>
          <t xml:space="preserve">[OPS] record deploy and rollback readiness evidence</t>
        </is>
      </c>
      <c r="I81" s="17" t="inlineStr">
        <is>
          <t xml:space="preserve">윤서준 / PM-GOAL-03, P0-BE-02 / LOCK-BE-OPS-01</t>
        </is>
      </c>
      <c r="J81" s="18">
        <v>46265</v>
      </c>
      <c r="K81" s="19">
        <v>46265</v>
      </c>
      <c r="L81" s="88" t="inlineStr">
        <is>
          <t xml:space="preserve">미착수</t>
        </is>
      </c>
      <c r="M81" s="21"/>
      <c r="N81" s="22"/>
      <c r="O81" s="23"/>
      <c r="P81" s="13"/>
      <c r="Q81" s="24"/>
      <c r="R81" s="88"/>
      <c r="S81" s="92" t="inlineStr">
        <is>
          <t xml:space="preserve">추정: 8h; scope: backend/**, .github/workflows/deploy*.yml; 검증: node scripts/verify-wbs-workbook.mjs; 근거: C-05, C-10; 상세: WBS 원장 P0-REL-01</t>
        </is>
      </c>
    </row>
    <row r="82" spans="2:18" ht="27.75">
      <c r="A82" s="92"/>
      <c r="B82" s="2"/>
      <c r="C82" s="26" t="inlineStr">
        <is>
          <t xml:space="preserve">P1</t>
        </is>
      </c>
      <c r="D82" s="26" t="inlineStr">
        <is>
          <t xml:space="preserve">75</t>
        </is>
      </c>
      <c r="E82" s="42" t="inlineStr">
        <is>
          <t xml:space="preserve">XLX-ASBUILT-01</t>
        </is>
      </c>
      <c r="F82" s="28" t="inlineStr">
        <is>
          <t xml:space="preserve">조은채</t>
        </is>
      </c>
      <c r="G82" s="28" t="inlineStr">
        <is>
          <t xml:space="preserve">구현 완료 후 원본 template hash와 as-built 변경 범위를 다시 대조한다.</t>
        </is>
      </c>
      <c r="H82" s="80" t="inlineStr">
        <is>
          <t xml:space="preserve">[DOCS] capture as-built WBS template baseline</t>
        </is>
      </c>
      <c r="I82" s="41" t="inlineStr">
        <is>
          <t xml:space="preserve">육은서 / PM-GOAL-03 / LOCK-DE-DB-01</t>
        </is>
      </c>
      <c r="J82" s="31">
        <v>46274</v>
      </c>
      <c r="K82" s="78">
        <v>46274</v>
      </c>
      <c r="L82" s="88" t="inlineStr">
        <is>
          <t xml:space="preserve">미착수</t>
        </is>
      </c>
      <c r="M82" s="79"/>
      <c r="N82" s="34"/>
      <c r="O82" s="35"/>
      <c r="P82" s="26"/>
      <c r="Q82" s="36"/>
      <c r="R82" s="37"/>
      <c r="S82" s="92" t="inlineStr">
        <is>
          <t xml:space="preserve">추정: 4h; scope: WBS evidence records; 검증: node scripts/verify-wbs-workbook.mjs; 근거: C-05, C-10; 상세: WBS 원장 XLX-ASBUILT-01</t>
        </is>
      </c>
    </row>
    <row r="83" spans="2:18" ht="27.75">
      <c r="A83" s="92"/>
      <c r="B83" s="2"/>
      <c r="C83" s="26" t="inlineStr">
        <is>
          <t xml:space="preserve">P1</t>
        </is>
      </c>
      <c r="D83" s="26" t="inlineStr">
        <is>
          <t xml:space="preserve">76</t>
        </is>
      </c>
      <c r="E83" s="42" t="inlineStr">
        <is>
          <t xml:space="preserve">XLX-ASBUILT-02</t>
        </is>
      </c>
      <c r="F83" s="28" t="inlineStr">
        <is>
          <t xml:space="preserve">조은채</t>
        </is>
      </c>
      <c r="G83" s="28" t="inlineStr">
        <is>
          <t xml:space="preserve">승인된 실제 commit·증적 URI·결정만으로 workbook을 as-built 갱신한다.</t>
        </is>
      </c>
      <c r="H83" s="80" t="inlineStr">
        <is>
          <t xml:space="preserve">[DOCS] publish Korean as-built WBS workbook</t>
        </is>
      </c>
      <c r="I83" s="41" t="inlineStr">
        <is>
          <t xml:space="preserve">육은서 / XLX-ASBUILT-01 / LOCK-DE-DB-01</t>
        </is>
      </c>
      <c r="J83" s="31">
        <v>46275</v>
      </c>
      <c r="K83" s="78">
        <v>46275</v>
      </c>
      <c r="L83" s="88" t="inlineStr">
        <is>
          <t xml:space="preserve">미착수</t>
        </is>
      </c>
      <c r="M83" s="79"/>
      <c r="N83" s="34"/>
      <c r="O83" s="35"/>
      <c r="P83" s="26"/>
      <c r="Q83" s="36"/>
      <c r="R83" s="37"/>
      <c r="S83" s="92" t="inlineStr">
        <is>
          <t xml:space="preserve">추정: 4h; scope: WBS evidence records; 검증: node scripts/verify-wbs-workbook.mjs; 근거: C-05, C-10; 상세: WBS 원장 XLX-ASBUILT-02</t>
        </is>
      </c>
    </row>
    <row r="84" spans="2:18" ht="27.75">
      <c r="A84" s="92"/>
      <c r="B84" s="2"/>
      <c r="C84" s="26" t="inlineStr">
        <is>
          <t xml:space="preserve">P1</t>
        </is>
      </c>
      <c r="D84" s="26" t="inlineStr">
        <is>
          <t xml:space="preserve">77</t>
        </is>
      </c>
      <c r="E84" s="42" t="inlineStr">
        <is>
          <t xml:space="preserve">XLX-ASBUILT-03</t>
        </is>
      </c>
      <c r="F84" s="28" t="inlineStr">
        <is>
          <t xml:space="preserve">조은채</t>
        </is>
      </c>
      <c r="G84" s="28" t="inlineStr">
        <is>
          <t xml:space="preserve">as-built workbook의 문체, 수식, 렌더, 계획 대비 이탈을 재검사한다.</t>
        </is>
      </c>
      <c r="H84" s="80" t="inlineStr">
        <is>
          <t xml:space="preserve">[DOCS] verify Korean as-built WBS workbook</t>
        </is>
      </c>
      <c r="I84" s="41" t="inlineStr">
        <is>
          <t xml:space="preserve">육은서 / XLX-ASBUILT-02 / LOCK-DE-DB-01</t>
        </is>
      </c>
      <c r="J84" s="31">
        <v>46276</v>
      </c>
      <c r="K84" s="78">
        <v>46276</v>
      </c>
      <c r="L84" s="88" t="inlineStr">
        <is>
          <t xml:space="preserve">미착수</t>
        </is>
      </c>
      <c r="M84" s="79"/>
      <c r="N84" s="34"/>
      <c r="O84" s="35"/>
      <c r="P84" s="26"/>
      <c r="Q84" s="36"/>
      <c r="R84" s="37"/>
      <c r="S84" s="92" t="inlineStr">
        <is>
          <t xml:space="preserve">추정: 4h; scope: WBS evidence records; 검증: node scripts/verify-wbs-workbook.mjs; 근거: C-05, C-10; 상세: WBS 원장 XLX-ASBUILT-03</t>
        </is>
      </c>
    </row>
    <row r="85" spans="2:18" ht="27.75">
      <c r="A85" s="92"/>
      <c r="B85" s="2"/>
      <c r="C85" s="26" t="inlineStr">
        <is>
          <t xml:space="preserve">P1</t>
        </is>
      </c>
      <c r="D85" s="26" t="inlineStr">
        <is>
          <t xml:space="preserve">78</t>
        </is>
      </c>
      <c r="E85" s="42" t="inlineStr">
        <is>
          <t xml:space="preserve">P1-SEC-01</t>
        </is>
      </c>
      <c r="F85" s="28" t="inlineStr">
        <is>
          <t xml:space="preserve">고준영</t>
        </is>
      </c>
      <c r="G85" s="28" t="inlineStr">
        <is>
          <t xml:space="preserve">session rotation, rate limit, revoke 이후 logout 회귀를 검사한다.</t>
        </is>
      </c>
      <c r="H85" s="80" t="inlineStr">
        <is>
          <t xml:space="preserve">[BE] add session abuse regression coverage</t>
        </is>
      </c>
      <c r="I85" s="41" t="inlineStr">
        <is>
          <t xml:space="preserve">윤서준 / P0-BE-01 / LOCK-BE-OPS-01</t>
        </is>
      </c>
      <c r="J85" s="31">
        <v>46266</v>
      </c>
      <c r="K85" s="78">
        <v>46267</v>
      </c>
      <c r="L85" s="88" t="inlineStr">
        <is>
          <t xml:space="preserve">미착수</t>
        </is>
      </c>
      <c r="M85" s="79"/>
      <c r="N85" s="34"/>
      <c r="O85" s="35"/>
      <c r="P85" s="26"/>
      <c r="Q85" s="36"/>
      <c r="R85" s="37"/>
      <c r="S85" s="92" t="inlineStr">
        <is>
          <t xml:space="preserve">추정: 16h; scope: backend/app/**, backend/tests/**; 검증: node scripts/verify-wbs-workbook.mjs; 근거: C-05, C-10; 상세: WBS 원장 P1-SEC-01</t>
        </is>
      </c>
    </row>
    <row r="86" spans="2:18" ht="27.75">
      <c r="A86" s="92"/>
      <c r="B86" s="2"/>
      <c r="C86" s="26" t="inlineStr">
        <is>
          <t xml:space="preserve">P1</t>
        </is>
      </c>
      <c r="D86" s="26" t="inlineStr">
        <is>
          <t xml:space="preserve">79</t>
        </is>
      </c>
      <c r="E86" s="42" t="inlineStr">
        <is>
          <t xml:space="preserve">P1-JOB-01</t>
        </is>
      </c>
      <c r="F86" s="28" t="inlineStr">
        <is>
          <t xml:space="preserve">윤서준</t>
        </is>
      </c>
      <c r="G86" s="28" t="inlineStr">
        <is>
          <t xml:space="preserve">analysis job의 restart, retry, idempotency를 안정화한다.</t>
        </is>
      </c>
      <c r="H86" s="80" t="inlineStr">
        <is>
          <t xml:space="preserve">[AI] make analysis jobs restart-safe</t>
        </is>
      </c>
      <c r="I86" s="41" t="inlineStr">
        <is>
          <t xml:space="preserve">고준영 / FT-JOB-07, P0-DB-01 / LOCK-AI-CORE-01</t>
        </is>
      </c>
      <c r="J86" s="31">
        <v>46266</v>
      </c>
      <c r="K86" s="78">
        <v>46268</v>
      </c>
      <c r="L86" s="88" t="inlineStr">
        <is>
          <t xml:space="preserve">미착수</t>
        </is>
      </c>
      <c r="M86" s="79"/>
      <c r="N86" s="34"/>
      <c r="O86" s="35"/>
      <c r="P86" s="26"/>
      <c r="Q86" s="36"/>
      <c r="R86" s="37"/>
      <c r="S86" s="92" t="inlineStr">
        <is>
          <t xml:space="preserve">추정: 24h; scope: ai/ai_graph/jobs.py, ai/ai_graph/job_store_persistent.py, ai/tests/core/**; 검증: node scripts/verify-wbs-workbook.mjs; 근거: C-05, C-10; 상세: WBS 원장 P1-JOB-01</t>
        </is>
      </c>
    </row>
    <row r="87" spans="2:18" ht="27.75">
      <c r="A87" s="92"/>
      <c r="B87" s="2"/>
      <c r="C87" s="26" t="inlineStr">
        <is>
          <t xml:space="preserve">P1</t>
        </is>
      </c>
      <c r="D87" s="26" t="inlineStr">
        <is>
          <t xml:space="preserve">80</t>
        </is>
      </c>
      <c r="E87" s="42" t="inlineStr">
        <is>
          <t xml:space="preserve">P1-DE-01</t>
        </is>
      </c>
      <c r="F87" s="28" t="inlineStr">
        <is>
          <t xml:space="preserve">윤민호</t>
        </is>
      </c>
      <c r="G87" s="28" t="inlineStr">
        <is>
          <t xml:space="preserve">ingest 단계가 lineage quality SLO 위반을 fail-closed로 처리하게 한다.</t>
        </is>
      </c>
      <c r="H87" s="80" t="inlineStr">
        <is>
          <t xml:space="preserve">[DE] fail closed on lineage quality breach</t>
        </is>
      </c>
      <c r="I87" s="41" t="inlineStr">
        <is>
          <t xml:space="preserve">조은채 / P0-DE-02 / LOCK-DE-PIPE-01</t>
        </is>
      </c>
      <c r="J87" s="31">
        <v>46266</v>
      </c>
      <c r="K87" s="78">
        <v>46268</v>
      </c>
      <c r="L87" s="88" t="inlineStr">
        <is>
          <t xml:space="preserve">미착수</t>
        </is>
      </c>
      <c r="M87" s="79"/>
      <c r="N87" s="34"/>
      <c r="O87" s="35"/>
      <c r="P87" s="26"/>
      <c r="Q87" s="36"/>
      <c r="R87" s="37"/>
      <c r="S87" s="92" t="inlineStr">
        <is>
          <t xml:space="preserve">추정: 24h; scope: DE/**; 검증: node scripts/verify-wbs-workbook.mjs; 근거: C-05, C-10; 상세: WBS 원장 P1-DE-01</t>
        </is>
      </c>
    </row>
    <row r="88" spans="2:18" ht="27.75">
      <c r="A88" s="92"/>
      <c r="B88" s="2"/>
      <c r="C88" s="26" t="inlineStr">
        <is>
          <t xml:space="preserve">P1</t>
        </is>
      </c>
      <c r="D88" s="26" t="inlineStr">
        <is>
          <t xml:space="preserve">81</t>
        </is>
      </c>
      <c r="E88" s="42" t="inlineStr">
        <is>
          <t xml:space="preserve">P1-DB-01</t>
        </is>
      </c>
      <c r="F88" s="28" t="inlineStr">
        <is>
          <t xml:space="preserve">조은채</t>
        </is>
      </c>
      <c r="G88" s="28" t="inlineStr">
        <is>
          <t xml:space="preserve">service database의 migration restore drill을 자동화한다.</t>
        </is>
      </c>
      <c r="H88" s="80" t="inlineStr">
        <is>
          <t xml:space="preserve">[DB] verify migration restore drill</t>
        </is>
      </c>
      <c r="I88" s="41" t="inlineStr">
        <is>
          <t xml:space="preserve">윤민호 / P0-DB-01 / LOCK-DE-DB-01</t>
        </is>
      </c>
      <c r="J88" s="31">
        <v>46266</v>
      </c>
      <c r="K88" s="78">
        <v>46268</v>
      </c>
      <c r="L88" s="88" t="inlineStr">
        <is>
          <t xml:space="preserve">미착수</t>
        </is>
      </c>
      <c r="M88" s="79"/>
      <c r="N88" s="34"/>
      <c r="O88" s="35"/>
      <c r="P88" s="26"/>
      <c r="Q88" s="36"/>
      <c r="R88" s="37"/>
      <c r="S88" s="92" t="inlineStr">
        <is>
          <t xml:space="preserve">추정: 24h; scope: service_db/**; 검증: node scripts/verify-wbs-workbook.mjs; 근거: C-05, C-10; 상세: WBS 원장 P1-DB-01</t>
        </is>
      </c>
    </row>
    <row r="89" spans="2:18" ht="27.75">
      <c r="A89" s="92"/>
      <c r="B89" s="2"/>
      <c r="C89" s="26" t="inlineStr">
        <is>
          <t xml:space="preserve">P1</t>
        </is>
      </c>
      <c r="D89" s="26" t="inlineStr">
        <is>
          <t xml:space="preserve">82</t>
        </is>
      </c>
      <c r="E89" s="42" t="inlineStr">
        <is>
          <t xml:space="preserve">P1-OBS-01</t>
        </is>
      </c>
      <c r="F89" s="28" t="inlineStr">
        <is>
          <t xml:space="preserve">고준영</t>
        </is>
      </c>
      <c r="G89" s="28" t="inlineStr">
        <is>
          <t xml:space="preserve">backend correlation telemetry가 secret과 PII를 노출하지 않게 한다.</t>
        </is>
      </c>
      <c r="H89" s="80" t="inlineStr">
        <is>
          <t xml:space="preserve">[BE] add release-safe correlation telemetry</t>
        </is>
      </c>
      <c r="I89" s="41" t="inlineStr">
        <is>
          <t xml:space="preserve">윤서준 / P0-BE-02 / LOCK-BE-OPS-01</t>
        </is>
      </c>
      <c r="J89" s="31">
        <v>46268</v>
      </c>
      <c r="K89" s="78">
        <v>46269</v>
      </c>
      <c r="L89" s="88" t="inlineStr">
        <is>
          <t xml:space="preserve">미착수</t>
        </is>
      </c>
      <c r="M89" s="79"/>
      <c r="N89" s="34"/>
      <c r="O89" s="35"/>
      <c r="P89" s="26"/>
      <c r="Q89" s="36"/>
      <c r="R89" s="37"/>
      <c r="S89" s="92" t="inlineStr">
        <is>
          <t xml:space="preserve">추정: 16h; scope: backend/app/**, backend/tests/**; 검증: node scripts/verify-wbs-workbook.mjs; 근거: C-05, C-10; 상세: WBS 원장 P1-OBS-01</t>
        </is>
      </c>
    </row>
    <row r="90" spans="2:18" ht="27.75">
      <c r="A90" s="92"/>
      <c r="B90" s="2"/>
      <c r="C90" s="26" t="inlineStr">
        <is>
          <t xml:space="preserve">P1</t>
        </is>
      </c>
      <c r="D90" s="26" t="inlineStr">
        <is>
          <t xml:space="preserve">83</t>
        </is>
      </c>
      <c r="E90" s="42" t="inlineStr">
        <is>
          <t xml:space="preserve">P1-UX-01</t>
        </is>
      </c>
      <c r="F90" s="28" t="inlineStr">
        <is>
          <t xml:space="preserve">육은서</t>
        </is>
      </c>
      <c r="G90" s="28" t="inlineStr">
        <is>
          <t xml:space="preserve">모바일, keyboard, empty/error recovery UX를 browser test로 고정한다.</t>
        </is>
      </c>
      <c r="H90" s="80" t="inlineStr">
        <is>
          <t xml:space="preserve">[FE] cover production recovery accessibility</t>
        </is>
      </c>
      <c r="I90" s="41" t="inlineStr">
        <is>
          <t xml:space="preserve">고준영 / UX-MOB-01, UX-MOB-02 / LOCK-FE-AI-01</t>
        </is>
      </c>
      <c r="J90" s="31">
        <v>46266</v>
      </c>
      <c r="K90" s="78">
        <v>46268</v>
      </c>
      <c r="L90" s="88" t="inlineStr">
        <is>
          <t xml:space="preserve">미착수</t>
        </is>
      </c>
      <c r="M90" s="79"/>
      <c r="N90" s="34"/>
      <c r="O90" s="35"/>
      <c r="P90" s="26"/>
      <c r="Q90" s="36"/>
      <c r="R90" s="37"/>
      <c r="S90" s="92" t="inlineStr">
        <is>
          <t xml:space="preserve">추정: 24h; scope: fe/**; 검증: node scripts/verify-wbs-workbook.mjs; 근거: C-05, C-10; 상세: WBS 원장 P1-UX-01</t>
        </is>
      </c>
    </row>
    <row r="91" spans="2:18" ht="27.75">
      <c r="A91" s="92"/>
      <c r="B91" s="2"/>
      <c r="C91" s="26" t="inlineStr">
        <is>
          <t xml:space="preserve">P1</t>
        </is>
      </c>
      <c r="D91" s="26" t="inlineStr">
        <is>
          <t xml:space="preserve">84</t>
        </is>
      </c>
      <c r="E91" s="42" t="inlineStr">
        <is>
          <t xml:space="preserve">P1-CI-01</t>
        </is>
      </c>
      <c r="F91" s="28" t="inlineStr">
        <is>
          <t xml:space="preserve">고준영</t>
        </is>
      </c>
      <c r="G91" s="28" t="inlineStr">
        <is>
          <t xml:space="preserve">deploy가 release smoke, rollback drill, artifact provenance를 통과할 때만 진행되게 한다.</t>
        </is>
      </c>
      <c r="H91" s="80" t="inlineStr">
        <is>
          <t xml:space="preserve">[CI] gate deploy on rollback evidence</t>
        </is>
      </c>
      <c r="I91" s="41" t="inlineStr">
        <is>
          <t xml:space="preserve">윤서준 / P1-SEC-01, P1-OBS-01 / LOCK-BE-OPS-01</t>
        </is>
      </c>
      <c r="J91" s="31">
        <v>46270</v>
      </c>
      <c r="K91" s="78">
        <v>46271</v>
      </c>
      <c r="L91" s="88" t="inlineStr">
        <is>
          <t xml:space="preserve">미착수</t>
        </is>
      </c>
      <c r="M91" s="79"/>
      <c r="N91" s="34"/>
      <c r="O91" s="35"/>
      <c r="P91" s="26"/>
      <c r="Q91" s="36"/>
      <c r="R91" s="37"/>
      <c r="S91" s="92" t="inlineStr">
        <is>
          <t xml:space="preserve">추정: 16h; scope: .github/workflows/deploy*.yml, backend/tests/**; 검증: node scripts/verify-wbs-workbook.mjs; 근거: C-05, C-10; 상세: WBS 원장 P1-CI-01</t>
        </is>
      </c>
    </row>
    <row r="92" spans="2:18" ht="27.75">
      <c r="A92" s="92"/>
      <c r="B92" s="2"/>
      <c r="C92" s="26" t="inlineStr">
        <is>
          <t xml:space="preserve">P2</t>
        </is>
      </c>
      <c r="D92" s="26" t="inlineStr">
        <is>
          <t xml:space="preserve">85</t>
        </is>
      </c>
      <c r="E92" s="42" t="inlineStr">
        <is>
          <t xml:space="preserve">P2-PERF-01</t>
        </is>
      </c>
      <c r="F92" s="28" t="inlineStr">
        <is>
          <t xml:space="preserve">윤서준</t>
        </is>
      </c>
      <c r="G92" s="28" t="inlineStr">
        <is>
          <t xml:space="preserve">고정 fixture에서 backtest의 p95 runtime, memory, result parity를 benchmark한다.</t>
        </is>
      </c>
      <c r="H92" s="80" t="inlineStr">
        <is>
          <t xml:space="preserve">[PERF] benchmark backtest resource budget</t>
        </is>
      </c>
      <c r="I92" s="41" t="inlineStr">
        <is>
          <t xml:space="preserve">육은서 / P1-JOB-01 / LOCK-AI-CORE-01</t>
        </is>
      </c>
      <c r="J92" s="31">
        <v>46280</v>
      </c>
      <c r="K92" s="78">
        <v>46282</v>
      </c>
      <c r="L92" s="88" t="inlineStr">
        <is>
          <t xml:space="preserve">미착수</t>
        </is>
      </c>
      <c r="M92" s="79"/>
      <c r="N92" s="34"/>
      <c r="O92" s="35"/>
      <c r="P92" s="26"/>
      <c r="Q92" s="36"/>
      <c r="R92" s="37"/>
      <c r="S92" s="92" t="inlineStr">
        <is>
          <t xml:space="preserve">추정: 24h; scope: backtest_module/**, ai/ai_graph/nodes/backtest.py; 검증: node scripts/verify-wbs-workbook.mjs; 근거: C-05, C-10; 상세: WBS 원장 P2-PERF-01</t>
        </is>
      </c>
    </row>
    <row r="93" spans="2:18" ht="27.75">
      <c r="A93" s="92"/>
      <c r="B93" s="2"/>
      <c r="C93" s="26" t="inlineStr">
        <is>
          <t xml:space="preserve">P2</t>
        </is>
      </c>
      <c r="D93" s="26" t="inlineStr">
        <is>
          <t xml:space="preserve">86</t>
        </is>
      </c>
      <c r="E93" s="42" t="inlineStr">
        <is>
          <t xml:space="preserve">P2-UX-01</t>
        </is>
      </c>
      <c r="F93" s="28" t="inlineStr">
        <is>
          <t xml:space="preserve">육은서</t>
        </is>
      </c>
      <c r="G93" s="28" t="inlineStr">
        <is>
          <t xml:space="preserve">정량 리포트의 접근성, 다국어, slow-network recovery를 다듬는다.</t>
        </is>
      </c>
      <c r="H93" s="80" t="inlineStr">
        <is>
          <t xml:space="preserve">[FE] polish resilient quantitative report UX</t>
        </is>
      </c>
      <c r="I93" s="41" t="inlineStr">
        <is>
          <t xml:space="preserve">윤서준 / P1-UX-01 / LOCK-FE-AI-01</t>
        </is>
      </c>
      <c r="J93" s="31">
        <v>46280</v>
      </c>
      <c r="K93" s="78">
        <v>46282</v>
      </c>
      <c r="L93" s="88" t="inlineStr">
        <is>
          <t xml:space="preserve">미착수</t>
        </is>
      </c>
      <c r="M93" s="79"/>
      <c r="N93" s="34"/>
      <c r="O93" s="35"/>
      <c r="P93" s="26"/>
      <c r="Q93" s="36"/>
      <c r="R93" s="37"/>
      <c r="S93" s="92" t="inlineStr">
        <is>
          <t xml:space="preserve">추정: 24h; scope: fe/**; 검증: node scripts/verify-wbs-workbook.mjs; 근거: C-05, C-10; 상세: WBS 원장 P2-UX-01</t>
        </is>
      </c>
    </row>
    <row r="94" spans="2:18" ht="27.75">
      <c r="A94" s="92"/>
      <c r="B94" s="2"/>
      <c r="C94" s="26" t="inlineStr">
        <is>
          <t xml:space="preserve">P2</t>
        </is>
      </c>
      <c r="D94" s="26" t="inlineStr">
        <is>
          <t xml:space="preserve">87</t>
        </is>
      </c>
      <c r="E94" s="42" t="inlineStr">
        <is>
          <t xml:space="preserve">P2-DE-01</t>
        </is>
      </c>
      <c r="F94" s="28" t="inlineStr">
        <is>
          <t xml:space="preserve">윤민호</t>
        </is>
      </c>
      <c r="G94" s="28" t="inlineStr">
        <is>
          <t xml:space="preserve">ingestion capacity와 failed-record recovery를 benchmark한다.</t>
        </is>
      </c>
      <c r="H94" s="80" t="inlineStr">
        <is>
          <t xml:space="preserve">[DE] benchmark ingestion capacity recovery</t>
        </is>
      </c>
      <c r="I94" s="41" t="inlineStr">
        <is>
          <t xml:space="preserve">조은채 / P1-DE-01 / LOCK-DE-PIPE-01</t>
        </is>
      </c>
      <c r="J94" s="31">
        <v>46280</v>
      </c>
      <c r="K94" s="78">
        <v>46281</v>
      </c>
      <c r="L94" s="88" t="inlineStr">
        <is>
          <t xml:space="preserve">미착수</t>
        </is>
      </c>
      <c r="M94" s="79"/>
      <c r="N94" s="34"/>
      <c r="O94" s="35"/>
      <c r="P94" s="26"/>
      <c r="Q94" s="36"/>
      <c r="R94" s="37"/>
      <c r="S94" s="92" t="inlineStr">
        <is>
          <t xml:space="preserve">추정: 16h; scope: DE/**; 검증: node scripts/verify-wbs-workbook.mjs; 근거: C-05, C-10; 상세: WBS 원장 P2-DE-01</t>
        </is>
      </c>
    </row>
    <row r="95" spans="2:18" ht="27.75">
      <c r="A95" s="92"/>
      <c r="B95" s="2"/>
      <c r="C95" s="26" t="inlineStr">
        <is>
          <t xml:space="preserve">P2</t>
        </is>
      </c>
      <c r="D95" s="26" t="inlineStr">
        <is>
          <t xml:space="preserve">88</t>
        </is>
      </c>
      <c r="E95" s="42" t="inlineStr">
        <is>
          <t xml:space="preserve">P2-DB-01</t>
        </is>
      </c>
      <c r="F95" s="28" t="inlineStr">
        <is>
          <t xml:space="preserve">조은채</t>
        </is>
      </c>
      <c r="G95" s="28" t="inlineStr">
        <is>
          <t xml:space="preserve">backup restore의 RTO/RPO와 schema consistency를 기록한다.</t>
        </is>
      </c>
      <c r="H95" s="80" t="inlineStr">
        <is>
          <t xml:space="preserve">[DB] benchmark backup restore objective</t>
        </is>
      </c>
      <c r="I95" s="41" t="inlineStr">
        <is>
          <t xml:space="preserve">윤민호 / P1-DB-01 / LOCK-DE-DB-01</t>
        </is>
      </c>
      <c r="J95" s="31">
        <v>46282</v>
      </c>
      <c r="K95" s="78">
        <v>46283</v>
      </c>
      <c r="L95" s="88" t="inlineStr">
        <is>
          <t xml:space="preserve">미착수</t>
        </is>
      </c>
      <c r="M95" s="79"/>
      <c r="N95" s="34"/>
      <c r="O95" s="35"/>
      <c r="P95" s="26"/>
      <c r="Q95" s="36"/>
      <c r="R95" s="37"/>
      <c r="S95" s="92" t="inlineStr">
        <is>
          <t xml:space="preserve">추정: 16h; scope: service_db/**; 검증: node scripts/verify-wbs-workbook.mjs; 근거: C-05, C-10; 상세: WBS 원장 P2-DB-01</t>
        </is>
      </c>
    </row>
    <row r="96" spans="2:18" ht="27.75">
      <c r="A96" s="92"/>
      <c r="B96" s="2"/>
      <c r="C96" s="26" t="inlineStr">
        <is>
          <t xml:space="preserve">P2</t>
        </is>
      </c>
      <c r="D96" s="26" t="inlineStr">
        <is>
          <t xml:space="preserve">89</t>
        </is>
      </c>
      <c r="E96" s="42" t="inlineStr">
        <is>
          <t xml:space="preserve">P2-OPS-01</t>
        </is>
      </c>
      <c r="F96" s="28" t="inlineStr">
        <is>
          <t xml:space="preserve">고준영</t>
        </is>
      </c>
      <c r="G96" s="28" t="inlineStr">
        <is>
          <t xml:space="preserve">bounded load와 deploy/rollback에서 error budget과 trace coverage를 기록한다.</t>
        </is>
      </c>
      <c r="H96" s="80" t="inlineStr">
        <is>
          <t xml:space="preserve">[BE] capture deployment load budget</t>
        </is>
      </c>
      <c r="I96" s="41" t="inlineStr">
        <is>
          <t xml:space="preserve">윤서준 / P1-CI-01 / LOCK-BE-OPS-01</t>
        </is>
      </c>
      <c r="J96" s="31">
        <v>46280</v>
      </c>
      <c r="K96" s="78">
        <v>46281</v>
      </c>
      <c r="L96" s="88" t="inlineStr">
        <is>
          <t xml:space="preserve">미착수</t>
        </is>
      </c>
      <c r="M96" s="79"/>
      <c r="N96" s="34"/>
      <c r="O96" s="35"/>
      <c r="P96" s="26"/>
      <c r="Q96" s="36"/>
      <c r="R96" s="37"/>
      <c r="S96" s="92" t="inlineStr">
        <is>
          <t xml:space="preserve">추정: 16h; scope: backend/**, .github/workflows/deploy*.yml; 검증: node scripts/verify-wbs-workbook.mjs; 근거: C-05, C-10; 상세: WBS 원장 P2-OPS-01</t>
        </is>
      </c>
    </row>
    <row r="97" spans="2:18" ht="27.75">
      <c r="A97" s="92"/>
      <c r="B97" s="2"/>
      <c r="C97" s="26" t="inlineStr">
        <is>
          <t xml:space="preserve">P2</t>
        </is>
      </c>
      <c r="D97" s="26" t="inlineStr">
        <is>
          <t xml:space="preserve">90</t>
        </is>
      </c>
      <c r="E97" s="42" t="inlineStr">
        <is>
          <t xml:space="preserve">P2-DOC-01</t>
        </is>
      </c>
      <c r="F97" s="28" t="inlineStr">
        <is>
          <t xml:space="preserve">육은서</t>
        </is>
      </c>
      <c r="G97" s="28" t="inlineStr">
        <is>
          <t xml:space="preserve">공개 지표, sample/live, unavailable wording을 registry와 맞춘다.</t>
        </is>
      </c>
      <c r="H97" s="80" t="inlineStr">
        <is>
          <t xml:space="preserve">[DOCS] align public metric language with registry</t>
        </is>
      </c>
      <c r="I97" s="41" t="inlineStr">
        <is>
          <t xml:space="preserve">조은채 / MR-ALL-01, P1-UX-01 / LOCK-FE-AI-01</t>
        </is>
      </c>
      <c r="J97" s="31">
        <v>46283</v>
      </c>
      <c r="K97" s="78">
        <v>46284</v>
      </c>
      <c r="L97" s="88" t="inlineStr">
        <is>
          <t xml:space="preserve">미착수</t>
        </is>
      </c>
      <c r="M97" s="79"/>
      <c r="N97" s="34"/>
      <c r="O97" s="35"/>
      <c r="P97" s="26"/>
      <c r="Q97" s="36"/>
      <c r="R97" s="37"/>
      <c r="S97" s="92" t="inlineStr">
        <is>
          <t xml:space="preserve">추정: 16h; scope: docs/public-copy/**, fe/** copy only; 검증: node scripts/verify-wbs-workbook.mjs; 근거: C-05, C-10; 상세: WBS 원장 P2-DOC-01</t>
        </is>
      </c>
    </row>
    <row r="98" spans="2:18" ht="27.75">
      <c r="A98" s="92"/>
      <c r="B98" s="2"/>
      <c r="C98" s="26"/>
      <c r="D98" s="26"/>
      <c r="E98" s="42"/>
      <c r="F98" s="28"/>
      <c r="G98" s="28"/>
      <c r="H98" s="80"/>
      <c r="I98" s="41"/>
      <c r="J98" s="31"/>
      <c r="K98" s="78"/>
      <c r="L98" s="88"/>
      <c r="M98" s="79"/>
      <c r="N98" s="34"/>
      <c r="O98" s="35"/>
      <c r="P98" s="26"/>
      <c r="Q98" s="36"/>
      <c r="R98" s="37"/>
      <c r="S98" s="92"/>
    </row>
    <row r="99" spans="2:18" ht="27.75">
      <c r="A99" s="92"/>
      <c r="B99" s="2"/>
      <c r="C99" s="26"/>
      <c r="D99" s="26"/>
      <c r="E99" s="42"/>
      <c r="F99" s="28"/>
      <c r="G99" s="28"/>
      <c r="H99" s="80"/>
      <c r="I99" s="41"/>
      <c r="J99" s="31"/>
      <c r="K99" s="78"/>
      <c r="L99" s="88"/>
      <c r="M99" s="79"/>
      <c r="N99" s="34"/>
      <c r="O99" s="35"/>
      <c r="P99" s="26"/>
      <c r="Q99" s="36"/>
      <c r="R99" s="37"/>
      <c r="S99" s="92"/>
    </row>
    <row r="100" spans="2:18" ht="27.75">
      <c r="A100" s="92"/>
      <c r="B100" s="2"/>
      <c r="C100" s="26"/>
      <c r="D100" s="26"/>
      <c r="E100" s="42"/>
      <c r="F100" s="28"/>
      <c r="G100" s="28"/>
      <c r="H100" s="80"/>
      <c r="I100" s="41"/>
      <c r="J100" s="31"/>
      <c r="K100" s="78"/>
      <c r="L100" s="88"/>
      <c r="M100" s="79"/>
      <c r="N100" s="34"/>
      <c r="O100" s="35"/>
      <c r="P100" s="26"/>
      <c r="Q100" s="36"/>
      <c r="R100" s="37"/>
      <c r="S100" s="92"/>
    </row>
    <row r="101" spans="2:18" ht="27.75">
      <c r="A101" s="92"/>
      <c r="B101" s="2"/>
      <c r="C101" s="26"/>
      <c r="D101" s="26"/>
      <c r="E101" s="42"/>
      <c r="F101" s="28"/>
      <c r="G101" s="28"/>
      <c r="H101" s="80"/>
      <c r="I101" s="41"/>
      <c r="J101" s="31"/>
      <c r="K101" s="78"/>
      <c r="L101" s="88"/>
      <c r="M101" s="79"/>
      <c r="N101" s="34"/>
      <c r="O101" s="35"/>
      <c r="P101" s="26"/>
      <c r="Q101" s="36"/>
      <c r="R101" s="37"/>
      <c r="S101" s="92"/>
    </row>
    <row r="102" spans="2:18" ht="27.75">
      <c r="A102" s="92"/>
      <c r="B102" s="2"/>
      <c r="C102" s="26"/>
      <c r="D102" s="26"/>
      <c r="E102" s="42"/>
      <c r="F102" s="28"/>
      <c r="G102" s="28"/>
      <c r="H102" s="80"/>
      <c r="I102" s="41"/>
      <c r="J102" s="31"/>
      <c r="K102" s="78"/>
      <c r="L102" s="88"/>
      <c r="M102" s="79"/>
      <c r="N102" s="34"/>
      <c r="O102" s="35"/>
      <c r="P102" s="26"/>
      <c r="Q102" s="36"/>
      <c r="R102" s="37"/>
      <c r="S102" s="92"/>
    </row>
    <row r="103" spans="2:18" ht="27.75">
      <c r="A103" s="92"/>
      <c r="B103" s="2"/>
      <c r="C103" s="26"/>
      <c r="D103" s="26"/>
      <c r="E103" s="42"/>
      <c r="F103" s="28"/>
      <c r="G103" s="28"/>
      <c r="H103" s="80"/>
      <c r="I103" s="41"/>
      <c r="J103" s="31"/>
      <c r="K103" s="78"/>
      <c r="L103" s="88"/>
      <c r="M103" s="79"/>
      <c r="N103" s="34"/>
      <c r="O103" s="35"/>
      <c r="P103" s="26"/>
      <c r="Q103" s="36"/>
      <c r="R103" s="37"/>
      <c r="S103" s="92"/>
    </row>
    <row r="104" spans="2:18" ht="27.75">
      <c r="A104" s="92"/>
      <c r="B104" s="2"/>
      <c r="C104" s="26"/>
      <c r="D104" s="26"/>
      <c r="E104" s="42"/>
      <c r="F104" s="28"/>
      <c r="G104" s="28"/>
      <c r="H104" s="80"/>
      <c r="I104" s="41"/>
      <c r="J104" s="31"/>
      <c r="K104" s="78"/>
      <c r="L104" s="88"/>
      <c r="M104" s="79"/>
      <c r="N104" s="34"/>
      <c r="O104" s="35"/>
      <c r="P104" s="26"/>
      <c r="Q104" s="36"/>
      <c r="R104" s="37"/>
      <c r="S104" s="92"/>
    </row>
    <row r="105" spans="2:18" ht="27.75">
      <c r="A105" s="92"/>
      <c r="B105" s="2"/>
      <c r="C105" s="26"/>
      <c r="D105" s="26"/>
      <c r="E105" s="42"/>
      <c r="F105" s="28"/>
      <c r="G105" s="28"/>
      <c r="H105" s="80"/>
      <c r="I105" s="41"/>
      <c r="J105" s="31"/>
      <c r="K105" s="78"/>
      <c r="L105" s="88"/>
      <c r="M105" s="79"/>
      <c r="N105" s="34"/>
      <c r="O105" s="35"/>
      <c r="P105" s="26"/>
      <c r="Q105" s="36"/>
      <c r="R105" s="37"/>
      <c r="S105" s="92"/>
    </row>
    <row r="106" spans="2:18" ht="27.75">
      <c r="A106" s="92"/>
      <c r="B106" s="2"/>
      <c r="C106" s="26"/>
      <c r="D106" s="26"/>
      <c r="E106" s="42"/>
      <c r="F106" s="28"/>
      <c r="G106" s="28"/>
      <c r="H106" s="80"/>
      <c r="I106" s="41"/>
      <c r="J106" s="31"/>
      <c r="K106" s="78"/>
      <c r="L106" s="88"/>
      <c r="M106" s="79"/>
      <c r="N106" s="34"/>
      <c r="O106" s="35"/>
      <c r="P106" s="26"/>
      <c r="Q106" s="36"/>
      <c r="R106" s="37"/>
      <c r="S106" s="92"/>
    </row>
    <row r="107" spans="2:18" ht="27.75">
      <c r="A107" s="92"/>
      <c r="B107" s="2"/>
      <c r="C107" s="26"/>
      <c r="D107" s="26"/>
      <c r="E107" s="42"/>
      <c r="F107" s="28"/>
      <c r="G107" s="28"/>
      <c r="H107" s="80"/>
      <c r="I107" s="41"/>
      <c r="J107" s="31"/>
      <c r="K107" s="78"/>
      <c r="L107" s="88"/>
      <c r="M107" s="79"/>
      <c r="N107" s="34"/>
      <c r="O107" s="35"/>
      <c r="P107" s="26"/>
      <c r="Q107" s="36"/>
      <c r="R107" s="37"/>
      <c r="S107" s="92"/>
    </row>
    <row r="108" spans="2:18">
      <c r="A108" s="92"/>
      <c r="B108" s="8"/>
      <c r="C108" s="13"/>
      <c r="D108" s="14"/>
      <c r="E108" s="12"/>
      <c r="F108" s="15"/>
      <c r="G108" s="15"/>
      <c r="H108" s="16"/>
      <c r="I108" s="17"/>
      <c r="J108" s="18"/>
      <c r="K108" s="19"/>
      <c r="L108" s="88"/>
      <c r="M108" s="21"/>
      <c r="N108" s="22"/>
      <c r="O108" s="23"/>
      <c r="P108" s="13"/>
      <c r="Q108" s="24"/>
      <c r="R108" s="88"/>
      <c r="S108" s="92"/>
    </row>
    <row r="109" spans="2:18" ht="27.75">
      <c r="A109" s="92"/>
      <c r="B109" s="2"/>
      <c r="C109" s="26"/>
      <c r="D109" s="26"/>
      <c r="E109" s="42"/>
      <c r="F109" s="28"/>
      <c r="G109" s="28"/>
      <c r="H109" s="80"/>
      <c r="I109" s="41"/>
      <c r="J109" s="31"/>
      <c r="K109" s="78"/>
      <c r="L109" s="88"/>
      <c r="M109" s="79"/>
      <c r="N109" s="34"/>
      <c r="O109" s="35"/>
      <c r="P109" s="26"/>
      <c r="Q109" s="36"/>
      <c r="R109" s="37"/>
      <c r="S109" s="92"/>
    </row>
    <row r="110" spans="2:18">
      <c r="A110" s="92"/>
      <c r="B110" s="2"/>
      <c r="C110" s="26"/>
      <c r="D110" s="26"/>
      <c r="E110" s="42"/>
      <c r="F110" s="28"/>
      <c r="G110" s="80"/>
      <c r="H110" s="29"/>
      <c r="I110" s="41"/>
      <c r="J110" s="31"/>
      <c r="K110" s="78"/>
      <c r="L110" s="32"/>
      <c r="M110" s="79"/>
      <c r="N110" s="34"/>
      <c r="O110" s="35"/>
      <c r="P110" s="26"/>
      <c r="Q110" s="36"/>
      <c r="R110" s="37"/>
      <c r="S110" s="92"/>
    </row>
    <row r="111" spans="2:18">
      <c r="A111" s="92"/>
      <c r="B111" s="2"/>
      <c r="C111" s="26"/>
      <c r="D111" s="26"/>
      <c r="E111" s="42"/>
      <c r="F111" s="28"/>
      <c r="G111" s="80"/>
      <c r="H111" s="29"/>
      <c r="I111" s="41"/>
      <c r="J111" s="31"/>
      <c r="K111" s="78"/>
      <c r="L111" s="32"/>
      <c r="M111" s="79"/>
      <c r="N111" s="34"/>
      <c r="O111" s="35"/>
      <c r="P111" s="26"/>
      <c r="Q111" s="36"/>
      <c r="R111" s="37"/>
      <c r="S111" s="92"/>
    </row>
    <row r="112" spans="2:18">
      <c r="A112" s="92"/>
      <c r="B112" s="2"/>
      <c r="C112" s="26"/>
      <c r="D112" s="26"/>
      <c r="E112" s="42"/>
      <c r="F112" s="28"/>
      <c r="G112" s="80"/>
      <c r="H112" s="29"/>
      <c r="I112" s="41"/>
      <c r="J112" s="31"/>
      <c r="K112" s="78"/>
      <c r="L112" s="32"/>
      <c r="M112" s="79"/>
      <c r="N112" s="34"/>
      <c r="O112" s="35"/>
      <c r="P112" s="26"/>
      <c r="Q112" s="36"/>
      <c r="R112" s="37"/>
      <c r="S112" s="92"/>
    </row>
    <row r="113" spans="2:18" ht="27.75">
      <c r="A113" s="92"/>
      <c r="B113" s="2"/>
      <c r="C113" s="26"/>
      <c r="D113" s="26"/>
      <c r="E113" s="42"/>
      <c r="F113" s="28"/>
      <c r="G113" s="28"/>
      <c r="H113" s="80"/>
      <c r="I113" s="41"/>
      <c r="J113" s="31"/>
      <c r="K113" s="78"/>
      <c r="L113" s="88"/>
      <c r="M113" s="79"/>
      <c r="N113" s="34"/>
      <c r="O113" s="35"/>
      <c r="P113" s="26"/>
      <c r="Q113" s="36"/>
      <c r="R113" s="37"/>
      <c r="S113" s="92"/>
    </row>
    <row r="114" spans="2:18">
      <c r="A114" s="92"/>
      <c r="B114" s="2"/>
      <c r="C114" s="26"/>
      <c r="D114" s="26"/>
      <c r="E114" s="42"/>
      <c r="F114" s="28"/>
      <c r="G114" s="80"/>
      <c r="H114" s="29"/>
      <c r="I114" s="41"/>
      <c r="J114" s="31"/>
      <c r="K114" s="78"/>
      <c r="L114" s="32"/>
      <c r="M114" s="79"/>
      <c r="N114" s="34"/>
      <c r="O114" s="35"/>
      <c r="P114" s="26"/>
      <c r="Q114" s="36"/>
      <c r="R114" s="37"/>
      <c r="S114" s="92"/>
    </row>
    <row r="115" spans="2:18">
      <c r="A115" s="92"/>
      <c r="B115" s="2"/>
      <c r="C115" s="26"/>
      <c r="D115" s="26"/>
      <c r="E115" s="42"/>
      <c r="F115" s="28"/>
      <c r="G115" s="28"/>
      <c r="H115" s="80"/>
      <c r="I115" s="41"/>
      <c r="J115" s="31"/>
      <c r="K115" s="78"/>
      <c r="L115" s="32"/>
      <c r="M115" s="79"/>
      <c r="N115" s="34"/>
      <c r="O115" s="35"/>
      <c r="P115" s="26"/>
      <c r="Q115" s="36"/>
      <c r="R115" s="37"/>
      <c r="S115" s="92"/>
    </row>
    <row r="116" spans="2:18">
      <c r="A116" s="92"/>
      <c r="B116" s="2"/>
      <c r="C116" s="26"/>
      <c r="D116" s="26"/>
      <c r="E116" s="42"/>
      <c r="F116" s="28"/>
      <c r="G116" s="28"/>
      <c r="H116" s="80"/>
      <c r="I116" s="41"/>
      <c r="J116" s="31"/>
      <c r="K116" s="78"/>
      <c r="L116" s="32"/>
      <c r="M116" s="79"/>
      <c r="N116" s="34"/>
      <c r="O116" s="35"/>
      <c r="P116" s="26"/>
      <c r="Q116" s="36"/>
      <c r="R116" s="37"/>
      <c r="S116" s="92"/>
    </row>
    <row r="117" spans="2:18">
      <c r="A117" s="92"/>
      <c r="B117" s="2"/>
      <c r="C117" s="26"/>
      <c r="D117" s="26"/>
      <c r="E117" s="42"/>
      <c r="F117" s="28"/>
      <c r="G117" s="28"/>
      <c r="H117" s="80"/>
      <c r="I117" s="41"/>
      <c r="J117" s="31"/>
      <c r="K117" s="78"/>
      <c r="L117" s="32"/>
      <c r="M117" s="79"/>
      <c r="N117" s="34"/>
      <c r="O117" s="35"/>
      <c r="P117" s="26"/>
      <c r="Q117" s="36"/>
      <c r="R117" s="37"/>
      <c r="S117" s="92"/>
    </row>
    <row r="118" spans="2:18">
      <c r="A118" s="92"/>
      <c r="B118" s="2"/>
      <c r="C118" s="26"/>
      <c r="D118" s="26"/>
      <c r="E118" s="42"/>
      <c r="F118" s="28"/>
      <c r="G118" s="28"/>
      <c r="H118" s="80"/>
      <c r="I118" s="41"/>
      <c r="J118" s="31"/>
      <c r="K118" s="78"/>
      <c r="L118" s="32"/>
      <c r="M118" s="79"/>
      <c r="N118" s="34"/>
      <c r="O118" s="35"/>
      <c r="P118" s="26"/>
      <c r="Q118" s="36"/>
      <c r="R118" s="37"/>
      <c r="S118" s="92"/>
    </row>
    <row r="119" spans="2:18">
      <c r="A119" s="92"/>
      <c r="B119" s="2"/>
      <c r="C119" s="26"/>
      <c r="D119" s="26"/>
      <c r="E119" s="42"/>
      <c r="F119" s="28"/>
      <c r="G119" s="28"/>
      <c r="H119" s="80"/>
      <c r="I119" s="41"/>
      <c r="J119" s="31"/>
      <c r="K119" s="78"/>
      <c r="L119" s="32"/>
      <c r="M119" s="79"/>
      <c r="N119" s="34"/>
      <c r="O119" s="35"/>
      <c r="P119" s="26"/>
      <c r="Q119" s="36"/>
      <c r="R119" s="37"/>
      <c r="S119" s="92"/>
    </row>
    <row r="120" spans="2:18">
      <c r="A120" s="92"/>
      <c r="B120" s="2"/>
      <c r="C120" s="26"/>
      <c r="D120" s="26"/>
      <c r="E120" s="42"/>
      <c r="F120" s="28"/>
      <c r="G120" s="28"/>
      <c r="H120" s="80"/>
      <c r="I120" s="41"/>
      <c r="J120" s="31"/>
      <c r="K120" s="78"/>
      <c r="L120" s="32"/>
      <c r="M120" s="79"/>
      <c r="N120" s="34"/>
      <c r="O120" s="35"/>
      <c r="P120" s="26"/>
      <c r="Q120" s="36"/>
      <c r="R120" s="37"/>
      <c r="S120" s="92"/>
    </row>
    <row r="121" spans="2:18">
      <c r="A121" s="92"/>
      <c r="B121" s="2"/>
      <c r="C121" s="26"/>
      <c r="D121" s="26"/>
      <c r="E121" s="42"/>
      <c r="F121" s="28"/>
      <c r="G121" s="28"/>
      <c r="H121" s="80"/>
      <c r="I121" s="41"/>
      <c r="J121" s="31"/>
      <c r="K121" s="78"/>
      <c r="L121" s="32"/>
      <c r="M121" s="79"/>
      <c r="N121" s="34"/>
      <c r="O121" s="35"/>
      <c r="P121" s="26"/>
      <c r="Q121" s="36"/>
      <c r="R121" s="37"/>
      <c r="S121" s="92"/>
    </row>
    <row r="122" spans="2:18" ht="27.75">
      <c r="A122" s="92"/>
      <c r="B122" s="2"/>
      <c r="C122" s="26"/>
      <c r="D122" s="26"/>
      <c r="E122" s="42"/>
      <c r="F122" s="28"/>
      <c r="G122" s="28"/>
      <c r="H122" s="80"/>
      <c r="I122" s="41"/>
      <c r="J122" s="31"/>
      <c r="K122" s="78"/>
      <c r="L122" s="88"/>
      <c r="M122" s="79"/>
      <c r="N122" s="34"/>
      <c r="O122" s="35"/>
      <c r="P122" s="26"/>
      <c r="Q122" s="36"/>
      <c r="R122" s="37"/>
      <c r="S122" s="92"/>
    </row>
    <row r="123" spans="2:18" ht="27.75">
      <c r="A123" s="92"/>
      <c r="B123" s="2"/>
      <c r="C123" s="26"/>
      <c r="D123" s="26"/>
      <c r="E123" s="42"/>
      <c r="F123" s="28"/>
      <c r="G123" s="28"/>
      <c r="H123" s="80"/>
      <c r="I123" s="41"/>
      <c r="J123" s="31"/>
      <c r="K123" s="78"/>
      <c r="L123" s="88"/>
      <c r="M123" s="79"/>
      <c r="N123" s="34"/>
      <c r="O123" s="35"/>
      <c r="P123" s="26"/>
      <c r="Q123" s="36"/>
      <c r="R123" s="37"/>
      <c r="S123" s="92"/>
    </row>
    <row r="124" spans="2:18" ht="27.75">
      <c r="A124" s="92"/>
      <c r="B124" s="2"/>
      <c r="C124" s="26"/>
      <c r="D124" s="26"/>
      <c r="E124" s="42"/>
      <c r="F124" s="28"/>
      <c r="G124" s="28"/>
      <c r="H124" s="80"/>
      <c r="I124" s="41"/>
      <c r="J124" s="31"/>
      <c r="K124" s="78"/>
      <c r="L124" s="88"/>
      <c r="M124" s="79"/>
      <c r="N124" s="34"/>
      <c r="O124" s="35"/>
      <c r="P124" s="26"/>
      <c r="Q124" s="36"/>
      <c r="R124" s="37"/>
      <c r="S124" s="92"/>
    </row>
    <row r="125" spans="2:18">
      <c r="A125" s="92"/>
      <c r="B125" s="2"/>
      <c r="C125" s="26"/>
      <c r="D125" s="26"/>
      <c r="E125" s="42"/>
      <c r="F125" s="28"/>
      <c r="G125" s="28"/>
      <c r="H125" s="80"/>
      <c r="I125" s="41"/>
      <c r="J125" s="31"/>
      <c r="K125" s="78"/>
      <c r="L125" s="32"/>
      <c r="M125" s="79"/>
      <c r="N125" s="34"/>
      <c r="O125" s="35"/>
      <c r="P125" s="26"/>
      <c r="Q125" s="36"/>
      <c r="R125" s="37"/>
      <c r="S125" s="92"/>
    </row>
    <row r="126" spans="2:18">
      <c r="A126" s="92"/>
      <c r="B126" s="2"/>
      <c r="C126" s="26"/>
      <c r="D126" s="26"/>
      <c r="E126" s="42"/>
      <c r="F126" s="28"/>
      <c r="G126" s="28"/>
      <c r="H126" s="80"/>
      <c r="I126" s="41"/>
      <c r="J126" s="31"/>
      <c r="K126" s="78"/>
      <c r="L126" s="32"/>
      <c r="M126" s="79"/>
      <c r="N126" s="34"/>
      <c r="O126" s="35"/>
      <c r="P126" s="26"/>
      <c r="Q126" s="36"/>
      <c r="R126" s="37"/>
      <c r="S126" s="92"/>
    </row>
    <row r="127" spans="2:18">
      <c r="A127" s="92"/>
      <c r="B127" s="8"/>
      <c r="C127" s="26"/>
      <c r="D127" s="26"/>
      <c r="E127" s="42"/>
      <c r="F127" s="28"/>
      <c r="G127" s="28"/>
      <c r="H127" s="80"/>
      <c r="I127" s="41"/>
      <c r="J127" s="31"/>
      <c r="K127" s="78"/>
      <c r="L127" s="32"/>
      <c r="M127" s="79"/>
      <c r="N127" s="34"/>
      <c r="O127" s="35"/>
      <c r="P127" s="26"/>
      <c r="Q127" s="36"/>
      <c r="R127" s="37"/>
      <c r="S127" s="92"/>
    </row>
    <row r="128" spans="2:18">
      <c r="A128" s="92"/>
      <c r="B128" s="2"/>
      <c r="C128" s="26"/>
      <c r="D128" s="26"/>
      <c r="E128" s="42"/>
      <c r="F128" s="28"/>
      <c r="G128" s="28"/>
      <c r="H128" s="80"/>
      <c r="I128" s="41"/>
      <c r="J128" s="31"/>
      <c r="K128" s="78"/>
      <c r="L128" s="32"/>
      <c r="M128" s="79"/>
      <c r="N128" s="34"/>
      <c r="O128" s="35"/>
      <c r="P128" s="26"/>
      <c r="Q128" s="36"/>
      <c r="R128" s="37"/>
      <c r="S128" s="92"/>
    </row>
    <row r="129" spans="2:18">
      <c r="A129" s="92"/>
      <c r="B129" s="2"/>
      <c r="C129" s="26"/>
      <c r="D129" s="26"/>
      <c r="E129" s="42"/>
      <c r="F129" s="28"/>
      <c r="G129" s="28"/>
      <c r="H129" s="80"/>
      <c r="I129" s="41"/>
      <c r="J129" s="31"/>
      <c r="K129" s="78"/>
      <c r="L129" s="32"/>
      <c r="M129" s="79"/>
      <c r="N129" s="34"/>
      <c r="O129" s="35"/>
      <c r="P129" s="26"/>
      <c r="Q129" s="36"/>
      <c r="R129" s="37"/>
      <c r="S129" s="92"/>
    </row>
    <row r="130" spans="2:18">
      <c r="A130" s="92"/>
      <c r="B130" s="2"/>
      <c r="C130" s="26"/>
      <c r="D130" s="26"/>
      <c r="E130" s="42"/>
      <c r="F130" s="28"/>
      <c r="G130" s="28"/>
      <c r="H130" s="80"/>
      <c r="I130" s="41"/>
      <c r="J130" s="31"/>
      <c r="K130" s="78"/>
      <c r="L130" s="32"/>
      <c r="M130" s="79"/>
      <c r="N130" s="34"/>
      <c r="O130" s="35"/>
      <c r="P130" s="26"/>
      <c r="Q130" s="36"/>
      <c r="R130" s="37"/>
      <c r="S130" s="92"/>
    </row>
    <row r="131" spans="2:18" ht="27.75">
      <c r="A131" s="92"/>
      <c r="B131" s="2"/>
      <c r="C131" s="13"/>
      <c r="D131" s="14"/>
      <c r="E131" s="12"/>
      <c r="F131" s="15"/>
      <c r="G131" s="15"/>
      <c r="H131" s="16"/>
      <c r="I131" s="17"/>
      <c r="J131" s="18"/>
      <c r="K131" s="19"/>
      <c r="L131" s="20" t="str">
        <f>IF(R131=1,"완료","진행중")</f>
        <v/>
      </c>
      <c r="M131" s="21"/>
      <c r="N131" s="22"/>
      <c r="O131" s="23">
        <f>IF(OR(ISBLANK(J131),ISBLANK(K131)),0,DAYS360(J131,K131,FALSE)+1)</f>
        <v/>
      </c>
      <c r="P131" s="13">
        <f>IF(R131=1,N131-M131,N32-M131)</f>
        <v/>
      </c>
      <c r="Q131" s="24">
        <f ca="1">AVERAGE(Q153:Q175)</f>
        <v/>
      </c>
      <c r="R131" s="88"/>
      <c r="S131" s="92"/>
    </row>
    <row r="132" spans="2:18" ht="27.75">
      <c r="A132" s="92"/>
      <c r="B132" s="2"/>
      <c r="C132" s="26"/>
      <c r="D132" s="26"/>
      <c r="E132" s="42"/>
      <c r="F132" s="28"/>
      <c r="G132" s="28"/>
      <c r="H132" s="80"/>
      <c r="I132" s="41"/>
      <c r="J132" s="31"/>
      <c r="K132" s="78"/>
      <c r="L132" s="88"/>
      <c r="M132" s="79"/>
      <c r="N132" s="34"/>
      <c r="O132" s="35"/>
      <c r="P132" s="26"/>
      <c r="Q132" s="82"/>
      <c r="R132" s="83"/>
      <c r="S132" s="92"/>
    </row>
    <row r="133" spans="2:18">
      <c r="A133" s="92"/>
      <c r="B133" s="2"/>
      <c r="C133" s="26"/>
      <c r="D133" s="26"/>
      <c r="E133" s="42"/>
      <c r="F133" s="28"/>
      <c r="G133" s="28"/>
      <c r="H133" s="80"/>
      <c r="I133" s="41"/>
      <c r="J133" s="31"/>
      <c r="K133" s="78"/>
      <c r="L133" s="88"/>
      <c r="M133" s="79"/>
      <c r="N133" s="34"/>
      <c r="O133" s="35"/>
      <c r="P133" s="26"/>
      <c r="Q133" s="36"/>
      <c r="R133" s="37"/>
      <c r="S133" s="92"/>
    </row>
    <row r="134" spans="2:18">
      <c r="A134" s="92"/>
      <c r="B134" s="2"/>
      <c r="C134" s="26"/>
      <c r="D134" s="26"/>
      <c r="E134" s="42"/>
      <c r="F134" s="28"/>
      <c r="G134" s="28"/>
      <c r="H134" s="80"/>
      <c r="I134" s="41"/>
      <c r="J134" s="31"/>
      <c r="K134" s="78"/>
      <c r="L134" s="88"/>
      <c r="M134" s="79"/>
      <c r="N134" s="34"/>
      <c r="O134" s="35"/>
      <c r="P134" s="26"/>
      <c r="Q134" s="36"/>
      <c r="R134" s="37"/>
      <c r="S134" s="92"/>
    </row>
    <row r="135" spans="2:18" ht="27.75">
      <c r="A135" s="92"/>
      <c r="B135" s="2"/>
      <c r="C135" s="26"/>
      <c r="D135" s="26"/>
      <c r="E135" s="42"/>
      <c r="F135" s="28"/>
      <c r="G135" s="28"/>
      <c r="H135" s="80"/>
      <c r="I135" s="41"/>
      <c r="J135" s="31"/>
      <c r="K135" s="78"/>
      <c r="L135" s="88"/>
      <c r="M135" s="79"/>
      <c r="N135" s="34"/>
      <c r="O135" s="35"/>
      <c r="P135" s="26"/>
      <c r="Q135" s="82"/>
      <c r="R135" s="83"/>
      <c r="S135" s="92"/>
    </row>
    <row r="136" spans="2:18">
      <c r="A136" s="92"/>
      <c r="B136" s="2"/>
      <c r="C136" s="26"/>
      <c r="D136" s="26"/>
      <c r="E136" s="42"/>
      <c r="F136" s="28"/>
      <c r="G136" s="28"/>
      <c r="H136" s="80"/>
      <c r="I136" s="41"/>
      <c r="J136" s="31"/>
      <c r="K136" s="78"/>
      <c r="L136" s="88"/>
      <c r="M136" s="79"/>
      <c r="N136" s="34"/>
      <c r="O136" s="35"/>
      <c r="P136" s="26"/>
      <c r="Q136" s="36"/>
      <c r="R136" s="37"/>
      <c r="S136" s="92"/>
    </row>
    <row r="137" spans="2:18">
      <c r="A137" s="92"/>
      <c r="B137" s="2"/>
      <c r="C137" s="26"/>
      <c r="D137" s="26"/>
      <c r="E137" s="42"/>
      <c r="F137" s="28"/>
      <c r="G137" s="28"/>
      <c r="H137" s="80"/>
      <c r="I137" s="41"/>
      <c r="J137" s="31"/>
      <c r="K137" s="78"/>
      <c r="L137" s="88"/>
      <c r="M137" s="79"/>
      <c r="N137" s="34"/>
      <c r="O137" s="35"/>
      <c r="P137" s="26"/>
      <c r="Q137" s="36"/>
      <c r="R137" s="37"/>
      <c r="S137" s="92"/>
    </row>
    <row r="138" spans="2:18">
      <c r="A138" s="92"/>
      <c r="B138" s="2"/>
      <c r="C138" s="26"/>
      <c r="D138" s="26"/>
      <c r="E138" s="42"/>
      <c r="F138" s="28"/>
      <c r="G138" s="28"/>
      <c r="H138" s="80"/>
      <c r="I138" s="41"/>
      <c r="J138" s="31"/>
      <c r="K138" s="78"/>
      <c r="L138" s="88"/>
      <c r="M138" s="79"/>
      <c r="N138" s="34"/>
      <c r="O138" s="35"/>
      <c r="P138" s="26"/>
      <c r="Q138" s="36"/>
      <c r="R138" s="37"/>
      <c r="S138" s="92"/>
    </row>
    <row r="139" spans="2:18" ht="27.75">
      <c r="A139" s="92"/>
      <c r="B139" s="2"/>
      <c r="C139" s="26"/>
      <c r="D139" s="26"/>
      <c r="E139" s="42"/>
      <c r="F139" s="28"/>
      <c r="G139" s="28"/>
      <c r="H139" s="80"/>
      <c r="I139" s="41"/>
      <c r="J139" s="31"/>
      <c r="K139" s="78"/>
      <c r="L139" s="88"/>
      <c r="M139" s="79"/>
      <c r="N139" s="34"/>
      <c r="O139" s="35"/>
      <c r="P139" s="26"/>
      <c r="Q139" s="82"/>
      <c r="R139" s="83"/>
      <c r="S139" s="92"/>
    </row>
    <row r="140" spans="2:18">
      <c r="A140" s="92"/>
      <c r="B140" s="2"/>
      <c r="C140" s="26"/>
      <c r="D140" s="26"/>
      <c r="E140" s="42"/>
      <c r="F140" s="28"/>
      <c r="G140" s="28"/>
      <c r="H140" s="80"/>
      <c r="I140" s="41"/>
      <c r="J140" s="31"/>
      <c r="K140" s="78"/>
      <c r="L140" s="88"/>
      <c r="M140" s="79"/>
      <c r="N140" s="34"/>
      <c r="O140" s="35"/>
      <c r="P140" s="26"/>
      <c r="Q140" s="36"/>
      <c r="R140" s="37"/>
      <c r="S140" s="92"/>
    </row>
    <row r="141" spans="2:18">
      <c r="A141" s="92"/>
      <c r="B141" s="2"/>
      <c r="C141" s="26"/>
      <c r="D141" s="26"/>
      <c r="E141" s="42"/>
      <c r="F141" s="28"/>
      <c r="G141" s="28"/>
      <c r="H141" s="80"/>
      <c r="I141" s="41"/>
      <c r="J141" s="31"/>
      <c r="K141" s="78"/>
      <c r="L141" s="88"/>
      <c r="M141" s="79"/>
      <c r="N141" s="34"/>
      <c r="O141" s="35"/>
      <c r="P141" s="26"/>
      <c r="Q141" s="36"/>
      <c r="R141" s="37"/>
      <c r="S141" s="92"/>
    </row>
    <row r="142" spans="2:18">
      <c r="A142" s="92"/>
      <c r="B142" s="2"/>
      <c r="C142" s="26"/>
      <c r="D142" s="26"/>
      <c r="E142" s="42"/>
      <c r="F142" s="28"/>
      <c r="G142" s="28"/>
      <c r="H142" s="80"/>
      <c r="I142" s="41"/>
      <c r="J142" s="31"/>
      <c r="K142" s="78"/>
      <c r="L142" s="88"/>
      <c r="M142" s="79"/>
      <c r="N142" s="34"/>
      <c r="O142" s="35"/>
      <c r="P142" s="26"/>
      <c r="Q142" s="36"/>
      <c r="R142" s="37"/>
      <c r="S142" s="92"/>
    </row>
    <row r="143" spans="2:18" ht="27.75">
      <c r="A143" s="92"/>
      <c r="B143" s="2"/>
      <c r="C143" s="26"/>
      <c r="D143" s="26"/>
      <c r="E143" s="42"/>
      <c r="F143" s="28"/>
      <c r="G143" s="28"/>
      <c r="H143" s="80"/>
      <c r="I143" s="41"/>
      <c r="J143" s="31"/>
      <c r="K143" s="78"/>
      <c r="L143" s="88"/>
      <c r="M143" s="79"/>
      <c r="N143" s="34"/>
      <c r="O143" s="35"/>
      <c r="P143" s="26"/>
      <c r="Q143" s="82"/>
      <c r="R143" s="83"/>
      <c r="S143" s="92"/>
    </row>
    <row r="144" spans="2:18">
      <c r="A144" s="92"/>
      <c r="B144" s="2"/>
      <c r="C144" s="26"/>
      <c r="D144" s="26"/>
      <c r="E144" s="42"/>
      <c r="F144" s="28"/>
      <c r="G144" s="28"/>
      <c r="H144" s="80"/>
      <c r="I144" s="41"/>
      <c r="J144" s="31"/>
      <c r="K144" s="78"/>
      <c r="L144" s="32"/>
      <c r="M144" s="79"/>
      <c r="N144" s="34"/>
      <c r="O144" s="35"/>
      <c r="P144" s="26"/>
      <c r="Q144" s="36"/>
      <c r="R144" s="37"/>
      <c r="S144" s="92"/>
    </row>
    <row r="145" spans="2:18">
      <c r="A145" s="92"/>
      <c r="B145" s="2"/>
      <c r="C145" s="26"/>
      <c r="D145" s="26"/>
      <c r="E145" s="42"/>
      <c r="F145" s="28"/>
      <c r="G145" s="28"/>
      <c r="H145" s="80"/>
      <c r="I145" s="41"/>
      <c r="J145" s="31"/>
      <c r="K145" s="78"/>
      <c r="L145" s="32"/>
      <c r="M145" s="79"/>
      <c r="N145" s="34"/>
      <c r="O145" s="35"/>
      <c r="P145" s="26"/>
      <c r="Q145" s="36"/>
      <c r="R145" s="37"/>
      <c r="S145" s="92"/>
    </row>
    <row r="146" spans="2:18" ht="27.75">
      <c r="A146" s="92"/>
      <c r="B146" s="2"/>
      <c r="C146" s="26"/>
      <c r="D146" s="26"/>
      <c r="E146" s="42"/>
      <c r="F146" s="28"/>
      <c r="G146" s="28"/>
      <c r="H146" s="80"/>
      <c r="I146" s="41"/>
      <c r="J146" s="31"/>
      <c r="K146" s="78"/>
      <c r="L146" s="88"/>
      <c r="M146" s="79"/>
      <c r="N146" s="34"/>
      <c r="O146" s="35"/>
      <c r="P146" s="26"/>
      <c r="Q146" s="82"/>
      <c r="R146" s="83"/>
      <c r="S146" s="92"/>
    </row>
    <row r="147" spans="2:18">
      <c r="A147" s="92"/>
      <c r="B147" s="2"/>
      <c r="C147" s="26"/>
      <c r="D147" s="26"/>
      <c r="E147" s="42"/>
      <c r="F147" s="28"/>
      <c r="G147" s="28"/>
      <c r="H147" s="80"/>
      <c r="I147" s="41"/>
      <c r="J147" s="31"/>
      <c r="K147" s="78"/>
      <c r="L147" s="88"/>
      <c r="M147" s="79"/>
      <c r="N147" s="34"/>
      <c r="O147" s="35"/>
      <c r="P147" s="26"/>
      <c r="Q147" s="36"/>
      <c r="R147" s="37"/>
      <c r="S147" s="92"/>
    </row>
    <row r="148" spans="2:18">
      <c r="A148" s="92"/>
      <c r="B148" s="2"/>
      <c r="C148" s="26"/>
      <c r="D148" s="26"/>
      <c r="E148" s="42"/>
      <c r="F148" s="28"/>
      <c r="G148" s="28"/>
      <c r="H148" s="80"/>
      <c r="I148" s="41"/>
      <c r="J148" s="31"/>
      <c r="K148" s="78"/>
      <c r="L148" s="88"/>
      <c r="M148" s="79"/>
      <c r="N148" s="34"/>
      <c r="O148" s="35"/>
      <c r="P148" s="26"/>
      <c r="Q148" s="36"/>
      <c r="R148" s="37"/>
      <c r="S148" s="92"/>
    </row>
    <row r="149" spans="2:18">
      <c r="A149" s="92"/>
      <c r="B149" s="2"/>
      <c r="C149" s="26"/>
      <c r="D149" s="26"/>
      <c r="E149" s="42"/>
      <c r="F149" s="28"/>
      <c r="G149" s="28"/>
      <c r="H149" s="80"/>
      <c r="I149" s="41"/>
      <c r="J149" s="31"/>
      <c r="K149" s="78"/>
      <c r="L149" s="88"/>
      <c r="M149" s="79"/>
      <c r="N149" s="34"/>
      <c r="O149" s="35"/>
      <c r="P149" s="26"/>
      <c r="Q149" s="36"/>
      <c r="R149" s="37"/>
      <c r="S149" s="92"/>
    </row>
    <row r="150" spans="2:18" ht="27.75">
      <c r="A150" s="92"/>
      <c r="B150" s="2"/>
      <c r="C150" s="26"/>
      <c r="D150" s="26"/>
      <c r="E150" s="42"/>
      <c r="F150" s="28"/>
      <c r="G150" s="28"/>
      <c r="H150" s="80"/>
      <c r="I150" s="41"/>
      <c r="J150" s="31"/>
      <c r="K150" s="78"/>
      <c r="L150" s="88"/>
      <c r="M150" s="79"/>
      <c r="N150" s="34"/>
      <c r="O150" s="35"/>
      <c r="P150" s="26"/>
      <c r="Q150" s="82"/>
      <c r="R150" s="83"/>
      <c r="S150" s="92"/>
    </row>
    <row r="151" spans="2:18">
      <c r="A151" s="92"/>
      <c r="B151" s="2"/>
      <c r="C151" s="26"/>
      <c r="D151" s="26"/>
      <c r="E151" s="42"/>
      <c r="F151" s="28"/>
      <c r="G151" s="28"/>
      <c r="H151" s="80"/>
      <c r="I151" s="41"/>
      <c r="J151" s="31"/>
      <c r="K151" s="78"/>
      <c r="L151" s="88"/>
      <c r="M151" s="79"/>
      <c r="N151" s="34"/>
      <c r="O151" s="35"/>
      <c r="P151" s="26"/>
      <c r="Q151" s="36"/>
      <c r="R151" s="37"/>
      <c r="S151" s="92"/>
    </row>
    <row r="152" spans="2:18">
      <c r="A152" s="92"/>
      <c r="B152" s="2"/>
      <c r="C152" s="26"/>
      <c r="D152" s="26"/>
      <c r="E152" s="42"/>
      <c r="F152" s="28"/>
      <c r="G152" s="28"/>
      <c r="H152" s="80"/>
      <c r="I152" s="41"/>
      <c r="J152" s="31"/>
      <c r="K152" s="78"/>
      <c r="L152" s="88"/>
      <c r="M152" s="79"/>
      <c r="N152" s="34"/>
      <c r="O152" s="35"/>
      <c r="P152" s="26"/>
      <c r="Q152" s="36"/>
      <c r="R152" s="37"/>
      <c r="S152" s="92"/>
    </row>
    <row r="153" spans="2:18" ht="27.75">
      <c r="A153" s="92"/>
      <c r="B153" s="2"/>
      <c r="C153" s="13"/>
      <c r="D153" s="14"/>
      <c r="E153" s="12"/>
      <c r="F153" s="15"/>
      <c r="G153" s="15"/>
      <c r="H153" s="16"/>
      <c r="I153" s="17"/>
      <c r="J153" s="18"/>
      <c r="K153" s="19"/>
      <c r="L153" s="20" t="str">
        <f>IF(R153=1,"완료","진행중")</f>
        <v/>
      </c>
      <c r="M153" s="21"/>
      <c r="N153" s="22"/>
      <c r="O153" s="23">
        <f>IF(OR(ISBLANK(J153),ISBLANK(K153)),0,DAYS360(J153,K153,FALSE)+1)</f>
        <v/>
      </c>
      <c r="P153" s="13">
        <f>IF(R153=1,N153-M153,N33-M153)</f>
        <v/>
      </c>
      <c r="Q153" s="24">
        <f ca="1">AVERAGE(Q154:Q175)</f>
        <v/>
      </c>
      <c r="R153" s="88"/>
      <c r="S153" s="92"/>
    </row>
    <row r="154" spans="2:18" ht="27.75">
      <c r="A154" s="92"/>
      <c r="B154" s="2"/>
      <c r="C154" s="26"/>
      <c r="D154" s="27"/>
      <c r="E154" s="75"/>
      <c r="F154" s="75"/>
      <c r="G154" s="75"/>
      <c r="H154" s="76"/>
      <c r="I154" s="41"/>
      <c r="J154" s="31"/>
      <c r="K154" s="31"/>
      <c r="L154" s="88"/>
      <c r="M154" s="33"/>
      <c r="N154" s="34"/>
      <c r="O154" s="35">
        <f>IF(OR(ISBLANK(J154),ISBLANK(K154)),0,DAYS360(J154,K154,FALSE)+1)</f>
        <v/>
      </c>
      <c r="P154" s="26">
        <f t="shared" ca="1" si="0"/>
        <v/>
      </c>
      <c r="Q154" s="36">
        <f ca="1">IF(O154=0,0,IF(K154&lt;$N$2,1,IF(J154&lt;$N$2,(DAYS360(J154,$N$2,FALSE)+1)/O154,0)))</f>
        <v/>
      </c>
      <c r="R154" s="37">
        <f t="shared" ca="1" si="1"/>
        <v/>
      </c>
      <c r="S154" s="92"/>
    </row>
    <row r="155" spans="2:18" ht="27.75">
      <c r="A155" s="92"/>
      <c r="B155" s="2"/>
      <c r="C155" s="26"/>
      <c r="D155" s="26"/>
      <c r="E155" s="42"/>
      <c r="F155" s="28"/>
      <c r="G155" s="28"/>
      <c r="H155" s="80"/>
      <c r="I155" s="41"/>
      <c r="J155" s="31"/>
      <c r="K155" s="31"/>
      <c r="L155" s="88"/>
      <c r="M155" s="79"/>
      <c r="N155" s="34"/>
      <c r="O155" s="35"/>
      <c r="P155" s="26"/>
      <c r="Q155" s="36"/>
      <c r="R155" s="37"/>
      <c r="S155" s="92"/>
    </row>
    <row r="156" spans="2:18">
      <c r="A156" s="92"/>
      <c r="B156" s="2"/>
      <c r="C156" s="26"/>
      <c r="D156" s="26"/>
      <c r="E156" s="81"/>
      <c r="F156" s="28"/>
      <c r="G156" s="28"/>
      <c r="H156" s="80"/>
      <c r="I156" s="41"/>
      <c r="J156" s="31"/>
      <c r="K156" s="31"/>
      <c r="L156" s="32"/>
      <c r="M156" s="79"/>
      <c r="N156" s="34"/>
      <c r="O156" s="35"/>
      <c r="P156" s="26"/>
      <c r="Q156" s="36"/>
      <c r="R156" s="37"/>
      <c r="S156" s="92"/>
    </row>
    <row r="157" spans="2:18">
      <c r="A157" s="92"/>
      <c r="B157" s="2"/>
      <c r="C157" s="26"/>
      <c r="D157" s="26"/>
      <c r="E157" s="81"/>
      <c r="F157" s="28"/>
      <c r="G157" s="28"/>
      <c r="H157" s="80"/>
      <c r="I157" s="41"/>
      <c r="J157" s="31"/>
      <c r="K157" s="31"/>
      <c r="L157" s="32"/>
      <c r="M157" s="79"/>
      <c r="N157" s="34"/>
      <c r="O157" s="35"/>
      <c r="P157" s="26"/>
      <c r="Q157" s="36"/>
      <c r="R157" s="37"/>
      <c r="S157" s="92"/>
    </row>
    <row r="158" spans="2:18">
      <c r="A158" s="92"/>
      <c r="B158" s="2"/>
      <c r="C158" s="26"/>
      <c r="D158" s="26"/>
      <c r="E158" s="81"/>
      <c r="F158" s="28"/>
      <c r="G158" s="28"/>
      <c r="H158" s="80"/>
      <c r="I158" s="41"/>
      <c r="J158" s="31"/>
      <c r="K158" s="31"/>
      <c r="L158" s="32"/>
      <c r="M158" s="79"/>
      <c r="N158" s="34"/>
      <c r="O158" s="35"/>
      <c r="P158" s="26"/>
      <c r="Q158" s="36"/>
      <c r="R158" s="37"/>
      <c r="S158" s="92"/>
    </row>
    <row r="159" spans="2:18">
      <c r="A159" s="92"/>
      <c r="B159" s="2"/>
      <c r="C159" s="26"/>
      <c r="D159" s="26"/>
      <c r="E159" s="81"/>
      <c r="F159" s="28"/>
      <c r="G159" s="28"/>
      <c r="H159" s="80"/>
      <c r="I159" s="41"/>
      <c r="J159" s="31"/>
      <c r="K159" s="31"/>
      <c r="L159" s="32"/>
      <c r="M159" s="79"/>
      <c r="N159" s="34"/>
      <c r="O159" s="35"/>
      <c r="P159" s="26"/>
      <c r="Q159" s="36"/>
      <c r="R159" s="37"/>
      <c r="S159" s="92"/>
    </row>
    <row r="160" spans="2:18">
      <c r="A160" s="92"/>
      <c r="B160" s="2"/>
      <c r="C160" s="26"/>
      <c r="D160" s="26"/>
      <c r="E160" s="81"/>
      <c r="F160" s="28"/>
      <c r="G160" s="28"/>
      <c r="H160" s="80"/>
      <c r="I160" s="41"/>
      <c r="J160" s="31"/>
      <c r="K160" s="31"/>
      <c r="L160" s="32"/>
      <c r="M160" s="79"/>
      <c r="N160" s="34"/>
      <c r="O160" s="35"/>
      <c r="P160" s="26"/>
      <c r="Q160" s="36"/>
      <c r="R160" s="37"/>
      <c r="S160" s="92"/>
    </row>
    <row r="161" spans="2:18">
      <c r="A161" s="92"/>
      <c r="B161" s="2"/>
      <c r="C161" s="26"/>
      <c r="D161" s="26"/>
      <c r="E161" s="81"/>
      <c r="F161" s="28"/>
      <c r="G161" s="28"/>
      <c r="H161" s="80"/>
      <c r="I161" s="41"/>
      <c r="J161" s="31"/>
      <c r="K161" s="31"/>
      <c r="L161" s="32"/>
      <c r="M161" s="79"/>
      <c r="N161" s="34"/>
      <c r="O161" s="35"/>
      <c r="P161" s="26"/>
      <c r="Q161" s="36"/>
      <c r="R161" s="37"/>
      <c r="S161" s="92"/>
    </row>
    <row r="162" spans="2:18">
      <c r="A162" s="92"/>
      <c r="B162" s="2"/>
      <c r="C162" s="26"/>
      <c r="D162" s="26"/>
      <c r="E162" s="81"/>
      <c r="F162" s="28"/>
      <c r="G162" s="28"/>
      <c r="H162" s="80"/>
      <c r="I162" s="41"/>
      <c r="J162" s="31"/>
      <c r="K162" s="31"/>
      <c r="L162" s="32"/>
      <c r="M162" s="79"/>
      <c r="N162" s="34"/>
      <c r="O162" s="35"/>
      <c r="P162" s="26"/>
      <c r="Q162" s="36"/>
      <c r="R162" s="37"/>
      <c r="S162" s="92"/>
    </row>
    <row r="163" spans="2:18">
      <c r="A163" s="92"/>
      <c r="B163" s="2"/>
      <c r="C163" s="26"/>
      <c r="D163" s="26"/>
      <c r="E163" s="81"/>
      <c r="F163" s="28"/>
      <c r="G163" s="28"/>
      <c r="H163" s="80"/>
      <c r="I163" s="41"/>
      <c r="J163" s="31"/>
      <c r="K163" s="31"/>
      <c r="L163" s="32"/>
      <c r="M163" s="79"/>
      <c r="N163" s="34"/>
      <c r="O163" s="35"/>
      <c r="P163" s="26"/>
      <c r="Q163" s="36"/>
      <c r="R163" s="37"/>
      <c r="S163" s="92"/>
    </row>
    <row r="164" spans="2:18" ht="27.75">
      <c r="A164" s="92"/>
      <c r="B164" s="2"/>
      <c r="C164" s="26"/>
      <c r="D164" s="27"/>
      <c r="E164" s="39"/>
      <c r="F164" s="39"/>
      <c r="G164" s="39"/>
      <c r="H164" s="75"/>
      <c r="I164" s="41"/>
      <c r="J164" s="31"/>
      <c r="K164" s="31"/>
      <c r="L164" s="88"/>
      <c r="M164" s="33"/>
      <c r="N164" s="34"/>
      <c r="O164" s="35">
        <f>IF(OR(ISBLANK(J164),ISBLANK(K164)),0,DAYS360(J164,K164,FALSE)+1)</f>
        <v/>
      </c>
      <c r="P164" s="26">
        <f t="shared" ca="1" si="0"/>
        <v/>
      </c>
      <c r="Q164" s="36">
        <f ca="1">IF(O164=0,0,IF(K164&lt;$N$2,1,IF(J164&lt;$N$2,(DAYS360(J164,$N$2,FALSE)+1)/O164,0)))</f>
        <v/>
      </c>
      <c r="R164" s="37">
        <f t="shared" ca="1" si="1"/>
        <v/>
      </c>
      <c r="S164" s="92"/>
    </row>
    <row r="165" spans="2:18" ht="27.75">
      <c r="A165" s="92"/>
      <c r="B165" s="2"/>
      <c r="C165" s="26"/>
      <c r="D165" s="27"/>
      <c r="E165" s="39"/>
      <c r="F165" s="39"/>
      <c r="G165" s="39"/>
      <c r="H165" s="39"/>
      <c r="I165" s="41"/>
      <c r="J165" s="31"/>
      <c r="K165" s="31"/>
      <c r="L165" s="88"/>
      <c r="M165" s="33"/>
      <c r="N165" s="34"/>
      <c r="O165" s="35"/>
      <c r="P165" s="26"/>
      <c r="Q165" s="36"/>
      <c r="R165" s="37"/>
      <c r="S165" s="92"/>
    </row>
    <row r="166" spans="2:18">
      <c r="A166" s="92"/>
      <c r="B166" s="2"/>
      <c r="C166" s="26"/>
      <c r="D166" s="27"/>
      <c r="E166" s="39"/>
      <c r="F166" s="39"/>
      <c r="G166" s="39"/>
      <c r="H166" s="39"/>
      <c r="I166" s="41"/>
      <c r="J166" s="31"/>
      <c r="K166" s="31"/>
      <c r="L166" s="32"/>
      <c r="M166" s="33"/>
      <c r="N166" s="34"/>
      <c r="O166" s="35"/>
      <c r="P166" s="26"/>
      <c r="Q166" s="36"/>
      <c r="R166" s="37"/>
      <c r="S166" s="92"/>
    </row>
    <row r="167" spans="2:18" ht="27.75">
      <c r="A167" s="92"/>
      <c r="B167" s="2"/>
      <c r="C167" s="26"/>
      <c r="D167" s="27"/>
      <c r="E167" s="39"/>
      <c r="F167" s="39"/>
      <c r="G167" s="39"/>
      <c r="H167" s="39"/>
      <c r="I167" s="41"/>
      <c r="J167" s="31"/>
      <c r="K167" s="31"/>
      <c r="L167" s="88"/>
      <c r="M167" s="33"/>
      <c r="N167" s="34"/>
      <c r="O167" s="35"/>
      <c r="P167" s="26"/>
      <c r="Q167" s="36"/>
      <c r="R167" s="37"/>
      <c r="S167" s="92"/>
    </row>
    <row r="168" spans="2:18" ht="27.75">
      <c r="A168" s="92"/>
      <c r="B168" s="2"/>
      <c r="C168" s="26"/>
      <c r="D168" s="27"/>
      <c r="E168" s="39"/>
      <c r="F168" s="39"/>
      <c r="G168" s="39"/>
      <c r="H168" s="39"/>
      <c r="I168" s="41"/>
      <c r="J168" s="31"/>
      <c r="K168" s="31"/>
      <c r="L168" s="88"/>
      <c r="M168" s="33"/>
      <c r="N168" s="34"/>
      <c r="O168" s="35"/>
      <c r="P168" s="26"/>
      <c r="Q168" s="36"/>
      <c r="R168" s="37"/>
      <c r="S168" s="92"/>
    </row>
    <row r="169" spans="2:18" ht="27.75">
      <c r="A169" s="92"/>
      <c r="B169" s="2"/>
      <c r="C169" s="26"/>
      <c r="D169" s="27"/>
      <c r="E169" s="39"/>
      <c r="F169" s="39"/>
      <c r="G169" s="39"/>
      <c r="H169" s="39"/>
      <c r="I169" s="41"/>
      <c r="J169" s="31"/>
      <c r="K169" s="31"/>
      <c r="L169" s="88"/>
      <c r="M169" s="33"/>
      <c r="N169" s="34"/>
      <c r="O169" s="35"/>
      <c r="P169" s="26"/>
      <c r="Q169" s="36"/>
      <c r="R169" s="37"/>
      <c r="S169" s="92"/>
    </row>
    <row r="170" spans="2:18" ht="27.75">
      <c r="A170" s="92"/>
      <c r="B170" s="2"/>
      <c r="C170" s="26"/>
      <c r="D170" s="27"/>
      <c r="E170" s="39"/>
      <c r="F170" s="39"/>
      <c r="G170" s="39"/>
      <c r="H170" s="39"/>
      <c r="I170" s="41"/>
      <c r="J170" s="31"/>
      <c r="K170" s="31"/>
      <c r="L170" s="88"/>
      <c r="M170" s="33"/>
      <c r="N170" s="34"/>
      <c r="O170" s="35"/>
      <c r="P170" s="26"/>
      <c r="Q170" s="36"/>
      <c r="R170" s="37"/>
      <c r="S170" s="92"/>
    </row>
    <row r="171" spans="2:18" ht="27.75">
      <c r="A171" s="92"/>
      <c r="B171" s="2"/>
      <c r="C171" s="26"/>
      <c r="D171" s="27"/>
      <c r="E171" s="39"/>
      <c r="F171" s="39"/>
      <c r="G171" s="39"/>
      <c r="H171" s="39"/>
      <c r="I171" s="41"/>
      <c r="J171" s="31"/>
      <c r="K171" s="31"/>
      <c r="L171" s="88"/>
      <c r="M171" s="33"/>
      <c r="N171" s="34"/>
      <c r="O171" s="35"/>
      <c r="P171" s="26"/>
      <c r="Q171" s="36"/>
      <c r="R171" s="37"/>
      <c r="S171" s="92"/>
    </row>
    <row r="172" spans="2:18" ht="27.75">
      <c r="A172" s="92"/>
      <c r="B172" s="2"/>
      <c r="C172" s="26"/>
      <c r="D172" s="27"/>
      <c r="E172" s="43"/>
      <c r="F172" s="39"/>
      <c r="G172" s="39"/>
      <c r="H172" s="39"/>
      <c r="I172" s="41"/>
      <c r="J172" s="31"/>
      <c r="K172" s="31"/>
      <c r="L172" s="88"/>
      <c r="M172" s="33"/>
      <c r="N172" s="34"/>
      <c r="O172" s="35">
        <f>IF(OR(ISBLANK(J172),ISBLANK(K172)),0,DAYS360(J172,K172,FALSE)+1)</f>
        <v/>
      </c>
      <c r="P172" s="26">
        <f t="shared" ca="1" si="0"/>
        <v/>
      </c>
      <c r="Q172" s="36">
        <f ca="1">IF(O172=0,0,IF(K172&lt;$N$2,1,IF(J172&lt;$N$2,(DAYS360(J172,$N$2,FALSE)+1)/O172,0)))</f>
        <v/>
      </c>
      <c r="R172" s="37">
        <f t="shared" ca="1" si="1"/>
        <v/>
      </c>
      <c r="S172" s="92"/>
    </row>
    <row r="173" spans="2:18" ht="27.75">
      <c r="A173" s="92"/>
      <c r="B173" s="2"/>
      <c r="C173" s="26"/>
      <c r="D173" s="27"/>
      <c r="E173" s="43"/>
      <c r="F173" s="39"/>
      <c r="G173" s="39"/>
      <c r="H173" s="39"/>
      <c r="I173" s="41"/>
      <c r="J173" s="31"/>
      <c r="K173" s="31"/>
      <c r="L173" s="88"/>
      <c r="M173" s="33"/>
      <c r="N173" s="34"/>
      <c r="O173" s="35">
        <f>IF(OR(ISBLANK(J173),ISBLANK(K173)),0,DAYS360(J173,K173,FALSE)+1)</f>
        <v/>
      </c>
      <c r="P173" s="26">
        <f t="shared" ref="P173" ca="1" si="8">IF(ISBLANK(M173),0,IF(ISBLANK(N173),DAYS360(M173,$N$2,FALSE)+1,DAYS360(M173,N173,FALSE)+1))</f>
        <v/>
      </c>
      <c r="Q173" s="36">
        <f ca="1">IF(O173=0,0,IF(K173&lt;$N$2,1,IF(J173&lt;$N$2,(DAYS360(J173,$N$2,FALSE)+1)/O173,0)))</f>
        <v/>
      </c>
      <c r="R173" s="37">
        <f t="shared" ref="R173" ca="1" si="9">IF(P173=0,0,IF(L173="완료",1,IF(L173="진행중",(DAYS360(M173,$N$2,FALSE)+1)/O173,O173/P173)))</f>
        <v/>
      </c>
      <c r="S173" s="92"/>
    </row>
    <row r="174" spans="2:18" ht="27.75">
      <c r="A174" s="92"/>
      <c r="B174" s="2"/>
      <c r="C174" s="13"/>
      <c r="D174" s="14"/>
      <c r="E174" s="12"/>
      <c r="F174" s="15"/>
      <c r="G174" s="15"/>
      <c r="H174" s="16"/>
      <c r="I174" s="17"/>
      <c r="J174" s="31"/>
      <c r="K174" s="31"/>
      <c r="L174" s="88"/>
      <c r="M174" s="31"/>
      <c r="N174" s="22"/>
      <c r="O174" s="23">
        <f>IF(OR(ISBLANK(J174),ISBLANK(K174)),0,DAYS360(J174,K174,FALSE)+1)</f>
        <v/>
      </c>
      <c r="P174" s="13">
        <f t="shared" ca="1" si="0"/>
        <v/>
      </c>
      <c r="Q174" s="24">
        <f ca="1">IF(O174=0,0,IF(K174&lt;$N$2,1,IF(J174&lt;$N$2,(DAYS360(J174,$N$2,FALSE)+1)/O174,0)))</f>
        <v/>
      </c>
      <c r="R174" s="88"/>
      <c r="S174" s="92"/>
    </row>
    <row r="175" spans="2:18" ht="27.75">
      <c r="A175" s="92"/>
      <c r="B175" s="2"/>
      <c r="C175" s="26"/>
      <c r="D175" s="27"/>
      <c r="E175" s="43"/>
      <c r="F175" s="39"/>
      <c r="G175" s="39"/>
      <c r="H175" s="27"/>
      <c r="I175" s="41"/>
      <c r="J175" s="31"/>
      <c r="K175" s="31"/>
      <c r="L175" s="88"/>
      <c r="M175" s="31"/>
      <c r="N175" s="34"/>
      <c r="O175" s="35">
        <f>IF(OR(ISBLANK(J175),ISBLANK(K175)),0,DAYS360(J175,K175,FALSE)+1)</f>
        <v/>
      </c>
      <c r="P175" s="26">
        <f t="shared" si="0"/>
        <v/>
      </c>
      <c r="Q175" s="36">
        <f>IF(O175=0,0,IF(K175&lt;$N$2,1,IF(J175&lt;$N$2,(DAYS360(J175,$N$2,FALSE)+1)/O175,0)))</f>
        <v/>
      </c>
      <c r="R175" s="37">
        <f t="shared" si="1"/>
        <v/>
      </c>
      <c r="S175" s="92"/>
    </row>
    <row r="176" spans="2:18">
      <c r="A176" s="92"/>
      <c r="B176" s="2"/>
      <c r="C176" s="26"/>
      <c r="D176" s="27"/>
      <c r="E176" s="43"/>
      <c r="F176" s="39"/>
      <c r="G176" s="39"/>
      <c r="H176" s="27"/>
      <c r="I176" s="41"/>
      <c r="J176" s="31"/>
      <c r="K176" s="31"/>
      <c r="L176" s="32"/>
      <c r="M176" s="33"/>
      <c r="N176" s="34"/>
      <c r="O176" s="35"/>
      <c r="P176" s="26"/>
      <c r="Q176" s="36"/>
      <c r="R176" s="37"/>
      <c r="S176" s="92"/>
    </row>
    <row r="177" spans="2:18" ht="27.75">
      <c r="A177" s="92"/>
      <c r="B177" s="2"/>
      <c r="C177" s="26"/>
      <c r="D177" s="27"/>
      <c r="E177" s="43"/>
      <c r="F177" s="39"/>
      <c r="G177" s="27"/>
      <c r="H177" s="27"/>
      <c r="I177" s="41"/>
      <c r="J177" s="31"/>
      <c r="K177" s="31"/>
      <c r="L177" s="88"/>
      <c r="M177" s="33"/>
      <c r="N177" s="34"/>
      <c r="O177" s="35">
        <f>IF(OR(ISBLANK(J177),ISBLANK(K177)),0,DAYS360(J177,K177,FALSE)+1)</f>
        <v/>
      </c>
      <c r="P177" s="26">
        <f t="shared" ca="1" si="0"/>
        <v/>
      </c>
      <c r="Q177" s="36">
        <f ca="1">IF(O177=0,0,IF(K177&lt;$N$2,1,IF(J177&lt;$N$2,(DAYS360(J177,$N$2,FALSE)+1)/O177,0)))</f>
        <v/>
      </c>
      <c r="R177" s="37">
        <f t="shared" ca="1" si="1"/>
        <v/>
      </c>
      <c r="S177" s="92"/>
    </row>
    <row r="178" spans="2:18" ht="27.75">
      <c r="A178" s="92"/>
      <c r="B178" s="2"/>
      <c r="C178" s="26"/>
      <c r="D178" s="27"/>
      <c r="E178" s="43"/>
      <c r="F178" s="27"/>
      <c r="G178" s="27"/>
      <c r="H178" s="27"/>
      <c r="I178" s="41"/>
      <c r="J178" s="31"/>
      <c r="K178" s="31"/>
      <c r="L178" s="88"/>
      <c r="M178" s="33"/>
      <c r="N178" s="34"/>
      <c r="O178" s="35">
        <f>IF(OR(ISBLANK(J178),ISBLANK(K178)),0,DAYS360(J178,K178,FALSE)+1)</f>
        <v/>
      </c>
      <c r="P178" s="26">
        <f t="shared" ca="1" si="0"/>
        <v/>
      </c>
      <c r="Q178" s="36">
        <f ca="1">IF(O178=0,0,IF(K178&lt;$N$2,1,IF(J178&lt;$N$2,(DAYS360(J178,$N$2,FALSE)+1)/O178,0)))</f>
        <v/>
      </c>
      <c r="R178" s="37">
        <f t="shared" ca="1" si="1"/>
        <v/>
      </c>
      <c r="S178" s="92"/>
    </row>
    <row r="179" spans="2:18">
      <c r="A179" s="92"/>
      <c r="B179" s="2"/>
      <c r="C179" s="26"/>
      <c r="D179" s="27"/>
      <c r="E179" s="43"/>
      <c r="F179" s="86"/>
      <c r="G179" s="84"/>
      <c r="H179" s="85"/>
      <c r="I179" s="41"/>
      <c r="J179" s="31"/>
      <c r="K179" s="78"/>
      <c r="L179" s="88"/>
      <c r="M179" s="79"/>
      <c r="N179" s="34"/>
      <c r="O179" s="35"/>
      <c r="P179" s="26"/>
      <c r="Q179" s="36"/>
      <c r="R179" s="37"/>
      <c r="S179" s="92"/>
    </row>
    <row r="180" spans="2:18">
      <c r="A180" s="92"/>
      <c r="B180" s="2"/>
      <c r="C180" s="26"/>
      <c r="D180" s="27"/>
      <c r="E180" s="43"/>
      <c r="F180" s="86"/>
      <c r="G180" s="84"/>
      <c r="H180" s="85"/>
      <c r="I180" s="41"/>
      <c r="J180" s="31"/>
      <c r="K180" s="78"/>
      <c r="L180" s="88"/>
      <c r="M180" s="79"/>
      <c r="N180" s="34"/>
      <c r="O180" s="35"/>
      <c r="P180" s="26"/>
      <c r="Q180" s="36"/>
      <c r="R180" s="37"/>
      <c r="S180" s="92"/>
    </row>
    <row r="181" spans="2:18">
      <c r="A181" s="92"/>
      <c r="B181" s="2"/>
      <c r="C181" s="26"/>
      <c r="D181" s="27"/>
      <c r="E181" s="43"/>
      <c r="F181" s="86"/>
      <c r="G181" s="84"/>
      <c r="H181" s="85"/>
      <c r="I181" s="41"/>
      <c r="J181" s="31"/>
      <c r="K181" s="78"/>
      <c r="L181" s="88"/>
      <c r="M181" s="79"/>
      <c r="N181" s="34"/>
      <c r="O181" s="35"/>
      <c r="P181" s="26"/>
      <c r="Q181" s="36"/>
      <c r="R181" s="37"/>
      <c r="S181" s="92"/>
    </row>
    <row r="182" spans="2:18">
      <c r="A182" s="92"/>
      <c r="B182" s="2"/>
      <c r="C182" s="13"/>
      <c r="D182" s="14"/>
      <c r="E182" s="12"/>
      <c r="F182" s="15"/>
      <c r="G182" s="15"/>
      <c r="H182" s="16"/>
      <c r="I182" s="17"/>
      <c r="J182" s="18"/>
      <c r="K182" s="19"/>
      <c r="L182" s="88"/>
      <c r="M182" s="21"/>
      <c r="N182" s="22"/>
      <c r="O182" s="23">
        <f>IF(OR(ISBLANK(J182),ISBLANK(K182)),0,DAYS360(J182,K182,FALSE)+1)</f>
        <v/>
      </c>
      <c r="P182" s="13">
        <f t="shared" ref="P182:P183" ca="1" si="10">IF(ISBLANK(M182),0,IF(ISBLANK(N182),DAYS360(M182,$N$2,FALSE)+1,DAYS360(M182,N182,FALSE)+1))</f>
        <v/>
      </c>
      <c r="Q182" s="24">
        <f ca="1">IF(O182=0,0,IF(K182&lt;$N$2,1,IF(J182&lt;$N$2,(DAYS360(J182,$N$2,FALSE)+1)/O182,0)))</f>
        <v/>
      </c>
      <c r="R182" s="88"/>
      <c r="S182" s="92"/>
    </row>
    <row r="183" spans="2:18">
      <c r="A183" s="92"/>
      <c r="B183" s="2"/>
      <c r="C183" s="26"/>
      <c r="D183" s="27"/>
      <c r="E183" s="43"/>
      <c r="F183" s="27"/>
      <c r="G183" s="27"/>
      <c r="H183" s="27"/>
      <c r="I183" s="41"/>
      <c r="J183" s="31"/>
      <c r="K183" s="31"/>
      <c r="L183" s="88"/>
      <c r="M183" s="33"/>
      <c r="N183" s="34"/>
      <c r="O183" s="35">
        <f>IF(OR(ISBLANK(J183),ISBLANK(K183)),0,DAYS360(J183,K183,FALSE)+1)</f>
        <v/>
      </c>
      <c r="P183" s="26">
        <f t="shared" ca="1" si="10"/>
        <v/>
      </c>
      <c r="Q183" s="36">
        <f ca="1">IF(O183=0,0,IF(K183&lt;$N$2,1,IF(J183&lt;$N$2,(DAYS360(J183,$N$2,FALSE)+1)/O183,0)))</f>
        <v/>
      </c>
      <c r="R183" s="37">
        <f t="shared" ref="R182:R183" ca="1" si="11">IF(P183=0,0,IF(L183="완료",1,IF(L183="진행중",(DAYS360(M183,$N$2,FALSE)+1)/O183,O183/P183)))</f>
        <v/>
      </c>
      <c r="S183" s="92"/>
    </row>
    <row r="184" spans="2:18">
      <c r="A184" s="92"/>
      <c r="B184" s="2"/>
      <c r="C184" s="26"/>
      <c r="D184" s="27"/>
      <c r="E184" s="39"/>
      <c r="F184" s="39"/>
      <c r="G184" s="27"/>
      <c r="H184" s="27"/>
      <c r="I184" s="41"/>
      <c r="J184" s="31"/>
      <c r="K184" s="31"/>
      <c r="L184" s="88"/>
      <c r="M184" s="33"/>
      <c r="N184" s="34"/>
      <c r="O184" s="35"/>
      <c r="P184" s="26"/>
      <c r="Q184" s="36"/>
      <c r="R184" s="37"/>
      <c r="S184" s="92"/>
    </row>
    <row r="185" spans="2:18">
      <c r="A185" s="92"/>
      <c r="B185" s="2"/>
      <c r="C185" s="26"/>
      <c r="D185" s="27"/>
      <c r="E185" s="39"/>
      <c r="F185" s="39"/>
      <c r="G185" s="27"/>
      <c r="H185" s="27"/>
      <c r="I185" s="41"/>
      <c r="J185" s="31"/>
      <c r="K185" s="31"/>
      <c r="L185" s="88"/>
      <c r="M185" s="33"/>
      <c r="N185" s="34"/>
      <c r="O185" s="35"/>
      <c r="P185" s="26"/>
      <c r="Q185" s="36"/>
      <c r="R185" s="37"/>
      <c r="S185" s="92"/>
    </row>
    <row r="186" spans="2:18">
      <c r="A186" s="92"/>
      <c r="B186" s="2"/>
      <c r="C186" s="26"/>
      <c r="D186" s="27"/>
      <c r="E186" s="43"/>
      <c r="F186" s="27"/>
      <c r="G186" s="27"/>
      <c r="H186" s="27"/>
      <c r="I186" s="41"/>
      <c r="J186" s="31"/>
      <c r="K186" s="31"/>
      <c r="L186" s="88"/>
      <c r="M186" s="33"/>
      <c r="N186" s="34"/>
      <c r="O186" s="35">
        <f>IF(OR(ISBLANK(J186),ISBLANK(K186)),0,DAYS360(J186,K186,FALSE)+1)</f>
        <v/>
      </c>
      <c r="P186" s="26">
        <f t="shared" ref="P186" ca="1" si="12">IF(ISBLANK(M186),0,IF(ISBLANK(N186),DAYS360(M186,$N$2,FALSE)+1,DAYS360(M186,N186,FALSE)+1))</f>
        <v/>
      </c>
      <c r="Q186" s="36">
        <f ca="1">IF(O186=0,0,IF(K186&lt;$N$2,1,IF(J186&lt;$N$2,(DAYS360(J186,$N$2,FALSE)+1)/O186,0)))</f>
        <v/>
      </c>
      <c r="R186" s="37">
        <f t="shared" ref="R186" ca="1" si="13">IF(P186=0,0,IF(L186="완료",1,IF(L186="진행중",(DAYS360(M186,$N$2,FALSE)+1)/O186,O186/P186)))</f>
        <v/>
      </c>
      <c r="S186" s="92"/>
    </row>
    <row r="187" spans="2:18">
      <c r="A187" s="92"/>
      <c r="B187" s="2"/>
      <c r="C187" s="26"/>
      <c r="D187" s="27"/>
      <c r="E187" s="43"/>
      <c r="F187" s="39"/>
      <c r="G187" s="27"/>
      <c r="H187" s="27"/>
      <c r="I187" s="41"/>
      <c r="J187" s="31"/>
      <c r="K187" s="31"/>
      <c r="L187" s="88"/>
      <c r="M187" s="33"/>
      <c r="N187" s="34"/>
      <c r="O187" s="35"/>
      <c r="P187" s="26"/>
      <c r="Q187" s="36"/>
      <c r="R187" s="37"/>
      <c r="S187" s="92"/>
    </row>
    <row r="188" spans="2:18">
      <c r="A188" s="92"/>
      <c r="B188" s="2"/>
      <c r="C188" s="26"/>
      <c r="D188" s="27"/>
      <c r="E188" s="43"/>
      <c r="F188" s="39"/>
      <c r="G188" s="27"/>
      <c r="H188" s="27"/>
      <c r="I188" s="41"/>
      <c r="J188" s="31"/>
      <c r="K188" s="31"/>
      <c r="L188" s="88"/>
      <c r="M188" s="33"/>
      <c r="N188" s="34"/>
      <c r="O188" s="35"/>
      <c r="P188" s="26"/>
      <c r="Q188" s="36"/>
      <c r="R188" s="37"/>
      <c r="S188" s="92"/>
    </row>
    <row r="189" spans="2:18">
      <c r="A189" s="92"/>
      <c r="B189" s="2"/>
      <c r="C189" s="26"/>
      <c r="D189" s="27"/>
      <c r="E189" s="43"/>
      <c r="F189" s="27"/>
      <c r="G189" s="27"/>
      <c r="H189" s="27"/>
      <c r="I189" s="41"/>
      <c r="J189" s="31"/>
      <c r="K189" s="31"/>
      <c r="L189" s="88"/>
      <c r="M189" s="33"/>
      <c r="N189" s="34"/>
      <c r="O189" s="35">
        <f>IF(OR(ISBLANK(J189),ISBLANK(K189)),0,DAYS360(J189,K189,FALSE)+1)</f>
        <v/>
      </c>
      <c r="P189" s="26">
        <f t="shared" ref="P189" ca="1" si="14">IF(ISBLANK(M189),0,IF(ISBLANK(N189),DAYS360(M189,$N$2,FALSE)+1,DAYS360(M189,N189,FALSE)+1))</f>
        <v/>
      </c>
      <c r="Q189" s="36">
        <f ca="1">IF(O189=0,0,IF(K189&lt;$N$2,1,IF(J189&lt;$N$2,(DAYS360(J189,$N$2,FALSE)+1)/O189,0)))</f>
        <v/>
      </c>
      <c r="R189" s="37">
        <f t="shared" ref="R189" ca="1" si="15">IF(P189=0,0,IF(L189="완료",1,IF(L189="진행중",(DAYS360(M189,$N$2,FALSE)+1)/O189,O189/P189)))</f>
        <v/>
      </c>
      <c r="S189" s="92"/>
    </row>
    <row r="190" spans="2:18" ht="27.75">
      <c r="A190" s="92"/>
      <c r="B190" s="2"/>
      <c r="C190" s="26"/>
      <c r="D190" s="27"/>
      <c r="E190" s="43"/>
      <c r="F190" s="27"/>
      <c r="G190" s="27"/>
      <c r="H190" s="27"/>
      <c r="I190" s="41"/>
      <c r="J190" s="31"/>
      <c r="K190" s="31"/>
      <c r="L190" s="88"/>
      <c r="M190" s="33"/>
      <c r="N190" s="34"/>
      <c r="O190" s="35">
        <f>IF(OR(ISBLANK(J190),ISBLANK(K190)),0,DAYS360(J190,K190,FALSE)+1)</f>
        <v/>
      </c>
      <c r="P190" s="26">
        <f t="shared" ref="P190" ca="1" si="16">IF(ISBLANK(M190),0,IF(ISBLANK(N190),DAYS360(M190,$N$2,FALSE)+1,DAYS360(M190,N190,FALSE)+1))</f>
        <v/>
      </c>
      <c r="Q190" s="36">
        <f ca="1">IF(O190=0,0,IF(K190&lt;$N$2,1,IF(J190&lt;$N$2,(DAYS360(J190,$N$2,FALSE)+1)/O190,0)))</f>
        <v/>
      </c>
      <c r="R190" s="37">
        <f t="shared" ref="R190" ca="1" si="17">IF(P190=0,0,IF(L190="완료",1,IF(L190="진행중",(DAYS360(M190,$N$2,FALSE)+1)/O190,O190/P190)))</f>
        <v/>
      </c>
      <c r="S190" s="92"/>
    </row>
    <row r="191" spans="2:18">
      <c r="A191" s="92"/>
      <c r="B191" s="2"/>
      <c r="C191" s="13"/>
      <c r="D191" s="14"/>
      <c r="E191" s="12"/>
      <c r="F191" s="15"/>
      <c r="G191" s="15"/>
      <c r="H191" s="16"/>
      <c r="I191" s="17"/>
      <c r="J191" s="18"/>
      <c r="K191" s="19"/>
      <c r="L191" s="20" t="str">
        <f ca="1">IF(ISBLANK(J191),"진행중",IF(ISBLANK(N191),IF(K191&lt;$N$2,"지연","진행중"),"완료"))</f>
        <v/>
      </c>
      <c r="M191" s="21"/>
      <c r="N191" s="22"/>
      <c r="O191" s="23">
        <f>IF(OR(ISBLANK(J191),ISBLANK(K191)),0,DAYS360(J191,K191,FALSE)+1)</f>
        <v/>
      </c>
      <c r="P191" s="13">
        <f t="shared" ca="1" si="0"/>
        <v/>
      </c>
      <c r="Q191" s="24">
        <f ca="1">IF(O191=0,0,IF(K191&lt;$N$2,1,IF(J191&lt;$N$2,(DAYS360(J191,$N$2,FALSE)+1)/O191,0)))</f>
        <v/>
      </c>
      <c r="R191" s="25">
        <f t="shared" ca="1" si="1"/>
        <v/>
      </c>
      <c r="S191" s="92"/>
    </row>
    <row r="192" spans="2:18">
      <c r="A192" s="92"/>
      <c r="B192" s="2"/>
      <c r="C192" s="26"/>
      <c r="D192" s="27"/>
      <c r="E192" s="43"/>
      <c r="F192" s="39"/>
      <c r="G192" s="39"/>
      <c r="H192" s="54"/>
      <c r="I192" s="41"/>
      <c r="J192" s="31"/>
      <c r="K192" s="31"/>
      <c r="L192" s="32" t="str">
        <f ca="1">IF(ISBLANK(J192),"진행중",IF(ISBLANK(N192),IF(K192&lt;$N$2,"지연","진행중"),"완료"))</f>
        <v/>
      </c>
      <c r="M192" s="33"/>
      <c r="N192" s="34"/>
      <c r="O192" s="35">
        <f>IF(OR(ISBLANK(J192),ISBLANK(K192)),0,DAYS360(J192,K192,FALSE)+1)</f>
        <v/>
      </c>
      <c r="P192" s="26">
        <f t="shared" ca="1" si="0"/>
        <v/>
      </c>
      <c r="Q192" s="36">
        <f ca="1">IF(O192=0,0,IF(K192&lt;$N$2,1,IF(J192&lt;$N$2,(DAYS360(J192,$N$2,FALSE)+1)/O192,0)))</f>
        <v/>
      </c>
      <c r="R192" s="37">
        <f t="shared" ca="1" si="1"/>
        <v/>
      </c>
      <c r="S192" s="92"/>
    </row>
    <row r="193" spans="2:18">
      <c r="A193" s="92"/>
      <c r="B193" s="2"/>
      <c r="C193" s="26"/>
      <c r="D193" s="27"/>
      <c r="E193" s="43"/>
      <c r="F193" s="39"/>
      <c r="G193" s="55"/>
      <c r="H193" s="55"/>
      <c r="I193" s="41"/>
      <c r="J193" s="31"/>
      <c r="K193" s="31"/>
      <c r="L193" s="32" t="str">
        <f ca="1">IF(ISBLANK(J193),"진행중",IF(ISBLANK(N193),IF(K193&lt;$N$2,"지연","진행중"),"완료"))</f>
        <v/>
      </c>
      <c r="M193" s="33"/>
      <c r="N193" s="34"/>
      <c r="O193" s="35">
        <f>IF(OR(ISBLANK(J193),ISBLANK(K193)),0,DAYS360(J193,K193,FALSE)+1)</f>
        <v/>
      </c>
      <c r="P193" s="26">
        <f t="shared" ca="1" si="0"/>
        <v/>
      </c>
      <c r="Q193" s="36">
        <f ca="1">IF(O193=0,0,IF(K193&lt;$N$2,1,IF(J193&lt;$N$2,(DAYS360(J193,$N$2,FALSE)+1)/O193,0)))</f>
        <v/>
      </c>
      <c r="R193" s="37">
        <f t="shared" ca="1" si="1"/>
        <v/>
      </c>
      <c r="S193" s="92"/>
    </row>
    <row r="194" spans="2:18">
      <c r="A194" s="92"/>
      <c r="B194" s="2"/>
      <c r="C194" s="26"/>
      <c r="D194" s="27"/>
      <c r="E194" s="43"/>
      <c r="F194" s="39"/>
      <c r="G194" s="39"/>
      <c r="H194" s="54"/>
      <c r="I194" s="41"/>
      <c r="J194" s="31"/>
      <c r="K194" s="31"/>
      <c r="L194" s="32" t="str">
        <f ca="1">IF(ISBLANK(J194),"진행중",IF(ISBLANK(N194),IF(K194&lt;$N$2,"지연","진행중"),"완료"))</f>
        <v/>
      </c>
      <c r="M194" s="33"/>
      <c r="N194" s="34"/>
      <c r="O194" s="35">
        <f>IF(OR(ISBLANK(J194),ISBLANK(K194)),0,DAYS360(J194,K194,FALSE)+1)</f>
        <v/>
      </c>
      <c r="P194" s="26">
        <f t="shared" ca="1" si="0"/>
        <v/>
      </c>
      <c r="Q194" s="36">
        <f ca="1">IF(O194=0,0,IF(K194&lt;$N$2,1,IF(J194&lt;$N$2,(DAYS360(J194,$N$2,FALSE)+1)/O194,0)))</f>
        <v/>
      </c>
      <c r="R194" s="37">
        <f t="shared" ca="1" si="1"/>
        <v/>
      </c>
      <c r="S194" s="92"/>
    </row>
    <row r="195" spans="2:18">
      <c r="A195" s="92"/>
      <c r="B195" s="2"/>
      <c r="C195" s="26"/>
      <c r="D195" s="27"/>
      <c r="E195" s="43"/>
      <c r="F195" s="39"/>
      <c r="G195" s="39"/>
      <c r="H195" s="54"/>
      <c r="I195" s="41"/>
      <c r="J195" s="31"/>
      <c r="K195" s="31"/>
      <c r="L195" s="32" t="str">
        <f ca="1">IF(ISBLANK(J195),"진행중",IF(ISBLANK(N195),IF(K195&lt;$N$2,"지연","진행중"),"완료"))</f>
        <v/>
      </c>
      <c r="M195" s="33"/>
      <c r="N195" s="34"/>
      <c r="O195" s="35">
        <f>IF(OR(ISBLANK(J195),ISBLANK(K195)),0,DAYS360(J195,K195,FALSE)+1)</f>
        <v/>
      </c>
      <c r="P195" s="26">
        <f t="shared" ca="1" si="0"/>
        <v/>
      </c>
      <c r="Q195" s="36">
        <f ca="1">IF(O195=0,0,IF(K195&lt;$N$2,1,IF(J195&lt;$N$2,(DAYS360(J195,$N$2,FALSE)+1)/O195,0)))</f>
        <v/>
      </c>
      <c r="R195" s="37">
        <f t="shared" ca="1" si="1"/>
        <v/>
      </c>
      <c r="S195" s="92"/>
    </row>
    <row r="196" spans="2:18">
      <c r="A196" s="92"/>
      <c r="B196" s="2"/>
      <c r="C196" s="26"/>
      <c r="D196" s="27"/>
      <c r="E196" s="43"/>
      <c r="F196" s="39"/>
      <c r="G196" s="39"/>
      <c r="H196" s="54"/>
      <c r="I196" s="41"/>
      <c r="J196" s="31"/>
      <c r="K196" s="31"/>
      <c r="L196" s="32" t="str">
        <f ca="1">IF(ISBLANK(J196),"진행중",IF(ISBLANK(N196),IF(K196&lt;$N$2,"지연","진행중"),"완료"))</f>
        <v/>
      </c>
      <c r="M196" s="33"/>
      <c r="N196" s="34"/>
      <c r="O196" s="35">
        <f>IF(OR(ISBLANK(J196),ISBLANK(K196)),0,DAYS360(J196,K196,FALSE)+1)</f>
        <v/>
      </c>
      <c r="P196" s="26">
        <f t="shared" ca="1" si="0"/>
        <v/>
      </c>
      <c r="Q196" s="36">
        <f ca="1">IF(O196=0,0,IF(K196&lt;$N$2,1,IF(J196&lt;$N$2,(DAYS360(J196,$N$2,FALSE)+1)/O196,0)))</f>
        <v/>
      </c>
      <c r="R196" s="37">
        <f t="shared" ca="1" si="1"/>
        <v/>
      </c>
      <c r="S196" s="92"/>
    </row>
    <row r="197" spans="2:18">
      <c r="A197" s="92"/>
      <c r="B197" s="2"/>
      <c r="C197" s="26"/>
      <c r="D197" s="27"/>
      <c r="E197" s="43"/>
      <c r="F197" s="39"/>
      <c r="G197" s="54"/>
      <c r="H197" s="54"/>
      <c r="I197" s="41"/>
      <c r="J197" s="31"/>
      <c r="K197" s="31"/>
      <c r="L197" s="32" t="str">
        <f ca="1">IF(ISBLANK(J197),"진행중",IF(ISBLANK(N197),IF(K197&lt;$N$2,"지연","진행중"),"완료"))</f>
        <v/>
      </c>
      <c r="M197" s="33"/>
      <c r="N197" s="34"/>
      <c r="O197" s="35">
        <f>IF(OR(ISBLANK(J197),ISBLANK(K197)),0,DAYS360(J197,K197,FALSE)+1)</f>
        <v/>
      </c>
      <c r="P197" s="26">
        <f t="shared" ca="1" si="0"/>
        <v/>
      </c>
      <c r="Q197" s="36">
        <f ca="1">IF(O197=0,0,IF(K197&lt;$N$2,1,IF(J197&lt;$N$2,(DAYS360(J197,$N$2,FALSE)+1)/O197,0)))</f>
        <v/>
      </c>
      <c r="R197" s="37">
        <f t="shared" ca="1" si="1"/>
        <v/>
      </c>
      <c r="S197" s="92"/>
    </row>
    <row r="198" spans="2:18">
      <c r="A198" s="92"/>
      <c r="B198" s="2"/>
      <c r="C198" s="26"/>
      <c r="D198" s="27"/>
      <c r="E198" s="43"/>
      <c r="F198" s="39"/>
      <c r="G198" s="39"/>
      <c r="H198" s="54"/>
      <c r="I198" s="41"/>
      <c r="J198" s="31"/>
      <c r="K198" s="31"/>
      <c r="L198" s="32" t="str">
        <f ca="1">IF(ISBLANK(J198),"진행중",IF(ISBLANK(N198),IF(K198&lt;$N$2,"지연","진행중"),"완료"))</f>
        <v/>
      </c>
      <c r="M198" s="33"/>
      <c r="N198" s="34"/>
      <c r="O198" s="35">
        <f>IF(OR(ISBLANK(J198),ISBLANK(K198)),0,DAYS360(J198,K198,FALSE)+1)</f>
        <v/>
      </c>
      <c r="P198" s="26">
        <f t="shared" ca="1" si="0"/>
        <v/>
      </c>
      <c r="Q198" s="36">
        <f ca="1">IF(O198=0,0,IF(K198&lt;$N$2,1,IF(J198&lt;$N$2,(DAYS360(J198,$N$2,FALSE)+1)/O198,0)))</f>
        <v/>
      </c>
      <c r="R198" s="37">
        <f t="shared" ca="1" si="1"/>
        <v/>
      </c>
      <c r="S198" s="92"/>
    </row>
    <row r="199" spans="2:18">
      <c r="A199" s="92"/>
      <c r="B199" s="2"/>
      <c r="C199" s="26"/>
      <c r="D199" s="27"/>
      <c r="E199" s="43"/>
      <c r="F199" s="39"/>
      <c r="G199" s="39"/>
      <c r="H199" s="54"/>
      <c r="I199" s="41"/>
      <c r="J199" s="31"/>
      <c r="K199" s="31"/>
      <c r="L199" s="32" t="str">
        <f ca="1">IF(ISBLANK(J199),"진행중",IF(ISBLANK(N199),IF(K199&lt;$N$2,"지연","진행중"),"완료"))</f>
        <v/>
      </c>
      <c r="M199" s="33"/>
      <c r="N199" s="34"/>
      <c r="O199" s="35">
        <f>IF(OR(ISBLANK(J199),ISBLANK(K199)),0,DAYS360(J199,K199,FALSE)+1)</f>
        <v/>
      </c>
      <c r="P199" s="26">
        <f t="shared" ca="1" si="0"/>
        <v/>
      </c>
      <c r="Q199" s="36">
        <f ca="1">IF(O199=0,0,IF(K199&lt;$N$2,1,IF(J199&lt;$N$2,(DAYS360(J199,$N$2,FALSE)+1)/O199,0)))</f>
        <v/>
      </c>
      <c r="R199" s="37">
        <f t="shared" ca="1" si="1"/>
        <v/>
      </c>
      <c r="S199" s="92"/>
    </row>
    <row r="200" spans="2:18">
      <c r="A200" s="92"/>
      <c r="B200" s="2"/>
      <c r="C200" s="26"/>
      <c r="D200" s="27"/>
      <c r="E200" s="43"/>
      <c r="F200" s="39"/>
      <c r="G200" s="39"/>
      <c r="H200" s="54"/>
      <c r="I200" s="41"/>
      <c r="J200" s="31"/>
      <c r="K200" s="31"/>
      <c r="L200" s="32" t="str">
        <f ca="1">IF(ISBLANK(J200),"진행중",IF(ISBLANK(N200),IF(K200&lt;$N$2,"지연","진행중"),"완료"))</f>
        <v/>
      </c>
      <c r="M200" s="33"/>
      <c r="N200" s="34"/>
      <c r="O200" s="35">
        <f>IF(OR(ISBLANK(J200),ISBLANK(K200)),0,DAYS360(J200,K200,FALSE)+1)</f>
        <v/>
      </c>
      <c r="P200" s="26">
        <f t="shared" ca="1" si="0"/>
        <v/>
      </c>
      <c r="Q200" s="36">
        <f ca="1">IF(O200=0,0,IF(K200&lt;$N$2,1,IF(J200&lt;$N$2,(DAYS360(J200,$N$2,FALSE)+1)/O200,0)))</f>
        <v/>
      </c>
      <c r="R200" s="37">
        <f t="shared" ca="1" si="1"/>
        <v/>
      </c>
      <c r="S200" s="92"/>
    </row>
    <row r="201" spans="2:18">
      <c r="A201" s="92"/>
      <c r="B201" s="2"/>
      <c r="C201" s="26"/>
      <c r="D201" s="27"/>
      <c r="E201" s="43"/>
      <c r="F201" s="39"/>
      <c r="G201" s="39"/>
      <c r="H201" s="54"/>
      <c r="I201" s="41"/>
      <c r="J201" s="31"/>
      <c r="K201" s="31"/>
      <c r="L201" s="32" t="str">
        <f ca="1">IF(ISBLANK(J201),"진행중",IF(ISBLANK(N201),IF(K201&lt;$N$2,"지연","진행중"),"완료"))</f>
        <v/>
      </c>
      <c r="M201" s="33"/>
      <c r="N201" s="34"/>
      <c r="O201" s="35">
        <f>IF(OR(ISBLANK(J201),ISBLANK(K201)),0,DAYS360(J201,K201,FALSE)+1)</f>
        <v/>
      </c>
      <c r="P201" s="26">
        <f t="shared" ca="1" si="0"/>
        <v/>
      </c>
      <c r="Q201" s="36">
        <f ca="1">IF(O201=0,0,IF(K201&lt;$N$2,1,IF(J201&lt;$N$2,(DAYS360(J201,$N$2,FALSE)+1)/O201,0)))</f>
        <v/>
      </c>
      <c r="R201" s="37">
        <f t="shared" ca="1" si="1"/>
        <v/>
      </c>
      <c r="S201" s="92"/>
    </row>
    <row r="202" spans="2:18">
      <c r="A202" s="92"/>
      <c r="B202" s="2"/>
      <c r="C202" s="26"/>
      <c r="D202" s="27"/>
      <c r="E202" s="43"/>
      <c r="F202" s="39"/>
      <c r="G202" s="39"/>
      <c r="H202" s="54"/>
      <c r="I202" s="41"/>
      <c r="J202" s="31"/>
      <c r="K202" s="31"/>
      <c r="L202" s="32" t="str">
        <f ca="1">IF(ISBLANK(J202),"진행중",IF(ISBLANK(N202),IF(K202&lt;$N$2,"지연","진행중"),"완료"))</f>
        <v/>
      </c>
      <c r="M202" s="33"/>
      <c r="N202" s="34"/>
      <c r="O202" s="35">
        <f>IF(OR(ISBLANK(J202),ISBLANK(K202)),0,DAYS360(J202,K202,FALSE)+1)</f>
        <v/>
      </c>
      <c r="P202" s="26">
        <f t="shared" ca="1" si="0"/>
        <v/>
      </c>
      <c r="Q202" s="36">
        <f ca="1">IF(O202=0,0,IF(K202&lt;$N$2,1,IF(J202&lt;$N$2,(DAYS360(J202,$N$2,FALSE)+1)/O202,0)))</f>
        <v/>
      </c>
      <c r="R202" s="37">
        <f t="shared" ca="1" si="1"/>
        <v/>
      </c>
      <c r="S202" s="92"/>
    </row>
    <row r="203" spans="2:18">
      <c r="A203" s="92"/>
      <c r="B203" s="2"/>
      <c r="C203" s="26"/>
      <c r="D203" s="27"/>
      <c r="E203" s="43"/>
      <c r="F203" s="39"/>
      <c r="G203" s="39"/>
      <c r="H203" s="40"/>
      <c r="I203" s="41"/>
      <c r="J203" s="31"/>
      <c r="K203" s="31"/>
      <c r="L203" s="32" t="str">
        <f>IF(ISBLANK(J203),"진행중",IF(ISBLANK(N203),IF(K203&lt;$N$2,"지연","진행중"),"완료"))</f>
        <v/>
      </c>
      <c r="M203" s="33"/>
      <c r="N203" s="34"/>
      <c r="O203" s="35">
        <f>IF(OR(ISBLANK(J203),ISBLANK(K203)),0,DAYS360(J203,K203,FALSE)+1)</f>
        <v/>
      </c>
      <c r="P203" s="26">
        <f t="shared" si="0"/>
        <v/>
      </c>
      <c r="Q203" s="36">
        <f>IF(O203=0,0,IF(K203&lt;$N$2,1,IF(J203&lt;$N$2,(DAYS360(J203,$N$2,FALSE)+1)/O203,0)))</f>
        <v/>
      </c>
      <c r="R203" s="37">
        <f t="shared" si="1"/>
        <v/>
      </c>
      <c r="S203" s="92"/>
    </row>
    <row r="204" spans="2:18">
      <c r="A204" s="92"/>
      <c r="B204" s="8"/>
      <c r="C204" s="26"/>
      <c r="D204" s="27"/>
      <c r="E204" s="43"/>
      <c r="F204" s="39"/>
      <c r="G204" s="39"/>
      <c r="H204" s="40"/>
      <c r="I204" s="41"/>
      <c r="J204" s="31"/>
      <c r="K204" s="31"/>
      <c r="L204" s="32" t="str">
        <f>IF(ISBLANK(J204),"진행중",IF(ISBLANK(N204),IF(K204&lt;$N$2,"지연","진행중"),"완료"))</f>
        <v/>
      </c>
      <c r="M204" s="33"/>
      <c r="N204" s="34"/>
      <c r="O204" s="35">
        <f>IF(OR(ISBLANK(J204),ISBLANK(K204)),0,DAYS360(J204,K204,FALSE)+1)</f>
        <v/>
      </c>
      <c r="P204" s="26">
        <f t="shared" si="0"/>
        <v/>
      </c>
      <c r="Q204" s="36">
        <f>IF(O204=0,0,IF(K204&lt;$N$2,1,IF(J204&lt;$N$2,(DAYS360(J204,$N$2,FALSE)+1)/O204,0)))</f>
        <v/>
      </c>
      <c r="R204" s="37">
        <f t="shared" si="1"/>
        <v/>
      </c>
      <c r="S204" s="92"/>
    </row>
    <row r="205" spans="2:18">
      <c r="A205" s="92"/>
      <c r="B205" s="2"/>
      <c r="C205" s="26"/>
      <c r="D205" s="27">
        <f>D204+0.1</f>
        <v/>
      </c>
      <c r="E205" s="43"/>
      <c r="F205" s="39"/>
      <c r="G205" s="39"/>
      <c r="H205" s="40"/>
      <c r="I205" s="41"/>
      <c r="J205" s="31"/>
      <c r="K205" s="31"/>
      <c r="L205" s="32" t="str">
        <f>IF(ISBLANK(J205),"진행중",IF(ISBLANK(N205),IF(K205&lt;$N$2,"지연","진행중"),"완료"))</f>
        <v/>
      </c>
      <c r="M205" s="33"/>
      <c r="N205" s="34"/>
      <c r="O205" s="35">
        <f>IF(OR(ISBLANK(J205),ISBLANK(K205)),0,DAYS360(J205,K205,FALSE)+1)</f>
        <v/>
      </c>
      <c r="P205" s="26">
        <f t="shared" si="0"/>
        <v/>
      </c>
      <c r="Q205" s="36">
        <f>IF(O205=0,0,IF(K205&lt;$N$2,1,IF(J205&lt;$N$2,(DAYS360(J205,$N$2,FALSE)+1)/O205,0)))</f>
        <v/>
      </c>
      <c r="R205" s="37">
        <f t="shared" si="1"/>
        <v/>
      </c>
      <c r="S205" s="92"/>
    </row>
    <row r="206" spans="2:18">
      <c r="A206" s="92"/>
      <c r="B206" s="2"/>
      <c r="C206" s="26"/>
      <c r="D206" s="27">
        <f t="shared" ref="D206:D210" si="18">D205+0.1</f>
        <v/>
      </c>
      <c r="E206" s="43"/>
      <c r="F206" s="39"/>
      <c r="G206" s="39"/>
      <c r="H206" s="40"/>
      <c r="I206" s="41"/>
      <c r="J206" s="31"/>
      <c r="K206" s="31"/>
      <c r="L206" s="32" t="str">
        <f>IF(ISBLANK(J206),"진행중",IF(ISBLANK(N206),IF(K206&lt;$N$2,"지연","진행중"),"완료"))</f>
        <v/>
      </c>
      <c r="M206" s="33"/>
      <c r="N206" s="34"/>
      <c r="O206" s="35">
        <f>IF(OR(ISBLANK(J206),ISBLANK(K206)),0,DAYS360(J206,K206,FALSE)+1)</f>
        <v/>
      </c>
      <c r="P206" s="26">
        <f t="shared" si="0"/>
        <v/>
      </c>
      <c r="Q206" s="36">
        <f>IF(O206=0,0,IF(K206&lt;$N$2,1,IF(J206&lt;$N$2,(DAYS360(J206,$N$2,FALSE)+1)/O206,0)))</f>
        <v/>
      </c>
      <c r="R206" s="37">
        <f t="shared" si="1"/>
        <v/>
      </c>
      <c r="S206" s="92"/>
    </row>
    <row r="207" spans="2:18">
      <c r="A207" s="92"/>
      <c r="B207" s="2"/>
      <c r="C207" s="26"/>
      <c r="D207" s="27">
        <f t="shared" si="18"/>
        <v/>
      </c>
      <c r="E207" s="43"/>
      <c r="F207" s="39"/>
      <c r="G207" s="39"/>
      <c r="H207" s="40"/>
      <c r="I207" s="41"/>
      <c r="J207" s="31"/>
      <c r="K207" s="31"/>
      <c r="L207" s="32" t="str">
        <f>IF(ISBLANK(J207),"진행중",IF(ISBLANK(N207),IF(K207&lt;$N$2,"지연","진행중"),"완료"))</f>
        <v/>
      </c>
      <c r="M207" s="33"/>
      <c r="N207" s="34"/>
      <c r="O207" s="35">
        <f>IF(OR(ISBLANK(J207),ISBLANK(K207)),0,DAYS360(J207,K207,FALSE)+1)</f>
        <v/>
      </c>
      <c r="P207" s="26">
        <f t="shared" si="0"/>
        <v/>
      </c>
      <c r="Q207" s="36">
        <f>IF(O207=0,0,IF(K207&lt;$N$2,1,IF(J207&lt;$N$2,(DAYS360(J207,$N$2,FALSE)+1)/O207,0)))</f>
        <v/>
      </c>
      <c r="R207" s="37">
        <f t="shared" si="1"/>
        <v/>
      </c>
      <c r="S207" s="92"/>
    </row>
    <row r="208" spans="2:18">
      <c r="A208" s="92"/>
      <c r="B208" s="2"/>
      <c r="C208" s="26"/>
      <c r="D208" s="27">
        <f t="shared" si="18"/>
        <v/>
      </c>
      <c r="E208" s="43"/>
      <c r="F208" s="39"/>
      <c r="G208" s="39"/>
      <c r="H208" s="40"/>
      <c r="I208" s="41"/>
      <c r="J208" s="31"/>
      <c r="K208" s="31"/>
      <c r="L208" s="32" t="str">
        <f>IF(ISBLANK(J208),"진행중",IF(ISBLANK(N208),IF(K208&lt;$N$2,"지연","진행중"),"완료"))</f>
        <v/>
      </c>
      <c r="M208" s="33"/>
      <c r="N208" s="34"/>
      <c r="O208" s="35">
        <f>IF(OR(ISBLANK(J208),ISBLANK(K208)),0,DAYS360(J208,K208,FALSE)+1)</f>
        <v/>
      </c>
      <c r="P208" s="26">
        <f t="shared" ref="P208:P211" si="19">IF(ISBLANK(M208),0,IF(ISBLANK(N208),DAYS360(M208,$N$2,FALSE)+1,DAYS360(M208,N208,FALSE)+1))</f>
        <v/>
      </c>
      <c r="Q208" s="36">
        <f>IF(O208=0,0,IF(K208&lt;$N$2,1,IF(J208&lt;$N$2,(DAYS360(J208,$N$2,FALSE)+1)/O208,0)))</f>
        <v/>
      </c>
      <c r="R208" s="37">
        <f t="shared" ref="R208:R211" si="20">IF(P208=0,0,IF(L208="완료",1,IF(L208="진행중",(DAYS360(M208,$N$2,FALSE)+1)/O208,O208/P208)))</f>
        <v/>
      </c>
      <c r="S208" s="92"/>
    </row>
    <row r="209" spans="2:18">
      <c r="A209" s="92"/>
      <c r="B209" s="2"/>
      <c r="C209" s="26"/>
      <c r="D209" s="27">
        <f t="shared" si="18"/>
        <v/>
      </c>
      <c r="E209" s="43"/>
      <c r="F209" s="39"/>
      <c r="G209" s="39"/>
      <c r="H209" s="40"/>
      <c r="I209" s="41"/>
      <c r="J209" s="31"/>
      <c r="K209" s="31"/>
      <c r="L209" s="32" t="str">
        <f>IF(ISBLANK(J209),"진행중",IF(ISBLANK(N209),IF(K209&lt;$N$2,"지연","진행중"),"완료"))</f>
        <v/>
      </c>
      <c r="M209" s="33"/>
      <c r="N209" s="34"/>
      <c r="O209" s="35">
        <f>IF(OR(ISBLANK(J209),ISBLANK(K209)),0,DAYS360(J209,K209,FALSE)+1)</f>
        <v/>
      </c>
      <c r="P209" s="26">
        <f t="shared" si="19"/>
        <v/>
      </c>
      <c r="Q209" s="36">
        <f>IF(O209=0,0,IF(K209&lt;$N$2,1,IF(J209&lt;$N$2,(DAYS360(J209,$N$2,FALSE)+1)/O209,0)))</f>
        <v/>
      </c>
      <c r="R209" s="37">
        <f t="shared" si="20"/>
        <v/>
      </c>
      <c r="S209" s="92"/>
    </row>
    <row r="210" spans="2:18">
      <c r="A210" s="92"/>
      <c r="B210" s="8"/>
      <c r="C210" s="26"/>
      <c r="D210" s="27">
        <f t="shared" si="18"/>
        <v/>
      </c>
      <c r="E210" s="43"/>
      <c r="F210" s="39"/>
      <c r="G210" s="39"/>
      <c r="H210" s="40"/>
      <c r="I210" s="41"/>
      <c r="J210" s="31"/>
      <c r="K210" s="31"/>
      <c r="L210" s="32" t="str">
        <f>IF(ISBLANK(J210),"진행중",IF(ISBLANK(N210),IF(K210&lt;$N$2,"지연","진행중"),"완료"))</f>
        <v/>
      </c>
      <c r="M210" s="33"/>
      <c r="N210" s="34"/>
      <c r="O210" s="35">
        <f>IF(OR(ISBLANK(J210),ISBLANK(K210)),0,DAYS360(J210,K210,FALSE)+1)</f>
        <v/>
      </c>
      <c r="P210" s="26">
        <f t="shared" si="19"/>
        <v/>
      </c>
      <c r="Q210" s="36">
        <f>IF(O210=0,0,IF(K210&lt;$N$2,1,IF(J210&lt;$N$2,(DAYS360(J210,$N$2,FALSE)+1)/O210,0)))</f>
        <v/>
      </c>
      <c r="R210" s="37">
        <f t="shared" si="20"/>
        <v/>
      </c>
      <c r="S210" s="92"/>
    </row>
    <row r="211" spans="2:18" ht="16.5" customHeight="1">
      <c r="A211" s="92"/>
      <c r="B211" s="2"/>
      <c r="C211" s="26"/>
      <c r="D211" s="27" t="str">
        <f>"5.10"</f>
        <v/>
      </c>
      <c r="E211" s="43"/>
      <c r="F211" s="39"/>
      <c r="G211" s="39"/>
      <c r="H211" s="40"/>
      <c r="I211" s="41"/>
      <c r="J211" s="31"/>
      <c r="K211" s="31"/>
      <c r="L211" s="32" t="str">
        <f>IF(ISBLANK(J211),"진행중",IF(ISBLANK(N211),IF(K211&lt;$N$2,"지연","진행중"),"완료"))</f>
        <v/>
      </c>
      <c r="M211" s="33"/>
      <c r="N211" s="34"/>
      <c r="O211" s="35">
        <f>IF(OR(ISBLANK(J211),ISBLANK(K211)),0,DAYS360(J211,K211,FALSE)+1)</f>
        <v/>
      </c>
      <c r="P211" s="26">
        <f t="shared" si="19"/>
        <v/>
      </c>
      <c r="Q211" s="36">
        <f>IF(O211=0,0,IF(K211&lt;$N$2,1,IF(J211&lt;$N$2,(DAYS360(J211,$N$2,FALSE)+1)/O211,0)))</f>
        <v/>
      </c>
      <c r="R211" s="37">
        <f t="shared" si="20"/>
        <v/>
      </c>
      <c r="S211" s="92"/>
    </row>
    <row r="212" spans="2:18" ht="16.5" customHeight="1">
      <c r="A212" s="92"/>
      <c r="B212" s="2"/>
      <c r="C212" s="13"/>
      <c r="D212" s="14"/>
      <c r="E212" s="12"/>
      <c r="F212" s="15"/>
      <c r="G212" s="15"/>
      <c r="H212" s="16"/>
      <c r="I212" s="17"/>
      <c r="J212" s="18"/>
      <c r="K212" s="19"/>
      <c r="L212" s="20" t="str">
        <f>IF(R212=1,"완료","진행중")</f>
        <v/>
      </c>
      <c r="M212" s="21"/>
      <c r="N212" s="22"/>
      <c r="O212" s="23">
        <f>IF(OR(ISBLANK(J212),ISBLANK(K212)),0,DAYS360(J212,K212,FALSE)+1)</f>
        <v/>
      </c>
      <c r="P212" s="13">
        <f>IF(R212=1,N212-M212,N213-M212)</f>
        <v/>
      </c>
      <c r="Q212" s="24">
        <f>AVERAGE(P213:P218)</f>
        <v/>
      </c>
      <c r="R212" s="25">
        <f>AVERAGE(Q213:Q218)</f>
        <v/>
      </c>
      <c r="S212" s="92"/>
    </row>
    <row r="213" spans="2:18" ht="16.5" customHeight="1">
      <c r="A213" s="92"/>
      <c r="B213" s="2"/>
      <c r="C213" s="26"/>
      <c r="D213" s="27"/>
      <c r="E213" s="42"/>
      <c r="F213" s="28"/>
      <c r="G213" s="28"/>
      <c r="H213" s="29"/>
      <c r="I213" s="41"/>
      <c r="J213" s="31"/>
      <c r="K213" s="31"/>
      <c r="L213" s="32" t="str">
        <f>IF(ISBLANK(J213),"진행중",IF(ISBLANK(N213),IF(K213&lt;$N$2,"지연","진행중"),"완료"))</f>
        <v/>
      </c>
      <c r="M213" s="33"/>
      <c r="N213" s="34"/>
      <c r="O213" s="35">
        <f>IF(OR(ISBLANK(J213),ISBLANK(K213)),0,DAYS360(J213,K213,FALSE)+1)</f>
        <v/>
      </c>
      <c r="P213" s="26">
        <f>IF(ISBLANK(M213),0,IF(ISBLANK(N213),DAYS360(M213,$N$2,FALSE)+1,DAYS360(M213,N213,FALSE)+1))</f>
        <v/>
      </c>
      <c r="Q213" s="36">
        <f>IF(O213=0,0,IF(K213&lt;$N$2,1,IF(J213&lt;$N$2,(DAYS360(J213,$N$2,FALSE)+1)/O213,0)))</f>
        <v/>
      </c>
      <c r="R213" s="37">
        <f>IF(P213=0,0,IF(L213="완료",1,IF(L213="진행중",(DAYS360(M213,$N$2,FALSE)+1)/O213,O213/P213)))</f>
        <v/>
      </c>
      <c r="S213" s="92"/>
    </row>
    <row r="214" spans="2:18" ht="16.5" customHeight="1">
      <c r="A214" s="92"/>
      <c r="B214" s="2"/>
      <c r="C214" s="26"/>
      <c r="D214" s="27"/>
      <c r="E214" s="43"/>
      <c r="F214" s="39"/>
      <c r="G214" s="39"/>
      <c r="H214" s="40"/>
      <c r="I214" s="41"/>
      <c r="J214" s="31"/>
      <c r="K214" s="31"/>
      <c r="L214" s="32" t="str">
        <f>IF(ISBLANK(J214),"진행중",IF(ISBLANK(N214),IF(K214&lt;$N$2,"지연","진행중"),"완료"))</f>
        <v/>
      </c>
      <c r="M214" s="33"/>
      <c r="N214" s="34"/>
      <c r="O214" s="35">
        <f>IF(OR(ISBLANK(J214),ISBLANK(K214)),0,DAYS360(J214,K214,FALSE)+1)</f>
        <v/>
      </c>
      <c r="P214" s="26">
        <f>IF(ISBLANK(M214),0,IF(ISBLANK(N214),DAYS360(M214,$N$2,FALSE)+1,DAYS360(M214,N214,FALSE)+1))</f>
        <v/>
      </c>
      <c r="Q214" s="36">
        <f>IF(O214=0,0,IF(K214&lt;$N$2,1,IF(J214&lt;$N$2,(DAYS360(J214,$N$2,FALSE)+1)/O214,0)))</f>
        <v/>
      </c>
      <c r="R214" s="37">
        <f>IF(P214=0,0,IF(L214="완료",1,IF(L214="진행중",(DAYS360(M214,$N$2,FALSE)+1)/O214,O214/P214)))</f>
        <v/>
      </c>
      <c r="S214" s="92"/>
    </row>
    <row r="215" spans="2:18" ht="16.5" customHeight="1">
      <c r="A215" s="92"/>
      <c r="B215" s="2"/>
      <c r="C215" s="26"/>
      <c r="D215" s="27"/>
      <c r="E215" s="43"/>
      <c r="F215" s="39"/>
      <c r="G215" s="39"/>
      <c r="H215" s="40"/>
      <c r="I215" s="41"/>
      <c r="J215" s="31"/>
      <c r="K215" s="31"/>
      <c r="L215" s="32" t="str">
        <f>IF(ISBLANK(J215),"진행중",IF(ISBLANK(N215),IF(K215&lt;$N$2,"지연","진행중"),"완료"))</f>
        <v/>
      </c>
      <c r="M215" s="33"/>
      <c r="N215" s="34"/>
      <c r="O215" s="35">
        <f>IF(OR(ISBLANK(J215),ISBLANK(K215)),0,DAYS360(J215,K215,FALSE)+1)</f>
        <v/>
      </c>
      <c r="P215" s="26">
        <f>IF(ISBLANK(M215),0,IF(ISBLANK(N215),DAYS360(M215,$N$2,FALSE)+1,DAYS360(M215,N215,FALSE)+1))</f>
        <v/>
      </c>
      <c r="Q215" s="36">
        <f>IF(O215=0,0,IF(K215&lt;$N$2,1,IF(J215&lt;$N$2,(DAYS360(J215,$N$2,FALSE)+1)/O215,0)))</f>
        <v/>
      </c>
      <c r="R215" s="37">
        <f>IF(P215=0,0,IF(L215="완료",1,IF(L215="진행중",(DAYS360(M215,$N$2,FALSE)+1)/O215,O215/P215)))</f>
        <v/>
      </c>
      <c r="S215" s="92"/>
    </row>
    <row r="216" spans="2:18" ht="16.5" customHeight="1">
      <c r="A216" s="92"/>
      <c r="B216" s="2"/>
      <c r="C216" s="26"/>
      <c r="D216" s="27"/>
      <c r="E216" s="43"/>
      <c r="F216" s="39"/>
      <c r="G216" s="39"/>
      <c r="H216" s="40"/>
      <c r="I216" s="41"/>
      <c r="J216" s="31"/>
      <c r="K216" s="31"/>
      <c r="L216" s="32" t="str">
        <f>IF(ISBLANK(J216),"진행중",IF(ISBLANK(N216),IF(K216&lt;$N$2,"지연","진행중"),"완료"))</f>
        <v/>
      </c>
      <c r="M216" s="33"/>
      <c r="N216" s="34"/>
      <c r="O216" s="35">
        <f>IF(OR(ISBLANK(J216),ISBLANK(K216)),0,DAYS360(J216,K216,FALSE)+1)</f>
        <v/>
      </c>
      <c r="P216" s="26">
        <f>IF(ISBLANK(M216),0,IF(ISBLANK(N216),DAYS360(M216,$N$2,FALSE)+1,DAYS360(M216,N216,FALSE)+1))</f>
        <v/>
      </c>
      <c r="Q216" s="36">
        <f>IF(O216=0,0,IF(K216&lt;$N$2,1,IF(J216&lt;$N$2,(DAYS360(J216,$N$2,FALSE)+1)/O216,0)))</f>
        <v/>
      </c>
      <c r="R216" s="37">
        <f>IF(P216=0,0,IF(L216="완료",1,IF(L216="진행중",(DAYS360(M216,$N$2,FALSE)+1)/O216,O216/P216)))</f>
        <v/>
      </c>
      <c r="S216" s="92"/>
    </row>
    <row r="217" spans="2:18" ht="16.5" customHeight="1">
      <c r="A217" s="92"/>
      <c r="B217" s="2"/>
      <c r="C217" s="26"/>
      <c r="D217" s="27"/>
      <c r="E217" s="43"/>
      <c r="F217" s="39"/>
      <c r="G217" s="39"/>
      <c r="H217" s="40"/>
      <c r="I217" s="41"/>
      <c r="J217" s="31"/>
      <c r="K217" s="31"/>
      <c r="L217" s="32" t="str">
        <f>IF(ISBLANK(J217),"진행중",IF(ISBLANK(N217),IF(K217&lt;$N$2,"지연","진행중"),"완료"))</f>
        <v/>
      </c>
      <c r="M217" s="33"/>
      <c r="N217" s="34"/>
      <c r="O217" s="35">
        <f>IF(OR(ISBLANK(J217),ISBLANK(K217)),0,DAYS360(J217,K217,FALSE)+1)</f>
        <v/>
      </c>
      <c r="P217" s="26">
        <f>IF(ISBLANK(M217),0,IF(ISBLANK(N217),DAYS360(M217,$N$2,FALSE)+1,DAYS360(M217,N217,FALSE)+1))</f>
        <v/>
      </c>
      <c r="Q217" s="36">
        <f>IF(O217=0,0,IF(K217&lt;$N$2,1,IF(J217&lt;$N$2,(DAYS360(J217,$N$2,FALSE)+1)/O217,0)))</f>
        <v/>
      </c>
      <c r="R217" s="37">
        <f>IF(P217=0,0,IF(L217="완료",1,IF(L217="진행중",(DAYS360(M217,$N$2,FALSE)+1)/O217,O217/P217)))</f>
        <v/>
      </c>
      <c r="S217" s="92"/>
    </row>
    <row r="218" spans="2:18" ht="16.5" customHeight="1">
      <c r="A218" s="92"/>
      <c r="B218" s="2"/>
      <c r="C218" s="13"/>
      <c r="D218" s="14"/>
      <c r="E218" s="12"/>
      <c r="F218" s="15"/>
      <c r="G218" s="15"/>
      <c r="H218" s="16"/>
      <c r="I218" s="17"/>
      <c r="J218" s="18"/>
      <c r="K218" s="19"/>
      <c r="L218" s="20"/>
      <c r="M218" s="21"/>
      <c r="N218" s="22"/>
      <c r="O218" s="23"/>
      <c r="P218" s="13"/>
      <c r="Q218" s="24"/>
      <c r="R218" s="25"/>
      <c r="S218" s="92"/>
    </row>
  </sheetData>
  <mergeCells count="2">
    <mergeCell ref="I2:K2"/>
    <mergeCell ref="A1:S1"/>
  </mergeCells>
  <phoneticPr fontId="17" type="noConversion"/>
  <conditionalFormatting sqref="I210 J29:J35 K29 K31 M28:R28 N22:R23 N29:N35 M29:M30 O29:O30 D208 D210 C209:R209 C211:R211 C36:R36 E21:I21 C22:I23 C20:I20 M21:M27 J20:K28 C69:L69 J154:K154 J183:K190 C183:C190 C164:C173 C8:R13 C14:K19 M14:R20 L14:L35 C192:C202 J192:K202 C77:H80 M69:R77 D70:L76 G115:H120 G114 C109:E109 G109:K109 C113:E113 G110:G112 J164:K173 J37:K67 I122:J130 I110:R112 D121:J121 I120:J120 I78:R80 C175:C181 J175:K181 L120:R121 M109:R109 I114:R119 G113:K113 M113:R113 I77:K77">
    <cfRule type="expression" dxfId="454" priority="834">
      <formula>$C8="Level1"</formula>
    </cfRule>
    <cfRule type="expression" dxfId="453" priority="835">
      <formula>$C8="Level2"</formula>
    </cfRule>
    <cfRule type="expression" dxfId="452" priority="836">
      <formula>$C8="Level3"</formula>
    </cfRule>
  </conditionalFormatting>
  <conditionalFormatting sqref="I192:R202 D21 O31:R35 D209 D211 C28:D30 P29:R30 C192:G192 D193:F193 D194:G196 D197:F197 C201:G202 D198:G200 C195:C200 C154:D154 C203:R208 C210:R210 C213:R217 C31:K35 E30:K30 E28:I29 N21:R27 C22:K27 D178:F178 D164:F173 M31:M35 I154:I173 K175 N175:R175 C37:R58 J164:K172 C175:G177 I175:I178 H176 L121 C66:R67 C59:K65 M59:R65 D179:E181 G179:I181 K176:R176 M164:R172 K177:K181 M177:R181">
    <cfRule type="expression" dxfId="451" priority="837">
      <formula>$C21="Level1"</formula>
    </cfRule>
  </conditionalFormatting>
  <conditionalFormatting sqref="J30:K30 P30:R30 C28:I28 D29:I30">
    <cfRule type="expression" dxfId="450" priority="779">
      <formula>$C28="Level2"</formula>
    </cfRule>
    <cfRule type="expression" dxfId="449" priority="780">
      <formula>$C28="Level3"</formula>
    </cfRule>
  </conditionalFormatting>
  <conditionalFormatting sqref="M30 N31">
    <cfRule type="expression" dxfId="448" priority="761">
      <formula>$C30="Level1"</formula>
    </cfRule>
    <cfRule type="expression" dxfId="447" priority="762">
      <formula>$C30="Level2"</formula>
    </cfRule>
    <cfRule type="expression" dxfId="446" priority="763">
      <formula>$C30="Level3"</formula>
    </cfRule>
    <cfRule type="expression" dxfId="445" priority="764">
      <formula>$C30="Level1"</formula>
    </cfRule>
    <cfRule type="expression" dxfId="444" priority="765">
      <formula>$C30="Level2"</formula>
    </cfRule>
    <cfRule type="expression" dxfId="443" priority="766">
      <formula>$C30="Level3"</formula>
    </cfRule>
  </conditionalFormatting>
  <conditionalFormatting sqref="C29:C30 P29:R30 O31:R35 D209 D211 I192:R202 C192:G192 D193:F193 D194:G196 D197:F197 C201:G202 D198:G200 C195:C200 C154:D154 E30:K30 C203:R208 C210:R210 C213:R217 C31:K35 D21:D27 N21:R27 C22:C27 E22:K27 D178:F178 I154:K154 D164:F173 M31:M35 I155:I173 K175 N175:R175 C37:R58 J164:K173 C175:G177 I175:I178 H176 L121 C66:R67 C59:K65 M59:R65 D179:E181 G179:I181 K176:R176 M154:R154 M164:R173 K177:K181 M177:R181">
    <cfRule type="expression" dxfId="442" priority="850">
      <formula>$C21="Level3"</formula>
    </cfRule>
  </conditionalFormatting>
  <conditionalFormatting sqref="P29:R30 C29:C30 O31:R35 D209 D211 I192:R202 C192:G192 D193:F193 D194:G196 D197:F197 C201:G202 D198:G200 C195:C200 C154:D154 E30:K30 C203:R208 C210:R210 C213:R217 C31:K35 D21:D27 N21:R27 C22:C27 E22:K27 D178:F178 I154:K154 D164:F173 M31:M35 I155:I173 K175 N175:R175 C37:R58 J164:K173 C175:G177 I175:I178 H176 L121 C66:R67 C59:K65 M59:R65 D179:E181 G179:I181 K176:R176 M154:R154 M164:R173 K177:K181 M177:R181">
    <cfRule type="expression" dxfId="441" priority="849">
      <formula>$C21="Level2"</formula>
    </cfRule>
  </conditionalFormatting>
  <conditionalFormatting sqref="L219:L1015 L192:L211 L36:L58 L66:L67 L176 L110:L112 L114:L121 L125:L130">
    <cfRule type="cellIs" dxfId="440" priority="846" operator="equal">
      <formula>"지연"</formula>
    </cfRule>
    <cfRule type="cellIs" dxfId="439" priority="847" operator="equal">
      <formula>"완료"</formula>
    </cfRule>
  </conditionalFormatting>
  <conditionalFormatting sqref="L8:L35">
    <cfRule type="cellIs" dxfId="438" priority="519" operator="equal">
      <formula>"지연"</formula>
    </cfRule>
    <cfRule type="cellIs" dxfId="437" priority="520" operator="equal">
      <formula>"완료"</formula>
    </cfRule>
  </conditionalFormatting>
  <conditionalFormatting sqref="L213:L217">
    <cfRule type="cellIs" dxfId="436" priority="521" operator="equal">
      <formula>"지연"</formula>
    </cfRule>
    <cfRule type="cellIs" dxfId="435" priority="522" operator="equal">
      <formula>"완료"</formula>
    </cfRule>
  </conditionalFormatting>
  <conditionalFormatting sqref="C219:R1015">
    <cfRule type="expression" dxfId="434" priority="534">
      <formula>C219&lt;&gt;"Level1"</formula>
    </cfRule>
  </conditionalFormatting>
  <conditionalFormatting sqref="C219:R1015">
    <cfRule type="expression" dxfId="433" priority="535">
      <formula>C219&lt;&gt;"Level3"</formula>
    </cfRule>
  </conditionalFormatting>
  <conditionalFormatting sqref="C219:R1015">
    <cfRule type="expression" dxfId="432" priority="536">
      <formula>C219&lt;&gt;"Level2"</formula>
    </cfRule>
  </conditionalFormatting>
  <conditionalFormatting sqref="C21">
    <cfRule type="expression" dxfId="431" priority="537">
      <formula>$C21="Level1"</formula>
    </cfRule>
    <cfRule type="expression" dxfId="430" priority="538">
      <formula>$C21="Level2"</formula>
    </cfRule>
    <cfRule type="expression" dxfId="429" priority="539">
      <formula>$C21="Level3"</formula>
    </cfRule>
  </conditionalFormatting>
  <conditionalFormatting sqref="J154:K154 M154:R154">
    <cfRule type="expression" dxfId="428" priority="540">
      <formula>$C154="Level1"</formula>
    </cfRule>
  </conditionalFormatting>
  <conditionalFormatting sqref="C30">
    <cfRule type="expression" dxfId="427" priority="541">
      <formula>$C30="Level2"</formula>
    </cfRule>
    <cfRule type="expression" dxfId="426" priority="542">
      <formula>$C30="Level3"</formula>
    </cfRule>
  </conditionalFormatting>
  <conditionalFormatting sqref="D29:D30">
    <cfRule type="expression" dxfId="425" priority="543">
      <formula>$C29="Level1"</formula>
    </cfRule>
    <cfRule type="expression" dxfId="424" priority="544">
      <formula>$C29="Level2"</formula>
    </cfRule>
    <cfRule type="expression" dxfId="423" priority="545">
      <formula>$C29="Level3"</formula>
    </cfRule>
    <cfRule type="expression" dxfId="422" priority="546">
      <formula>$C29="Level1"</formula>
    </cfRule>
    <cfRule type="expression" dxfId="421" priority="547">
      <formula>$C29="Level2"</formula>
    </cfRule>
    <cfRule type="expression" dxfId="420" priority="548">
      <formula>$C29="Level3"</formula>
    </cfRule>
  </conditionalFormatting>
  <conditionalFormatting sqref="C154">
    <cfRule type="expression" dxfId="419" priority="517">
      <formula>$C154="Level2"</formula>
    </cfRule>
    <cfRule type="expression" dxfId="418" priority="518">
      <formula>$C154="Level3"</formula>
    </cfRule>
  </conditionalFormatting>
  <conditionalFormatting sqref="L69:L76 L78:L80">
    <cfRule type="cellIs" dxfId="417" priority="512" operator="equal">
      <formula>"지연"</formula>
    </cfRule>
    <cfRule type="cellIs" dxfId="416" priority="513" operator="equal">
      <formula>"완료"</formula>
    </cfRule>
  </conditionalFormatting>
  <conditionalFormatting sqref="K82 K85 K90 K93 K99 K106 C82:I107 M82:R107">
    <cfRule type="expression" dxfId="415" priority="509">
      <formula>$C82="Level1"</formula>
    </cfRule>
    <cfRule type="expression" dxfId="414" priority="510">
      <formula>$C82="Level2"</formula>
    </cfRule>
    <cfRule type="expression" dxfId="413" priority="511">
      <formula>$C82="Level3"</formula>
    </cfRule>
  </conditionalFormatting>
  <conditionalFormatting sqref="C114:D117 F122:H124 C125:H130 C122:D124 K125:R130 C118:E120 C121 K122:K124 M122:R124">
    <cfRule type="expression" dxfId="412" priority="499">
      <formula>$C114="Level1"</formula>
    </cfRule>
    <cfRule type="expression" dxfId="411" priority="500">
      <formula>$C114="Level2"</formula>
    </cfRule>
    <cfRule type="expression" dxfId="410" priority="501">
      <formula>$C114="Level3"</formula>
    </cfRule>
  </conditionalFormatting>
  <conditionalFormatting sqref="H178">
    <cfRule type="expression" dxfId="409" priority="491">
      <formula>$C178="Level1"</formula>
    </cfRule>
  </conditionalFormatting>
  <conditionalFormatting sqref="H178">
    <cfRule type="expression" dxfId="408" priority="493">
      <formula>$C178="Level3"</formula>
    </cfRule>
  </conditionalFormatting>
  <conditionalFormatting sqref="H178">
    <cfRule type="expression" dxfId="407" priority="492">
      <formula>$C178="Level2"</formula>
    </cfRule>
  </conditionalFormatting>
  <conditionalFormatting sqref="H177">
    <cfRule type="expression" dxfId="406" priority="488">
      <formula>$C177="Level1"</formula>
    </cfRule>
  </conditionalFormatting>
  <conditionalFormatting sqref="H177">
    <cfRule type="expression" dxfId="405" priority="490">
      <formula>$C177="Level3"</formula>
    </cfRule>
  </conditionalFormatting>
  <conditionalFormatting sqref="H177">
    <cfRule type="expression" dxfId="404" priority="489">
      <formula>$C177="Level2"</formula>
    </cfRule>
  </conditionalFormatting>
  <conditionalFormatting sqref="H175">
    <cfRule type="expression" dxfId="403" priority="470">
      <formula>$C175="Level1"</formula>
    </cfRule>
  </conditionalFormatting>
  <conditionalFormatting sqref="H175">
    <cfRule type="expression" dxfId="402" priority="472">
      <formula>$C175="Level3"</formula>
    </cfRule>
  </conditionalFormatting>
  <conditionalFormatting sqref="H175">
    <cfRule type="expression" dxfId="401" priority="471">
      <formula>$C175="Level2"</formula>
    </cfRule>
  </conditionalFormatting>
  <conditionalFormatting sqref="G178">
    <cfRule type="expression" dxfId="400" priority="467">
      <formula>$C178="Level1"</formula>
    </cfRule>
  </conditionalFormatting>
  <conditionalFormatting sqref="G178">
    <cfRule type="expression" dxfId="399" priority="469">
      <formula>$C178="Level3"</formula>
    </cfRule>
  </conditionalFormatting>
  <conditionalFormatting sqref="G178">
    <cfRule type="expression" dxfId="398" priority="468">
      <formula>$C178="Level2"</formula>
    </cfRule>
  </conditionalFormatting>
  <conditionalFormatting sqref="H172:H173">
    <cfRule type="expression" dxfId="397" priority="461">
      <formula>$C172="Level1"</formula>
    </cfRule>
  </conditionalFormatting>
  <conditionalFormatting sqref="H172:H173">
    <cfRule type="expression" dxfId="396" priority="463">
      <formula>$C172="Level3"</formula>
    </cfRule>
  </conditionalFormatting>
  <conditionalFormatting sqref="H172:H173">
    <cfRule type="expression" dxfId="395" priority="462">
      <formula>$C172="Level2"</formula>
    </cfRule>
  </conditionalFormatting>
  <conditionalFormatting sqref="G165:G171">
    <cfRule type="expression" dxfId="394" priority="455">
      <formula>$C165="Level1"</formula>
    </cfRule>
  </conditionalFormatting>
  <conditionalFormatting sqref="G165:G171">
    <cfRule type="expression" dxfId="393" priority="457">
      <formula>$C165="Level3"</formula>
    </cfRule>
  </conditionalFormatting>
  <conditionalFormatting sqref="G165:G171">
    <cfRule type="expression" dxfId="392" priority="456">
      <formula>$C165="Level2"</formula>
    </cfRule>
  </conditionalFormatting>
  <conditionalFormatting sqref="H165:H171">
    <cfRule type="expression" dxfId="391" priority="452">
      <formula>$C165="Level1"</formula>
    </cfRule>
  </conditionalFormatting>
  <conditionalFormatting sqref="H165:H171">
    <cfRule type="expression" dxfId="390" priority="454">
      <formula>$C165="Level3"</formula>
    </cfRule>
  </conditionalFormatting>
  <conditionalFormatting sqref="H165:H171">
    <cfRule type="expression" dxfId="389" priority="453">
      <formula>$C165="Level2"</formula>
    </cfRule>
  </conditionalFormatting>
  <conditionalFormatting sqref="G164">
    <cfRule type="expression" dxfId="388" priority="449">
      <formula>$C164="Level1"</formula>
    </cfRule>
  </conditionalFormatting>
  <conditionalFormatting sqref="G164">
    <cfRule type="expression" dxfId="387" priority="451">
      <formula>$C164="Level3"</formula>
    </cfRule>
  </conditionalFormatting>
  <conditionalFormatting sqref="G164">
    <cfRule type="expression" dxfId="386" priority="450">
      <formula>$C164="Level2"</formula>
    </cfRule>
  </conditionalFormatting>
  <conditionalFormatting sqref="G172:G173">
    <cfRule type="expression" dxfId="385" priority="446">
      <formula>$C172="Level1"</formula>
    </cfRule>
  </conditionalFormatting>
  <conditionalFormatting sqref="G172:G173">
    <cfRule type="expression" dxfId="384" priority="448">
      <formula>$C172="Level3"</formula>
    </cfRule>
  </conditionalFormatting>
  <conditionalFormatting sqref="G172:G173">
    <cfRule type="expression" dxfId="383" priority="447">
      <formula>$C172="Level2"</formula>
    </cfRule>
  </conditionalFormatting>
  <conditionalFormatting sqref="J173:K173 M173:R173">
    <cfRule type="expression" dxfId="382" priority="445">
      <formula>$C173="Level1"</formula>
    </cfRule>
  </conditionalFormatting>
  <conditionalFormatting sqref="I183:I190 D183:F183 D186:F186 D184:D185 D189:F190 D187:E188">
    <cfRule type="expression" dxfId="381" priority="442">
      <formula>$C183="Level1"</formula>
    </cfRule>
  </conditionalFormatting>
  <conditionalFormatting sqref="I183:K185 D183:F183 D184:D185 M183:R185">
    <cfRule type="expression" dxfId="380" priority="444">
      <formula>$C183="Level3"</formula>
    </cfRule>
  </conditionalFormatting>
  <conditionalFormatting sqref="I183:K185 D183:F183 D184:D185 M183:R185">
    <cfRule type="expression" dxfId="379" priority="443">
      <formula>$C183="Level2"</formula>
    </cfRule>
  </conditionalFormatting>
  <conditionalFormatting sqref="J183:K185 M183:R185">
    <cfRule type="expression" dxfId="378" priority="441">
      <formula>$C183="Level1"</formula>
    </cfRule>
  </conditionalFormatting>
  <conditionalFormatting sqref="H183:H185 H189:H190">
    <cfRule type="expression" dxfId="377" priority="436">
      <formula>$C183="Level1"</formula>
    </cfRule>
  </conditionalFormatting>
  <conditionalFormatting sqref="H183:H185 H189:H190">
    <cfRule type="expression" dxfId="376" priority="438">
      <formula>$C183="Level3"</formula>
    </cfRule>
  </conditionalFormatting>
  <conditionalFormatting sqref="H183:H185 H189:H190">
    <cfRule type="expression" dxfId="375" priority="437">
      <formula>$C183="Level2"</formula>
    </cfRule>
  </conditionalFormatting>
  <conditionalFormatting sqref="G183:G185 G189:G190">
    <cfRule type="expression" dxfId="374" priority="433">
      <formula>$C183="Level1"</formula>
    </cfRule>
  </conditionalFormatting>
  <conditionalFormatting sqref="G183:G185 G189:G190">
    <cfRule type="expression" dxfId="373" priority="435">
      <formula>$C183="Level3"</formula>
    </cfRule>
  </conditionalFormatting>
  <conditionalFormatting sqref="G183:G185 G189:G190">
    <cfRule type="expression" dxfId="372" priority="434">
      <formula>$C183="Level2"</formula>
    </cfRule>
  </conditionalFormatting>
  <conditionalFormatting sqref="D186:K186 D187:E188 G187:K188 M186:R188">
    <cfRule type="expression" dxfId="371" priority="432">
      <formula>$C186="Level3"</formula>
    </cfRule>
  </conditionalFormatting>
  <conditionalFormatting sqref="D186:K186 D187:E188 G187:K188 M186:R188">
    <cfRule type="expression" dxfId="370" priority="431">
      <formula>$C186="Level2"</formula>
    </cfRule>
  </conditionalFormatting>
  <conditionalFormatting sqref="J186:K188 M186:R188">
    <cfRule type="expression" dxfId="369" priority="430">
      <formula>$C186="Level1"</formula>
    </cfRule>
  </conditionalFormatting>
  <conditionalFormatting sqref="I189:K189 D189:F189 M189:R189">
    <cfRule type="expression" dxfId="368" priority="429">
      <formula>$C189="Level3"</formula>
    </cfRule>
  </conditionalFormatting>
  <conditionalFormatting sqref="I189:K189 D189:F189 M189:R189">
    <cfRule type="expression" dxfId="367" priority="428">
      <formula>$C189="Level2"</formula>
    </cfRule>
  </conditionalFormatting>
  <conditionalFormatting sqref="J189:K189 M189:R189">
    <cfRule type="expression" dxfId="366" priority="427">
      <formula>$C189="Level1"</formula>
    </cfRule>
  </conditionalFormatting>
  <conditionalFormatting sqref="I190:K190 D190:F190 M190:R190">
    <cfRule type="expression" dxfId="365" priority="426">
      <formula>$C190="Level3"</formula>
    </cfRule>
  </conditionalFormatting>
  <conditionalFormatting sqref="I190:K190 D190:F190 M190:R190">
    <cfRule type="expression" dxfId="364" priority="425">
      <formula>$C190="Level2"</formula>
    </cfRule>
  </conditionalFormatting>
  <conditionalFormatting sqref="J190:K190 M190:R190">
    <cfRule type="expression" dxfId="363" priority="424">
      <formula>$C190="Level1"</formula>
    </cfRule>
  </conditionalFormatting>
  <conditionalFormatting sqref="G186:G188">
    <cfRule type="expression" dxfId="362" priority="423">
      <formula>$C186="Level1"</formula>
    </cfRule>
  </conditionalFormatting>
  <conditionalFormatting sqref="H186:H188">
    <cfRule type="expression" dxfId="361" priority="422">
      <formula>$C186="Level1"</formula>
    </cfRule>
  </conditionalFormatting>
  <conditionalFormatting sqref="G186:G188">
    <cfRule type="expression" dxfId="360" priority="421">
      <formula>$C186="Level1"</formula>
    </cfRule>
  </conditionalFormatting>
  <conditionalFormatting sqref="E114">
    <cfRule type="expression" dxfId="359" priority="418">
      <formula>$C114="Level1"</formula>
    </cfRule>
    <cfRule type="expression" dxfId="358" priority="419">
      <formula>$C114="Level2"</formula>
    </cfRule>
    <cfRule type="expression" dxfId="357" priority="420">
      <formula>$C114="Level3"</formula>
    </cfRule>
  </conditionalFormatting>
  <conditionalFormatting sqref="E115">
    <cfRule type="expression" dxfId="356" priority="415">
      <formula>$C115="Level1"</formula>
    </cfRule>
    <cfRule type="expression" dxfId="355" priority="416">
      <formula>$C115="Level2"</formula>
    </cfRule>
    <cfRule type="expression" dxfId="354" priority="417">
      <formula>$C115="Level3"</formula>
    </cfRule>
  </conditionalFormatting>
  <conditionalFormatting sqref="E116">
    <cfRule type="expression" dxfId="353" priority="412">
      <formula>$C116="Level1"</formula>
    </cfRule>
    <cfRule type="expression" dxfId="352" priority="413">
      <formula>$C116="Level2"</formula>
    </cfRule>
    <cfRule type="expression" dxfId="351" priority="414">
      <formula>$C116="Level3"</formula>
    </cfRule>
  </conditionalFormatting>
  <conditionalFormatting sqref="E117">
    <cfRule type="expression" dxfId="350" priority="409">
      <formula>$C117="Level1"</formula>
    </cfRule>
    <cfRule type="expression" dxfId="349" priority="410">
      <formula>$C117="Level2"</formula>
    </cfRule>
    <cfRule type="expression" dxfId="348" priority="411">
      <formula>$C117="Level3"</formula>
    </cfRule>
  </conditionalFormatting>
  <conditionalFormatting sqref="E122:E124">
    <cfRule type="expression" dxfId="347" priority="406">
      <formula>$C122="Level1"</formula>
    </cfRule>
    <cfRule type="expression" dxfId="346" priority="407">
      <formula>$C122="Level2"</formula>
    </cfRule>
    <cfRule type="expression" dxfId="345" priority="408">
      <formula>$C122="Level3"</formula>
    </cfRule>
  </conditionalFormatting>
  <conditionalFormatting sqref="F114">
    <cfRule type="expression" dxfId="344" priority="403">
      <formula>$C114="Level1"</formula>
    </cfRule>
    <cfRule type="expression" dxfId="343" priority="404">
      <formula>$C114="Level2"</formula>
    </cfRule>
    <cfRule type="expression" dxfId="342" priority="405">
      <formula>$C114="Level3"</formula>
    </cfRule>
  </conditionalFormatting>
  <conditionalFormatting sqref="F115">
    <cfRule type="expression" dxfId="341" priority="400">
      <formula>$C115="Level1"</formula>
    </cfRule>
    <cfRule type="expression" dxfId="340" priority="401">
      <formula>$C115="Level2"</formula>
    </cfRule>
    <cfRule type="expression" dxfId="339" priority="402">
      <formula>$C115="Level3"</formula>
    </cfRule>
  </conditionalFormatting>
  <conditionalFormatting sqref="F116">
    <cfRule type="expression" dxfId="338" priority="397">
      <formula>$C116="Level1"</formula>
    </cfRule>
    <cfRule type="expression" dxfId="337" priority="398">
      <formula>$C116="Level2"</formula>
    </cfRule>
    <cfRule type="expression" dxfId="336" priority="399">
      <formula>$C116="Level3"</formula>
    </cfRule>
  </conditionalFormatting>
  <conditionalFormatting sqref="F117">
    <cfRule type="expression" dxfId="335" priority="394">
      <formula>$C117="Level1"</formula>
    </cfRule>
    <cfRule type="expression" dxfId="334" priority="395">
      <formula>$C117="Level2"</formula>
    </cfRule>
    <cfRule type="expression" dxfId="333" priority="396">
      <formula>$C117="Level3"</formula>
    </cfRule>
  </conditionalFormatting>
  <conditionalFormatting sqref="F118">
    <cfRule type="expression" dxfId="332" priority="391">
      <formula>$C118="Level1"</formula>
    </cfRule>
    <cfRule type="expression" dxfId="331" priority="392">
      <formula>$C118="Level2"</formula>
    </cfRule>
    <cfRule type="expression" dxfId="330" priority="393">
      <formula>$C118="Level3"</formula>
    </cfRule>
  </conditionalFormatting>
  <conditionalFormatting sqref="F119:F120">
    <cfRule type="expression" dxfId="329" priority="388">
      <formula>$C119="Level1"</formula>
    </cfRule>
    <cfRule type="expression" dxfId="328" priority="389">
      <formula>$C119="Level2"</formula>
    </cfRule>
    <cfRule type="expression" dxfId="327" priority="390">
      <formula>$C119="Level3"</formula>
    </cfRule>
  </conditionalFormatting>
  <conditionalFormatting sqref="C155:E155 G155:H163 D156:E163 J155:J163 M155:R155 L156:R163">
    <cfRule type="expression" dxfId="326" priority="379">
      <formula>$C155="Level1"</formula>
    </cfRule>
    <cfRule type="expression" dxfId="325" priority="380">
      <formula>$C155="Level2"</formula>
    </cfRule>
    <cfRule type="expression" dxfId="324" priority="381">
      <formula>$C155="Level3"</formula>
    </cfRule>
  </conditionalFormatting>
  <conditionalFormatting sqref="L156:L163">
    <cfRule type="cellIs" dxfId="323" priority="377" operator="equal">
      <formula>"지연"</formula>
    </cfRule>
    <cfRule type="cellIs" dxfId="322" priority="378" operator="equal">
      <formula>"완료"</formula>
    </cfRule>
  </conditionalFormatting>
  <conditionalFormatting sqref="F155:F163">
    <cfRule type="expression" dxfId="321" priority="374">
      <formula>$C155="Level1"</formula>
    </cfRule>
    <cfRule type="expression" dxfId="320" priority="375">
      <formula>$C155="Level2"</formula>
    </cfRule>
    <cfRule type="expression" dxfId="319" priority="376">
      <formula>$C155="Level3"</formula>
    </cfRule>
  </conditionalFormatting>
  <conditionalFormatting sqref="E184:E185">
    <cfRule type="expression" dxfId="318" priority="371">
      <formula>$C184="Level1"</formula>
    </cfRule>
  </conditionalFormatting>
  <conditionalFormatting sqref="E184:E185">
    <cfRule type="expression" dxfId="317" priority="373">
      <formula>$C184="Level3"</formula>
    </cfRule>
  </conditionalFormatting>
  <conditionalFormatting sqref="E184:E185">
    <cfRule type="expression" dxfId="316" priority="372">
      <formula>$C184="Level2"</formula>
    </cfRule>
  </conditionalFormatting>
  <conditionalFormatting sqref="F184:F185">
    <cfRule type="expression" dxfId="315" priority="368">
      <formula>$C184="Level1"</formula>
    </cfRule>
  </conditionalFormatting>
  <conditionalFormatting sqref="F184:F185">
    <cfRule type="expression" dxfId="314" priority="370">
      <formula>$C184="Level3"</formula>
    </cfRule>
  </conditionalFormatting>
  <conditionalFormatting sqref="F184:F185">
    <cfRule type="expression" dxfId="313" priority="369">
      <formula>$C184="Level2"</formula>
    </cfRule>
  </conditionalFormatting>
  <conditionalFormatting sqref="F187:F188">
    <cfRule type="expression" dxfId="312" priority="365">
      <formula>$C187="Level1"</formula>
    </cfRule>
  </conditionalFormatting>
  <conditionalFormatting sqref="F187:F188">
    <cfRule type="expression" dxfId="311" priority="367">
      <formula>$C187="Level3"</formula>
    </cfRule>
  </conditionalFormatting>
  <conditionalFormatting sqref="F187:F188">
    <cfRule type="expression" dxfId="310" priority="366">
      <formula>$C187="Level2"</formula>
    </cfRule>
  </conditionalFormatting>
  <conditionalFormatting sqref="C70">
    <cfRule type="expression" dxfId="309" priority="362">
      <formula>$C70="Level1"</formula>
    </cfRule>
  </conditionalFormatting>
  <conditionalFormatting sqref="C70">
    <cfRule type="expression" dxfId="308" priority="364">
      <formula>$C70="Level3"</formula>
    </cfRule>
  </conditionalFormatting>
  <conditionalFormatting sqref="C70">
    <cfRule type="expression" dxfId="307" priority="363">
      <formula>$C70="Level2"</formula>
    </cfRule>
  </conditionalFormatting>
  <conditionalFormatting sqref="C71">
    <cfRule type="expression" dxfId="306" priority="359">
      <formula>$C71="Level1"</formula>
    </cfRule>
  </conditionalFormatting>
  <conditionalFormatting sqref="C71">
    <cfRule type="expression" dxfId="305" priority="361">
      <formula>$C71="Level3"</formula>
    </cfRule>
  </conditionalFormatting>
  <conditionalFormatting sqref="C71">
    <cfRule type="expression" dxfId="304" priority="360">
      <formula>$C71="Level2"</formula>
    </cfRule>
  </conditionalFormatting>
  <conditionalFormatting sqref="C72">
    <cfRule type="expression" dxfId="303" priority="356">
      <formula>$C72="Level1"</formula>
    </cfRule>
  </conditionalFormatting>
  <conditionalFormatting sqref="C72">
    <cfRule type="expression" dxfId="302" priority="358">
      <formula>$C72="Level3"</formula>
    </cfRule>
  </conditionalFormatting>
  <conditionalFormatting sqref="C72">
    <cfRule type="expression" dxfId="301" priority="357">
      <formula>$C72="Level2"</formula>
    </cfRule>
  </conditionalFormatting>
  <conditionalFormatting sqref="C73">
    <cfRule type="expression" dxfId="300" priority="353">
      <formula>$C73="Level1"</formula>
    </cfRule>
  </conditionalFormatting>
  <conditionalFormatting sqref="C73">
    <cfRule type="expression" dxfId="299" priority="355">
      <formula>$C73="Level3"</formula>
    </cfRule>
  </conditionalFormatting>
  <conditionalFormatting sqref="C73">
    <cfRule type="expression" dxfId="298" priority="354">
      <formula>$C73="Level2"</formula>
    </cfRule>
  </conditionalFormatting>
  <conditionalFormatting sqref="C74:C76">
    <cfRule type="expression" dxfId="297" priority="350">
      <formula>$C74="Level1"</formula>
    </cfRule>
  </conditionalFormatting>
  <conditionalFormatting sqref="C74:C76">
    <cfRule type="expression" dxfId="296" priority="352">
      <formula>$C74="Level3"</formula>
    </cfRule>
  </conditionalFormatting>
  <conditionalFormatting sqref="C74:C76">
    <cfRule type="expression" dxfId="295" priority="351">
      <formula>$C74="Level2"</formula>
    </cfRule>
  </conditionalFormatting>
  <conditionalFormatting sqref="C156">
    <cfRule type="expression" dxfId="294" priority="347">
      <formula>$C156="Level1"</formula>
    </cfRule>
  </conditionalFormatting>
  <conditionalFormatting sqref="C156">
    <cfRule type="expression" dxfId="293" priority="349">
      <formula>$C156="Level3"</formula>
    </cfRule>
  </conditionalFormatting>
  <conditionalFormatting sqref="C156">
    <cfRule type="expression" dxfId="292" priority="348">
      <formula>$C156="Level2"</formula>
    </cfRule>
  </conditionalFormatting>
  <conditionalFormatting sqref="C156">
    <cfRule type="expression" dxfId="291" priority="345">
      <formula>$C156="Level2"</formula>
    </cfRule>
    <cfRule type="expression" dxfId="290" priority="346">
      <formula>$C156="Level3"</formula>
    </cfRule>
  </conditionalFormatting>
  <conditionalFormatting sqref="C157">
    <cfRule type="expression" dxfId="289" priority="342">
      <formula>$C157="Level1"</formula>
    </cfRule>
    <cfRule type="expression" dxfId="288" priority="343">
      <formula>$C157="Level2"</formula>
    </cfRule>
    <cfRule type="expression" dxfId="287" priority="344">
      <formula>$C157="Level3"</formula>
    </cfRule>
  </conditionalFormatting>
  <conditionalFormatting sqref="C158">
    <cfRule type="expression" dxfId="286" priority="339">
      <formula>$C158="Level1"</formula>
    </cfRule>
    <cfRule type="expression" dxfId="285" priority="340">
      <formula>$C158="Level2"</formula>
    </cfRule>
    <cfRule type="expression" dxfId="284" priority="341">
      <formula>$C158="Level3"</formula>
    </cfRule>
  </conditionalFormatting>
  <conditionalFormatting sqref="C159">
    <cfRule type="expression" dxfId="283" priority="336">
      <formula>$C159="Level1"</formula>
    </cfRule>
    <cfRule type="expression" dxfId="282" priority="337">
      <formula>$C159="Level2"</formula>
    </cfRule>
    <cfRule type="expression" dxfId="281" priority="338">
      <formula>$C159="Level3"</formula>
    </cfRule>
  </conditionalFormatting>
  <conditionalFormatting sqref="C160">
    <cfRule type="expression" dxfId="280" priority="333">
      <formula>$C160="Level1"</formula>
    </cfRule>
    <cfRule type="expression" dxfId="279" priority="334">
      <formula>$C160="Level2"</formula>
    </cfRule>
    <cfRule type="expression" dxfId="278" priority="335">
      <formula>$C160="Level3"</formula>
    </cfRule>
  </conditionalFormatting>
  <conditionalFormatting sqref="C161">
    <cfRule type="expression" dxfId="277" priority="330">
      <formula>$C161="Level1"</formula>
    </cfRule>
    <cfRule type="expression" dxfId="276" priority="331">
      <formula>$C161="Level2"</formula>
    </cfRule>
    <cfRule type="expression" dxfId="275" priority="332">
      <formula>$C161="Level3"</formula>
    </cfRule>
  </conditionalFormatting>
  <conditionalFormatting sqref="C162:C163">
    <cfRule type="expression" dxfId="274" priority="327">
      <formula>$C162="Level1"</formula>
    </cfRule>
    <cfRule type="expression" dxfId="273" priority="328">
      <formula>$C162="Level2"</formula>
    </cfRule>
    <cfRule type="expression" dxfId="272" priority="329">
      <formula>$C162="Level3"</formula>
    </cfRule>
  </conditionalFormatting>
  <conditionalFormatting sqref="F109">
    <cfRule type="expression" dxfId="271" priority="854">
      <formula>$C113="Level1"</formula>
    </cfRule>
    <cfRule type="expression" dxfId="270" priority="855">
      <formula>$C113="Level2"</formula>
    </cfRule>
    <cfRule type="expression" dxfId="269" priority="856">
      <formula>$C113="Level3"</formula>
    </cfRule>
  </conditionalFormatting>
  <conditionalFormatting sqref="C110:D110">
    <cfRule type="expression" dxfId="268" priority="324">
      <formula>$C110="Level1"</formula>
    </cfRule>
    <cfRule type="expression" dxfId="267" priority="325">
      <formula>$C110="Level2"</formula>
    </cfRule>
    <cfRule type="expression" dxfId="266" priority="326">
      <formula>$C110="Level3"</formula>
    </cfRule>
  </conditionalFormatting>
  <conditionalFormatting sqref="E110:E112">
    <cfRule type="expression" dxfId="265" priority="321">
      <formula>$C110="Level1"</formula>
    </cfRule>
    <cfRule type="expression" dxfId="264" priority="322">
      <formula>$C110="Level2"</formula>
    </cfRule>
    <cfRule type="expression" dxfId="263" priority="323">
      <formula>$C110="Level3"</formula>
    </cfRule>
  </conditionalFormatting>
  <conditionalFormatting sqref="F110:F112">
    <cfRule type="expression" dxfId="262" priority="318">
      <formula>$C110="Level1"</formula>
    </cfRule>
    <cfRule type="expression" dxfId="261" priority="319">
      <formula>$C110="Level2"</formula>
    </cfRule>
    <cfRule type="expression" dxfId="260" priority="320">
      <formula>$C110="Level3"</formula>
    </cfRule>
  </conditionalFormatting>
  <conditionalFormatting sqref="C111:D111">
    <cfRule type="expression" dxfId="259" priority="315">
      <formula>$C111="Level1"</formula>
    </cfRule>
    <cfRule type="expression" dxfId="258" priority="316">
      <formula>$C111="Level2"</formula>
    </cfRule>
    <cfRule type="expression" dxfId="257" priority="317">
      <formula>$C111="Level3"</formula>
    </cfRule>
  </conditionalFormatting>
  <conditionalFormatting sqref="C112:D112">
    <cfRule type="expression" dxfId="256" priority="312">
      <formula>$C112="Level1"</formula>
    </cfRule>
    <cfRule type="expression" dxfId="255" priority="313">
      <formula>$C112="Level2"</formula>
    </cfRule>
    <cfRule type="expression" dxfId="254" priority="314">
      <formula>$C112="Level3"</formula>
    </cfRule>
  </conditionalFormatting>
  <conditionalFormatting sqref="J173">
    <cfRule type="expression" dxfId="253" priority="311">
      <formula>$C173="Level1"</formula>
    </cfRule>
  </conditionalFormatting>
  <conditionalFormatting sqref="J173">
    <cfRule type="expression" dxfId="252" priority="310">
      <formula>$C173="Level1"</formula>
    </cfRule>
  </conditionalFormatting>
  <conditionalFormatting sqref="C132:K132 C139:K139 C146:K146 C150:K150 M139:R139 M132:R132 M150:R150 M146:R146">
    <cfRule type="expression" dxfId="251" priority="299">
      <formula>$C132="Level1"</formula>
    </cfRule>
    <cfRule type="expression" dxfId="250" priority="300">
      <formula>$C132="Level2"</formula>
    </cfRule>
    <cfRule type="expression" dxfId="249" priority="301">
      <formula>$C132="Level3"</formula>
    </cfRule>
  </conditionalFormatting>
  <conditionalFormatting sqref="K155">
    <cfRule type="expression" dxfId="248" priority="294">
      <formula>$C155="Level1"</formula>
    </cfRule>
    <cfRule type="expression" dxfId="247" priority="295">
      <formula>$C155="Level2"</formula>
    </cfRule>
    <cfRule type="expression" dxfId="246" priority="296">
      <formula>$C155="Level3"</formula>
    </cfRule>
  </conditionalFormatting>
  <conditionalFormatting sqref="K155">
    <cfRule type="expression" dxfId="245" priority="298">
      <formula>$C155="Level3"</formula>
    </cfRule>
  </conditionalFormatting>
  <conditionalFormatting sqref="K155">
    <cfRule type="expression" dxfId="244" priority="297">
      <formula>$C155="Level2"</formula>
    </cfRule>
  </conditionalFormatting>
  <conditionalFormatting sqref="K155">
    <cfRule type="expression" dxfId="243" priority="293">
      <formula>$C155="Level1"</formula>
    </cfRule>
  </conditionalFormatting>
  <conditionalFormatting sqref="K156">
    <cfRule type="expression" dxfId="242" priority="288">
      <formula>$C156="Level1"</formula>
    </cfRule>
    <cfRule type="expression" dxfId="241" priority="289">
      <formula>$C156="Level2"</formula>
    </cfRule>
    <cfRule type="expression" dxfId="240" priority="290">
      <formula>$C156="Level3"</formula>
    </cfRule>
  </conditionalFormatting>
  <conditionalFormatting sqref="K156">
    <cfRule type="expression" dxfId="239" priority="292">
      <formula>$C156="Level3"</formula>
    </cfRule>
  </conditionalFormatting>
  <conditionalFormatting sqref="K156">
    <cfRule type="expression" dxfId="238" priority="291">
      <formula>$C156="Level2"</formula>
    </cfRule>
  </conditionalFormatting>
  <conditionalFormatting sqref="K156">
    <cfRule type="expression" dxfId="237" priority="287">
      <formula>$C156="Level1"</formula>
    </cfRule>
  </conditionalFormatting>
  <conditionalFormatting sqref="K157">
    <cfRule type="expression" dxfId="236" priority="282">
      <formula>$C157="Level1"</formula>
    </cfRule>
    <cfRule type="expression" dxfId="235" priority="283">
      <formula>$C157="Level2"</formula>
    </cfRule>
    <cfRule type="expression" dxfId="234" priority="284">
      <formula>$C157="Level3"</formula>
    </cfRule>
  </conditionalFormatting>
  <conditionalFormatting sqref="K157">
    <cfRule type="expression" dxfId="233" priority="286">
      <formula>$C157="Level3"</formula>
    </cfRule>
  </conditionalFormatting>
  <conditionalFormatting sqref="K157">
    <cfRule type="expression" dxfId="232" priority="285">
      <formula>$C157="Level2"</formula>
    </cfRule>
  </conditionalFormatting>
  <conditionalFormatting sqref="K157">
    <cfRule type="expression" dxfId="231" priority="281">
      <formula>$C157="Level1"</formula>
    </cfRule>
  </conditionalFormatting>
  <conditionalFormatting sqref="K158">
    <cfRule type="expression" dxfId="230" priority="276">
      <formula>$C158="Level1"</formula>
    </cfRule>
    <cfRule type="expression" dxfId="229" priority="277">
      <formula>$C158="Level2"</formula>
    </cfRule>
    <cfRule type="expression" dxfId="228" priority="278">
      <formula>$C158="Level3"</formula>
    </cfRule>
  </conditionalFormatting>
  <conditionalFormatting sqref="K158">
    <cfRule type="expression" dxfId="227" priority="280">
      <formula>$C158="Level3"</formula>
    </cfRule>
  </conditionalFormatting>
  <conditionalFormatting sqref="K158">
    <cfRule type="expression" dxfId="226" priority="279">
      <formula>$C158="Level2"</formula>
    </cfRule>
  </conditionalFormatting>
  <conditionalFormatting sqref="K158">
    <cfRule type="expression" dxfId="225" priority="275">
      <formula>$C158="Level1"</formula>
    </cfRule>
  </conditionalFormatting>
  <conditionalFormatting sqref="K159">
    <cfRule type="expression" dxfId="224" priority="270">
      <formula>$C159="Level1"</formula>
    </cfRule>
    <cfRule type="expression" dxfId="223" priority="271">
      <formula>$C159="Level2"</formula>
    </cfRule>
    <cfRule type="expression" dxfId="222" priority="272">
      <formula>$C159="Level3"</formula>
    </cfRule>
  </conditionalFormatting>
  <conditionalFormatting sqref="K159">
    <cfRule type="expression" dxfId="221" priority="274">
      <formula>$C159="Level3"</formula>
    </cfRule>
  </conditionalFormatting>
  <conditionalFormatting sqref="K159">
    <cfRule type="expression" dxfId="220" priority="273">
      <formula>$C159="Level2"</formula>
    </cfRule>
  </conditionalFormatting>
  <conditionalFormatting sqref="K159">
    <cfRule type="expression" dxfId="219" priority="269">
      <formula>$C159="Level1"</formula>
    </cfRule>
  </conditionalFormatting>
  <conditionalFormatting sqref="K160">
    <cfRule type="expression" dxfId="218" priority="264">
      <formula>$C160="Level1"</formula>
    </cfRule>
    <cfRule type="expression" dxfId="217" priority="265">
      <formula>$C160="Level2"</formula>
    </cfRule>
    <cfRule type="expression" dxfId="216" priority="266">
      <formula>$C160="Level3"</formula>
    </cfRule>
  </conditionalFormatting>
  <conditionalFormatting sqref="K160">
    <cfRule type="expression" dxfId="215" priority="268">
      <formula>$C160="Level3"</formula>
    </cfRule>
  </conditionalFormatting>
  <conditionalFormatting sqref="K160">
    <cfRule type="expression" dxfId="214" priority="267">
      <formula>$C160="Level2"</formula>
    </cfRule>
  </conditionalFormatting>
  <conditionalFormatting sqref="K160">
    <cfRule type="expression" dxfId="213" priority="263">
      <formula>$C160="Level1"</formula>
    </cfRule>
  </conditionalFormatting>
  <conditionalFormatting sqref="K161">
    <cfRule type="expression" dxfId="212" priority="258">
      <formula>$C161="Level1"</formula>
    </cfRule>
    <cfRule type="expression" dxfId="211" priority="259">
      <formula>$C161="Level2"</formula>
    </cfRule>
    <cfRule type="expression" dxfId="210" priority="260">
      <formula>$C161="Level3"</formula>
    </cfRule>
  </conditionalFormatting>
  <conditionalFormatting sqref="K161">
    <cfRule type="expression" dxfId="209" priority="262">
      <formula>$C161="Level3"</formula>
    </cfRule>
  </conditionalFormatting>
  <conditionalFormatting sqref="K161">
    <cfRule type="expression" dxfId="208" priority="261">
      <formula>$C161="Level2"</formula>
    </cfRule>
  </conditionalFormatting>
  <conditionalFormatting sqref="K161">
    <cfRule type="expression" dxfId="207" priority="257">
      <formula>$C161="Level1"</formula>
    </cfRule>
  </conditionalFormatting>
  <conditionalFormatting sqref="K162">
    <cfRule type="expression" dxfId="206" priority="252">
      <formula>$C162="Level1"</formula>
    </cfRule>
    <cfRule type="expression" dxfId="205" priority="253">
      <formula>$C162="Level2"</formula>
    </cfRule>
    <cfRule type="expression" dxfId="204" priority="254">
      <formula>$C162="Level3"</formula>
    </cfRule>
  </conditionalFormatting>
  <conditionalFormatting sqref="K162">
    <cfRule type="expression" dxfId="203" priority="256">
      <formula>$C162="Level3"</formula>
    </cfRule>
  </conditionalFormatting>
  <conditionalFormatting sqref="K162">
    <cfRule type="expression" dxfId="202" priority="255">
      <formula>$C162="Level2"</formula>
    </cfRule>
  </conditionalFormatting>
  <conditionalFormatting sqref="K162">
    <cfRule type="expression" dxfId="201" priority="251">
      <formula>$C162="Level1"</formula>
    </cfRule>
  </conditionalFormatting>
  <conditionalFormatting sqref="K163">
    <cfRule type="expression" dxfId="200" priority="246">
      <formula>$C163="Level1"</formula>
    </cfRule>
    <cfRule type="expression" dxfId="199" priority="247">
      <formula>$C163="Level2"</formula>
    </cfRule>
    <cfRule type="expression" dxfId="198" priority="248">
      <formula>$C163="Level3"</formula>
    </cfRule>
  </conditionalFormatting>
  <conditionalFormatting sqref="K163">
    <cfRule type="expression" dxfId="197" priority="250">
      <formula>$C163="Level3"</formula>
    </cfRule>
  </conditionalFormatting>
  <conditionalFormatting sqref="K163">
    <cfRule type="expression" dxfId="196" priority="249">
      <formula>$C163="Level2"</formula>
    </cfRule>
  </conditionalFormatting>
  <conditionalFormatting sqref="K163">
    <cfRule type="expression" dxfId="195" priority="245">
      <formula>$C163="Level1"</formula>
    </cfRule>
  </conditionalFormatting>
  <conditionalFormatting sqref="J174">
    <cfRule type="expression" dxfId="194" priority="236">
      <formula>$C174="Level1"</formula>
    </cfRule>
    <cfRule type="expression" dxfId="193" priority="237">
      <formula>$C174="Level2"</formula>
    </cfRule>
    <cfRule type="expression" dxfId="192" priority="238">
      <formula>$C174="Level3"</formula>
    </cfRule>
  </conditionalFormatting>
  <conditionalFormatting sqref="J174">
    <cfRule type="expression" dxfId="191" priority="239">
      <formula>$C174="Level1"</formula>
    </cfRule>
  </conditionalFormatting>
  <conditionalFormatting sqref="J174">
    <cfRule type="expression" dxfId="190" priority="241">
      <formula>$C174="Level3"</formula>
    </cfRule>
  </conditionalFormatting>
  <conditionalFormatting sqref="J174">
    <cfRule type="expression" dxfId="189" priority="240">
      <formula>$C174="Level2"</formula>
    </cfRule>
  </conditionalFormatting>
  <conditionalFormatting sqref="K174">
    <cfRule type="expression" dxfId="188" priority="230">
      <formula>$C174="Level1"</formula>
    </cfRule>
    <cfRule type="expression" dxfId="187" priority="231">
      <formula>$C174="Level2"</formula>
    </cfRule>
    <cfRule type="expression" dxfId="186" priority="232">
      <formula>$C174="Level3"</formula>
    </cfRule>
  </conditionalFormatting>
  <conditionalFormatting sqref="K174">
    <cfRule type="expression" dxfId="185" priority="233">
      <formula>$C174="Level1"</formula>
    </cfRule>
  </conditionalFormatting>
  <conditionalFormatting sqref="K174">
    <cfRule type="expression" dxfId="184" priority="235">
      <formula>$C174="Level3"</formula>
    </cfRule>
  </conditionalFormatting>
  <conditionalFormatting sqref="K174">
    <cfRule type="expression" dxfId="183" priority="234">
      <formula>$C174="Level2"</formula>
    </cfRule>
  </conditionalFormatting>
  <conditionalFormatting sqref="M174">
    <cfRule type="expression" dxfId="182" priority="224">
      <formula>$C174="Level1"</formula>
    </cfRule>
    <cfRule type="expression" dxfId="181" priority="225">
      <formula>$C174="Level2"</formula>
    </cfRule>
    <cfRule type="expression" dxfId="180" priority="226">
      <formula>$C174="Level3"</formula>
    </cfRule>
  </conditionalFormatting>
  <conditionalFormatting sqref="M175">
    <cfRule type="expression" dxfId="179" priority="218">
      <formula>$C175="Level1"</formula>
    </cfRule>
    <cfRule type="expression" dxfId="178" priority="219">
      <formula>$C175="Level2"</formula>
    </cfRule>
    <cfRule type="expression" dxfId="177" priority="220">
      <formula>$C175="Level3"</formula>
    </cfRule>
  </conditionalFormatting>
  <conditionalFormatting sqref="M175">
    <cfRule type="expression" dxfId="176" priority="221">
      <formula>$C175="Level1"</formula>
    </cfRule>
  </conditionalFormatting>
  <conditionalFormatting sqref="M175">
    <cfRule type="expression" dxfId="175" priority="223">
      <formula>$C175="Level3"</formula>
    </cfRule>
  </conditionalFormatting>
  <conditionalFormatting sqref="M175">
    <cfRule type="expression" dxfId="174" priority="222">
      <formula>$C175="Level2"</formula>
    </cfRule>
  </conditionalFormatting>
  <conditionalFormatting sqref="C151:K152 M151:R152">
    <cfRule type="expression" dxfId="173" priority="213">
      <formula>$C151="Level1"</formula>
    </cfRule>
    <cfRule type="expression" dxfId="172" priority="214">
      <formula>$C151="Level2"</formula>
    </cfRule>
    <cfRule type="expression" dxfId="171" priority="215">
      <formula>$C151="Level3"</formula>
    </cfRule>
  </conditionalFormatting>
  <conditionalFormatting sqref="C133:K133 M133:R133">
    <cfRule type="expression" dxfId="170" priority="208">
      <formula>$C133="Level1"</formula>
    </cfRule>
    <cfRule type="expression" dxfId="169" priority="209">
      <formula>$C133="Level2"</formula>
    </cfRule>
    <cfRule type="expression" dxfId="168" priority="210">
      <formula>$C133="Level3"</formula>
    </cfRule>
  </conditionalFormatting>
  <conditionalFormatting sqref="C134:K134 M134:R134">
    <cfRule type="expression" dxfId="167" priority="203">
      <formula>$C134="Level1"</formula>
    </cfRule>
    <cfRule type="expression" dxfId="166" priority="204">
      <formula>$C134="Level2"</formula>
    </cfRule>
    <cfRule type="expression" dxfId="165" priority="205">
      <formula>$C134="Level3"</formula>
    </cfRule>
  </conditionalFormatting>
  <conditionalFormatting sqref="C135:K135 M135:R135">
    <cfRule type="expression" dxfId="164" priority="200">
      <formula>$C135="Level1"</formula>
    </cfRule>
    <cfRule type="expression" dxfId="163" priority="201">
      <formula>$C135="Level2"</formula>
    </cfRule>
    <cfRule type="expression" dxfId="162" priority="202">
      <formula>$C135="Level3"</formula>
    </cfRule>
  </conditionalFormatting>
  <conditionalFormatting sqref="C136:K136 M136:R136">
    <cfRule type="expression" dxfId="161" priority="195">
      <formula>$C136="Level1"</formula>
    </cfRule>
    <cfRule type="expression" dxfId="160" priority="196">
      <formula>$C136="Level2"</formula>
    </cfRule>
    <cfRule type="expression" dxfId="159" priority="197">
      <formula>$C136="Level3"</formula>
    </cfRule>
  </conditionalFormatting>
  <conditionalFormatting sqref="C137:K137 M137:R137">
    <cfRule type="expression" dxfId="158" priority="190">
      <formula>$C137="Level1"</formula>
    </cfRule>
    <cfRule type="expression" dxfId="157" priority="191">
      <formula>$C137="Level2"</formula>
    </cfRule>
    <cfRule type="expression" dxfId="156" priority="192">
      <formula>$C137="Level3"</formula>
    </cfRule>
  </conditionalFormatting>
  <conditionalFormatting sqref="C138:K138 M138:R138">
    <cfRule type="expression" dxfId="155" priority="185">
      <formula>$C138="Level1"</formula>
    </cfRule>
    <cfRule type="expression" dxfId="154" priority="186">
      <formula>$C138="Level2"</formula>
    </cfRule>
    <cfRule type="expression" dxfId="153" priority="187">
      <formula>$C138="Level3"</formula>
    </cfRule>
  </conditionalFormatting>
  <conditionalFormatting sqref="C140:K140 M140:R140">
    <cfRule type="expression" dxfId="152" priority="180">
      <formula>$C140="Level1"</formula>
    </cfRule>
    <cfRule type="expression" dxfId="151" priority="181">
      <formula>$C140="Level2"</formula>
    </cfRule>
    <cfRule type="expression" dxfId="150" priority="182">
      <formula>$C140="Level3"</formula>
    </cfRule>
  </conditionalFormatting>
  <conditionalFormatting sqref="C141:K141 M141:R141">
    <cfRule type="expression" dxfId="149" priority="175">
      <formula>$C141="Level1"</formula>
    </cfRule>
    <cfRule type="expression" dxfId="148" priority="176">
      <formula>$C141="Level2"</formula>
    </cfRule>
    <cfRule type="expression" dxfId="147" priority="177">
      <formula>$C141="Level3"</formula>
    </cfRule>
  </conditionalFormatting>
  <conditionalFormatting sqref="C142:K142 M142:R142">
    <cfRule type="expression" dxfId="146" priority="170">
      <formula>$C142="Level1"</formula>
    </cfRule>
    <cfRule type="expression" dxfId="145" priority="171">
      <formula>$C142="Level2"</formula>
    </cfRule>
    <cfRule type="expression" dxfId="144" priority="172">
      <formula>$C142="Level3"</formula>
    </cfRule>
  </conditionalFormatting>
  <conditionalFormatting sqref="C147:K148 M147:R148">
    <cfRule type="expression" dxfId="143" priority="165">
      <formula>$C147="Level1"</formula>
    </cfRule>
    <cfRule type="expression" dxfId="142" priority="166">
      <formula>$C147="Level2"</formula>
    </cfRule>
    <cfRule type="expression" dxfId="141" priority="167">
      <formula>$C147="Level3"</formula>
    </cfRule>
  </conditionalFormatting>
  <conditionalFormatting sqref="C149:K149 M149:R149">
    <cfRule type="expression" dxfId="140" priority="160">
      <formula>$C149="Level1"</formula>
    </cfRule>
    <cfRule type="expression" dxfId="139" priority="161">
      <formula>$C149="Level2"</formula>
    </cfRule>
    <cfRule type="expression" dxfId="138" priority="162">
      <formula>$C149="Level3"</formula>
    </cfRule>
  </conditionalFormatting>
  <conditionalFormatting sqref="C143:K143 M143:R143">
    <cfRule type="expression" dxfId="137" priority="157">
      <formula>$C143="Level1"</formula>
    </cfRule>
    <cfRule type="expression" dxfId="136" priority="158">
      <formula>$C143="Level2"</formula>
    </cfRule>
    <cfRule type="expression" dxfId="135" priority="159">
      <formula>$C143="Level3"</formula>
    </cfRule>
  </conditionalFormatting>
  <conditionalFormatting sqref="L144">
    <cfRule type="cellIs" dxfId="134" priority="155" operator="equal">
      <formula>"지연"</formula>
    </cfRule>
    <cfRule type="cellIs" dxfId="133" priority="156" operator="equal">
      <formula>"완료"</formula>
    </cfRule>
  </conditionalFormatting>
  <conditionalFormatting sqref="C144:R144">
    <cfRule type="expression" dxfId="132" priority="152">
      <formula>$C144="Level1"</formula>
    </cfRule>
    <cfRule type="expression" dxfId="131" priority="153">
      <formula>$C144="Level2"</formula>
    </cfRule>
    <cfRule type="expression" dxfId="130" priority="154">
      <formula>$C144="Level3"</formula>
    </cfRule>
  </conditionalFormatting>
  <conditionalFormatting sqref="L145">
    <cfRule type="cellIs" dxfId="129" priority="150" operator="equal">
      <formula>"지연"</formula>
    </cfRule>
    <cfRule type="cellIs" dxfId="128" priority="151" operator="equal">
      <formula>"완료"</formula>
    </cfRule>
  </conditionalFormatting>
  <conditionalFormatting sqref="C145:R145">
    <cfRule type="expression" dxfId="127" priority="147">
      <formula>$C145="Level1"</formula>
    </cfRule>
    <cfRule type="expression" dxfId="126" priority="148">
      <formula>$C145="Level2"</formula>
    </cfRule>
    <cfRule type="expression" dxfId="125" priority="149">
      <formula>$C145="Level3"</formula>
    </cfRule>
  </conditionalFormatting>
  <conditionalFormatting sqref="J82:J107">
    <cfRule type="expression" dxfId="124" priority="144">
      <formula>$C82="Level1"</formula>
    </cfRule>
    <cfRule type="expression" dxfId="123" priority="145">
      <formula>$C82="Level2"</formula>
    </cfRule>
    <cfRule type="expression" dxfId="122" priority="146">
      <formula>$C82="Level3"</formula>
    </cfRule>
  </conditionalFormatting>
  <conditionalFormatting sqref="K83">
    <cfRule type="expression" dxfId="121" priority="138">
      <formula>$C83="Level1"</formula>
    </cfRule>
    <cfRule type="expression" dxfId="120" priority="139">
      <formula>$C83="Level2"</formula>
    </cfRule>
    <cfRule type="expression" dxfId="119" priority="140">
      <formula>$C83="Level3"</formula>
    </cfRule>
  </conditionalFormatting>
  <conditionalFormatting sqref="K83">
    <cfRule type="expression" dxfId="118" priority="141">
      <formula>$C83="Level1"</formula>
    </cfRule>
  </conditionalFormatting>
  <conditionalFormatting sqref="K83">
    <cfRule type="expression" dxfId="117" priority="143">
      <formula>$C83="Level3"</formula>
    </cfRule>
  </conditionalFormatting>
  <conditionalFormatting sqref="K83">
    <cfRule type="expression" dxfId="116" priority="142">
      <formula>$C83="Level2"</formula>
    </cfRule>
  </conditionalFormatting>
  <conditionalFormatting sqref="K84">
    <cfRule type="expression" dxfId="115" priority="132">
      <formula>$C84="Level1"</formula>
    </cfRule>
    <cfRule type="expression" dxfId="114" priority="133">
      <formula>$C84="Level2"</formula>
    </cfRule>
    <cfRule type="expression" dxfId="113" priority="134">
      <formula>$C84="Level3"</formula>
    </cfRule>
  </conditionalFormatting>
  <conditionalFormatting sqref="K84">
    <cfRule type="expression" dxfId="112" priority="135">
      <formula>$C84="Level1"</formula>
    </cfRule>
  </conditionalFormatting>
  <conditionalFormatting sqref="K84">
    <cfRule type="expression" dxfId="111" priority="137">
      <formula>$C84="Level3"</formula>
    </cfRule>
  </conditionalFormatting>
  <conditionalFormatting sqref="K84">
    <cfRule type="expression" dxfId="110" priority="136">
      <formula>$C84="Level2"</formula>
    </cfRule>
  </conditionalFormatting>
  <conditionalFormatting sqref="K86:K87">
    <cfRule type="expression" dxfId="109" priority="126">
      <formula>$C86="Level1"</formula>
    </cfRule>
    <cfRule type="expression" dxfId="108" priority="127">
      <formula>$C86="Level2"</formula>
    </cfRule>
    <cfRule type="expression" dxfId="107" priority="128">
      <formula>$C86="Level3"</formula>
    </cfRule>
  </conditionalFormatting>
  <conditionalFormatting sqref="K86:K87">
    <cfRule type="expression" dxfId="106" priority="129">
      <formula>$C86="Level1"</formula>
    </cfRule>
  </conditionalFormatting>
  <conditionalFormatting sqref="K86:K87">
    <cfRule type="expression" dxfId="105" priority="131">
      <formula>$C86="Level3"</formula>
    </cfRule>
  </conditionalFormatting>
  <conditionalFormatting sqref="K86:K87">
    <cfRule type="expression" dxfId="104" priority="130">
      <formula>$C86="Level2"</formula>
    </cfRule>
  </conditionalFormatting>
  <conditionalFormatting sqref="K88:K89">
    <cfRule type="expression" dxfId="103" priority="120">
      <formula>$C88="Level1"</formula>
    </cfRule>
    <cfRule type="expression" dxfId="102" priority="121">
      <formula>$C88="Level2"</formula>
    </cfRule>
    <cfRule type="expression" dxfId="101" priority="122">
      <formula>$C88="Level3"</formula>
    </cfRule>
  </conditionalFormatting>
  <conditionalFormatting sqref="K88:K89">
    <cfRule type="expression" dxfId="100" priority="123">
      <formula>$C88="Level1"</formula>
    </cfRule>
  </conditionalFormatting>
  <conditionalFormatting sqref="K88:K89">
    <cfRule type="expression" dxfId="99" priority="125">
      <formula>$C88="Level3"</formula>
    </cfRule>
  </conditionalFormatting>
  <conditionalFormatting sqref="K88:K89">
    <cfRule type="expression" dxfId="98" priority="124">
      <formula>$C88="Level2"</formula>
    </cfRule>
  </conditionalFormatting>
  <conditionalFormatting sqref="K91:K92">
    <cfRule type="expression" dxfId="97" priority="114">
      <formula>$C91="Level1"</formula>
    </cfRule>
    <cfRule type="expression" dxfId="96" priority="115">
      <formula>$C91="Level2"</formula>
    </cfRule>
    <cfRule type="expression" dxfId="95" priority="116">
      <formula>$C91="Level3"</formula>
    </cfRule>
  </conditionalFormatting>
  <conditionalFormatting sqref="K91:K92">
    <cfRule type="expression" dxfId="94" priority="117">
      <formula>$C91="Level1"</formula>
    </cfRule>
  </conditionalFormatting>
  <conditionalFormatting sqref="K91:K92">
    <cfRule type="expression" dxfId="93" priority="119">
      <formula>$C91="Level3"</formula>
    </cfRule>
  </conditionalFormatting>
  <conditionalFormatting sqref="K91:K92">
    <cfRule type="expression" dxfId="92" priority="118">
      <formula>$C91="Level2"</formula>
    </cfRule>
  </conditionalFormatting>
  <conditionalFormatting sqref="K94">
    <cfRule type="expression" dxfId="91" priority="108">
      <formula>$C94="Level1"</formula>
    </cfRule>
    <cfRule type="expression" dxfId="90" priority="109">
      <formula>$C94="Level2"</formula>
    </cfRule>
    <cfRule type="expression" dxfId="89" priority="110">
      <formula>$C94="Level3"</formula>
    </cfRule>
  </conditionalFormatting>
  <conditionalFormatting sqref="K94">
    <cfRule type="expression" dxfId="88" priority="111">
      <formula>$C94="Level1"</formula>
    </cfRule>
  </conditionalFormatting>
  <conditionalFormatting sqref="K94">
    <cfRule type="expression" dxfId="87" priority="113">
      <formula>$C94="Level3"</formula>
    </cfRule>
  </conditionalFormatting>
  <conditionalFormatting sqref="K94">
    <cfRule type="expression" dxfId="86" priority="112">
      <formula>$C94="Level2"</formula>
    </cfRule>
  </conditionalFormatting>
  <conditionalFormatting sqref="K95">
    <cfRule type="expression" dxfId="85" priority="102">
      <formula>$C95="Level1"</formula>
    </cfRule>
    <cfRule type="expression" dxfId="84" priority="103">
      <formula>$C95="Level2"</formula>
    </cfRule>
    <cfRule type="expression" dxfId="83" priority="104">
      <formula>$C95="Level3"</formula>
    </cfRule>
  </conditionalFormatting>
  <conditionalFormatting sqref="K95">
    <cfRule type="expression" dxfId="82" priority="105">
      <formula>$C95="Level1"</formula>
    </cfRule>
  </conditionalFormatting>
  <conditionalFormatting sqref="K95">
    <cfRule type="expression" dxfId="81" priority="107">
      <formula>$C95="Level3"</formula>
    </cfRule>
  </conditionalFormatting>
  <conditionalFormatting sqref="K95">
    <cfRule type="expression" dxfId="80" priority="106">
      <formula>$C95="Level2"</formula>
    </cfRule>
  </conditionalFormatting>
  <conditionalFormatting sqref="K96">
    <cfRule type="expression" dxfId="79" priority="96">
      <formula>$C96="Level1"</formula>
    </cfRule>
    <cfRule type="expression" dxfId="78" priority="97">
      <formula>$C96="Level2"</formula>
    </cfRule>
    <cfRule type="expression" dxfId="77" priority="98">
      <formula>$C96="Level3"</formula>
    </cfRule>
  </conditionalFormatting>
  <conditionalFormatting sqref="K96">
    <cfRule type="expression" dxfId="76" priority="99">
      <formula>$C96="Level1"</formula>
    </cfRule>
  </conditionalFormatting>
  <conditionalFormatting sqref="K96">
    <cfRule type="expression" dxfId="75" priority="101">
      <formula>$C96="Level3"</formula>
    </cfRule>
  </conditionalFormatting>
  <conditionalFormatting sqref="K96">
    <cfRule type="expression" dxfId="74" priority="100">
      <formula>$C96="Level2"</formula>
    </cfRule>
  </conditionalFormatting>
  <conditionalFormatting sqref="K97">
    <cfRule type="expression" dxfId="73" priority="90">
      <formula>$C97="Level1"</formula>
    </cfRule>
    <cfRule type="expression" dxfId="72" priority="91">
      <formula>$C97="Level2"</formula>
    </cfRule>
    <cfRule type="expression" dxfId="71" priority="92">
      <formula>$C97="Level3"</formula>
    </cfRule>
  </conditionalFormatting>
  <conditionalFormatting sqref="K97">
    <cfRule type="expression" dxfId="70" priority="93">
      <formula>$C97="Level1"</formula>
    </cfRule>
  </conditionalFormatting>
  <conditionalFormatting sqref="K97">
    <cfRule type="expression" dxfId="69" priority="95">
      <formula>$C97="Level3"</formula>
    </cfRule>
  </conditionalFormatting>
  <conditionalFormatting sqref="K97">
    <cfRule type="expression" dxfId="68" priority="94">
      <formula>$C97="Level2"</formula>
    </cfRule>
  </conditionalFormatting>
  <conditionalFormatting sqref="K98">
    <cfRule type="expression" dxfId="67" priority="84">
      <formula>$C98="Level1"</formula>
    </cfRule>
    <cfRule type="expression" dxfId="66" priority="85">
      <formula>$C98="Level2"</formula>
    </cfRule>
    <cfRule type="expression" dxfId="65" priority="86">
      <formula>$C98="Level3"</formula>
    </cfRule>
  </conditionalFormatting>
  <conditionalFormatting sqref="K98">
    <cfRule type="expression" dxfId="64" priority="87">
      <formula>$C98="Level1"</formula>
    </cfRule>
  </conditionalFormatting>
  <conditionalFormatting sqref="K98">
    <cfRule type="expression" dxfId="63" priority="89">
      <formula>$C98="Level3"</formula>
    </cfRule>
  </conditionalFormatting>
  <conditionalFormatting sqref="K98">
    <cfRule type="expression" dxfId="62" priority="88">
      <formula>$C98="Level2"</formula>
    </cfRule>
  </conditionalFormatting>
  <conditionalFormatting sqref="K100">
    <cfRule type="expression" dxfId="61" priority="78">
      <formula>$C100="Level1"</formula>
    </cfRule>
    <cfRule type="expression" dxfId="60" priority="79">
      <formula>$C100="Level2"</formula>
    </cfRule>
    <cfRule type="expression" dxfId="59" priority="80">
      <formula>$C100="Level3"</formula>
    </cfRule>
  </conditionalFormatting>
  <conditionalFormatting sqref="K100">
    <cfRule type="expression" dxfId="58" priority="81">
      <formula>$C100="Level1"</formula>
    </cfRule>
  </conditionalFormatting>
  <conditionalFormatting sqref="K100">
    <cfRule type="expression" dxfId="57" priority="83">
      <formula>$C100="Level3"</formula>
    </cfRule>
  </conditionalFormatting>
  <conditionalFormatting sqref="K100">
    <cfRule type="expression" dxfId="56" priority="82">
      <formula>$C100="Level2"</formula>
    </cfRule>
  </conditionalFormatting>
  <conditionalFormatting sqref="K101">
    <cfRule type="expression" dxfId="55" priority="72">
      <formula>$C101="Level1"</formula>
    </cfRule>
    <cfRule type="expression" dxfId="54" priority="73">
      <formula>$C101="Level2"</formula>
    </cfRule>
    <cfRule type="expression" dxfId="53" priority="74">
      <formula>$C101="Level3"</formula>
    </cfRule>
  </conditionalFormatting>
  <conditionalFormatting sqref="K101">
    <cfRule type="expression" dxfId="52" priority="75">
      <formula>$C101="Level1"</formula>
    </cfRule>
  </conditionalFormatting>
  <conditionalFormatting sqref="K101">
    <cfRule type="expression" dxfId="51" priority="77">
      <formula>$C101="Level3"</formula>
    </cfRule>
  </conditionalFormatting>
  <conditionalFormatting sqref="K101">
    <cfRule type="expression" dxfId="50" priority="76">
      <formula>$C101="Level2"</formula>
    </cfRule>
  </conditionalFormatting>
  <conditionalFormatting sqref="K102:K105">
    <cfRule type="expression" dxfId="49" priority="66">
      <formula>$C102="Level1"</formula>
    </cfRule>
    <cfRule type="expression" dxfId="48" priority="67">
      <formula>$C102="Level2"</formula>
    </cfRule>
    <cfRule type="expression" dxfId="47" priority="68">
      <formula>$C102="Level3"</formula>
    </cfRule>
  </conditionalFormatting>
  <conditionalFormatting sqref="K102:K105">
    <cfRule type="expression" dxfId="46" priority="69">
      <formula>$C102="Level1"</formula>
    </cfRule>
  </conditionalFormatting>
  <conditionalFormatting sqref="K102:K105">
    <cfRule type="expression" dxfId="45" priority="71">
      <formula>$C102="Level3"</formula>
    </cfRule>
  </conditionalFormatting>
  <conditionalFormatting sqref="K102:K105">
    <cfRule type="expression" dxfId="44" priority="70">
      <formula>$C102="Level2"</formula>
    </cfRule>
  </conditionalFormatting>
  <conditionalFormatting sqref="K107">
    <cfRule type="expression" dxfId="43" priority="42">
      <formula>$C107="Level1"</formula>
    </cfRule>
    <cfRule type="expression" dxfId="42" priority="43">
      <formula>$C107="Level2"</formula>
    </cfRule>
    <cfRule type="expression" dxfId="41" priority="44">
      <formula>$C107="Level3"</formula>
    </cfRule>
  </conditionalFormatting>
  <conditionalFormatting sqref="K107">
    <cfRule type="expression" dxfId="40" priority="45">
      <formula>$C107="Level1"</formula>
    </cfRule>
  </conditionalFormatting>
  <conditionalFormatting sqref="K107">
    <cfRule type="expression" dxfId="39" priority="47">
      <formula>$C107="Level3"</formula>
    </cfRule>
  </conditionalFormatting>
  <conditionalFormatting sqref="K107">
    <cfRule type="expression" dxfId="38" priority="46">
      <formula>$C107="Level2"</formula>
    </cfRule>
  </conditionalFormatting>
  <conditionalFormatting sqref="L166">
    <cfRule type="expression" dxfId="37" priority="39">
      <formula>$C166="Level1"</formula>
    </cfRule>
    <cfRule type="expression" dxfId="36" priority="40">
      <formula>$C166="Level2"</formula>
    </cfRule>
    <cfRule type="expression" dxfId="35" priority="41">
      <formula>$C166="Level3"</formula>
    </cfRule>
  </conditionalFormatting>
  <conditionalFormatting sqref="L166">
    <cfRule type="cellIs" dxfId="34" priority="37" operator="equal">
      <formula>"지연"</formula>
    </cfRule>
    <cfRule type="cellIs" dxfId="33" priority="38" operator="equal">
      <formula>"완료"</formula>
    </cfRule>
  </conditionalFormatting>
  <conditionalFormatting sqref="L110">
    <cfRule type="expression" dxfId="32" priority="31">
      <formula>$C110="Level1"</formula>
    </cfRule>
  </conditionalFormatting>
  <conditionalFormatting sqref="L110">
    <cfRule type="expression" dxfId="31" priority="33">
      <formula>$C110="Level3"</formula>
    </cfRule>
  </conditionalFormatting>
  <conditionalFormatting sqref="L110">
    <cfRule type="expression" dxfId="30" priority="32">
      <formula>$C110="Level2"</formula>
    </cfRule>
  </conditionalFormatting>
  <conditionalFormatting sqref="L111">
    <cfRule type="expression" dxfId="29" priority="28">
      <formula>$C111="Level1"</formula>
    </cfRule>
  </conditionalFormatting>
  <conditionalFormatting sqref="L111">
    <cfRule type="expression" dxfId="28" priority="30">
      <formula>$C111="Level3"</formula>
    </cfRule>
  </conditionalFormatting>
  <conditionalFormatting sqref="L111">
    <cfRule type="expression" dxfId="27" priority="29">
      <formula>$C111="Level2"</formula>
    </cfRule>
  </conditionalFormatting>
  <conditionalFormatting sqref="L112">
    <cfRule type="expression" dxfId="26" priority="25">
      <formula>$C112="Level1"</formula>
    </cfRule>
  </conditionalFormatting>
  <conditionalFormatting sqref="L112">
    <cfRule type="expression" dxfId="25" priority="27">
      <formula>$C112="Level3"</formula>
    </cfRule>
  </conditionalFormatting>
  <conditionalFormatting sqref="L112">
    <cfRule type="expression" dxfId="24" priority="26">
      <formula>$C112="Level2"</formula>
    </cfRule>
  </conditionalFormatting>
  <conditionalFormatting sqref="L114">
    <cfRule type="expression" dxfId="23" priority="22">
      <formula>$C114="Level1"</formula>
    </cfRule>
  </conditionalFormatting>
  <conditionalFormatting sqref="L114">
    <cfRule type="expression" dxfId="22" priority="24">
      <formula>$C114="Level3"</formula>
    </cfRule>
  </conditionalFormatting>
  <conditionalFormatting sqref="L114">
    <cfRule type="expression" dxfId="21" priority="23">
      <formula>$C114="Level2"</formula>
    </cfRule>
  </conditionalFormatting>
  <conditionalFormatting sqref="L115">
    <cfRule type="expression" dxfId="20" priority="19">
      <formula>$C115="Level1"</formula>
    </cfRule>
  </conditionalFormatting>
  <conditionalFormatting sqref="L115">
    <cfRule type="expression" dxfId="19" priority="21">
      <formula>$C115="Level3"</formula>
    </cfRule>
  </conditionalFormatting>
  <conditionalFormatting sqref="L115">
    <cfRule type="expression" dxfId="18" priority="20">
      <formula>$C115="Level2"</formula>
    </cfRule>
  </conditionalFormatting>
  <conditionalFormatting sqref="L116">
    <cfRule type="expression" dxfId="17" priority="16">
      <formula>$C116="Level1"</formula>
    </cfRule>
  </conditionalFormatting>
  <conditionalFormatting sqref="L116">
    <cfRule type="expression" dxfId="16" priority="18">
      <formula>$C116="Level3"</formula>
    </cfRule>
  </conditionalFormatting>
  <conditionalFormatting sqref="L116">
    <cfRule type="expression" dxfId="15" priority="17">
      <formula>$C116="Level2"</formula>
    </cfRule>
  </conditionalFormatting>
  <conditionalFormatting sqref="L117">
    <cfRule type="expression" dxfId="14" priority="13">
      <formula>$C117="Level1"</formula>
    </cfRule>
  </conditionalFormatting>
  <conditionalFormatting sqref="L117">
    <cfRule type="expression" dxfId="13" priority="15">
      <formula>$C117="Level3"</formula>
    </cfRule>
  </conditionalFormatting>
  <conditionalFormatting sqref="L117">
    <cfRule type="expression" dxfId="12" priority="14">
      <formula>$C117="Level2"</formula>
    </cfRule>
  </conditionalFormatting>
  <conditionalFormatting sqref="L118">
    <cfRule type="expression" dxfId="11" priority="10">
      <formula>$C118="Level1"</formula>
    </cfRule>
  </conditionalFormatting>
  <conditionalFormatting sqref="L118">
    <cfRule type="expression" dxfId="10" priority="12">
      <formula>$C118="Level3"</formula>
    </cfRule>
  </conditionalFormatting>
  <conditionalFormatting sqref="L118">
    <cfRule type="expression" dxfId="9" priority="11">
      <formula>$C118="Level2"</formula>
    </cfRule>
  </conditionalFormatting>
  <conditionalFormatting sqref="L119:L121">
    <cfRule type="expression" dxfId="8" priority="7">
      <formula>$C119="Level1"</formula>
    </cfRule>
  </conditionalFormatting>
  <conditionalFormatting sqref="L119:L121">
    <cfRule type="expression" dxfId="7" priority="9">
      <formula>$C119="Level3"</formula>
    </cfRule>
  </conditionalFormatting>
  <conditionalFormatting sqref="L119:L121">
    <cfRule type="expression" dxfId="6" priority="8">
      <formula>$C119="Level2"</formula>
    </cfRule>
  </conditionalFormatting>
  <conditionalFormatting sqref="K120">
    <cfRule type="expression" dxfId="5" priority="4">
      <formula>$C120="Level1"</formula>
    </cfRule>
    <cfRule type="expression" dxfId="4" priority="5">
      <formula>$C120="Level2"</formula>
    </cfRule>
    <cfRule type="expression" dxfId="3" priority="6">
      <formula>$C120="Level3"</formula>
    </cfRule>
  </conditionalFormatting>
  <conditionalFormatting sqref="K121">
    <cfRule type="expression" dxfId="2" priority="1">
      <formula>$C121="Level1"</formula>
    </cfRule>
    <cfRule type="expression" dxfId="1" priority="2">
      <formula>$C121="Level2"</formula>
    </cfRule>
    <cfRule type="expression" dxfId="0" priority="3">
      <formula>$C121="Level3"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452B-37CA-4075-AFC2-3110DC7379A9}">
  <dimension ref="A1:G8"/>
  <sheetViews>
    <sheetView topLeftCell="A113" workbookViewId="0">
      <selection activeCell="A9" sqref="A9"/>
    </sheetView>
  </sheetViews>
  <sheetFormatPr defaultRowHeight="16.5"/>
  <cols>
    <col min="2" max="2" width="36" bestFit="1" customWidth="1"/>
    <col min="3" max="3" width="22.25" bestFit="1" customWidth="1"/>
    <col min="4" max="4" width="9.375" bestFit="1" customWidth="1"/>
    <col min="5" max="5" width="36" bestFit="1" customWidth="1"/>
    <col min="6" max="6" width="11" customWidth="1"/>
  </cols>
  <sheetData>
    <row r="1" spans="1:7">
      <c r="A1" s="94" t="inlineStr">
        <is>
          <t xml:space="preserve">인력·용량·SPOF</t>
        </is>
      </c>
    </row>
    <row r="2" spans="1:7">
      <c r="A2" s="94" t="inlineStr">
        <is>
          <t xml:space="preserve">커밋 근거 기반 estimate. 실제 가용시간은 8/12 capacity gate에서 확인</t>
        </is>
      </c>
      <c r="B2" s="60"/>
      <c r="C2" s="94"/>
      <c r="D2" s="94"/>
      <c r="E2" s="94"/>
      <c r="F2" s="94"/>
      <c r="G2" s="94"/>
    </row>
    <row r="3" spans="1:7" ht="33">
      <c r="A3" s="61" t="inlineStr">
        <is>
          <t xml:space="preserve">역할</t>
        </is>
      </c>
      <c r="B3" s="62" t="inlineStr">
        <is>
          <t xml:space="preserve">실명</t>
        </is>
      </c>
      <c r="C3" s="63" t="inlineStr">
        <is>
          <t xml:space="preserve">P0/P1/P2 예정 h</t>
        </is>
      </c>
      <c r="D3" s="64" t="inlineStr">
        <is>
          <t xml:space="preserve">근거</t>
        </is>
      </c>
      <c r="E3" s="63" t="inlineStr">
        <is>
          <t xml:space="preserve">독점 관할·백업</t>
        </is>
      </c>
      <c r="F3" s="64" t="inlineStr">
        <is>
          <t xml:space="preserve">P0 예정일</t>
        </is>
      </c>
      <c r="G3" s="64" t="inlineStr">
        <is>
          <t xml:space="preserve">과부하·SPOF</t>
        </is>
      </c>
    </row>
    <row r="4" spans="1:7" ht="33">
      <c r="A4" s="65" t="inlineStr">
        <is>
          <t xml:space="preserve">AI·FE</t>
        </is>
      </c>
      <c r="B4" s="66" t="inlineStr">
        <is>
          <t xml:space="preserve">육은서</t>
        </is>
      </c>
      <c r="C4" s="67" t="inlineStr">
        <is>
          <t xml:space="preserve">112 / 24 / 40</t>
        </is>
      </c>
      <c r="D4" s="67" t="inlineStr">
        <is>
          <t xml:space="preserve">0.96</t>
        </is>
      </c>
      <c r="E4" s="68" t="inlineStr">
        <is>
          <t xml:space="preserve">FE·LLM / 윤서준</t>
        </is>
      </c>
      <c r="F4" s="73" t="inlineStr">
        <is>
          <t xml:space="preserve">14</t>
        </is>
      </c>
      <c r="G4" s="67" t="inlineStr">
        <is>
          <t xml:space="preserve">WIP 1. P0 가용 112h 미만이면 차단</t>
        </is>
      </c>
    </row>
    <row r="5" spans="1:7" ht="33">
      <c r="A5" s="69" t="inlineStr">
        <is>
          <t xml:space="preserve">AI core</t>
        </is>
      </c>
      <c r="B5" s="70" t="inlineStr">
        <is>
          <t xml:space="preserve">윤서준</t>
        </is>
      </c>
      <c r="C5" s="71" t="inlineStr">
        <is>
          <t xml:space="preserve">84 / 24 / 24</t>
        </is>
      </c>
      <c r="D5" s="71" t="inlineStr">
        <is>
          <t xml:space="preserve">0.93</t>
        </is>
      </c>
      <c r="E5" s="72" t="inlineStr">
        <is>
          <t xml:space="preserve">AI·backtest / 육은서</t>
        </is>
      </c>
      <c r="F5" s="74" t="inlineStr">
        <is>
          <t xml:space="preserve">10.5</t>
        </is>
      </c>
      <c r="G5" s="71" t="inlineStr">
        <is>
          <t xml:space="preserve">Git account linkage 확인 필요. WIP 1</t>
        </is>
      </c>
    </row>
    <row r="6" spans="1:7">
      <c r="A6" s="69" t="inlineStr">
        <is>
          <t xml:space="preserve">DE pipeline</t>
        </is>
      </c>
      <c r="B6" s="70" t="inlineStr">
        <is>
          <t xml:space="preserve">윤민호</t>
        </is>
      </c>
      <c r="C6" s="71" t="inlineStr">
        <is>
          <t xml:space="preserve">36 / 24 / 16</t>
        </is>
      </c>
      <c r="D6" s="71" t="inlineStr">
        <is>
          <t xml:space="preserve">0.97</t>
        </is>
      </c>
      <c r="E6" s="72" t="inlineStr">
        <is>
          <t xml:space="preserve">DE·Airflow / 조은채</t>
        </is>
      </c>
      <c r="F6" s="74" t="inlineStr">
        <is>
          <t xml:space="preserve">4.5</t>
        </is>
      </c>
      <c r="G6" s="71" t="inlineStr">
        <is>
          <t xml:space="preserve">WIP 1. service DB 수정 금지</t>
        </is>
      </c>
    </row>
    <row r="7" spans="1:7">
      <c r="A7" s="69" t="inlineStr">
        <is>
          <t xml:space="preserve">DE service DB</t>
        </is>
      </c>
      <c r="B7" s="70" t="inlineStr">
        <is>
          <t xml:space="preserve">조은채</t>
        </is>
      </c>
      <c r="C7" s="71" t="inlineStr">
        <is>
          <t xml:space="preserve">84 / 36 / 16</t>
        </is>
      </c>
      <c r="D7" s="71" t="inlineStr">
        <is>
          <t xml:space="preserve">0.82</t>
        </is>
      </c>
      <c r="E7" s="72" t="inlineStr">
        <is>
          <t xml:space="preserve">service DB·증적 / 윤민호</t>
        </is>
      </c>
      <c r="F7" s="74" t="inlineStr">
        <is>
          <t xml:space="preserve">10.5</t>
        </is>
      </c>
      <c r="G7" s="71" t="inlineStr">
        <is>
          <t xml:space="preserve">Git account linkage 확인 필요. WIP 1</t>
        </is>
      </c>
    </row>
    <row r="8" spans="1:7" ht="33">
      <c r="A8" s="69" t="inlineStr">
        <is>
          <t xml:space="preserve">BE·배포</t>
        </is>
      </c>
      <c r="B8" s="70" t="inlineStr">
        <is>
          <t xml:space="preserve">고준영</t>
        </is>
      </c>
      <c r="C8" s="71" t="inlineStr">
        <is>
          <t xml:space="preserve">36 / 48 / 16</t>
        </is>
      </c>
      <c r="D8" s="71" t="inlineStr">
        <is>
          <t xml:space="preserve">0.88</t>
        </is>
      </c>
      <c r="E8" s="72" t="inlineStr">
        <is>
          <t xml:space="preserve">BE·deploy / 윤서준</t>
        </is>
      </c>
      <c r="F8" s="74" t="inlineStr">
        <is>
          <t xml:space="preserve">4.5</t>
        </is>
      </c>
      <c r="G8" s="71" t="inlineStr">
        <is>
          <t xml:space="preserve">P0 release 단독 승인 금지. WIP 1</t>
        </is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게스트 사용자</cp:lastModifiedBy>
  <cp:revision/>
  <dcterms:created xsi:type="dcterms:W3CDTF">2025-02-28T02:07:45Z</dcterms:created>
  <dcterms:modified xsi:type="dcterms:W3CDTF">2026-08-11T10:36:20Z</dcterms:modified>
  <cp:category/>
  <cp:contentStatus/>
</cp:coreProperties>
</file>