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36B7CA88-435D-4086-B2E7-488C9223B44E}"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GanttChart!$A$1:$BN$103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2" i="9" l="1"/>
  <c r="F68" i="9"/>
  <c r="F62" i="9"/>
  <c r="F67" i="9"/>
  <c r="F66" i="9"/>
  <c r="F65" i="9"/>
  <c r="F64" i="9"/>
  <c r="F63" i="9"/>
  <c r="F61" i="9"/>
  <c r="F60" i="9"/>
  <c r="F59" i="9"/>
  <c r="F32" i="9"/>
  <c r="F30" i="9"/>
  <c r="F29" i="9"/>
  <c r="F28" i="9"/>
  <c r="F27" i="9"/>
  <c r="F26" i="9"/>
  <c r="F25" i="9"/>
  <c r="F24" i="9"/>
  <c r="F23" i="9"/>
  <c r="F22" i="9"/>
  <c r="F73" i="9"/>
  <c r="F81" i="9"/>
  <c r="F80" i="9"/>
  <c r="F79" i="9"/>
  <c r="F78" i="9"/>
  <c r="F77" i="9"/>
  <c r="F76" i="9"/>
  <c r="F75" i="9"/>
  <c r="F74" i="9"/>
  <c r="F71" i="9"/>
  <c r="F70" i="9"/>
  <c r="F19" i="9"/>
  <c r="F101" i="9"/>
  <c r="F99" i="9"/>
  <c r="F97" i="9"/>
  <c r="F95" i="9"/>
  <c r="F93" i="9"/>
  <c r="F91" i="9"/>
  <c r="F89" i="9"/>
  <c r="F86" i="9"/>
  <c r="F112" i="9"/>
  <c r="I112" i="9" s="1"/>
  <c r="F111" i="9"/>
  <c r="I111" i="9" s="1"/>
  <c r="F110" i="9"/>
  <c r="I110" i="9" s="1"/>
  <c r="F100" i="9"/>
  <c r="I100" i="9" s="1"/>
  <c r="F98" i="9"/>
  <c r="I98" i="9" s="1"/>
  <c r="F96" i="9"/>
  <c r="F94" i="9"/>
  <c r="F92" i="9"/>
  <c r="F90" i="9"/>
  <c r="F88" i="9"/>
  <c r="F87" i="9"/>
  <c r="F58" i="9"/>
  <c r="F57" i="9"/>
  <c r="F56" i="9"/>
  <c r="F55" i="9"/>
  <c r="F54" i="9"/>
  <c r="F53" i="9"/>
  <c r="F52" i="9"/>
  <c r="F51" i="9"/>
  <c r="F18" i="9"/>
  <c r="F17" i="9"/>
  <c r="F16" i="9"/>
  <c r="F15" i="9"/>
  <c r="F14" i="9"/>
  <c r="F13" i="9"/>
  <c r="F12" i="9"/>
  <c r="F11" i="9"/>
  <c r="F85" i="9"/>
  <c r="F49" i="9"/>
  <c r="F48" i="9"/>
  <c r="F47" i="9"/>
  <c r="F46" i="9"/>
  <c r="F45" i="9"/>
  <c r="F44" i="9"/>
  <c r="F43" i="9"/>
  <c r="F42" i="9"/>
  <c r="F40" i="9"/>
  <c r="F39" i="9"/>
  <c r="F38" i="9"/>
  <c r="F37" i="9"/>
  <c r="F36" i="9"/>
  <c r="F35" i="9"/>
  <c r="F34" i="9"/>
  <c r="F33" i="9"/>
  <c r="F10" i="9"/>
  <c r="F109" i="9"/>
  <c r="I109" i="9" s="1"/>
  <c r="F108" i="9" l="1"/>
  <c r="I108" i="9" s="1"/>
  <c r="F107" i="9"/>
  <c r="I107" i="9" s="1"/>
  <c r="F106" i="9"/>
  <c r="I106" i="9" s="1"/>
  <c r="F105" i="9"/>
  <c r="I105" i="9" s="1"/>
  <c r="F104" i="9"/>
  <c r="I104" i="9" s="1"/>
  <c r="F103" i="9"/>
  <c r="I103" i="9" s="1"/>
  <c r="F102" i="9"/>
  <c r="I102" i="9" s="1"/>
  <c r="F8" i="9" l="1"/>
  <c r="I8" i="9" s="1"/>
  <c r="F83" i="9"/>
  <c r="I83" i="9" s="1"/>
  <c r="F31" i="9"/>
  <c r="I31" i="9" s="1"/>
  <c r="F20" i="9"/>
  <c r="I20" i="9" s="1"/>
  <c r="F9" i="9" l="1"/>
  <c r="K6" i="9"/>
  <c r="K7" i="9" l="1"/>
  <c r="K4" i="9"/>
  <c r="A8" i="9"/>
  <c r="L6" i="9" l="1"/>
  <c r="F41" i="9" l="1"/>
  <c r="F84" i="9"/>
  <c r="M6" i="9"/>
  <c r="F50" i="9"/>
  <c r="N6" i="9" l="1"/>
  <c r="F69" i="9" l="1"/>
  <c r="O6" i="9"/>
  <c r="K5" i="9"/>
  <c r="F7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l="1"/>
  <c r="A52" i="9" s="1"/>
  <c r="A53" i="9" s="1"/>
  <c r="A54" i="9" s="1"/>
  <c r="A55" i="9" s="1"/>
  <c r="A56" i="9" s="1"/>
  <c r="A57" i="9" s="1"/>
  <c r="A58" i="9" s="1"/>
  <c r="A59" i="9" s="1"/>
  <c r="A60" i="9" l="1"/>
  <c r="A61" i="9" s="1"/>
  <c r="A62" i="9" s="1"/>
  <c r="A63" i="9" s="1"/>
  <c r="A64" i="9" s="1"/>
  <c r="A65" i="9" s="1"/>
  <c r="A66" i="9" s="1"/>
  <c r="A67" i="9" s="1"/>
  <c r="A68" i="9" l="1"/>
  <c r="A69" i="9" s="1"/>
  <c r="A70" i="9" s="1"/>
  <c r="A71" i="9" s="1"/>
  <c r="A72" i="9" s="1"/>
  <c r="A73" i="9" s="1"/>
  <c r="A74" i="9" s="1"/>
  <c r="A75" i="9" s="1"/>
  <c r="A76" i="9" s="1"/>
  <c r="A77" i="9" s="1"/>
  <c r="A78" i="9" s="1"/>
  <c r="A79" i="9" s="1"/>
  <c r="A80" i="9" s="1"/>
  <c r="A81" i="9" s="1"/>
  <c r="A82" i="9" l="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<sst xmlns="http://schemas.openxmlformats.org/spreadsheetml/2006/main" count="247" uniqueCount="180">
  <si>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</si>
  <si>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</si>
  <si>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</si>
  <si>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</si>
  <si>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</si>
  <si>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</si>
  <si>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</si>
  <si>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</si>
  <si>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</si>
  <si>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</si>
  <si>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</si>
  <si>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</si>
  <si>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</si>
  <si>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</si>
  <si>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</si>
  <si>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</si>
  <si>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</si>
  <si>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</si>
  <si>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</si>
  <si>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</si>
  <si>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</si>
  <si>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</si>
  <si>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</si>
  <si>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</si>
  <si>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</si>
  <si>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</si>
  <si>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</si>
  <si>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</si>
  <si>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</si>
  <si>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</si>
  <si>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</si>
  <si>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</si>
  <si>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</si>
  <si>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</si>
  <si>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</si>
  <si>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</si>
  <si>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</si>
  <si>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</si>
  <si>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</si>
  <si>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</si>
  <si>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</si>
  <si>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</si>
  <si>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</si>
  <si>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</si>
  <si>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</si>
  <si>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</si>
  <si>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</si>
  <si>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</si>
  <si>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</si>
  <si>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</si>
  <si>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</si>
  <si>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</si>
  <si>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</si>
  <si>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</si>
  <si>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</si>
  <si>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</si>
  <si>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</si>
  <si>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</si>
  <si>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</si>
  <si>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</si>
  <si>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</si>
  <si>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</si>
  <si>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</si>
  <si>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</si>
  <si>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</si>
  <si>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</si>
  <si>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</si>
  <si>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</si>
  <si>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</si>
  <si>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</si>
  <si>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</si>
  <si>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</si>
  <si>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</si>
  <si>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</si>
  <si>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</si>
  <si>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</si>
  <si>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</si>
  <si>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</si>
  <si>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</si>
  <si>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</si>
  <si>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</si>
  <si>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</si>
  <si>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</si>
  <si>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</si>
  <si>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</si>
  <si>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</si>
  <si>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</si>
  <si>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</si>
  <si>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</si>
  <si>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</si>
  <si>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</si>
  <si>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</si>
  <si>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</si>
  <si>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</si>
  <si>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</si>
  <si>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</si>
  <si>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</si>
  <si>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</si>
  <si>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</si>
  <si>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</si>
  <si>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</si>
  <si>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</si>
  <si>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</si>
  <si>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</si>
  <si>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</si>
  <si>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</si>
  <si>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</si>
  <si>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</si>
  <si>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</si>
  <si>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</si>
  <si>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</si>
  <si>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</si>
  <si>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</si>
  <si>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</si>
  <si>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</si>
  <si>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</si>
  <si>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</si>
  <si>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</si>
  <si>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</si>
  <si>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</si>
  <si>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</si>
  <si>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</si>
  <si>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</si>
  <si>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</si>
  <si>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</si>
  <si>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</si>
  <si>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</si>
  <si>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</si>
  <si>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</si>
  <si>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</si>
  <si>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</si>
  <si>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</si>
  <si>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</si>
  <si>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</si>
  <si>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</si>
  <si>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</si>
  <si>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</si>
  <si>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</si>
  <si>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</si>
  <si>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</si>
  <si>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</si>
  <si>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</si>
  <si>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</si>
  <si>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</si>
  <si>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</si>
  <si>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</si>
  <si>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</si>
  <si>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</si>
  <si>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</si>
  <si>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</si>
  <si>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</si>
  <si>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</si>
  <si>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</si>
  <si>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</si>
  <si>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</si>
  <si>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Technical Report</t>
  </si>
  <si>
    <t>Plan Project</t>
  </si>
  <si>
    <t>Risk Assessment</t>
  </si>
  <si>
    <t>Tools</t>
  </si>
  <si>
    <t>Database</t>
  </si>
  <si>
    <t>Interface</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</si>
  <si>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</si>
  <si>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</si>
  <si>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</si>
  <si>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</si>
  <si>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</si>
  <si>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</si>
  <si>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</si>
  <si>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</si>
  <si>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</si>
  <si>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</si>
  <si>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</si>
  <si>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</si>
  <si>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</si>
  <si>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</si>
  <si>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</si>
  <si>
    <t>Deployment</t>
  </si>
  <si>
    <t>Design Use Case Narratives</t>
  </si>
  <si>
    <t>Deployment Diagram</t>
  </si>
  <si>
    <t>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</si>
</sst>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5">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2"/>
  <sheetViews>
    <sheetView showGridLines="0" tabSelected="1" zoomScaleNormal="100" workbookViewId="0">
      <pane ySplit="7" topLeftCell="A8" activePane="bottomLeft" state="frozen"/>
      <selection pane="bottomLeft" activeCell="T75" sqref="T75"/>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3" t="s">
        <v>72</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38">
        <v>44460</v>
      </c>
      <c r="D4" s="138"/>
      <c r="E4" s="138"/>
      <c r="F4" s="82"/>
      <c r="G4" s="85" t="s">
        <v>69</v>
      </c>
      <c r="H4" s="100">
        <v>1</v>
      </c>
      <c r="I4" s="83"/>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1"/>
      <c r="B5" s="85" t="s">
        <v>71</v>
      </c>
      <c r="C5" s="134" t="s">
        <v>131</v>
      </c>
      <c r="D5" s="134"/>
      <c r="E5" s="134"/>
      <c r="F5" s="84"/>
      <c r="G5" s="84"/>
      <c r="H5" s="84"/>
      <c r="I5" s="84"/>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6" t="str">
        <f>IF(ISBLANK(E8)," - ",IF(G8=0,E8,E8+G8-1))</f>
        <v xml:space="preserve"> - </v>
      </c>
      <c r="G8" s="67"/>
      <c r="H8" s="68"/>
      <c r="I8" s="69" t="str">
        <f t="shared" ref="I8:I8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155</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140</v>
      </c>
      <c r="D11" s="98"/>
      <c r="E11" s="75">
        <v>44460</v>
      </c>
      <c r="F11" s="76">
        <f t="shared" ref="F11:F14" si="6">IF(ISBLANK(E11)," - ",IF(G11=0,E11,E11+G11-1))</f>
        <v>44463</v>
      </c>
      <c r="G11" s="58">
        <v>4</v>
      </c>
      <c r="H11" s="59">
        <v>1</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141</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142</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143</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158</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159</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160</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144</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171</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153</v>
      </c>
      <c r="D20" s="52"/>
      <c r="E20" s="77"/>
      <c r="F20" s="77" t="str">
        <f t="shared" ref="F20:F86"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157</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175</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134</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135</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136</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137</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138</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139</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161</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162</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154</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145</v>
      </c>
      <c r="D32" s="98"/>
      <c r="E32" s="75">
        <v>44470</v>
      </c>
      <c r="F32" s="76">
        <f>IF(ISBLANK(E32)," - ",IF(G32=0,E32,E32+G32-1))</f>
        <v>44473</v>
      </c>
      <c r="G32" s="58">
        <v>4</v>
      </c>
      <c r="H32" s="59">
        <v>1</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134</v>
      </c>
      <c r="D33" s="98"/>
      <c r="E33" s="75">
        <v>44470</v>
      </c>
      <c r="F33" s="76">
        <f t="shared" si="9"/>
        <v>44470</v>
      </c>
      <c r="G33" s="58">
        <v>1</v>
      </c>
      <c r="H33" s="59">
        <v>1</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135</v>
      </c>
      <c r="D34" s="98"/>
      <c r="E34" s="75">
        <v>44470</v>
      </c>
      <c r="F34" s="76">
        <f t="shared" ref="F34:F35" si="13">IF(ISBLANK(E34)," - ",IF(G34=0,E34,E34+G34-1))</f>
        <v>44470</v>
      </c>
      <c r="G34" s="58">
        <v>1</v>
      </c>
      <c r="H34" s="59">
        <v>1</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136</v>
      </c>
      <c r="D35" s="98"/>
      <c r="E35" s="75">
        <v>44471</v>
      </c>
      <c r="F35" s="76">
        <f t="shared" si="13"/>
        <v>44471</v>
      </c>
      <c r="G35" s="58">
        <v>1</v>
      </c>
      <c r="H35" s="59">
        <v>1</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137</v>
      </c>
      <c r="D36" s="98"/>
      <c r="E36" s="75">
        <v>44471</v>
      </c>
      <c r="F36" s="76">
        <f t="shared" ref="F36" si="14">IF(ISBLANK(E36)," - ",IF(G36=0,E36,E36+G36-1))</f>
        <v>44471</v>
      </c>
      <c r="G36" s="58">
        <v>1</v>
      </c>
      <c r="H36" s="59">
        <v>1</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138</v>
      </c>
      <c r="D37" s="98"/>
      <c r="E37" s="75">
        <v>44472</v>
      </c>
      <c r="F37" s="76">
        <f t="shared" ref="F37" si="15">IF(ISBLANK(E37)," - ",IF(G37=0,E37,E37+G37-1))</f>
        <v>44472</v>
      </c>
      <c r="G37" s="58">
        <v>1</v>
      </c>
      <c r="H37" s="59">
        <v>1</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139</v>
      </c>
      <c r="D38" s="98"/>
      <c r="E38" s="75">
        <v>44472</v>
      </c>
      <c r="F38" s="76">
        <f t="shared" ref="F38" si="16">IF(ISBLANK(E38)," - ",IF(G38=0,E38,E38+G38-1))</f>
        <v>44472</v>
      </c>
      <c r="G38" s="58">
        <v>1</v>
      </c>
      <c r="H38" s="59">
        <v>1</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161</v>
      </c>
      <c r="D39" s="98"/>
      <c r="E39" s="75">
        <v>44473</v>
      </c>
      <c r="F39" s="76">
        <f t="shared" ref="F39" si="17">IF(ISBLANK(E39)," - ",IF(G39=0,E39,E39+G39-1))</f>
        <v>44473</v>
      </c>
      <c r="G39" s="58">
        <v>1</v>
      </c>
      <c r="H39" s="59">
        <v>1</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162</v>
      </c>
      <c r="D40" s="98"/>
      <c r="E40" s="75">
        <v>44473</v>
      </c>
      <c r="F40" s="76">
        <f t="shared" ref="F40" si="18">IF(ISBLANK(E40)," - ",IF(G40=0,E40,E40+G40-1))</f>
        <v>44473</v>
      </c>
      <c r="G40" s="58">
        <v>1</v>
      </c>
      <c r="H40" s="59">
        <v>1</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163</v>
      </c>
      <c r="D41" s="98"/>
      <c r="E41" s="75">
        <v>44474</v>
      </c>
      <c r="F41" s="76">
        <f t="shared" si="9"/>
        <v>44477</v>
      </c>
      <c r="G41" s="58">
        <v>4</v>
      </c>
      <c r="H41" s="59">
        <v>1</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67"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134</v>
      </c>
      <c r="D42" s="98"/>
      <c r="E42" s="75">
        <v>44474</v>
      </c>
      <c r="F42" s="76">
        <f t="shared" ref="F42:F49" si="20">IF(ISBLANK(E42)," - ",IF(G42=0,E42,E42+G42-1))</f>
        <v>44474</v>
      </c>
      <c r="G42" s="58">
        <v>1</v>
      </c>
      <c r="H42" s="59">
        <v>1</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135</v>
      </c>
      <c r="D43" s="98"/>
      <c r="E43" s="75">
        <v>44474</v>
      </c>
      <c r="F43" s="76">
        <f t="shared" si="20"/>
        <v>44474</v>
      </c>
      <c r="G43" s="58">
        <v>1</v>
      </c>
      <c r="H43" s="59">
        <v>1</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136</v>
      </c>
      <c r="D44" s="98"/>
      <c r="E44" s="75">
        <v>44475</v>
      </c>
      <c r="F44" s="76">
        <f t="shared" si="20"/>
        <v>44475</v>
      </c>
      <c r="G44" s="58">
        <v>1</v>
      </c>
      <c r="H44" s="59">
        <v>1</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137</v>
      </c>
      <c r="D45" s="98"/>
      <c r="E45" s="75">
        <v>44475</v>
      </c>
      <c r="F45" s="76">
        <f t="shared" si="20"/>
        <v>44475</v>
      </c>
      <c r="G45" s="58">
        <v>1</v>
      </c>
      <c r="H45" s="59">
        <v>1</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138</v>
      </c>
      <c r="D46" s="98"/>
      <c r="E46" s="75">
        <v>44476</v>
      </c>
      <c r="F46" s="76">
        <f t="shared" si="20"/>
        <v>44476</v>
      </c>
      <c r="G46" s="58">
        <v>1</v>
      </c>
      <c r="H46" s="59">
        <v>1</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139</v>
      </c>
      <c r="D47" s="98"/>
      <c r="E47" s="75">
        <v>44476</v>
      </c>
      <c r="F47" s="76">
        <f t="shared" si="20"/>
        <v>44476</v>
      </c>
      <c r="G47" s="58">
        <v>1</v>
      </c>
      <c r="H47" s="59">
        <v>1</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161</v>
      </c>
      <c r="D48" s="98"/>
      <c r="E48" s="75">
        <v>44477</v>
      </c>
      <c r="F48" s="76">
        <f t="shared" si="20"/>
        <v>44477</v>
      </c>
      <c r="G48" s="58">
        <v>1</v>
      </c>
      <c r="H48" s="59">
        <v>1</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162</v>
      </c>
      <c r="D49" s="98"/>
      <c r="E49" s="75">
        <v>44477</v>
      </c>
      <c r="F49" s="76">
        <f t="shared" si="20"/>
        <v>44477</v>
      </c>
      <c r="G49" s="58">
        <v>1</v>
      </c>
      <c r="H49" s="59">
        <v>1</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164</v>
      </c>
      <c r="D50" s="98"/>
      <c r="E50" s="75">
        <v>44478</v>
      </c>
      <c r="F50" s="76">
        <f t="shared" si="9"/>
        <v>44481</v>
      </c>
      <c r="G50" s="58">
        <v>4</v>
      </c>
      <c r="H50" s="59">
        <v>1</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134</v>
      </c>
      <c r="D51" s="98"/>
      <c r="E51" s="75">
        <v>44478</v>
      </c>
      <c r="F51" s="76">
        <f t="shared" si="9"/>
        <v>44478</v>
      </c>
      <c r="G51" s="58">
        <v>1</v>
      </c>
      <c r="H51" s="59">
        <v>1</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135</v>
      </c>
      <c r="D52" s="98"/>
      <c r="E52" s="75">
        <v>44478</v>
      </c>
      <c r="F52" s="76">
        <f t="shared" si="9"/>
        <v>44478</v>
      </c>
      <c r="G52" s="58">
        <v>1</v>
      </c>
      <c r="H52" s="59">
        <v>1</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136</v>
      </c>
      <c r="D53" s="98"/>
      <c r="E53" s="75">
        <v>44479</v>
      </c>
      <c r="F53" s="76">
        <f t="shared" si="9"/>
        <v>44479</v>
      </c>
      <c r="G53" s="58">
        <v>1</v>
      </c>
      <c r="H53" s="59">
        <v>1</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137</v>
      </c>
      <c r="D54" s="98"/>
      <c r="E54" s="75">
        <v>44479</v>
      </c>
      <c r="F54" s="76">
        <f t="shared" si="9"/>
        <v>44479</v>
      </c>
      <c r="G54" s="58">
        <v>1</v>
      </c>
      <c r="H54" s="59">
        <v>1</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138</v>
      </c>
      <c r="D55" s="98"/>
      <c r="E55" s="75">
        <v>44480</v>
      </c>
      <c r="F55" s="76">
        <f t="shared" si="9"/>
        <v>44480</v>
      </c>
      <c r="G55" s="58">
        <v>1</v>
      </c>
      <c r="H55" s="59">
        <v>1</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139</v>
      </c>
      <c r="D56" s="98"/>
      <c r="E56" s="75">
        <v>44480</v>
      </c>
      <c r="F56" s="76">
        <f t="shared" si="9"/>
        <v>44480</v>
      </c>
      <c r="G56" s="58">
        <v>1</v>
      </c>
      <c r="H56" s="59">
        <v>1</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161</v>
      </c>
      <c r="D57" s="98"/>
      <c r="E57" s="75">
        <v>44481</v>
      </c>
      <c r="F57" s="76">
        <f t="shared" si="9"/>
        <v>44481</v>
      </c>
      <c r="G57" s="58">
        <v>1</v>
      </c>
      <c r="H57" s="59">
        <v>1</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162</v>
      </c>
      <c r="D58" s="98"/>
      <c r="E58" s="75">
        <v>44481</v>
      </c>
      <c r="F58" s="76">
        <f t="shared" si="9"/>
        <v>44481</v>
      </c>
      <c r="G58" s="58">
        <v>1</v>
      </c>
      <c r="H58" s="59">
        <v>1</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24"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177</v>
      </c>
      <c r="D59" s="98"/>
      <c r="E59" s="75">
        <v>44482</v>
      </c>
      <c r="F59" s="76">
        <f t="shared" ref="F59:F68" si="21">IF(ISBLANK(E59)," - ",IF(G59=0,E59,E59+G59-1))</f>
        <v>44485</v>
      </c>
      <c r="G59" s="58">
        <v>4</v>
      </c>
      <c r="H59" s="59">
        <v>1</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 t="shared" si="19"/>
        <v>3.4.1</v>
      </c>
      <c r="B60" s="99" t="s">
        <v>134</v>
      </c>
      <c r="D60" s="98"/>
      <c r="E60" s="75">
        <v>44482</v>
      </c>
      <c r="F60" s="76">
        <f t="shared" si="21"/>
        <v>44482</v>
      </c>
      <c r="G60" s="58">
        <v>1</v>
      </c>
      <c r="H60" s="59">
        <v>1</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si="19"/>
        <v>3.4.2</v>
      </c>
      <c r="B61" s="99" t="s">
        <v>135</v>
      </c>
      <c r="D61" s="98"/>
      <c r="E61" s="75">
        <v>44482</v>
      </c>
      <c r="F61" s="76">
        <f t="shared" si="21"/>
        <v>44482</v>
      </c>
      <c r="G61" s="58">
        <v>1</v>
      </c>
      <c r="H61" s="59">
        <v>1</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19"/>
        <v>3.4.3</v>
      </c>
      <c r="B62" s="99" t="s">
        <v>136</v>
      </c>
      <c r="D62" s="98"/>
      <c r="E62" s="75">
        <v>44483</v>
      </c>
      <c r="F62" s="76">
        <f>IF(ISBLANK(E62)," - ",IF(G62=0,E62,E62+G62-1))</f>
        <v>44483</v>
      </c>
      <c r="G62" s="58">
        <v>1</v>
      </c>
      <c r="H62" s="59">
        <v>1</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 t="shared" si="19"/>
        <v>3.4.4</v>
      </c>
      <c r="B63" s="99" t="s">
        <v>137</v>
      </c>
      <c r="D63" s="98"/>
      <c r="E63" s="75">
        <v>44483</v>
      </c>
      <c r="F63" s="76">
        <f t="shared" si="21"/>
        <v>44483</v>
      </c>
      <c r="G63" s="58">
        <v>1</v>
      </c>
      <c r="H63" s="59">
        <v>1</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si="19"/>
        <v>3.4.5</v>
      </c>
      <c r="B64" s="99" t="s">
        <v>138</v>
      </c>
      <c r="D64" s="98"/>
      <c r="E64" s="75">
        <v>44484</v>
      </c>
      <c r="F64" s="76">
        <f t="shared" si="21"/>
        <v>44484</v>
      </c>
      <c r="G64" s="58">
        <v>1</v>
      </c>
      <c r="H64" s="59">
        <v>1</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19"/>
        <v>3.4.6</v>
      </c>
      <c r="B65" s="99" t="s">
        <v>139</v>
      </c>
      <c r="D65" s="98"/>
      <c r="E65" s="75">
        <v>44484</v>
      </c>
      <c r="F65" s="76">
        <f t="shared" si="21"/>
        <v>44484</v>
      </c>
      <c r="G65" s="58">
        <v>1</v>
      </c>
      <c r="H65" s="59">
        <v>1</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24" x14ac:dyDescent="0.2">
      <c r="A66" s="56" t="str">
        <f t="shared" si="19"/>
        <v>3.4.7</v>
      </c>
      <c r="B66" s="99" t="s">
        <v>161</v>
      </c>
      <c r="D66" s="98"/>
      <c r="E66" s="75">
        <v>44485</v>
      </c>
      <c r="F66" s="76">
        <f t="shared" si="21"/>
        <v>44485</v>
      </c>
      <c r="G66" s="58">
        <v>1</v>
      </c>
      <c r="H66" s="59">
        <v>1</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24" x14ac:dyDescent="0.2">
      <c r="A67" s="56" t="str">
        <f t="shared" si="19"/>
        <v>3.4.8</v>
      </c>
      <c r="B67" s="99" t="s">
        <v>162</v>
      </c>
      <c r="D67" s="98"/>
      <c r="E67" s="75">
        <v>44485</v>
      </c>
      <c r="F67" s="76">
        <f t="shared" si="21"/>
        <v>44485</v>
      </c>
      <c r="G67" s="58">
        <v>1</v>
      </c>
      <c r="H67" s="59">
        <v>1</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8" s="97" t="s">
        <v>178</v>
      </c>
      <c r="D68" s="98"/>
      <c r="E68" s="75">
        <v>44482</v>
      </c>
      <c r="F68" s="76">
        <f t="shared" si="21"/>
        <v>44483</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9" s="97" t="s">
        <v>165</v>
      </c>
      <c r="D69" s="98"/>
      <c r="E69" s="75">
        <v>44482</v>
      </c>
      <c r="F69" s="76">
        <f t="shared" si="9"/>
        <v>44483</v>
      </c>
      <c r="G69" s="58">
        <v>2</v>
      </c>
      <c r="H69" s="59">
        <v>0.75</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ref="A70:A71"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70" s="99" t="s">
        <v>172</v>
      </c>
      <c r="D70" s="98"/>
      <c r="E70" s="75">
        <v>44482</v>
      </c>
      <c r="F70" s="76">
        <f t="shared" ref="F70" si="23">IF(ISBLANK(E70)," - ",IF(G70=0,E70,E70+G70-1))</f>
        <v>44483</v>
      </c>
      <c r="G70" s="58">
        <v>2</v>
      </c>
      <c r="H70" s="59">
        <v>1</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x14ac:dyDescent="0.2">
      <c r="A71" s="56" t="str">
        <f t="shared" si="22"/>
        <v>3.6.2</v>
      </c>
      <c r="B71" s="99" t="s">
        <v>173</v>
      </c>
      <c r="D71" s="98"/>
      <c r="E71" s="75">
        <v>44482</v>
      </c>
      <c r="F71" s="76">
        <f t="shared" ref="F71" si="24">IF(ISBLANK(E71)," - ",IF(G71=0,E71,E71+G71-1))</f>
        <v>44483</v>
      </c>
      <c r="G71" s="58">
        <v>2</v>
      </c>
      <c r="H71" s="59">
        <v>0.5</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x14ac:dyDescent="0.2">
      <c r="A7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72" s="97" t="s">
        <v>166</v>
      </c>
      <c r="D72" s="98"/>
      <c r="E72" s="75">
        <v>44483</v>
      </c>
      <c r="F72" s="76">
        <f t="shared" si="9"/>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x14ac:dyDescent="0.2">
      <c r="A73" s="56" t="str">
        <f t="shared" ref="A73:A81"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73" s="99" t="s">
        <v>174</v>
      </c>
      <c r="D73" s="98"/>
      <c r="E73" s="75">
        <v>44483</v>
      </c>
      <c r="F73" s="76">
        <f t="shared" si="9"/>
        <v>44484</v>
      </c>
      <c r="G73" s="58">
        <v>2</v>
      </c>
      <c r="H73" s="59">
        <v>0</v>
      </c>
      <c r="I73" s="60">
        <v>0</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x14ac:dyDescent="0.2">
      <c r="A74" s="56" t="str">
        <f t="shared" si="25"/>
        <v>3.7.2</v>
      </c>
      <c r="B74" s="99" t="s">
        <v>134</v>
      </c>
      <c r="D74" s="98"/>
      <c r="E74" s="75">
        <v>44483</v>
      </c>
      <c r="F74" s="76">
        <f t="shared" ref="F74:F82" si="26">IF(ISBLANK(E74)," - ",IF(G74=0,E74,E74+G74-1))</f>
        <v>44484</v>
      </c>
      <c r="G74" s="58">
        <v>2</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 t="shared" si="25"/>
        <v>3.7.3</v>
      </c>
      <c r="B75" s="99" t="s">
        <v>135</v>
      </c>
      <c r="D75" s="98"/>
      <c r="E75" s="75">
        <v>44483</v>
      </c>
      <c r="F75" s="76">
        <f t="shared" si="26"/>
        <v>44484</v>
      </c>
      <c r="G75" s="58">
        <v>2</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si="25"/>
        <v>3.7.4</v>
      </c>
      <c r="B76" s="99" t="s">
        <v>136</v>
      </c>
      <c r="D76" s="98"/>
      <c r="E76" s="75">
        <v>44483</v>
      </c>
      <c r="F76" s="76">
        <f t="shared" si="26"/>
        <v>44484</v>
      </c>
      <c r="G76" s="58">
        <v>2</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 t="shared" si="25"/>
        <v>3.7.5</v>
      </c>
      <c r="B77" s="99" t="s">
        <v>137</v>
      </c>
      <c r="D77" s="98"/>
      <c r="E77" s="75">
        <v>44483</v>
      </c>
      <c r="F77" s="76">
        <f t="shared" si="26"/>
        <v>44484</v>
      </c>
      <c r="G77" s="58">
        <v>2</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25"/>
        <v>3.7.6</v>
      </c>
      <c r="B78" s="99" t="s">
        <v>138</v>
      </c>
      <c r="D78" s="98"/>
      <c r="E78" s="75">
        <v>44483</v>
      </c>
      <c r="F78" s="76">
        <f t="shared" si="26"/>
        <v>44484</v>
      </c>
      <c r="G78" s="58">
        <v>2</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 t="shared" si="25"/>
        <v>3.7.7</v>
      </c>
      <c r="B79" s="99" t="s">
        <v>139</v>
      </c>
      <c r="D79" s="98"/>
      <c r="E79" s="75">
        <v>44483</v>
      </c>
      <c r="F79" s="76">
        <f t="shared" si="26"/>
        <v>44484</v>
      </c>
      <c r="G79" s="58">
        <v>2</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24" x14ac:dyDescent="0.2">
      <c r="A80" s="56" t="str">
        <f t="shared" si="25"/>
        <v>3.7.8</v>
      </c>
      <c r="B80" s="99" t="s">
        <v>161</v>
      </c>
      <c r="D80" s="98"/>
      <c r="E80" s="75">
        <v>44483</v>
      </c>
      <c r="F80" s="76">
        <f t="shared" si="26"/>
        <v>44484</v>
      </c>
      <c r="G80" s="58">
        <v>2</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24" x14ac:dyDescent="0.2">
      <c r="A81" s="56" t="str">
        <f t="shared" si="25"/>
        <v>3.7.9</v>
      </c>
      <c r="B81" s="99" t="s">
        <v>162</v>
      </c>
      <c r="D81" s="98"/>
      <c r="E81" s="75">
        <v>44483</v>
      </c>
      <c r="F81" s="76">
        <f t="shared" si="26"/>
        <v>44484</v>
      </c>
      <c r="G81" s="58">
        <v>2</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82" s="97" t="s">
        <v>179</v>
      </c>
      <c r="D82" s="98"/>
      <c r="E82" s="75">
        <v>44483</v>
      </c>
      <c r="F82" s="76">
        <f t="shared" si="26"/>
        <v>44484</v>
      </c>
      <c r="G82" s="58">
        <v>2</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1" customFormat="1" ht="18" x14ac:dyDescent="0.2">
      <c r="A83" s="49" t="str">
        <f>IF(ISERROR(VALUE(SUBSTITUTE(prevWBS,".",""))),"1",IF(ISERROR(FIND("`",SUBSTITUTE(prevWBS,".","`",1))),TEXT(VALUE(prevWBS)+1,"#"),TEXT(VALUE(LEFT(prevWBS,FIND("`",SUBSTITUTE(prevWBS,".","`",1))-1))+1,"#")))</f>
        <v>4</v>
      </c>
      <c r="B83" s="50" t="s">
        <v>146</v>
      </c>
      <c r="D83" s="52"/>
      <c r="E83" s="77"/>
      <c r="F83" s="77" t="str">
        <f t="shared" si="9"/>
        <v xml:space="preserve"> - </v>
      </c>
      <c r="G83" s="53"/>
      <c r="H83" s="54"/>
      <c r="I83" s="55" t="str">
        <f t="shared" si="4"/>
        <v xml:space="preserve"> - </v>
      </c>
      <c r="J83" s="74"/>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row>
    <row r="84" spans="1:66" s="57" customFormat="1" ht="18" x14ac:dyDescent="0.2">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4" s="97" t="s">
        <v>159</v>
      </c>
      <c r="D84" s="98"/>
      <c r="E84" s="75">
        <v>44485</v>
      </c>
      <c r="F84" s="76">
        <f t="shared" si="9"/>
        <v>44491</v>
      </c>
      <c r="G84" s="58">
        <v>7</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5" s="97" t="s">
        <v>167</v>
      </c>
      <c r="D85" s="98"/>
      <c r="E85" s="75">
        <v>44492</v>
      </c>
      <c r="F85" s="76">
        <f t="shared" si="9"/>
        <v>44501</v>
      </c>
      <c r="G85" s="58">
        <v>10</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ref="A86:A100"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86" s="99" t="s">
        <v>134</v>
      </c>
      <c r="D86" s="98"/>
      <c r="E86" s="75">
        <v>44492</v>
      </c>
      <c r="F86" s="76">
        <f t="shared" si="9"/>
        <v>44492</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87" s="132" t="s">
        <v>170</v>
      </c>
      <c r="D87" s="98"/>
      <c r="E87" s="75">
        <v>44492</v>
      </c>
      <c r="F87" s="76">
        <f t="shared" ref="F87:F101" si="28">IF(ISBLANK(E87)," - ",IF(G87=0,E87,E87+G87-1))</f>
        <v>44492</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x14ac:dyDescent="0.2">
      <c r="A88" s="56" t="str">
        <f t="shared" si="27"/>
        <v>4.2.3</v>
      </c>
      <c r="B88" s="99" t="s">
        <v>135</v>
      </c>
      <c r="D88" s="98"/>
      <c r="E88" s="75">
        <v>44493</v>
      </c>
      <c r="F88" s="76">
        <f t="shared" si="28"/>
        <v>44493</v>
      </c>
      <c r="G88" s="58">
        <v>1</v>
      </c>
      <c r="H88" s="59">
        <v>0</v>
      </c>
      <c r="I88" s="60">
        <v>0</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89" s="132" t="s">
        <v>170</v>
      </c>
      <c r="D89" s="98"/>
      <c r="E89" s="75">
        <v>44493</v>
      </c>
      <c r="F89" s="76">
        <f t="shared" ref="F89" si="29">IF(ISBLANK(E89)," - ",IF(G89=0,E89,E89+G89-1))</f>
        <v>44493</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x14ac:dyDescent="0.2">
      <c r="A90" s="56" t="str">
        <f t="shared" si="27"/>
        <v>4.2.5</v>
      </c>
      <c r="B90" s="99" t="s">
        <v>136</v>
      </c>
      <c r="D90" s="98"/>
      <c r="E90" s="75">
        <v>44494</v>
      </c>
      <c r="F90" s="76">
        <f t="shared" si="28"/>
        <v>44494</v>
      </c>
      <c r="G90" s="58">
        <v>1</v>
      </c>
      <c r="H90" s="59">
        <v>0</v>
      </c>
      <c r="I90" s="60">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91" s="132" t="s">
        <v>170</v>
      </c>
      <c r="D91" s="98"/>
      <c r="E91" s="75">
        <v>44494</v>
      </c>
      <c r="F91" s="76">
        <f t="shared" si="28"/>
        <v>44494</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x14ac:dyDescent="0.2">
      <c r="A92" s="56" t="str">
        <f t="shared" si="27"/>
        <v>4.2.7</v>
      </c>
      <c r="B92" s="99" t="s">
        <v>137</v>
      </c>
      <c r="D92" s="98"/>
      <c r="E92" s="75">
        <v>44495</v>
      </c>
      <c r="F92" s="76">
        <f t="shared" si="28"/>
        <v>44495</v>
      </c>
      <c r="G92" s="58">
        <v>1</v>
      </c>
      <c r="H92" s="59">
        <v>0</v>
      </c>
      <c r="I92" s="60">
        <v>0</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x14ac:dyDescent="0.2">
      <c r="A9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93" s="132" t="s">
        <v>170</v>
      </c>
      <c r="D93" s="98"/>
      <c r="E93" s="75">
        <v>44495</v>
      </c>
      <c r="F93" s="76">
        <f t="shared" ref="F93" si="30">IF(ISBLANK(E93)," - ",IF(G93=0,E93,E93+G93-1))</f>
        <v>44495</v>
      </c>
      <c r="G93" s="58">
        <v>1</v>
      </c>
      <c r="H93" s="59">
        <v>0</v>
      </c>
      <c r="I93" s="60">
        <v>0</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 t="shared" si="27"/>
        <v>4.2.9</v>
      </c>
      <c r="B94" s="99" t="s">
        <v>138</v>
      </c>
      <c r="D94" s="98"/>
      <c r="E94" s="75">
        <v>44496</v>
      </c>
      <c r="F94" s="76">
        <f t="shared" si="28"/>
        <v>44496</v>
      </c>
      <c r="G94" s="58">
        <v>1</v>
      </c>
      <c r="H94" s="59">
        <v>0</v>
      </c>
      <c r="I94" s="60">
        <v>0</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18" x14ac:dyDescent="0.2">
      <c r="A9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95" s="132" t="s">
        <v>170</v>
      </c>
      <c r="D95" s="98"/>
      <c r="E95" s="75">
        <v>44496</v>
      </c>
      <c r="F95" s="76">
        <f t="shared" si="28"/>
        <v>44496</v>
      </c>
      <c r="G95" s="58">
        <v>1</v>
      </c>
      <c r="H95" s="59">
        <v>0</v>
      </c>
      <c r="I95" s="60">
        <v>0</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7" customFormat="1" ht="18" x14ac:dyDescent="0.2">
      <c r="A96" s="56" t="str">
        <f t="shared" si="27"/>
        <v>4.2.11</v>
      </c>
      <c r="B96" s="99" t="s">
        <v>139</v>
      </c>
      <c r="D96" s="98"/>
      <c r="E96" s="75">
        <v>44497</v>
      </c>
      <c r="F96" s="76">
        <f t="shared" si="28"/>
        <v>44497</v>
      </c>
      <c r="G96" s="58">
        <v>1</v>
      </c>
      <c r="H96" s="59">
        <v>0</v>
      </c>
      <c r="I96" s="60">
        <v>0</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97" s="132" t="s">
        <v>170</v>
      </c>
      <c r="D97" s="98"/>
      <c r="E97" s="75">
        <v>44497</v>
      </c>
      <c r="F97" s="76">
        <f t="shared" ref="F97" si="31">IF(ISBLANK(E97)," - ",IF(G97=0,E97,E97+G97-1))</f>
        <v>44497</v>
      </c>
      <c r="G97" s="58">
        <v>1</v>
      </c>
      <c r="H97" s="59">
        <v>0</v>
      </c>
      <c r="I97" s="60">
        <v>0</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 t="shared" si="27"/>
        <v>4.2.13</v>
      </c>
      <c r="B98" s="99" t="s">
        <v>161</v>
      </c>
      <c r="D98" s="98"/>
      <c r="E98" s="75">
        <v>44498</v>
      </c>
      <c r="F98" s="76">
        <f t="shared" si="28"/>
        <v>44498</v>
      </c>
      <c r="G98" s="58">
        <v>1</v>
      </c>
      <c r="H98" s="59">
        <v>0</v>
      </c>
      <c r="I98" s="60">
        <f t="shared" ref="I98:I100" si="32">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x14ac:dyDescent="0.2">
      <c r="A9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99" s="132" t="s">
        <v>170</v>
      </c>
      <c r="D99" s="98"/>
      <c r="E99" s="75">
        <v>44498</v>
      </c>
      <c r="F99" s="76">
        <f t="shared" si="28"/>
        <v>44498</v>
      </c>
      <c r="G99" s="58">
        <v>1</v>
      </c>
      <c r="H99" s="59">
        <v>0</v>
      </c>
      <c r="I99" s="60">
        <v>0</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24" x14ac:dyDescent="0.2">
      <c r="A100" s="56" t="str">
        <f t="shared" si="27"/>
        <v>4.2.15</v>
      </c>
      <c r="B100" s="99" t="s">
        <v>162</v>
      </c>
      <c r="D100" s="98"/>
      <c r="E100" s="75">
        <v>44499</v>
      </c>
      <c r="F100" s="76">
        <f t="shared" si="28"/>
        <v>44499</v>
      </c>
      <c r="G100" s="58">
        <v>1</v>
      </c>
      <c r="H100" s="59">
        <v>0</v>
      </c>
      <c r="I100" s="60">
        <f t="shared" si="32"/>
        <v>0</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101" s="132" t="s">
        <v>170</v>
      </c>
      <c r="D101" s="98"/>
      <c r="E101" s="75">
        <v>44499</v>
      </c>
      <c r="F101" s="76">
        <f t="shared" si="28"/>
        <v>44499</v>
      </c>
      <c r="G101" s="58">
        <v>1</v>
      </c>
      <c r="H101" s="59">
        <v>0</v>
      </c>
      <c r="I101" s="60">
        <v>0</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1" customFormat="1" ht="18" x14ac:dyDescent="0.2">
      <c r="A102" s="49" t="str">
        <f>IF(ISERROR(VALUE(SUBSTITUTE(prevWBS,".",""))),"1",IF(ISERROR(FIND("`",SUBSTITUTE(prevWBS,".","`",1))),TEXT(VALUE(prevWBS)+1,"#"),TEXT(VALUE(LEFT(prevWBS,FIND("`",SUBSTITUTE(prevWBS,".","`",1))-1))+1,"#")))</f>
        <v>5</v>
      </c>
      <c r="B102" s="50" t="s">
        <v>176</v>
      </c>
      <c r="D102" s="52"/>
      <c r="E102" s="77"/>
      <c r="F102" s="77" t="str">
        <f t="shared" ref="F102:F103" si="33">IF(ISBLANK(E102)," - ",IF(G102=0,E102,E102+G102-1))</f>
        <v xml:space="preserve"> - </v>
      </c>
      <c r="G102" s="53"/>
      <c r="H102" s="54"/>
      <c r="I102" s="55" t="str">
        <f t="shared" ref="I102:I103" si="34">IF(OR(F102=0,E102=0)," - ",NETWORKDAYS(E102,F102))</f>
        <v xml:space="preserve"> - </v>
      </c>
      <c r="J102" s="74"/>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row>
    <row r="103" spans="1:66" s="57" customFormat="1" ht="24" x14ac:dyDescent="0.2">
      <c r="A10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03" s="97" t="s">
        <v>147</v>
      </c>
      <c r="D103" s="98"/>
      <c r="E103" s="75">
        <v>44500</v>
      </c>
      <c r="F103" s="76">
        <f t="shared" si="33"/>
        <v>44501</v>
      </c>
      <c r="G103" s="58">
        <v>2</v>
      </c>
      <c r="H103" s="59">
        <v>0</v>
      </c>
      <c r="I103" s="60">
        <f t="shared" si="34"/>
        <v>1</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x14ac:dyDescent="0.2">
      <c r="A10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104" s="97" t="s">
        <v>148</v>
      </c>
      <c r="D104" s="98"/>
      <c r="E104" s="75">
        <v>44501</v>
      </c>
      <c r="F104" s="76">
        <f t="shared" ref="F104" si="35">IF(ISBLANK(E104)," - ",IF(G104=0,E104,E104+G104-1))</f>
        <v>44502</v>
      </c>
      <c r="G104" s="58">
        <v>2</v>
      </c>
      <c r="H104" s="59">
        <v>0</v>
      </c>
      <c r="I104" s="60">
        <f t="shared" ref="I104" si="36">IF(OR(F104=0,E104=0)," - ",NETWORKDAYS(E104,F104))</f>
        <v>2</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24" x14ac:dyDescent="0.2">
      <c r="A10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5" s="97" t="s">
        <v>149</v>
      </c>
      <c r="D105" s="98"/>
      <c r="E105" s="75">
        <v>44502</v>
      </c>
      <c r="F105" s="76">
        <f t="shared" ref="F105:F106" si="37">IF(ISBLANK(E105)," - ",IF(G105=0,E105,E105+G105-1))</f>
        <v>44503</v>
      </c>
      <c r="G105" s="58">
        <v>2</v>
      </c>
      <c r="H105" s="59">
        <v>0</v>
      </c>
      <c r="I105" s="60">
        <f t="shared" ref="I105:I106" si="38">IF(OR(F105=0,E105=0)," - ",NETWORKDAYS(E105,F105))</f>
        <v>2</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1" customFormat="1" ht="18" x14ac:dyDescent="0.2">
      <c r="A106" s="49" t="str">
        <f>IF(ISERROR(VALUE(SUBSTITUTE(prevWBS,".",""))),"1",IF(ISERROR(FIND("`",SUBSTITUTE(prevWBS,".","`",1))),TEXT(VALUE(prevWBS)+1,"#"),TEXT(VALUE(LEFT(prevWBS,FIND("`",SUBSTITUTE(prevWBS,".","`",1))-1))+1,"#")))</f>
        <v>6</v>
      </c>
      <c r="B106" s="50" t="s">
        <v>168</v>
      </c>
      <c r="D106" s="52"/>
      <c r="E106" s="77"/>
      <c r="F106" s="77" t="str">
        <f t="shared" si="37"/>
        <v xml:space="preserve"> - </v>
      </c>
      <c r="G106" s="53"/>
      <c r="H106" s="54"/>
      <c r="I106" s="55" t="str">
        <f t="shared" si="38"/>
        <v xml:space="preserve"> - </v>
      </c>
      <c r="J106" s="74"/>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row>
    <row r="107" spans="1:66" s="57" customFormat="1" ht="18" x14ac:dyDescent="0.2">
      <c r="A10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7" s="97" t="s">
        <v>150</v>
      </c>
      <c r="D107" s="98"/>
      <c r="E107" s="75">
        <v>44503</v>
      </c>
      <c r="F107" s="76">
        <f t="shared" ref="F107" si="39">IF(ISBLANK(E107)," - ",IF(G107=0,E107,E107+G107-1))</f>
        <v>44505</v>
      </c>
      <c r="G107" s="58">
        <v>3</v>
      </c>
      <c r="H107" s="59">
        <v>0</v>
      </c>
      <c r="I107" s="60">
        <f t="shared" ref="I107" si="40">IF(OR(F107=0,E107=0)," - ",NETWORKDAYS(E107,F107))</f>
        <v>3</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24" x14ac:dyDescent="0.2">
      <c r="A10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8" s="97" t="s">
        <v>151</v>
      </c>
      <c r="D108" s="98"/>
      <c r="E108" s="75">
        <v>44505</v>
      </c>
      <c r="F108" s="76">
        <f t="shared" ref="F108:F112" si="41">IF(ISBLANK(E108)," - ",IF(G108=0,E108,E108+G108-1))</f>
        <v>44507</v>
      </c>
      <c r="G108" s="58">
        <v>3</v>
      </c>
      <c r="H108" s="59">
        <v>0</v>
      </c>
      <c r="I108" s="60">
        <f t="shared" ref="I108:I112" si="42">IF(OR(F108=0,E108=0)," - ",NETWORKDAYS(E108,F108))</f>
        <v>1</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1" customFormat="1" ht="18" x14ac:dyDescent="0.2">
      <c r="A109" s="49" t="str">
        <f>IF(ISERROR(VALUE(SUBSTITUTE(prevWBS,".",""))),"1",IF(ISERROR(FIND("`",SUBSTITUTE(prevWBS,".","`",1))),TEXT(VALUE(prevWBS)+1,"#"),TEXT(VALUE(LEFT(prevWBS,FIND("`",SUBSTITUTE(prevWBS,".","`",1))-1))+1,"#")))</f>
        <v>7</v>
      </c>
      <c r="B109" s="50" t="s">
        <v>169</v>
      </c>
      <c r="D109" s="52"/>
      <c r="E109" s="77"/>
      <c r="F109" s="77" t="str">
        <f t="shared" si="41"/>
        <v xml:space="preserve"> - </v>
      </c>
      <c r="G109" s="53"/>
      <c r="H109" s="54"/>
      <c r="I109" s="55" t="str">
        <f t="shared" si="42"/>
        <v xml:space="preserve"> - </v>
      </c>
      <c r="J109" s="74"/>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row>
    <row r="110" spans="1:66" s="57" customFormat="1" ht="18" x14ac:dyDescent="0.2">
      <c r="A11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10" s="97" t="s">
        <v>7</v>
      </c>
      <c r="D110" s="98"/>
      <c r="E110" s="75">
        <v>43131</v>
      </c>
      <c r="F110" s="76">
        <f t="shared" si="41"/>
        <v>43131</v>
      </c>
      <c r="G110" s="58">
        <v>1</v>
      </c>
      <c r="H110" s="59">
        <v>0</v>
      </c>
      <c r="I110" s="60">
        <f t="shared" si="42"/>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x14ac:dyDescent="0.2">
      <c r="A1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11" s="97" t="s">
        <v>7</v>
      </c>
      <c r="D111" s="98"/>
      <c r="E111" s="75">
        <v>43132</v>
      </c>
      <c r="F111" s="76">
        <f t="shared" si="41"/>
        <v>43132</v>
      </c>
      <c r="G111" s="58">
        <v>1</v>
      </c>
      <c r="H111" s="59">
        <v>0</v>
      </c>
      <c r="I111" s="60">
        <f t="shared" si="42"/>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x14ac:dyDescent="0.2">
      <c r="A11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12" s="97" t="s">
        <v>7</v>
      </c>
      <c r="D112" s="98"/>
      <c r="E112" s="75">
        <v>43133</v>
      </c>
      <c r="F112" s="76">
        <f t="shared" si="41"/>
        <v>43133</v>
      </c>
      <c r="G112" s="58">
        <v>1</v>
      </c>
      <c r="H112" s="59">
        <v>0</v>
      </c>
      <c r="I112" s="60">
        <f t="shared" si="42"/>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1 H50 H20:H21 H69 H72 H83:H85 H31:H32">
    <cfRule type="dataBar" priority="37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4" priority="421">
      <formula>K$6=TODAY()</formula>
    </cfRule>
  </conditionalFormatting>
  <conditionalFormatting sqref="K8:BN9 K15:BN58 K69:BN81 K83:BN112">
    <cfRule type="expression" dxfId="103" priority="424">
      <formula>AND($E8&lt;=K$6,ROUNDDOWN(($F8-$E8+1)*$H8,0)+$E8-1&gt;=K$6)</formula>
    </cfRule>
    <cfRule type="expression" dxfId="102" priority="425">
      <formula>AND(NOT(ISBLANK($E8)),$E8&lt;=K$6,$F8&gt;=K$6)</formula>
    </cfRule>
  </conditionalFormatting>
  <conditionalFormatting sqref="K6:BN9 K41:BN41 K50:BN50 K20:BN21 K69:BN69 K72:BN72 K83:BN85 K31:BN32">
    <cfRule type="expression" dxfId="101" priority="384">
      <formula>K$6=TODAY()</formula>
    </cfRule>
  </conditionalFormatting>
  <conditionalFormatting sqref="H102">
    <cfRule type="dataBar" priority="37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102:BN102">
    <cfRule type="expression" dxfId="100" priority="374">
      <formula>K$6=TODAY()</formula>
    </cfRule>
  </conditionalFormatting>
  <conditionalFormatting sqref="H103">
    <cfRule type="dataBar" priority="36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103:BN103">
    <cfRule type="expression" dxfId="99" priority="370">
      <formula>K$6=TODAY()</formula>
    </cfRule>
  </conditionalFormatting>
  <conditionalFormatting sqref="H104">
    <cfRule type="dataBar" priority="36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104:BN104">
    <cfRule type="expression" dxfId="98" priority="366">
      <formula>K$6=TODAY()</formula>
    </cfRule>
  </conditionalFormatting>
  <conditionalFormatting sqref="H105">
    <cfRule type="dataBar" priority="36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105:BN105">
    <cfRule type="expression" dxfId="97" priority="362">
      <formula>K$6=TODAY()</formula>
    </cfRule>
  </conditionalFormatting>
  <conditionalFormatting sqref="H106">
    <cfRule type="dataBar" priority="35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106:BN106">
    <cfRule type="expression" dxfId="96" priority="358">
      <formula>K$6=TODAY()</formula>
    </cfRule>
  </conditionalFormatting>
  <conditionalFormatting sqref="H107">
    <cfRule type="dataBar" priority="35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107:BN107">
    <cfRule type="expression" dxfId="95" priority="354">
      <formula>K$6=TODAY()</formula>
    </cfRule>
  </conditionalFormatting>
  <conditionalFormatting sqref="H108">
    <cfRule type="dataBar" priority="34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108:BN108">
    <cfRule type="expression" dxfId="94" priority="350">
      <formula>K$6=TODAY()</formula>
    </cfRule>
  </conditionalFormatting>
  <conditionalFormatting sqref="H109">
    <cfRule type="dataBar" priority="29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109:BN109">
    <cfRule type="expression" dxfId="93" priority="298">
      <formula>K$6=TODAY()</formula>
    </cfRule>
  </conditionalFormatting>
  <conditionalFormatting sqref="H10">
    <cfRule type="dataBar" priority="29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92" priority="295">
      <formula>AND($E10&lt;=K$6,ROUNDDOWN(($F10-$E10+1)*$H10,0)+$E10-1&gt;=K$6)</formula>
    </cfRule>
    <cfRule type="expression" dxfId="91" priority="296">
      <formula>AND(NOT(ISBLANK($E10)),$E10&lt;=K$6,$F10&gt;=K$6)</formula>
    </cfRule>
  </conditionalFormatting>
  <conditionalFormatting sqref="K10:BN10">
    <cfRule type="expression" dxfId="90" priority="294">
      <formula>K$6=TODAY()</formula>
    </cfRule>
  </conditionalFormatting>
  <conditionalFormatting sqref="H33">
    <cfRule type="dataBar" priority="27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89" priority="274">
      <formula>K$6=TODAY()</formula>
    </cfRule>
  </conditionalFormatting>
  <conditionalFormatting sqref="H34">
    <cfRule type="dataBar" priority="26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88" priority="270">
      <formula>K$6=TODAY()</formula>
    </cfRule>
  </conditionalFormatting>
  <conditionalFormatting sqref="H35">
    <cfRule type="dataBar" priority="26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87" priority="266">
      <formula>K$6=TODAY()</formula>
    </cfRule>
  </conditionalFormatting>
  <conditionalFormatting sqref="H36">
    <cfRule type="dataBar" priority="26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86" priority="262">
      <formula>K$6=TODAY()</formula>
    </cfRule>
  </conditionalFormatting>
  <conditionalFormatting sqref="H37">
    <cfRule type="dataBar" priority="25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85" priority="258">
      <formula>K$6=TODAY()</formula>
    </cfRule>
  </conditionalFormatting>
  <conditionalFormatting sqref="H38">
    <cfRule type="dataBar" priority="25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84" priority="254">
      <formula>K$6=TODAY()</formula>
    </cfRule>
  </conditionalFormatting>
  <conditionalFormatting sqref="H39">
    <cfRule type="dataBar" priority="24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83" priority="250">
      <formula>K$6=TODAY()</formula>
    </cfRule>
  </conditionalFormatting>
  <conditionalFormatting sqref="H40">
    <cfRule type="dataBar" priority="24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82" priority="246">
      <formula>K$6=TODAY()</formula>
    </cfRule>
  </conditionalFormatting>
  <conditionalFormatting sqref="H42">
    <cfRule type="dataBar" priority="24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81" priority="242">
      <formula>K$6=TODAY()</formula>
    </cfRule>
  </conditionalFormatting>
  <conditionalFormatting sqref="H43">
    <cfRule type="dataBar" priority="23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80" priority="238">
      <formula>K$6=TODAY()</formula>
    </cfRule>
  </conditionalFormatting>
  <conditionalFormatting sqref="H44">
    <cfRule type="dataBar" priority="23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79" priority="234">
      <formula>K$6=TODAY()</formula>
    </cfRule>
  </conditionalFormatting>
  <conditionalFormatting sqref="H45">
    <cfRule type="dataBar" priority="22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78" priority="230">
      <formula>K$6=TODAY()</formula>
    </cfRule>
  </conditionalFormatting>
  <conditionalFormatting sqref="H46">
    <cfRule type="dataBar" priority="22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77" priority="226">
      <formula>K$6=TODAY()</formula>
    </cfRule>
  </conditionalFormatting>
  <conditionalFormatting sqref="H47">
    <cfRule type="dataBar" priority="22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76" priority="222">
      <formula>K$6=TODAY()</formula>
    </cfRule>
  </conditionalFormatting>
  <conditionalFormatting sqref="H48">
    <cfRule type="dataBar" priority="21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75" priority="218">
      <formula>K$6=TODAY()</formula>
    </cfRule>
  </conditionalFormatting>
  <conditionalFormatting sqref="H49">
    <cfRule type="dataBar" priority="21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74" priority="214">
      <formula>K$6=TODAY()</formula>
    </cfRule>
  </conditionalFormatting>
  <conditionalFormatting sqref="H11">
    <cfRule type="dataBar" priority="20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73" priority="211">
      <formula>AND($E11&lt;=K$6,ROUNDDOWN(($F11-$E11+1)*$H11,0)+$E11-1&gt;=K$6)</formula>
    </cfRule>
    <cfRule type="expression" dxfId="72" priority="212">
      <formula>AND(NOT(ISBLANK($E11)),$E11&lt;=K$6,$F11&gt;=K$6)</formula>
    </cfRule>
  </conditionalFormatting>
  <conditionalFormatting sqref="K11:BN11">
    <cfRule type="expression" dxfId="71" priority="210">
      <formula>K$6=TODAY()</formula>
    </cfRule>
  </conditionalFormatting>
  <conditionalFormatting sqref="H12">
    <cfRule type="dataBar" priority="20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70" priority="208">
      <formula>K$6=TODAY()</formula>
    </cfRule>
  </conditionalFormatting>
  <conditionalFormatting sqref="H13">
    <cfRule type="dataBar" priority="20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69" priority="206">
      <formula>K$6=TODAY()</formula>
    </cfRule>
  </conditionalFormatting>
  <conditionalFormatting sqref="H14">
    <cfRule type="dataBar" priority="20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68" priority="204">
      <formula>K$6=TODAY()</formula>
    </cfRule>
  </conditionalFormatting>
  <conditionalFormatting sqref="H15 H18">
    <cfRule type="dataBar" priority="19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67" priority="200">
      <formula>K$6=TODAY()</formula>
    </cfRule>
  </conditionalFormatting>
  <conditionalFormatting sqref="H16">
    <cfRule type="dataBar" priority="19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66" priority="198">
      <formula>K$6=TODAY()</formula>
    </cfRule>
  </conditionalFormatting>
  <conditionalFormatting sqref="H17">
    <cfRule type="dataBar" priority="19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65" priority="196">
      <formula>K$6=TODAY()</formula>
    </cfRule>
  </conditionalFormatting>
  <conditionalFormatting sqref="H51">
    <cfRule type="dataBar" priority="19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64" priority="192">
      <formula>K$6=TODAY()</formula>
    </cfRule>
  </conditionalFormatting>
  <conditionalFormatting sqref="H52">
    <cfRule type="dataBar" priority="18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63" priority="190">
      <formula>K$6=TODAY()</formula>
    </cfRule>
  </conditionalFormatting>
  <conditionalFormatting sqref="H53">
    <cfRule type="dataBar" priority="18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62" priority="188">
      <formula>K$6=TODAY()</formula>
    </cfRule>
  </conditionalFormatting>
  <conditionalFormatting sqref="H54">
    <cfRule type="dataBar" priority="18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61" priority="186">
      <formula>K$6=TODAY()</formula>
    </cfRule>
  </conditionalFormatting>
  <conditionalFormatting sqref="H55">
    <cfRule type="dataBar" priority="18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60" priority="184">
      <formula>K$6=TODAY()</formula>
    </cfRule>
  </conditionalFormatting>
  <conditionalFormatting sqref="H56">
    <cfRule type="dataBar" priority="18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59" priority="182">
      <formula>K$6=TODAY()</formula>
    </cfRule>
  </conditionalFormatting>
  <conditionalFormatting sqref="H57">
    <cfRule type="dataBar" priority="17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58" priority="180">
      <formula>K$6=TODAY()</formula>
    </cfRule>
  </conditionalFormatting>
  <conditionalFormatting sqref="H58">
    <cfRule type="dataBar" priority="17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8">
    <cfRule type="expression" dxfId="57" priority="178">
      <formula>K$6=TODAY()</formula>
    </cfRule>
  </conditionalFormatting>
  <conditionalFormatting sqref="H87">
    <cfRule type="dataBar" priority="17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87:BN87">
    <cfRule type="expression" dxfId="56" priority="174">
      <formula>K$6=TODAY()</formula>
    </cfRule>
  </conditionalFormatting>
  <conditionalFormatting sqref="H88">
    <cfRule type="dataBar" priority="17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88:BN88">
    <cfRule type="expression" dxfId="55" priority="172">
      <formula>K$6=TODAY()</formula>
    </cfRule>
  </conditionalFormatting>
  <conditionalFormatting sqref="H90">
    <cfRule type="dataBar" priority="16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90:BN90">
    <cfRule type="expression" dxfId="54" priority="170">
      <formula>K$6=TODAY()</formula>
    </cfRule>
  </conditionalFormatting>
  <conditionalFormatting sqref="H92">
    <cfRule type="dataBar" priority="16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92:BN92">
    <cfRule type="expression" dxfId="53" priority="168">
      <formula>K$6=TODAY()</formula>
    </cfRule>
  </conditionalFormatting>
  <conditionalFormatting sqref="H94">
    <cfRule type="dataBar" priority="16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94:BN94">
    <cfRule type="expression" dxfId="52" priority="166">
      <formula>K$6=TODAY()</formula>
    </cfRule>
  </conditionalFormatting>
  <conditionalFormatting sqref="H96">
    <cfRule type="dataBar" priority="16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96:BN96">
    <cfRule type="expression" dxfId="51" priority="164">
      <formula>K$6=TODAY()</formula>
    </cfRule>
  </conditionalFormatting>
  <conditionalFormatting sqref="H98">
    <cfRule type="dataBar" priority="16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98:BN98">
    <cfRule type="expression" dxfId="50" priority="162">
      <formula>K$6=TODAY()</formula>
    </cfRule>
  </conditionalFormatting>
  <conditionalFormatting sqref="H100">
    <cfRule type="dataBar" priority="15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100:BN100">
    <cfRule type="expression" dxfId="49" priority="160">
      <formula>K$6=TODAY()</formula>
    </cfRule>
  </conditionalFormatting>
  <conditionalFormatting sqref="H110:H112">
    <cfRule type="dataBar" priority="15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10:BN112">
    <cfRule type="expression" dxfId="48" priority="156">
      <formula>K$6=TODAY()</formula>
    </cfRule>
  </conditionalFormatting>
  <conditionalFormatting sqref="H86">
    <cfRule type="dataBar" priority="11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86:BN86">
    <cfRule type="expression" dxfId="47" priority="120">
      <formula>K$6=TODAY()</formula>
    </cfRule>
  </conditionalFormatting>
  <conditionalFormatting sqref="H89">
    <cfRule type="dataBar" priority="11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89:BN89">
    <cfRule type="expression" dxfId="46" priority="116">
      <formula>K$6=TODAY()</formula>
    </cfRule>
  </conditionalFormatting>
  <conditionalFormatting sqref="H91">
    <cfRule type="dataBar" priority="11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91:BN91">
    <cfRule type="expression" dxfId="45" priority="112">
      <formula>K$6=TODAY()</formula>
    </cfRule>
  </conditionalFormatting>
  <conditionalFormatting sqref="H93">
    <cfRule type="dataBar" priority="10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93:BN93">
    <cfRule type="expression" dxfId="44" priority="108">
      <formula>K$6=TODAY()</formula>
    </cfRule>
  </conditionalFormatting>
  <conditionalFormatting sqref="H95">
    <cfRule type="dataBar" priority="10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95:BN95">
    <cfRule type="expression" dxfId="43" priority="104">
      <formula>K$6=TODAY()</formula>
    </cfRule>
  </conditionalFormatting>
  <conditionalFormatting sqref="H97">
    <cfRule type="dataBar" priority="9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97:BN97">
    <cfRule type="expression" dxfId="42" priority="100">
      <formula>K$6=TODAY()</formula>
    </cfRule>
  </conditionalFormatting>
  <conditionalFormatting sqref="H99">
    <cfRule type="dataBar" priority="9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99:BN99">
    <cfRule type="expression" dxfId="41" priority="96">
      <formula>K$6=TODAY()</formula>
    </cfRule>
  </conditionalFormatting>
  <conditionalFormatting sqref="H101">
    <cfRule type="dataBar" priority="9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101:BN101">
    <cfRule type="expression" dxfId="40" priority="92">
      <formula>K$6=TODAY()</formula>
    </cfRule>
  </conditionalFormatting>
  <conditionalFormatting sqref="H19">
    <cfRule type="dataBar" priority="8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39" priority="88">
      <formula>K$6=TODAY()</formula>
    </cfRule>
  </conditionalFormatting>
  <conditionalFormatting sqref="H70">
    <cfRule type="dataBar" priority="7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70:BN70">
    <cfRule type="expression" dxfId="38" priority="80">
      <formula>K$6=TODAY()</formula>
    </cfRule>
  </conditionalFormatting>
  <conditionalFormatting sqref="H71">
    <cfRule type="dataBar" priority="7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71:BN71">
    <cfRule type="expression" dxfId="37" priority="76">
      <formula>K$6=TODAY()</formula>
    </cfRule>
  </conditionalFormatting>
  <conditionalFormatting sqref="H74">
    <cfRule type="dataBar" priority="7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74:BN74">
    <cfRule type="expression" dxfId="36" priority="72">
      <formula>K$6=TODAY()</formula>
    </cfRule>
  </conditionalFormatting>
  <conditionalFormatting sqref="H75">
    <cfRule type="dataBar" priority="6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75:BN75">
    <cfRule type="expression" dxfId="35" priority="70">
      <formula>K$6=TODAY()</formula>
    </cfRule>
  </conditionalFormatting>
  <conditionalFormatting sqref="H76">
    <cfRule type="dataBar" priority="6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76:BN76">
    <cfRule type="expression" dxfId="34" priority="68">
      <formula>K$6=TODAY()</formula>
    </cfRule>
  </conditionalFormatting>
  <conditionalFormatting sqref="H77">
    <cfRule type="dataBar" priority="6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77:BN77">
    <cfRule type="expression" dxfId="33" priority="66">
      <formula>K$6=TODAY()</formula>
    </cfRule>
  </conditionalFormatting>
  <conditionalFormatting sqref="H78">
    <cfRule type="dataBar" priority="6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78:BN78">
    <cfRule type="expression" dxfId="32" priority="64">
      <formula>K$6=TODAY()</formula>
    </cfRule>
  </conditionalFormatting>
  <conditionalFormatting sqref="H79">
    <cfRule type="dataBar" priority="6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9:BN79">
    <cfRule type="expression" dxfId="31" priority="62">
      <formula>K$6=TODAY()</formula>
    </cfRule>
  </conditionalFormatting>
  <conditionalFormatting sqref="H80">
    <cfRule type="dataBar" priority="5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80:BN80">
    <cfRule type="expression" dxfId="30" priority="60">
      <formula>K$6=TODAY()</formula>
    </cfRule>
  </conditionalFormatting>
  <conditionalFormatting sqref="H81">
    <cfRule type="dataBar" priority="5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81:BN81">
    <cfRule type="expression" dxfId="29" priority="58">
      <formula>K$6=TODAY()</formula>
    </cfRule>
  </conditionalFormatting>
  <conditionalFormatting sqref="H73">
    <cfRule type="dataBar" priority="5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73:BN73">
    <cfRule type="expression" dxfId="28" priority="54">
      <formula>K$6=TODAY()</formula>
    </cfRule>
  </conditionalFormatting>
  <conditionalFormatting sqref="H22">
    <cfRule type="dataBar" priority="4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27" priority="50">
      <formula>K$6=TODAY()</formula>
    </cfRule>
  </conditionalFormatting>
  <conditionalFormatting sqref="H23">
    <cfRule type="dataBar" priority="4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26" priority="46">
      <formula>K$6=TODAY()</formula>
    </cfRule>
  </conditionalFormatting>
  <conditionalFormatting sqref="H24">
    <cfRule type="dataBar" priority="4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25" priority="44">
      <formula>K$6=TODAY()</formula>
    </cfRule>
  </conditionalFormatting>
  <conditionalFormatting sqref="H25">
    <cfRule type="dataBar" priority="4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24" priority="42">
      <formula>K$6=TODAY()</formula>
    </cfRule>
  </conditionalFormatting>
  <conditionalFormatting sqref="H26">
    <cfRule type="dataBar" priority="3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23" priority="40">
      <formula>K$6=TODAY()</formula>
    </cfRule>
  </conditionalFormatting>
  <conditionalFormatting sqref="H27">
    <cfRule type="dataBar" priority="3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22" priority="38">
      <formula>K$6=TODAY()</formula>
    </cfRule>
  </conditionalFormatting>
  <conditionalFormatting sqref="H28">
    <cfRule type="dataBar" priority="3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1" priority="36">
      <formula>K$6=TODAY()</formula>
    </cfRule>
  </conditionalFormatting>
  <conditionalFormatting sqref="H29">
    <cfRule type="dataBar" priority="3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20" priority="34">
      <formula>K$6=TODAY()</formula>
    </cfRule>
  </conditionalFormatting>
  <conditionalFormatting sqref="H30">
    <cfRule type="dataBar" priority="3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19" priority="32">
      <formula>K$6=TODAY()</formula>
    </cfRule>
  </conditionalFormatting>
  <conditionalFormatting sqref="H59">
    <cfRule type="dataBar" priority="27">
      <dataBar>
        <cfvo type="num" val="0"/>
        <cfvo type="num" val="1"/>
        <color theme="0" tint="-0.34998626667073579"/>
      </dataBar>
      <extLst>
        <ext xmlns:x14="http://schemas.microsoft.com/office/spreadsheetml/2009/9/main" uri="{B025F937-C7B1-47D3-B67F-A62EFF666E3E}">
          <x14:id>{3BEC0821-7270-46F6-9B6F-347E66D63352}</x14:id>
        </ext>
      </extLst>
    </cfRule>
  </conditionalFormatting>
  <conditionalFormatting sqref="K59:BN59">
    <cfRule type="expression" dxfId="18" priority="29">
      <formula>AND($E59&lt;=K$6,ROUNDDOWN(($F59-$E59+1)*$H59,0)+$E59-1&gt;=K$6)</formula>
    </cfRule>
    <cfRule type="expression" dxfId="17" priority="30">
      <formula>AND(NOT(ISBLANK($E59)),$E59&lt;=K$6,$F59&gt;=K$6)</formula>
    </cfRule>
  </conditionalFormatting>
  <conditionalFormatting sqref="K59:BN59">
    <cfRule type="expression" dxfId="16" priority="28">
      <formula>K$6=TODAY()</formula>
    </cfRule>
  </conditionalFormatting>
  <conditionalFormatting sqref="K60:BN67">
    <cfRule type="expression" dxfId="15" priority="25">
      <formula>AND($E60&lt;=K$6,ROUNDDOWN(($F60-$E60+1)*$H60,0)+$E60-1&gt;=K$6)</formula>
    </cfRule>
    <cfRule type="expression" dxfId="14" priority="26">
      <formula>AND(NOT(ISBLANK($E60)),$E60&lt;=K$6,$F60&gt;=K$6)</formula>
    </cfRule>
  </conditionalFormatting>
  <conditionalFormatting sqref="H60">
    <cfRule type="dataBar" priority="23">
      <dataBar>
        <cfvo type="num" val="0"/>
        <cfvo type="num" val="1"/>
        <color theme="0" tint="-0.34998626667073579"/>
      </dataBar>
      <extLst>
        <ext xmlns:x14="http://schemas.microsoft.com/office/spreadsheetml/2009/9/main" uri="{B025F937-C7B1-47D3-B67F-A62EFF666E3E}">
          <x14:id>{A5E3A54A-6104-4B3C-B910-35DE0C10C763}</x14:id>
        </ext>
      </extLst>
    </cfRule>
  </conditionalFormatting>
  <conditionalFormatting sqref="K60:BN60">
    <cfRule type="expression" dxfId="13" priority="24">
      <formula>K$6=TODAY()</formula>
    </cfRule>
  </conditionalFormatting>
  <conditionalFormatting sqref="H61">
    <cfRule type="dataBar" priority="21">
      <dataBar>
        <cfvo type="num" val="0"/>
        <cfvo type="num" val="1"/>
        <color theme="0" tint="-0.34998626667073579"/>
      </dataBar>
      <extLst>
        <ext xmlns:x14="http://schemas.microsoft.com/office/spreadsheetml/2009/9/main" uri="{B025F937-C7B1-47D3-B67F-A62EFF666E3E}">
          <x14:id>{2B6DA131-F5E7-4855-A8AC-C25A6C96C3D6}</x14:id>
        </ext>
      </extLst>
    </cfRule>
  </conditionalFormatting>
  <conditionalFormatting sqref="K61:BN61">
    <cfRule type="expression" dxfId="12" priority="22">
      <formula>K$6=TODAY()</formula>
    </cfRule>
  </conditionalFormatting>
  <conditionalFormatting sqref="H62">
    <cfRule type="dataBar" priority="19">
      <dataBar>
        <cfvo type="num" val="0"/>
        <cfvo type="num" val="1"/>
        <color theme="0" tint="-0.34998626667073579"/>
      </dataBar>
      <extLst>
        <ext xmlns:x14="http://schemas.microsoft.com/office/spreadsheetml/2009/9/main" uri="{B025F937-C7B1-47D3-B67F-A62EFF666E3E}">
          <x14:id>{26DBC791-9BE5-4FFE-9952-82F7E2DAE226}</x14:id>
        </ext>
      </extLst>
    </cfRule>
  </conditionalFormatting>
  <conditionalFormatting sqref="K62:BN62">
    <cfRule type="expression" dxfId="11" priority="20">
      <formula>K$6=TODAY()</formula>
    </cfRule>
  </conditionalFormatting>
  <conditionalFormatting sqref="H63">
    <cfRule type="dataBar" priority="17">
      <dataBar>
        <cfvo type="num" val="0"/>
        <cfvo type="num" val="1"/>
        <color theme="0" tint="-0.34998626667073579"/>
      </dataBar>
      <extLst>
        <ext xmlns:x14="http://schemas.microsoft.com/office/spreadsheetml/2009/9/main" uri="{B025F937-C7B1-47D3-B67F-A62EFF666E3E}">
          <x14:id>{13D4708A-849B-4DC4-8084-27DCA9520F30}</x14:id>
        </ext>
      </extLst>
    </cfRule>
  </conditionalFormatting>
  <conditionalFormatting sqref="K63:BN63">
    <cfRule type="expression" dxfId="10" priority="18">
      <formula>K$6=TODAY()</formula>
    </cfRule>
  </conditionalFormatting>
  <conditionalFormatting sqref="H64">
    <cfRule type="dataBar" priority="15">
      <dataBar>
        <cfvo type="num" val="0"/>
        <cfvo type="num" val="1"/>
        <color theme="0" tint="-0.34998626667073579"/>
      </dataBar>
      <extLst>
        <ext xmlns:x14="http://schemas.microsoft.com/office/spreadsheetml/2009/9/main" uri="{B025F937-C7B1-47D3-B67F-A62EFF666E3E}">
          <x14:id>{8C2FC294-272A-4837-B6AB-7B8D70E4C63B}</x14:id>
        </ext>
      </extLst>
    </cfRule>
  </conditionalFormatting>
  <conditionalFormatting sqref="K64:BN64">
    <cfRule type="expression" dxfId="9" priority="16">
      <formula>K$6=TODAY()</formula>
    </cfRule>
  </conditionalFormatting>
  <conditionalFormatting sqref="H65">
    <cfRule type="dataBar" priority="13">
      <dataBar>
        <cfvo type="num" val="0"/>
        <cfvo type="num" val="1"/>
        <color theme="0" tint="-0.34998626667073579"/>
      </dataBar>
      <extLst>
        <ext xmlns:x14="http://schemas.microsoft.com/office/spreadsheetml/2009/9/main" uri="{B025F937-C7B1-47D3-B67F-A62EFF666E3E}">
          <x14:id>{553BC4C7-EAFB-4C08-A00C-E587B60B225F}</x14:id>
        </ext>
      </extLst>
    </cfRule>
  </conditionalFormatting>
  <conditionalFormatting sqref="K65:BN65">
    <cfRule type="expression" dxfId="8" priority="14">
      <formula>K$6=TODAY()</formula>
    </cfRule>
  </conditionalFormatting>
  <conditionalFormatting sqref="H66">
    <cfRule type="dataBar" priority="11">
      <dataBar>
        <cfvo type="num" val="0"/>
        <cfvo type="num" val="1"/>
        <color theme="0" tint="-0.34998626667073579"/>
      </dataBar>
      <extLst>
        <ext xmlns:x14="http://schemas.microsoft.com/office/spreadsheetml/2009/9/main" uri="{B025F937-C7B1-47D3-B67F-A62EFF666E3E}">
          <x14:id>{BCC35FD3-ABE2-445B-8A98-DC34DC3B370A}</x14:id>
        </ext>
      </extLst>
    </cfRule>
  </conditionalFormatting>
  <conditionalFormatting sqref="K66:BN66">
    <cfRule type="expression" dxfId="7" priority="12">
      <formula>K$6=TODAY()</formula>
    </cfRule>
  </conditionalFormatting>
  <conditionalFormatting sqref="H67">
    <cfRule type="dataBar" priority="9">
      <dataBar>
        <cfvo type="num" val="0"/>
        <cfvo type="num" val="1"/>
        <color theme="0" tint="-0.34998626667073579"/>
      </dataBar>
      <extLst>
        <ext xmlns:x14="http://schemas.microsoft.com/office/spreadsheetml/2009/9/main" uri="{B025F937-C7B1-47D3-B67F-A62EFF666E3E}">
          <x14:id>{45B5897F-60EE-4098-AAE5-7D3489DB154E}</x14:id>
        </ext>
      </extLst>
    </cfRule>
  </conditionalFormatting>
  <conditionalFormatting sqref="K67:BN67">
    <cfRule type="expression" dxfId="6" priority="10">
      <formula>K$6=TODAY()</formula>
    </cfRule>
  </conditionalFormatting>
  <conditionalFormatting sqref="H68">
    <cfRule type="dataBar" priority="5">
      <dataBar>
        <cfvo type="num" val="0"/>
        <cfvo type="num" val="1"/>
        <color theme="0" tint="-0.34998626667073579"/>
      </dataBar>
      <extLst>
        <ext xmlns:x14="http://schemas.microsoft.com/office/spreadsheetml/2009/9/main" uri="{B025F937-C7B1-47D3-B67F-A62EFF666E3E}">
          <x14:id>{4A8A640F-2051-40C1-976E-5720BE8C95F6}</x14:id>
        </ext>
      </extLst>
    </cfRule>
  </conditionalFormatting>
  <conditionalFormatting sqref="K68:BN68">
    <cfRule type="expression" dxfId="5" priority="7">
      <formula>AND($E68&lt;=K$6,ROUNDDOWN(($F68-$E68+1)*$H68,0)+$E68-1&gt;=K$6)</formula>
    </cfRule>
    <cfRule type="expression" dxfId="4" priority="8">
      <formula>AND(NOT(ISBLANK($E68)),$E68&lt;=K$6,$F68&gt;=K$6)</formula>
    </cfRule>
  </conditionalFormatting>
  <conditionalFormatting sqref="K68:BN68">
    <cfRule type="expression" dxfId="3" priority="6">
      <formula>K$6=TODAY()</formula>
    </cfRule>
  </conditionalFormatting>
  <conditionalFormatting sqref="H82">
    <cfRule type="dataBar" priority="1">
      <dataBar>
        <cfvo type="num" val="0"/>
        <cfvo type="num" val="1"/>
        <color theme="0" tint="-0.34998626667073579"/>
      </dataBar>
      <extLst>
        <ext xmlns:x14="http://schemas.microsoft.com/office/spreadsheetml/2009/9/main" uri="{B025F937-C7B1-47D3-B67F-A62EFF666E3E}">
          <x14:id>{1FFA2B86-8A5C-45E1-8D92-0EA2E34C9FD0}</x14:id>
        </ext>
      </extLst>
    </cfRule>
  </conditionalFormatting>
  <conditionalFormatting sqref="K82:BN82">
    <cfRule type="expression" dxfId="2" priority="3">
      <formula>AND($E82&lt;=K$6,ROUNDDOWN(($F82-$E82+1)*$H82,0)+$E82-1&gt;=K$6)</formula>
    </cfRule>
    <cfRule type="expression" dxfId="1" priority="4">
      <formula>AND(NOT(ISBLANK($E82)),$E82&lt;=K$6,$F82&gt;=K$6)</formula>
    </cfRule>
  </conditionalFormatting>
  <conditionalFormatting sqref="K82:BN8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83 G20:H20 G31:H31 G83:H83 H85 H84" unlockedFormula="1"/>
    <ignoredError sqref="A83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H69 H72 H83:H85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H110:H112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BEC0821-7270-46F6-9B6F-347E66D63352}">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A5E3A54A-6104-4B3C-B910-35DE0C10C76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2B6DA131-F5E7-4855-A8AC-C25A6C96C3D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26DBC791-9BE5-4FFE-9952-82F7E2DAE22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13D4708A-849B-4DC4-8084-27DCA9520F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C2FC294-272A-4837-B6AB-7B8D70E4C63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553BC4C7-EAFB-4C08-A00C-E587B60B225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BCC35FD3-ABE2-445B-8A98-DC34DC3B370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45B5897F-60EE-4098-AAE5-7D3489DB154E}">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4A8A640F-2051-40C1-976E-5720BE8C95F6}">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1FFA2B86-8A5C-45E1-8D92-0EA2E34C9FD0}">
            <x14:dataBar minLength="0" maxLength="100" gradient="0">
              <x14:cfvo type="num">
                <xm:f>0</xm:f>
              </x14:cfvo>
              <x14:cfvo type="num">
                <xm:f>1</xm:f>
              </x14:cfvo>
              <x14:negativeFillColor rgb="FFFF0000"/>
              <x14:axisColor rgb="FF000000"/>
            </x14:dataBar>
          </x14:cfRule>
          <xm:sqref>H82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2021-10-21T07:50:27Z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