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6103B0A0-8F5C-443C-9B61-608327FBA112}"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GanttChart!$A$1:$BN$60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9" l="1"/>
  <c r="I14" i="9" s="1"/>
  <c r="F13" i="9"/>
  <c r="I13" i="9" s="1"/>
  <c r="F12" i="9"/>
  <c r="I12" i="9" s="1"/>
  <c r="F11" i="9"/>
  <c r="I11" i="9" s="1"/>
  <c r="F55" i="9"/>
  <c r="I55" i="9" s="1"/>
  <c r="F49" i="9"/>
  <c r="I49" i="9" s="1"/>
  <c r="F48" i="9"/>
  <c r="I48" i="9" s="1"/>
  <c r="F47" i="9"/>
  <c r="I47" i="9" s="1"/>
  <c r="F46" i="9"/>
  <c r="I46" i="9" s="1"/>
  <c r="F45" i="9"/>
  <c r="I45" i="9" s="1"/>
  <c r="F44" i="9"/>
  <c r="I44" i="9" s="1"/>
  <c r="F43" i="9"/>
  <c r="I43" i="9" s="1"/>
  <c r="F42" i="9"/>
  <c r="I42" i="9" s="1"/>
  <c r="F39" i="9"/>
  <c r="I39" i="9" s="1"/>
  <c r="F38" i="9"/>
  <c r="I38" i="9" s="1"/>
  <c r="F37" i="9"/>
  <c r="I37" i="9" s="1"/>
  <c r="F36" i="9"/>
  <c r="I36" i="9" s="1"/>
  <c r="F35" i="9"/>
  <c r="I35" i="9" s="1"/>
  <c r="F34" i="9"/>
  <c r="I34" i="9" s="1"/>
  <c r="F33" i="9"/>
  <c r="I33" i="9" s="1"/>
  <c r="F32" i="9"/>
  <c r="I32" i="9" s="1"/>
  <c r="F40" i="9"/>
  <c r="I40" i="9" s="1"/>
  <c r="F28" i="9"/>
  <c r="I28" i="9" s="1"/>
  <c r="F27" i="9"/>
  <c r="I27" i="9" s="1"/>
  <c r="F10" i="9"/>
  <c r="I10" i="9" s="1"/>
  <c r="F67" i="9"/>
  <c r="I67" i="9" s="1"/>
  <c r="F23" i="9" l="1"/>
  <c r="I23" i="9" s="1"/>
  <c r="F22" i="9"/>
  <c r="I22" i="9" s="1"/>
  <c r="F21" i="9"/>
  <c r="I21" i="9" s="1"/>
  <c r="F20" i="9"/>
  <c r="I20" i="9" s="1"/>
  <c r="F19" i="9"/>
  <c r="I19" i="9" s="1"/>
  <c r="F18" i="9"/>
  <c r="I18" i="9" s="1"/>
  <c r="F17" i="9"/>
  <c r="I17" i="9" s="1"/>
  <c r="F16" i="9"/>
  <c r="I16" i="9" s="1"/>
  <c r="F66" i="9"/>
  <c r="I66" i="9" s="1"/>
  <c r="F65" i="9"/>
  <c r="I65" i="9" s="1"/>
  <c r="F64" i="9"/>
  <c r="I64" i="9" s="1"/>
  <c r="F63" i="9"/>
  <c r="I63" i="9" s="1"/>
  <c r="F62" i="9"/>
  <c r="I62" i="9" s="1"/>
  <c r="F61" i="9"/>
  <c r="I61" i="9" s="1"/>
  <c r="A70" i="9"/>
  <c r="A71" i="9" s="1"/>
  <c r="A72" i="9" s="1"/>
  <c r="A73" i="9" s="1"/>
  <c r="F70" i="9"/>
  <c r="I70" i="9" s="1"/>
  <c r="F71" i="9"/>
  <c r="I71" i="9" s="1"/>
  <c r="F72" i="9"/>
  <c r="I72" i="9" s="1"/>
  <c r="F73" i="9"/>
  <c r="I73" i="9" s="1"/>
  <c r="A74" i="9"/>
  <c r="F60" i="9"/>
  <c r="I60" i="9" s="1"/>
  <c r="F59" i="9"/>
  <c r="I59" i="9" s="1"/>
  <c r="F8" i="9" l="1"/>
  <c r="I8" i="9" s="1"/>
  <c r="F53" i="9"/>
  <c r="I53" i="9" s="1"/>
  <c r="F30" i="9"/>
  <c r="I30" i="9" s="1"/>
  <c r="F24" i="9"/>
  <c r="I24" i="9" s="1"/>
  <c r="F9" i="9" l="1"/>
  <c r="K6" i="9"/>
  <c r="F15" i="9" l="1"/>
  <c r="I15" i="9" s="1"/>
  <c r="I9" i="9"/>
  <c r="K7" i="9"/>
  <c r="K4" i="9"/>
  <c r="A8" i="9"/>
  <c r="L6" i="9" l="1"/>
  <c r="F41" i="9" l="1"/>
  <c r="I41" i="9" s="1"/>
  <c r="F31" i="9"/>
  <c r="I31" i="9" s="1"/>
  <c r="F54" i="9"/>
  <c r="I54" i="9" s="1"/>
  <c r="M6" i="9"/>
  <c r="F50" i="9"/>
  <c r="I50" i="9" s="1"/>
  <c r="F56" i="9" l="1"/>
  <c r="I56" i="9" s="1"/>
  <c r="N6" i="9"/>
  <c r="F57" i="9" l="1"/>
  <c r="I57" i="9" s="1"/>
  <c r="F51" i="9"/>
  <c r="I51" i="9" s="1"/>
  <c r="O6" i="9"/>
  <c r="K5" i="9"/>
  <c r="F58" i="9" l="1"/>
  <c r="I58" i="9" s="1"/>
  <c r="F52" i="9"/>
  <c r="I5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A15" i="9" s="1"/>
  <c r="A16" i="9" s="1"/>
  <c r="A17" i="9" s="1"/>
  <c r="A18" i="9" s="1"/>
  <c r="A19" i="9" s="1"/>
  <c r="A20" i="9" s="1"/>
  <c r="A21" i="9" s="1"/>
  <c r="A22" i="9" s="1"/>
  <c r="A23" i="9" s="1"/>
  <c r="A24" i="9" s="1"/>
  <c r="A25" i="9" s="1"/>
  <c r="A26" i="9" l="1"/>
  <c r="F25" i="9"/>
  <c r="A27" i="9" l="1"/>
  <c r="I25" i="9"/>
  <c r="F26" i="9"/>
  <c r="A28" i="9" l="1"/>
  <c r="A29" i="9" s="1"/>
  <c r="A30" i="9" s="1"/>
  <c r="A31" i="9" s="1"/>
  <c r="A32" i="9" s="1"/>
  <c r="A33" i="9" s="1"/>
  <c r="A34" i="9" s="1"/>
  <c r="A35" i="9" s="1"/>
  <c r="A36" i="9" s="1"/>
  <c r="A37" i="9" s="1"/>
  <c r="A38" i="9" s="1"/>
  <c r="A39" i="9" s="1"/>
  <c r="I26" i="9"/>
  <c r="F29" i="9"/>
  <c r="I29" i="9" s="1"/>
  <c r="A40" i="9" l="1"/>
  <c r="A41" i="9" s="1"/>
  <c r="A42" i="9" l="1"/>
  <c r="A43" i="9" s="1"/>
  <c r="A44" i="9" s="1"/>
  <c r="A45" i="9" s="1"/>
  <c r="A46" i="9" s="1"/>
  <c r="A47" i="9" s="1"/>
  <c r="A48" i="9" s="1"/>
  <c r="A49" i="9" s="1"/>
  <c r="A50" i="9" s="1"/>
  <c r="A51" i="9" s="1"/>
  <c r="A52" i="9" s="1"/>
  <c r="A53" i="9" s="1"/>
  <c r="A54" i="9" l="1"/>
  <c r="A55" i="9" l="1"/>
  <c r="A56" i="9" s="1"/>
  <c r="A57" i="9" s="1"/>
  <c r="A58" i="9" s="1"/>
  <c r="A59" i="9" s="1"/>
  <c r="A60" i="9" s="1"/>
  <c r="A61" i="9" s="1"/>
  <c r="A62" i="9" s="1"/>
  <c r="A63" i="9" s="1"/>
  <c r="A64" i="9" s="1"/>
  <c r="A65" i="9" s="1"/>
  <c r="A66" i="9" s="1"/>
  <c r="A6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<sst xmlns="http://schemas.openxmlformats.org/spreadsheetml/2006/main" count="208" uniqueCount="181">
  <si>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</si>
  <si>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</si>
  <si>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</si>
  <si>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</si>
  <si>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</si>
  <si>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</si>
  <si>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</si>
  <si>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</si>
  <si>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</si>
  <si>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</si>
  <si>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</si>
  <si>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</si>
  <si>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</si>
  <si>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</si>
  <si>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</si>
  <si>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</si>
  <si>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</si>
  <si>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</si>
  <si>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</si>
  <si>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</si>
  <si>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</si>
  <si>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</si>
  <si>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</si>
  <si>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</si>
  <si>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</si>
  <si>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</si>
  <si>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</si>
  <si>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</si>
  <si>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</si>
  <si>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</si>
  <si>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</si>
  <si>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</si>
  <si>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</si>
  <si>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</si>
  <si>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</si>
  <si>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</si>
  <si>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</si>
  <si>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</si>
  <si>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</si>
  <si>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</si>
  <si>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</si>
  <si>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</si>
  <si>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</si>
  <si>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</si>
  <si>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</si>
  <si>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</si>
  <si>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</si>
  <si>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</si>
  <si>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</si>
  <si>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</si>
  <si>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</si>
  <si>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</si>
  <si>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</si>
  <si>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</si>
  <si>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</si>
  <si>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</si>
  <si>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</si>
  <si>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</si>
  <si>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</si>
  <si>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</si>
  <si>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</si>
  <si>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</si>
  <si>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</si>
  <si>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</si>
  <si>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</si>
  <si>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</si>
  <si>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</si>
  <si>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</si>
  <si>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</si>
  <si>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</si>
  <si>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</si>
  <si>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</si>
  <si>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</si>
  <si>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</si>
  <si>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</si>
  <si>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</si>
  <si>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</si>
  <si>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</si>
  <si>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</si>
  <si>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</si>
  <si>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</si>
  <si>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</si>
  <si>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</si>
  <si>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</si>
  <si>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</si>
  <si>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</si>
  <si>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</si>
  <si>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</si>
  <si>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</si>
  <si>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</si>
  <si>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</si>
  <si>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</si>
  <si>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</si>
  <si>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</si>
  <si>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</si>
  <si>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</si>
  <si>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</si>
  <si>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</si>
  <si>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</si>
  <si>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</si>
  <si>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</si>
  <si>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</si>
  <si>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</si>
  <si>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</si>
  <si>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</si>
  <si>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</si>
  <si>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</si>
  <si>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</si>
  <si>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</si>
  <si>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</si>
  <si>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</si>
  <si>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</si>
  <si>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</si>
  <si>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</si>
  <si>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</si>
  <si>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</si>
  <si>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</si>
  <si>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</si>
  <si>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</si>
  <si>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</si>
  <si>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</si>
  <si>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</si>
  <si>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</si>
  <si>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</si>
  <si>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</si>
  <si>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</si>
  <si>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</si>
  <si>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</si>
  <si>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</si>
  <si>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</si>
  <si>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</si>
  <si>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</si>
  <si>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</si>
  <si>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</si>
  <si>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</si>
  <si>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</si>
  <si>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</si>
  <si>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</si>
  <si>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</si>
  <si>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</si>
  <si>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Business Use Case Narratives</t>
  </si>
  <si>
    <t>Add Booking</t>
  </si>
  <si>
    <t>Update Booking</t>
  </si>
  <si>
    <t>Delete Booking</t>
  </si>
  <si>
    <t>Add Horse</t>
  </si>
  <si>
    <t>Update Horse</t>
  </si>
  <si>
    <t>Delete Horse</t>
  </si>
  <si>
    <t>Add Race Entry</t>
  </si>
  <si>
    <t>Delete Race Entry</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</si>
  <si>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</si>
  <si>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</si>
  <si>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</si>
  <si>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</si>
  <si>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</si>
  <si>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</si>
  <si>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</si>
  <si>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</si>
  <si>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</si>
  <si>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</si>
  <si>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</si>
  <si>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</si>
  <si>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</si>
  <si>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</si>
  <si>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</si>
  <si>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Testing</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</si>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</sst>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4"/>
  <sheetViews>
    <sheetView showGridLines="0" tabSelected="1" zoomScaleNormal="100" workbookViewId="0">
      <pane ySplit="7" topLeftCell="A35" activePane="bottomLeft" state="frozen"/>
      <selection pane="bottomLeft" activeCell="E21" sqref="E2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6" t="s">
        <v>138</v>
      </c>
      <c r="B1" s="46"/>
      <c r="C1" s="46"/>
      <c r="D1" s="46"/>
      <c r="E1" s="46"/>
      <c r="F1" s="46"/>
      <c r="I1" s="123"/>
      <c r="K1" s="161" t="s">
        <v>78</v>
      </c>
      <c r="L1" s="161"/>
      <c r="M1" s="161"/>
      <c r="N1" s="161"/>
      <c r="O1" s="161"/>
      <c r="P1" s="161"/>
      <c r="Q1" s="161"/>
      <c r="R1" s="161"/>
      <c r="S1" s="161"/>
      <c r="T1" s="161"/>
      <c r="U1" s="161"/>
      <c r="V1" s="161"/>
      <c r="W1" s="161"/>
      <c r="X1" s="161"/>
      <c r="Y1" s="161"/>
      <c r="Z1" s="161"/>
      <c r="AA1" s="161"/>
      <c r="AB1" s="161"/>
      <c r="AC1" s="161"/>
      <c r="AD1" s="161"/>
      <c r="AE1" s="161"/>
    </row>
    <row r="2" spans="1:66" ht="18" customHeight="1" x14ac:dyDescent="0.2">
      <c r="A2" s="51" t="s">
        <v>139</v>
      </c>
      <c r="B2" s="22"/>
      <c r="C2" s="22"/>
      <c r="D2" s="33"/>
      <c r="E2" s="151"/>
      <c r="F2" s="151"/>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1"/>
      <c r="B4" s="105" t="s">
        <v>75</v>
      </c>
      <c r="C4" s="163">
        <v>44460</v>
      </c>
      <c r="D4" s="163"/>
      <c r="E4" s="163"/>
      <c r="F4" s="102"/>
      <c r="G4" s="105" t="s">
        <v>74</v>
      </c>
      <c r="H4" s="120">
        <v>1</v>
      </c>
      <c r="I4" s="103"/>
      <c r="J4" s="49"/>
      <c r="K4" s="155" t="str">
        <f>"Week "&amp;(K6-($C$4-WEEKDAY($C$4,1)+2))/7+1</f>
        <v>Week 1</v>
      </c>
      <c r="L4" s="156"/>
      <c r="M4" s="156"/>
      <c r="N4" s="156"/>
      <c r="O4" s="156"/>
      <c r="P4" s="156"/>
      <c r="Q4" s="157"/>
      <c r="R4" s="155" t="str">
        <f>"Week "&amp;(R6-($C$4-WEEKDAY($C$4,1)+2))/7+1</f>
        <v>Week 2</v>
      </c>
      <c r="S4" s="156"/>
      <c r="T4" s="156"/>
      <c r="U4" s="156"/>
      <c r="V4" s="156"/>
      <c r="W4" s="156"/>
      <c r="X4" s="157"/>
      <c r="Y4" s="155" t="str">
        <f>"Week "&amp;(Y6-($C$4-WEEKDAY($C$4,1)+2))/7+1</f>
        <v>Week 3</v>
      </c>
      <c r="Z4" s="156"/>
      <c r="AA4" s="156"/>
      <c r="AB4" s="156"/>
      <c r="AC4" s="156"/>
      <c r="AD4" s="156"/>
      <c r="AE4" s="157"/>
      <c r="AF4" s="155" t="str">
        <f>"Week "&amp;(AF6-($C$4-WEEKDAY($C$4,1)+2))/7+1</f>
        <v>Week 4</v>
      </c>
      <c r="AG4" s="156"/>
      <c r="AH4" s="156"/>
      <c r="AI4" s="156"/>
      <c r="AJ4" s="156"/>
      <c r="AK4" s="156"/>
      <c r="AL4" s="157"/>
      <c r="AM4" s="155" t="str">
        <f>"Week "&amp;(AM6-($C$4-WEEKDAY($C$4,1)+2))/7+1</f>
        <v>Week 5</v>
      </c>
      <c r="AN4" s="156"/>
      <c r="AO4" s="156"/>
      <c r="AP4" s="156"/>
      <c r="AQ4" s="156"/>
      <c r="AR4" s="156"/>
      <c r="AS4" s="157"/>
      <c r="AT4" s="155" t="str">
        <f>"Week "&amp;(AT6-($C$4-WEEKDAY($C$4,1)+2))/7+1</f>
        <v>Week 6</v>
      </c>
      <c r="AU4" s="156"/>
      <c r="AV4" s="156"/>
      <c r="AW4" s="156"/>
      <c r="AX4" s="156"/>
      <c r="AY4" s="156"/>
      <c r="AZ4" s="157"/>
      <c r="BA4" s="155" t="str">
        <f>"Week "&amp;(BA6-($C$4-WEEKDAY($C$4,1)+2))/7+1</f>
        <v>Week 7</v>
      </c>
      <c r="BB4" s="156"/>
      <c r="BC4" s="156"/>
      <c r="BD4" s="156"/>
      <c r="BE4" s="156"/>
      <c r="BF4" s="156"/>
      <c r="BG4" s="157"/>
      <c r="BH4" s="155" t="str">
        <f>"Week "&amp;(BH6-($C$4-WEEKDAY($C$4,1)+2))/7+1</f>
        <v>Week 8</v>
      </c>
      <c r="BI4" s="156"/>
      <c r="BJ4" s="156"/>
      <c r="BK4" s="156"/>
      <c r="BL4" s="156"/>
      <c r="BM4" s="156"/>
      <c r="BN4" s="157"/>
    </row>
    <row r="5" spans="1:66" ht="17.25" customHeight="1" x14ac:dyDescent="0.2">
      <c r="A5" s="101"/>
      <c r="B5" s="105" t="s">
        <v>76</v>
      </c>
      <c r="C5" s="162" t="s">
        <v>137</v>
      </c>
      <c r="D5" s="162"/>
      <c r="E5" s="162"/>
      <c r="F5" s="104"/>
      <c r="G5" s="104"/>
      <c r="H5" s="104"/>
      <c r="I5" s="104"/>
      <c r="J5" s="49"/>
      <c r="K5" s="158">
        <f>K6</f>
        <v>44459</v>
      </c>
      <c r="L5" s="159"/>
      <c r="M5" s="159"/>
      <c r="N5" s="159"/>
      <c r="O5" s="159"/>
      <c r="P5" s="159"/>
      <c r="Q5" s="160"/>
      <c r="R5" s="158">
        <f>R6</f>
        <v>44466</v>
      </c>
      <c r="S5" s="159"/>
      <c r="T5" s="159"/>
      <c r="U5" s="159"/>
      <c r="V5" s="159"/>
      <c r="W5" s="159"/>
      <c r="X5" s="160"/>
      <c r="Y5" s="158">
        <f>Y6</f>
        <v>44473</v>
      </c>
      <c r="Z5" s="159"/>
      <c r="AA5" s="159"/>
      <c r="AB5" s="159"/>
      <c r="AC5" s="159"/>
      <c r="AD5" s="159"/>
      <c r="AE5" s="160"/>
      <c r="AF5" s="158">
        <f>AF6</f>
        <v>44480</v>
      </c>
      <c r="AG5" s="159"/>
      <c r="AH5" s="159"/>
      <c r="AI5" s="159"/>
      <c r="AJ5" s="159"/>
      <c r="AK5" s="159"/>
      <c r="AL5" s="160"/>
      <c r="AM5" s="158">
        <f>AM6</f>
        <v>44487</v>
      </c>
      <c r="AN5" s="159"/>
      <c r="AO5" s="159"/>
      <c r="AP5" s="159"/>
      <c r="AQ5" s="159"/>
      <c r="AR5" s="159"/>
      <c r="AS5" s="160"/>
      <c r="AT5" s="158">
        <f>AT6</f>
        <v>44494</v>
      </c>
      <c r="AU5" s="159"/>
      <c r="AV5" s="159"/>
      <c r="AW5" s="159"/>
      <c r="AX5" s="159"/>
      <c r="AY5" s="159"/>
      <c r="AZ5" s="160"/>
      <c r="BA5" s="158">
        <f>BA6</f>
        <v>44501</v>
      </c>
      <c r="BB5" s="159"/>
      <c r="BC5" s="159"/>
      <c r="BD5" s="159"/>
      <c r="BE5" s="159"/>
      <c r="BF5" s="159"/>
      <c r="BG5" s="160"/>
      <c r="BH5" s="158">
        <f>BH6</f>
        <v>44508</v>
      </c>
      <c r="BI5" s="159"/>
      <c r="BJ5" s="159"/>
      <c r="BK5" s="159"/>
      <c r="BL5" s="159"/>
      <c r="BM5" s="159"/>
      <c r="BN5" s="160"/>
    </row>
    <row r="6" spans="1:66" x14ac:dyDescent="0.2">
      <c r="A6" s="48"/>
      <c r="B6" s="49"/>
      <c r="C6" s="49"/>
      <c r="D6" s="50"/>
      <c r="E6" s="49"/>
      <c r="F6" s="49"/>
      <c r="G6" s="49"/>
      <c r="H6" s="49"/>
      <c r="I6" s="49"/>
      <c r="J6" s="49"/>
      <c r="K6" s="86">
        <f>C4-WEEKDAY(C4,1)+2+7*(H4-1)</f>
        <v>44459</v>
      </c>
      <c r="L6" s="77">
        <f t="shared" ref="L6:AQ6" si="0">K6+1</f>
        <v>44460</v>
      </c>
      <c r="M6" s="77">
        <f t="shared" si="0"/>
        <v>44461</v>
      </c>
      <c r="N6" s="77">
        <f t="shared" si="0"/>
        <v>44462</v>
      </c>
      <c r="O6" s="77">
        <f t="shared" si="0"/>
        <v>44463</v>
      </c>
      <c r="P6" s="77">
        <f t="shared" si="0"/>
        <v>44464</v>
      </c>
      <c r="Q6" s="87">
        <f t="shared" si="0"/>
        <v>44465</v>
      </c>
      <c r="R6" s="86">
        <f t="shared" si="0"/>
        <v>44466</v>
      </c>
      <c r="S6" s="77">
        <f t="shared" si="0"/>
        <v>44467</v>
      </c>
      <c r="T6" s="77">
        <f t="shared" si="0"/>
        <v>44468</v>
      </c>
      <c r="U6" s="77">
        <f t="shared" si="0"/>
        <v>44469</v>
      </c>
      <c r="V6" s="77">
        <f t="shared" si="0"/>
        <v>44470</v>
      </c>
      <c r="W6" s="77">
        <f t="shared" si="0"/>
        <v>44471</v>
      </c>
      <c r="X6" s="87">
        <f t="shared" si="0"/>
        <v>44472</v>
      </c>
      <c r="Y6" s="86">
        <f t="shared" si="0"/>
        <v>44473</v>
      </c>
      <c r="Z6" s="77">
        <f t="shared" si="0"/>
        <v>44474</v>
      </c>
      <c r="AA6" s="77">
        <f t="shared" si="0"/>
        <v>44475</v>
      </c>
      <c r="AB6" s="77">
        <f t="shared" si="0"/>
        <v>44476</v>
      </c>
      <c r="AC6" s="77">
        <f t="shared" si="0"/>
        <v>44477</v>
      </c>
      <c r="AD6" s="77">
        <f t="shared" si="0"/>
        <v>44478</v>
      </c>
      <c r="AE6" s="87">
        <f t="shared" si="0"/>
        <v>44479</v>
      </c>
      <c r="AF6" s="86">
        <f t="shared" si="0"/>
        <v>44480</v>
      </c>
      <c r="AG6" s="77">
        <f t="shared" si="0"/>
        <v>44481</v>
      </c>
      <c r="AH6" s="77">
        <f t="shared" si="0"/>
        <v>44482</v>
      </c>
      <c r="AI6" s="77">
        <f t="shared" si="0"/>
        <v>44483</v>
      </c>
      <c r="AJ6" s="77">
        <f t="shared" si="0"/>
        <v>44484</v>
      </c>
      <c r="AK6" s="77">
        <f t="shared" si="0"/>
        <v>44485</v>
      </c>
      <c r="AL6" s="87">
        <f t="shared" si="0"/>
        <v>44486</v>
      </c>
      <c r="AM6" s="86">
        <f t="shared" si="0"/>
        <v>44487</v>
      </c>
      <c r="AN6" s="77">
        <f t="shared" si="0"/>
        <v>44488</v>
      </c>
      <c r="AO6" s="77">
        <f t="shared" si="0"/>
        <v>44489</v>
      </c>
      <c r="AP6" s="77">
        <f t="shared" si="0"/>
        <v>44490</v>
      </c>
      <c r="AQ6" s="77">
        <f t="shared" si="0"/>
        <v>44491</v>
      </c>
      <c r="AR6" s="77">
        <f t="shared" ref="AR6:BN6" si="1">AQ6+1</f>
        <v>44492</v>
      </c>
      <c r="AS6" s="87">
        <f t="shared" si="1"/>
        <v>44493</v>
      </c>
      <c r="AT6" s="86">
        <f t="shared" si="1"/>
        <v>44494</v>
      </c>
      <c r="AU6" s="77">
        <f t="shared" si="1"/>
        <v>44495</v>
      </c>
      <c r="AV6" s="77">
        <f t="shared" si="1"/>
        <v>44496</v>
      </c>
      <c r="AW6" s="77">
        <f t="shared" si="1"/>
        <v>44497</v>
      </c>
      <c r="AX6" s="77">
        <f t="shared" si="1"/>
        <v>44498</v>
      </c>
      <c r="AY6" s="77">
        <f t="shared" si="1"/>
        <v>44499</v>
      </c>
      <c r="AZ6" s="87">
        <f t="shared" si="1"/>
        <v>44500</v>
      </c>
      <c r="BA6" s="86">
        <f t="shared" si="1"/>
        <v>44501</v>
      </c>
      <c r="BB6" s="77">
        <f t="shared" si="1"/>
        <v>44502</v>
      </c>
      <c r="BC6" s="77">
        <f t="shared" si="1"/>
        <v>44503</v>
      </c>
      <c r="BD6" s="77">
        <f t="shared" si="1"/>
        <v>44504</v>
      </c>
      <c r="BE6" s="77">
        <f t="shared" si="1"/>
        <v>44505</v>
      </c>
      <c r="BF6" s="77">
        <f t="shared" si="1"/>
        <v>44506</v>
      </c>
      <c r="BG6" s="87">
        <f t="shared" si="1"/>
        <v>44507</v>
      </c>
      <c r="BH6" s="86">
        <f t="shared" si="1"/>
        <v>44508</v>
      </c>
      <c r="BI6" s="77">
        <f t="shared" si="1"/>
        <v>44509</v>
      </c>
      <c r="BJ6" s="77">
        <f t="shared" si="1"/>
        <v>44510</v>
      </c>
      <c r="BK6" s="77">
        <f t="shared" si="1"/>
        <v>44511</v>
      </c>
      <c r="BL6" s="77">
        <f t="shared" si="1"/>
        <v>44512</v>
      </c>
      <c r="BM6" s="77">
        <f t="shared" si="1"/>
        <v>44513</v>
      </c>
      <c r="BN6" s="87">
        <f t="shared" si="1"/>
        <v>44514</v>
      </c>
    </row>
    <row r="7" spans="1:66" s="115" customFormat="1" ht="24.75" thickBot="1" x14ac:dyDescent="0.25">
      <c r="A7" s="107" t="s">
        <v>0</v>
      </c>
      <c r="B7" s="108" t="s">
        <v>66</v>
      </c>
      <c r="C7" s="109" t="s">
        <v>67</v>
      </c>
      <c r="D7" s="110" t="s">
        <v>73</v>
      </c>
      <c r="E7" s="111" t="s">
        <v>68</v>
      </c>
      <c r="F7" s="111" t="s">
        <v>69</v>
      </c>
      <c r="G7" s="109" t="s">
        <v>70</v>
      </c>
      <c r="H7" s="109" t="s">
        <v>71</v>
      </c>
      <c r="I7" s="109" t="s">
        <v>72</v>
      </c>
      <c r="J7" s="109"/>
      <c r="K7" s="112" t="str">
        <f t="shared" ref="K7:AP7" si="2">CHOOSE(WEEKDAY(K6,1),"S","M","T","W","T","F","S")</f>
        <v>M</v>
      </c>
      <c r="L7" s="113" t="str">
        <f t="shared" si="2"/>
        <v>T</v>
      </c>
      <c r="M7" s="113" t="str">
        <f t="shared" si="2"/>
        <v>W</v>
      </c>
      <c r="N7" s="113" t="str">
        <f t="shared" si="2"/>
        <v>T</v>
      </c>
      <c r="O7" s="113" t="str">
        <f t="shared" si="2"/>
        <v>F</v>
      </c>
      <c r="P7" s="113" t="str">
        <f t="shared" si="2"/>
        <v>S</v>
      </c>
      <c r="Q7" s="114" t="str">
        <f t="shared" si="2"/>
        <v>S</v>
      </c>
      <c r="R7" s="112" t="str">
        <f t="shared" si="2"/>
        <v>M</v>
      </c>
      <c r="S7" s="113" t="str">
        <f t="shared" si="2"/>
        <v>T</v>
      </c>
      <c r="T7" s="113" t="str">
        <f t="shared" si="2"/>
        <v>W</v>
      </c>
      <c r="U7" s="113" t="str">
        <f t="shared" si="2"/>
        <v>T</v>
      </c>
      <c r="V7" s="113" t="str">
        <f t="shared" si="2"/>
        <v>F</v>
      </c>
      <c r="W7" s="113" t="str">
        <f t="shared" si="2"/>
        <v>S</v>
      </c>
      <c r="X7" s="114" t="str">
        <f t="shared" si="2"/>
        <v>S</v>
      </c>
      <c r="Y7" s="112" t="str">
        <f t="shared" si="2"/>
        <v>M</v>
      </c>
      <c r="Z7" s="113" t="str">
        <f t="shared" si="2"/>
        <v>T</v>
      </c>
      <c r="AA7" s="113" t="str">
        <f t="shared" si="2"/>
        <v>W</v>
      </c>
      <c r="AB7" s="113" t="str">
        <f t="shared" si="2"/>
        <v>T</v>
      </c>
      <c r="AC7" s="113" t="str">
        <f t="shared" si="2"/>
        <v>F</v>
      </c>
      <c r="AD7" s="113" t="str">
        <f t="shared" si="2"/>
        <v>S</v>
      </c>
      <c r="AE7" s="114" t="str">
        <f t="shared" si="2"/>
        <v>S</v>
      </c>
      <c r="AF7" s="112" t="str">
        <f t="shared" si="2"/>
        <v>M</v>
      </c>
      <c r="AG7" s="113" t="str">
        <f t="shared" si="2"/>
        <v>T</v>
      </c>
      <c r="AH7" s="113" t="str">
        <f t="shared" si="2"/>
        <v>W</v>
      </c>
      <c r="AI7" s="113" t="str">
        <f t="shared" si="2"/>
        <v>T</v>
      </c>
      <c r="AJ7" s="113" t="str">
        <f t="shared" si="2"/>
        <v>F</v>
      </c>
      <c r="AK7" s="113" t="str">
        <f t="shared" si="2"/>
        <v>S</v>
      </c>
      <c r="AL7" s="114" t="str">
        <f t="shared" si="2"/>
        <v>S</v>
      </c>
      <c r="AM7" s="112" t="str">
        <f t="shared" si="2"/>
        <v>M</v>
      </c>
      <c r="AN7" s="113" t="str">
        <f t="shared" si="2"/>
        <v>T</v>
      </c>
      <c r="AO7" s="113" t="str">
        <f t="shared" si="2"/>
        <v>W</v>
      </c>
      <c r="AP7" s="113" t="str">
        <f t="shared" si="2"/>
        <v>T</v>
      </c>
      <c r="AQ7" s="113" t="str">
        <f t="shared" ref="AQ7:BN7" si="3">CHOOSE(WEEKDAY(AQ6,1),"S","M","T","W","T","F","S")</f>
        <v>F</v>
      </c>
      <c r="AR7" s="113" t="str">
        <f t="shared" si="3"/>
        <v>S</v>
      </c>
      <c r="AS7" s="114" t="str">
        <f t="shared" si="3"/>
        <v>S</v>
      </c>
      <c r="AT7" s="112" t="str">
        <f t="shared" si="3"/>
        <v>M</v>
      </c>
      <c r="AU7" s="113" t="str">
        <f t="shared" si="3"/>
        <v>T</v>
      </c>
      <c r="AV7" s="113" t="str">
        <f t="shared" si="3"/>
        <v>W</v>
      </c>
      <c r="AW7" s="113" t="str">
        <f t="shared" si="3"/>
        <v>T</v>
      </c>
      <c r="AX7" s="113" t="str">
        <f t="shared" si="3"/>
        <v>F</v>
      </c>
      <c r="AY7" s="113" t="str">
        <f t="shared" si="3"/>
        <v>S</v>
      </c>
      <c r="AZ7" s="114" t="str">
        <f t="shared" si="3"/>
        <v>S</v>
      </c>
      <c r="BA7" s="112" t="str">
        <f t="shared" si="3"/>
        <v>M</v>
      </c>
      <c r="BB7" s="113" t="str">
        <f t="shared" si="3"/>
        <v>T</v>
      </c>
      <c r="BC7" s="113" t="str">
        <f t="shared" si="3"/>
        <v>W</v>
      </c>
      <c r="BD7" s="113" t="str">
        <f t="shared" si="3"/>
        <v>T</v>
      </c>
      <c r="BE7" s="113" t="str">
        <f t="shared" si="3"/>
        <v>F</v>
      </c>
      <c r="BF7" s="113" t="str">
        <f t="shared" si="3"/>
        <v>S</v>
      </c>
      <c r="BG7" s="114" t="str">
        <f t="shared" si="3"/>
        <v>S</v>
      </c>
      <c r="BH7" s="112" t="str">
        <f t="shared" si="3"/>
        <v>M</v>
      </c>
      <c r="BI7" s="113" t="str">
        <f t="shared" si="3"/>
        <v>T</v>
      </c>
      <c r="BJ7" s="113" t="str">
        <f t="shared" si="3"/>
        <v>W</v>
      </c>
      <c r="BK7" s="113" t="str">
        <f t="shared" si="3"/>
        <v>T</v>
      </c>
      <c r="BL7" s="113" t="str">
        <f t="shared" si="3"/>
        <v>F</v>
      </c>
      <c r="BM7" s="113" t="str">
        <f t="shared" si="3"/>
        <v>S</v>
      </c>
      <c r="BN7" s="114" t="str">
        <f t="shared" si="3"/>
        <v>S</v>
      </c>
    </row>
    <row r="8" spans="1:66" s="54" customFormat="1" ht="18" x14ac:dyDescent="0.2">
      <c r="A8" s="78" t="str">
        <f>IF(ISERROR(VALUE(SUBSTITUTE(prevWBS,".",""))),"1",IF(ISERROR(FIND("`",SUBSTITUTE(prevWBS,".","`",1))),TEXT(VALUE(prevWBS)+1,"#"),TEXT(VALUE(LEFT(prevWBS,FIND("`",SUBSTITUTE(prevWBS,".","`",1))-1))+1,"#")))</f>
        <v>1</v>
      </c>
      <c r="B8" s="79" t="s">
        <v>161</v>
      </c>
      <c r="C8" s="80"/>
      <c r="D8" s="81"/>
      <c r="E8" s="82"/>
      <c r="F8" s="106" t="str">
        <f>IF(ISBLANK(E8)," - ",IF(G8=0,E8,E8+G8-1))</f>
        <v xml:space="preserve"> - </v>
      </c>
      <c r="G8" s="83"/>
      <c r="H8" s="84"/>
      <c r="I8" s="85" t="str">
        <f t="shared" ref="I8:I58" si="4">IF(OR(F8=0,E8=0)," - ",NETWORKDAYS(E8,F8))</f>
        <v xml:space="preserve"> - </v>
      </c>
      <c r="J8" s="8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166</v>
      </c>
      <c r="D9" s="118"/>
      <c r="E9" s="93">
        <v>44459</v>
      </c>
      <c r="F9" s="94">
        <f>IF(ISBLANK(E9)," - ",IF(G9=0,E9,E9+G9-1))</f>
        <v>44460</v>
      </c>
      <c r="G9" s="61">
        <v>2</v>
      </c>
      <c r="H9" s="62">
        <v>0</v>
      </c>
      <c r="I9" s="63">
        <f t="shared" si="4"/>
        <v>2</v>
      </c>
      <c r="J9" s="8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7" t="s">
        <v>165</v>
      </c>
      <c r="D10" s="118"/>
      <c r="E10" s="93">
        <v>44459</v>
      </c>
      <c r="F10" s="94">
        <f>IF(ISBLANK(E10)," - ",IF(G10=0,E10,E10+G10-1))</f>
        <v>44460</v>
      </c>
      <c r="G10" s="61">
        <v>2</v>
      </c>
      <c r="H10" s="62">
        <v>0</v>
      </c>
      <c r="I10" s="63">
        <f t="shared" ref="I10:I14" si="6">IF(OR(F10=0,E10=0)," - ",NETWORKDAYS(E10,F10))</f>
        <v>2</v>
      </c>
      <c r="J10" s="8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18" x14ac:dyDescent="0.2">
      <c r="A1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117" t="s">
        <v>149</v>
      </c>
      <c r="D11" s="118"/>
      <c r="E11" s="93">
        <v>43145</v>
      </c>
      <c r="F11" s="94">
        <f t="shared" ref="F11:F14" si="7">IF(ISBLANK(E11)," - ",IF(G11=0,E11,E11+G11-1))</f>
        <v>43147</v>
      </c>
      <c r="G11" s="61">
        <v>3</v>
      </c>
      <c r="H11" s="62">
        <v>0</v>
      </c>
      <c r="I11" s="63">
        <f t="shared" si="6"/>
        <v>3</v>
      </c>
      <c r="J11" s="8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19" t="s">
        <v>150</v>
      </c>
      <c r="D12" s="118"/>
      <c r="E12" s="93">
        <v>43133</v>
      </c>
      <c r="F12" s="94">
        <f t="shared" si="7"/>
        <v>43134</v>
      </c>
      <c r="G12" s="61">
        <v>2</v>
      </c>
      <c r="H12" s="62">
        <v>0</v>
      </c>
      <c r="I12" s="63">
        <f t="shared" si="6"/>
        <v>1</v>
      </c>
      <c r="J12" s="8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19" t="s">
        <v>151</v>
      </c>
      <c r="D13" s="118"/>
      <c r="E13" s="93">
        <v>43133</v>
      </c>
      <c r="F13" s="94">
        <f t="shared" si="7"/>
        <v>43134</v>
      </c>
      <c r="G13" s="61">
        <v>2</v>
      </c>
      <c r="H13" s="62">
        <v>0</v>
      </c>
      <c r="I13" s="63">
        <f t="shared" si="6"/>
        <v>1</v>
      </c>
      <c r="J13" s="8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119" t="s">
        <v>152</v>
      </c>
      <c r="D14" s="118"/>
      <c r="E14" s="93">
        <v>43133</v>
      </c>
      <c r="F14" s="94">
        <f t="shared" si="7"/>
        <v>43134</v>
      </c>
      <c r="G14" s="61">
        <v>2</v>
      </c>
      <c r="H14" s="62">
        <v>0</v>
      </c>
      <c r="I14" s="63">
        <f t="shared" si="6"/>
        <v>1</v>
      </c>
      <c r="J14" s="8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24" x14ac:dyDescent="0.2">
      <c r="A15" s="59" t="str">
        <f t="shared" si="5"/>
        <v>1.4</v>
      </c>
      <c r="B15" s="117" t="s">
        <v>140</v>
      </c>
      <c r="D15" s="118"/>
      <c r="E15" s="93">
        <v>43134</v>
      </c>
      <c r="F15" s="94">
        <f t="shared" ref="F15:F58" si="8">IF(ISBLANK(E15)," - ",IF(G15=0,E15,E15+G15-1))</f>
        <v>43138</v>
      </c>
      <c r="G15" s="61">
        <v>5</v>
      </c>
      <c r="H15" s="62">
        <v>0</v>
      </c>
      <c r="I15" s="63">
        <f t="shared" si="4"/>
        <v>3</v>
      </c>
      <c r="J15" s="8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tr">
        <f t="shared" ref="A16:A23" si="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119" t="s">
        <v>141</v>
      </c>
      <c r="D16" s="118"/>
      <c r="E16" s="93">
        <v>43133</v>
      </c>
      <c r="F16" s="94">
        <f t="shared" ref="F16" si="10">IF(ISBLANK(E16)," - ",IF(G16=0,E16,E16+G16-1))</f>
        <v>43134</v>
      </c>
      <c r="G16" s="61">
        <v>2</v>
      </c>
      <c r="H16" s="62">
        <v>0</v>
      </c>
      <c r="I16" s="63">
        <f t="shared" ref="I16" si="11">IF(OR(F16=0,E16=0)," - ",NETWORKDAYS(E16,F16))</f>
        <v>1</v>
      </c>
      <c r="J16" s="8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tr">
        <f t="shared" si="9"/>
        <v>1.4.2</v>
      </c>
      <c r="B17" s="119" t="s">
        <v>142</v>
      </c>
      <c r="D17" s="118"/>
      <c r="E17" s="93">
        <v>43133</v>
      </c>
      <c r="F17" s="94">
        <f t="shared" ref="F17" si="12">IF(ISBLANK(E17)," - ",IF(G17=0,E17,E17+G17-1))</f>
        <v>43134</v>
      </c>
      <c r="G17" s="61">
        <v>2</v>
      </c>
      <c r="H17" s="62">
        <v>0</v>
      </c>
      <c r="I17" s="63">
        <f t="shared" ref="I17" si="13">IF(OR(F17=0,E17=0)," - ",NETWORKDAYS(E17,F17))</f>
        <v>1</v>
      </c>
      <c r="J17" s="8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tr">
        <f t="shared" si="9"/>
        <v>1.4.3</v>
      </c>
      <c r="B18" s="119" t="s">
        <v>143</v>
      </c>
      <c r="D18" s="118"/>
      <c r="E18" s="93">
        <v>43133</v>
      </c>
      <c r="F18" s="94">
        <f t="shared" ref="F18" si="14">IF(ISBLANK(E18)," - ",IF(G18=0,E18,E18+G18-1))</f>
        <v>43134</v>
      </c>
      <c r="G18" s="61">
        <v>2</v>
      </c>
      <c r="H18" s="62">
        <v>0</v>
      </c>
      <c r="I18" s="63">
        <f t="shared" ref="I18" si="15">IF(OR(F18=0,E18=0)," - ",NETWORKDAYS(E18,F18))</f>
        <v>1</v>
      </c>
      <c r="J18" s="8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tr">
        <f t="shared" si="9"/>
        <v>1.4.4</v>
      </c>
      <c r="B19" s="119" t="s">
        <v>144</v>
      </c>
      <c r="D19" s="118"/>
      <c r="E19" s="93">
        <v>43133</v>
      </c>
      <c r="F19" s="94">
        <f t="shared" ref="F19" si="16">IF(ISBLANK(E19)," - ",IF(G19=0,E19,E19+G19-1))</f>
        <v>43134</v>
      </c>
      <c r="G19" s="61">
        <v>2</v>
      </c>
      <c r="H19" s="62">
        <v>0</v>
      </c>
      <c r="I19" s="63">
        <f t="shared" ref="I19" si="17">IF(OR(F19=0,E19=0)," - ",NETWORKDAYS(E19,F19))</f>
        <v>1</v>
      </c>
      <c r="J19" s="8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18" x14ac:dyDescent="0.2">
      <c r="A20" s="59" t="str">
        <f t="shared" si="9"/>
        <v>1.4.5</v>
      </c>
      <c r="B20" s="119" t="s">
        <v>145</v>
      </c>
      <c r="D20" s="118"/>
      <c r="E20" s="93">
        <v>43133</v>
      </c>
      <c r="F20" s="94">
        <f t="shared" ref="F20" si="18">IF(ISBLANK(E20)," - ",IF(G20=0,E20,E20+G20-1))</f>
        <v>43134</v>
      </c>
      <c r="G20" s="61">
        <v>2</v>
      </c>
      <c r="H20" s="62">
        <v>0</v>
      </c>
      <c r="I20" s="63">
        <f t="shared" ref="I20" si="19">IF(OR(F20=0,E20=0)," - ",NETWORKDAYS(E20,F20))</f>
        <v>1</v>
      </c>
      <c r="J20" s="8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t="str">
        <f t="shared" si="9"/>
        <v>1.4.6</v>
      </c>
      <c r="B21" s="119" t="s">
        <v>146</v>
      </c>
      <c r="D21" s="118"/>
      <c r="E21" s="93">
        <v>43133</v>
      </c>
      <c r="F21" s="94">
        <f t="shared" ref="F21" si="20">IF(ISBLANK(E21)," - ",IF(G21=0,E21,E21+G21-1))</f>
        <v>43134</v>
      </c>
      <c r="G21" s="61">
        <v>2</v>
      </c>
      <c r="H21" s="62">
        <v>0</v>
      </c>
      <c r="I21" s="63">
        <f t="shared" ref="I21" si="21">IF(OR(F21=0,E21=0)," - ",NETWORKDAYS(E21,F21))</f>
        <v>1</v>
      </c>
      <c r="J21" s="8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9"/>
        <v>1.4.7</v>
      </c>
      <c r="B22" s="119" t="s">
        <v>147</v>
      </c>
      <c r="D22" s="118"/>
      <c r="E22" s="93">
        <v>43133</v>
      </c>
      <c r="F22" s="94">
        <f t="shared" ref="F22" si="22">IF(ISBLANK(E22)," - ",IF(G22=0,E22,E22+G22-1))</f>
        <v>43134</v>
      </c>
      <c r="G22" s="61">
        <v>2</v>
      </c>
      <c r="H22" s="62">
        <v>0</v>
      </c>
      <c r="I22" s="63">
        <f t="shared" ref="I22" si="23">IF(OR(F22=0,E22=0)," - ",NETWORKDAYS(E22,F22))</f>
        <v>1</v>
      </c>
      <c r="J22" s="8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9"/>
        <v>1.4.8</v>
      </c>
      <c r="B23" s="119" t="s">
        <v>148</v>
      </c>
      <c r="D23" s="118"/>
      <c r="E23" s="93">
        <v>43133</v>
      </c>
      <c r="F23" s="94">
        <f t="shared" ref="F23" si="24">IF(ISBLANK(E23)," - ",IF(G23=0,E23,E23+G23-1))</f>
        <v>43134</v>
      </c>
      <c r="G23" s="61">
        <v>2</v>
      </c>
      <c r="H23" s="62">
        <v>0</v>
      </c>
      <c r="I23" s="63">
        <f t="shared" ref="I23" si="25">IF(OR(F23=0,E23=0)," - ",NETWORKDAYS(E23,F23))</f>
        <v>1</v>
      </c>
      <c r="J23" s="8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54" customFormat="1" ht="18" x14ac:dyDescent="0.2">
      <c r="A24" s="52" t="str">
        <f>IF(ISERROR(VALUE(SUBSTITUTE(prevWBS,".",""))),"1",IF(ISERROR(FIND("`",SUBSTITUTE(prevWBS,".","`",1))),TEXT(VALUE(prevWBS)+1,"#"),TEXT(VALUE(LEFT(prevWBS,FIND("`",SUBSTITUTE(prevWBS,".","`",1))-1))+1,"#")))</f>
        <v>2</v>
      </c>
      <c r="B24" s="53" t="s">
        <v>162</v>
      </c>
      <c r="D24" s="55"/>
      <c r="E24" s="95"/>
      <c r="F24" s="95" t="str">
        <f t="shared" si="8"/>
        <v xml:space="preserve"> - </v>
      </c>
      <c r="G24" s="56"/>
      <c r="H24" s="57"/>
      <c r="I24" s="58" t="str">
        <f t="shared" si="4"/>
        <v xml:space="preserve"> - </v>
      </c>
      <c r="J24" s="9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5" s="117" t="s">
        <v>167</v>
      </c>
      <c r="D25" s="118"/>
      <c r="E25" s="93">
        <v>43145</v>
      </c>
      <c r="F25" s="94">
        <f t="shared" si="8"/>
        <v>43147</v>
      </c>
      <c r="G25" s="61">
        <v>3</v>
      </c>
      <c r="H25" s="62">
        <v>0</v>
      </c>
      <c r="I25" s="63">
        <f t="shared" si="4"/>
        <v>3</v>
      </c>
      <c r="J25" s="8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6" s="117" t="s">
        <v>168</v>
      </c>
      <c r="D26" s="118"/>
      <c r="E26" s="93">
        <v>43148</v>
      </c>
      <c r="F26" s="94">
        <f t="shared" si="8"/>
        <v>43153</v>
      </c>
      <c r="G26" s="61">
        <v>6</v>
      </c>
      <c r="H26" s="62">
        <v>0</v>
      </c>
      <c r="I26" s="63">
        <f t="shared" si="4"/>
        <v>4</v>
      </c>
      <c r="J26" s="8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row>
    <row r="27" spans="1:66" s="60" customFormat="1" ht="18" x14ac:dyDescent="0.2">
      <c r="A2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7" s="119" t="s">
        <v>169</v>
      </c>
      <c r="D27" s="118"/>
      <c r="E27" s="93">
        <v>43133</v>
      </c>
      <c r="F27" s="94">
        <f t="shared" ref="F27:F28" si="26">IF(ISBLANK(E27)," - ",IF(G27=0,E27,E27+G27-1))</f>
        <v>43134</v>
      </c>
      <c r="G27" s="61">
        <v>2</v>
      </c>
      <c r="H27" s="62">
        <v>0</v>
      </c>
      <c r="I27" s="63">
        <f t="shared" ref="I27:I28" si="27">IF(OR(F27=0,E27=0)," - ",NETWORKDAYS(E27,F27))</f>
        <v>1</v>
      </c>
      <c r="J27" s="8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18" x14ac:dyDescent="0.2">
      <c r="A2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8" s="119" t="s">
        <v>170</v>
      </c>
      <c r="D28" s="118"/>
      <c r="E28" s="93">
        <v>43133</v>
      </c>
      <c r="F28" s="94">
        <f t="shared" si="26"/>
        <v>43134</v>
      </c>
      <c r="G28" s="61">
        <v>2</v>
      </c>
      <c r="H28" s="62">
        <v>0</v>
      </c>
      <c r="I28" s="63">
        <f t="shared" si="27"/>
        <v>1</v>
      </c>
      <c r="J28" s="8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9" s="117" t="s">
        <v>153</v>
      </c>
      <c r="D29" s="118"/>
      <c r="E29" s="93">
        <v>43154</v>
      </c>
      <c r="F29" s="94">
        <f t="shared" si="8"/>
        <v>43156</v>
      </c>
      <c r="G29" s="61">
        <v>3</v>
      </c>
      <c r="H29" s="62">
        <v>0</v>
      </c>
      <c r="I29" s="63">
        <f t="shared" si="4"/>
        <v>1</v>
      </c>
      <c r="J29" s="8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54" customFormat="1" ht="18" x14ac:dyDescent="0.2">
      <c r="A30" s="52" t="str">
        <f>IF(ISERROR(VALUE(SUBSTITUTE(prevWBS,".",""))),"1",IF(ISERROR(FIND("`",SUBSTITUTE(prevWBS,".","`",1))),TEXT(VALUE(prevWBS)+1,"#"),TEXT(VALUE(LEFT(prevWBS,FIND("`",SUBSTITUTE(prevWBS,".","`",1))-1))+1,"#")))</f>
        <v>3</v>
      </c>
      <c r="B30" s="53" t="s">
        <v>163</v>
      </c>
      <c r="D30" s="55"/>
      <c r="E30" s="95"/>
      <c r="F30" s="95" t="str">
        <f t="shared" si="8"/>
        <v xml:space="preserve"> - </v>
      </c>
      <c r="G30" s="56"/>
      <c r="H30" s="57"/>
      <c r="I30" s="58" t="str">
        <f t="shared" si="4"/>
        <v xml:space="preserve"> - </v>
      </c>
      <c r="J30" s="9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row>
    <row r="31" spans="1:66" s="60" customFormat="1" ht="24"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117" t="s">
        <v>154</v>
      </c>
      <c r="D31" s="118"/>
      <c r="E31" s="93">
        <v>43141</v>
      </c>
      <c r="F31" s="94">
        <f t="shared" si="8"/>
        <v>43144</v>
      </c>
      <c r="G31" s="61">
        <v>4</v>
      </c>
      <c r="H31" s="62">
        <v>0</v>
      </c>
      <c r="I31" s="63">
        <f t="shared" si="4"/>
        <v>2</v>
      </c>
      <c r="J31" s="8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tr">
        <f t="shared" ref="A32:A39"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2" s="119" t="s">
        <v>141</v>
      </c>
      <c r="D32" s="118"/>
      <c r="E32" s="93">
        <v>43133</v>
      </c>
      <c r="F32" s="94">
        <f t="shared" si="8"/>
        <v>43134</v>
      </c>
      <c r="G32" s="61">
        <v>2</v>
      </c>
      <c r="H32" s="62">
        <v>0</v>
      </c>
      <c r="I32" s="63">
        <f t="shared" si="4"/>
        <v>1</v>
      </c>
      <c r="J32" s="8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tr">
        <f t="shared" si="28"/>
        <v>3.1.2</v>
      </c>
      <c r="B33" s="119" t="s">
        <v>142</v>
      </c>
      <c r="D33" s="118"/>
      <c r="E33" s="93">
        <v>43133</v>
      </c>
      <c r="F33" s="94">
        <f t="shared" ref="F33:F34" si="29">IF(ISBLANK(E33)," - ",IF(G33=0,E33,E33+G33-1))</f>
        <v>43134</v>
      </c>
      <c r="G33" s="61">
        <v>2</v>
      </c>
      <c r="H33" s="62">
        <v>0</v>
      </c>
      <c r="I33" s="63">
        <f t="shared" ref="I33:I34" si="30">IF(OR(F33=0,E33=0)," - ",NETWORKDAYS(E33,F33))</f>
        <v>1</v>
      </c>
      <c r="J33" s="8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tr">
        <f t="shared" si="28"/>
        <v>3.1.3</v>
      </c>
      <c r="B34" s="119" t="s">
        <v>143</v>
      </c>
      <c r="D34" s="118"/>
      <c r="E34" s="93">
        <v>43133</v>
      </c>
      <c r="F34" s="94">
        <f t="shared" si="29"/>
        <v>43134</v>
      </c>
      <c r="G34" s="61">
        <v>2</v>
      </c>
      <c r="H34" s="62">
        <v>0</v>
      </c>
      <c r="I34" s="63">
        <f t="shared" si="30"/>
        <v>1</v>
      </c>
      <c r="J34" s="8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tr">
        <f t="shared" si="28"/>
        <v>3.1.4</v>
      </c>
      <c r="B35" s="119" t="s">
        <v>144</v>
      </c>
      <c r="D35" s="118"/>
      <c r="E35" s="93">
        <v>43133</v>
      </c>
      <c r="F35" s="94">
        <f t="shared" ref="F35" si="31">IF(ISBLANK(E35)," - ",IF(G35=0,E35,E35+G35-1))</f>
        <v>43134</v>
      </c>
      <c r="G35" s="61">
        <v>2</v>
      </c>
      <c r="H35" s="62">
        <v>0</v>
      </c>
      <c r="I35" s="63">
        <f t="shared" ref="I35" si="32">IF(OR(F35=0,E35=0)," - ",NETWORKDAYS(E35,F35))</f>
        <v>1</v>
      </c>
      <c r="J35" s="8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tr">
        <f t="shared" si="28"/>
        <v>3.1.5</v>
      </c>
      <c r="B36" s="119" t="s">
        <v>145</v>
      </c>
      <c r="D36" s="118"/>
      <c r="E36" s="93">
        <v>43133</v>
      </c>
      <c r="F36" s="94">
        <f t="shared" ref="F36" si="33">IF(ISBLANK(E36)," - ",IF(G36=0,E36,E36+G36-1))</f>
        <v>43134</v>
      </c>
      <c r="G36" s="61">
        <v>2</v>
      </c>
      <c r="H36" s="62">
        <v>0</v>
      </c>
      <c r="I36" s="63">
        <f t="shared" ref="I36" si="34">IF(OR(F36=0,E36=0)," - ",NETWORKDAYS(E36,F36))</f>
        <v>1</v>
      </c>
      <c r="J36" s="8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 t="shared" si="28"/>
        <v>3.1.6</v>
      </c>
      <c r="B37" s="119" t="s">
        <v>146</v>
      </c>
      <c r="D37" s="118"/>
      <c r="E37" s="93">
        <v>43133</v>
      </c>
      <c r="F37" s="94">
        <f t="shared" ref="F37" si="35">IF(ISBLANK(E37)," - ",IF(G37=0,E37,E37+G37-1))</f>
        <v>43134</v>
      </c>
      <c r="G37" s="61">
        <v>2</v>
      </c>
      <c r="H37" s="62">
        <v>0</v>
      </c>
      <c r="I37" s="63">
        <f t="shared" ref="I37" si="36">IF(OR(F37=0,E37=0)," - ",NETWORKDAYS(E37,F37))</f>
        <v>1</v>
      </c>
      <c r="J37" s="8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24" x14ac:dyDescent="0.2">
      <c r="A38" s="59" t="str">
        <f t="shared" si="28"/>
        <v>3.1.7</v>
      </c>
      <c r="B38" s="119" t="s">
        <v>172</v>
      </c>
      <c r="D38" s="118"/>
      <c r="E38" s="93">
        <v>43133</v>
      </c>
      <c r="F38" s="94">
        <f t="shared" ref="F38" si="37">IF(ISBLANK(E38)," - ",IF(G38=0,E38,E38+G38-1))</f>
        <v>43134</v>
      </c>
      <c r="G38" s="61">
        <v>2</v>
      </c>
      <c r="H38" s="62">
        <v>0</v>
      </c>
      <c r="I38" s="63">
        <f t="shared" ref="I38" si="38">IF(OR(F38=0,E38=0)," - ",NETWORKDAYS(E38,F38))</f>
        <v>1</v>
      </c>
      <c r="J38" s="8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24" x14ac:dyDescent="0.2">
      <c r="A39" s="59" t="str">
        <f t="shared" si="28"/>
        <v>3.1.8</v>
      </c>
      <c r="B39" s="119" t="s">
        <v>173</v>
      </c>
      <c r="D39" s="118"/>
      <c r="E39" s="93">
        <v>43133</v>
      </c>
      <c r="F39" s="94">
        <f t="shared" ref="F39" si="39">IF(ISBLANK(E39)," - ",IF(G39=0,E39,E39+G39-1))</f>
        <v>43134</v>
      </c>
      <c r="G39" s="61">
        <v>2</v>
      </c>
      <c r="H39" s="62">
        <v>0</v>
      </c>
      <c r="I39" s="63">
        <f t="shared" ref="I39" si="40">IF(OR(F39=0,E39=0)," - ",NETWORKDAYS(E39,F39))</f>
        <v>1</v>
      </c>
      <c r="J39" s="8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0" s="117" t="s">
        <v>171</v>
      </c>
      <c r="D40" s="118"/>
      <c r="E40" s="93">
        <v>43141</v>
      </c>
      <c r="F40" s="94">
        <f t="shared" ref="F40" si="41">IF(ISBLANK(E40)," - ",IF(G40=0,E40,E40+G40-1))</f>
        <v>43144</v>
      </c>
      <c r="G40" s="61">
        <v>4</v>
      </c>
      <c r="H40" s="62">
        <v>0</v>
      </c>
      <c r="I40" s="63">
        <f t="shared" ref="I40" si="42">IF(OR(F40=0,E40=0)," - ",NETWORKDAYS(E40,F40))</f>
        <v>2</v>
      </c>
      <c r="J40" s="8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1" s="117" t="s">
        <v>174</v>
      </c>
      <c r="D41" s="118"/>
      <c r="E41" s="93">
        <v>43145</v>
      </c>
      <c r="F41" s="94">
        <f t="shared" si="8"/>
        <v>43147</v>
      </c>
      <c r="G41" s="61">
        <v>3</v>
      </c>
      <c r="H41" s="62">
        <v>0</v>
      </c>
      <c r="I41" s="63">
        <f t="shared" si="4"/>
        <v>3</v>
      </c>
      <c r="J41" s="8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tr">
        <f t="shared" ref="A42:A49" si="4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2" s="119" t="s">
        <v>141</v>
      </c>
      <c r="D42" s="118"/>
      <c r="E42" s="93">
        <v>43133</v>
      </c>
      <c r="F42" s="94">
        <f t="shared" ref="F42:F49" si="44">IF(ISBLANK(E42)," - ",IF(G42=0,E42,E42+G42-1))</f>
        <v>43134</v>
      </c>
      <c r="G42" s="61">
        <v>2</v>
      </c>
      <c r="H42" s="62">
        <v>0</v>
      </c>
      <c r="I42" s="63">
        <f t="shared" ref="I42:I49" si="45">IF(OR(F42=0,E42=0)," - ",NETWORKDAYS(E42,F42))</f>
        <v>1</v>
      </c>
      <c r="J42" s="8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tr">
        <f t="shared" si="43"/>
        <v>3.3.2</v>
      </c>
      <c r="B43" s="119" t="s">
        <v>142</v>
      </c>
      <c r="D43" s="118"/>
      <c r="E43" s="93">
        <v>43133</v>
      </c>
      <c r="F43" s="94">
        <f t="shared" si="44"/>
        <v>43134</v>
      </c>
      <c r="G43" s="61">
        <v>2</v>
      </c>
      <c r="H43" s="62">
        <v>0</v>
      </c>
      <c r="I43" s="63">
        <f t="shared" si="45"/>
        <v>1</v>
      </c>
      <c r="J43" s="8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tr">
        <f t="shared" si="43"/>
        <v>3.3.3</v>
      </c>
      <c r="B44" s="119" t="s">
        <v>143</v>
      </c>
      <c r="D44" s="118"/>
      <c r="E44" s="93">
        <v>43133</v>
      </c>
      <c r="F44" s="94">
        <f t="shared" si="44"/>
        <v>43134</v>
      </c>
      <c r="G44" s="61">
        <v>2</v>
      </c>
      <c r="H44" s="62">
        <v>0</v>
      </c>
      <c r="I44" s="63">
        <f t="shared" si="45"/>
        <v>1</v>
      </c>
      <c r="J44" s="8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tr">
        <f t="shared" si="43"/>
        <v>3.3.4</v>
      </c>
      <c r="B45" s="119" t="s">
        <v>144</v>
      </c>
      <c r="D45" s="118"/>
      <c r="E45" s="93">
        <v>43133</v>
      </c>
      <c r="F45" s="94">
        <f t="shared" si="44"/>
        <v>43134</v>
      </c>
      <c r="G45" s="61">
        <v>2</v>
      </c>
      <c r="H45" s="62">
        <v>0</v>
      </c>
      <c r="I45" s="63">
        <f t="shared" si="45"/>
        <v>1</v>
      </c>
      <c r="J45" s="8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 t="shared" si="43"/>
        <v>3.3.5</v>
      </c>
      <c r="B46" s="119" t="s">
        <v>145</v>
      </c>
      <c r="D46" s="118"/>
      <c r="E46" s="93">
        <v>43133</v>
      </c>
      <c r="F46" s="94">
        <f t="shared" si="44"/>
        <v>43134</v>
      </c>
      <c r="G46" s="61">
        <v>2</v>
      </c>
      <c r="H46" s="62">
        <v>0</v>
      </c>
      <c r="I46" s="63">
        <f t="shared" si="45"/>
        <v>1</v>
      </c>
      <c r="J46" s="8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tr">
        <f t="shared" si="43"/>
        <v>3.3.6</v>
      </c>
      <c r="B47" s="119" t="s">
        <v>146</v>
      </c>
      <c r="D47" s="118"/>
      <c r="E47" s="93">
        <v>43133</v>
      </c>
      <c r="F47" s="94">
        <f t="shared" si="44"/>
        <v>43134</v>
      </c>
      <c r="G47" s="61">
        <v>2</v>
      </c>
      <c r="H47" s="62">
        <v>0</v>
      </c>
      <c r="I47" s="63">
        <f t="shared" si="45"/>
        <v>1</v>
      </c>
      <c r="J47" s="8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24" x14ac:dyDescent="0.2">
      <c r="A48" s="59" t="str">
        <f t="shared" si="43"/>
        <v>3.3.7</v>
      </c>
      <c r="B48" s="119" t="s">
        <v>172</v>
      </c>
      <c r="D48" s="118"/>
      <c r="E48" s="93">
        <v>43133</v>
      </c>
      <c r="F48" s="94">
        <f t="shared" si="44"/>
        <v>43134</v>
      </c>
      <c r="G48" s="61">
        <v>2</v>
      </c>
      <c r="H48" s="62">
        <v>0</v>
      </c>
      <c r="I48" s="63">
        <f t="shared" si="45"/>
        <v>1</v>
      </c>
      <c r="J48" s="8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24" x14ac:dyDescent="0.2">
      <c r="A49" s="59" t="str">
        <f t="shared" si="43"/>
        <v>3.3.8</v>
      </c>
      <c r="B49" s="119" t="s">
        <v>173</v>
      </c>
      <c r="D49" s="118"/>
      <c r="E49" s="93">
        <v>43133</v>
      </c>
      <c r="F49" s="94">
        <f t="shared" si="44"/>
        <v>43134</v>
      </c>
      <c r="G49" s="61">
        <v>2</v>
      </c>
      <c r="H49" s="62">
        <v>0</v>
      </c>
      <c r="I49" s="63">
        <f t="shared" si="45"/>
        <v>1</v>
      </c>
      <c r="J49" s="8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0" s="117" t="s">
        <v>175</v>
      </c>
      <c r="D50" s="118"/>
      <c r="E50" s="93">
        <v>43145</v>
      </c>
      <c r="F50" s="94">
        <f t="shared" si="8"/>
        <v>43147</v>
      </c>
      <c r="G50" s="61">
        <v>3</v>
      </c>
      <c r="H50" s="62">
        <v>0</v>
      </c>
      <c r="I50" s="63">
        <f t="shared" si="4"/>
        <v>3</v>
      </c>
      <c r="J50" s="8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51" s="117" t="s">
        <v>176</v>
      </c>
      <c r="D51" s="118"/>
      <c r="E51" s="93">
        <v>43148</v>
      </c>
      <c r="F51" s="94">
        <f t="shared" si="8"/>
        <v>43153</v>
      </c>
      <c r="G51" s="61">
        <v>6</v>
      </c>
      <c r="H51" s="62">
        <v>0</v>
      </c>
      <c r="I51" s="63">
        <f t="shared" si="4"/>
        <v>4</v>
      </c>
      <c r="J51" s="8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52" s="117" t="s">
        <v>177</v>
      </c>
      <c r="D52" s="118"/>
      <c r="E52" s="93">
        <v>43154</v>
      </c>
      <c r="F52" s="94">
        <f t="shared" si="8"/>
        <v>43156</v>
      </c>
      <c r="G52" s="61">
        <v>3</v>
      </c>
      <c r="H52" s="62">
        <v>0</v>
      </c>
      <c r="I52" s="63">
        <f t="shared" si="4"/>
        <v>1</v>
      </c>
      <c r="J52" s="8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54" customFormat="1" ht="18" x14ac:dyDescent="0.2">
      <c r="A53" s="52" t="str">
        <f>IF(ISERROR(VALUE(SUBSTITUTE(prevWBS,".",""))),"1",IF(ISERROR(FIND("`",SUBSTITUTE(prevWBS,".","`",1))),TEXT(VALUE(prevWBS)+1,"#"),TEXT(VALUE(LEFT(prevWBS,FIND("`",SUBSTITUTE(prevWBS,".","`",1))-1))+1,"#")))</f>
        <v>4</v>
      </c>
      <c r="B53" s="53" t="s">
        <v>155</v>
      </c>
      <c r="D53" s="55"/>
      <c r="E53" s="95"/>
      <c r="F53" s="95" t="str">
        <f t="shared" si="8"/>
        <v xml:space="preserve"> - </v>
      </c>
      <c r="G53" s="56"/>
      <c r="H53" s="57"/>
      <c r="I53" s="58" t="str">
        <f t="shared" si="4"/>
        <v xml:space="preserve"> - </v>
      </c>
      <c r="J53" s="9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row>
    <row r="54" spans="1:66" s="60" customFormat="1" ht="18" x14ac:dyDescent="0.2">
      <c r="A5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4" s="117" t="s">
        <v>169</v>
      </c>
      <c r="D54" s="118"/>
      <c r="E54" s="93">
        <v>43129</v>
      </c>
      <c r="F54" s="94">
        <f t="shared" si="8"/>
        <v>43129</v>
      </c>
      <c r="G54" s="61">
        <v>1</v>
      </c>
      <c r="H54" s="62">
        <v>0</v>
      </c>
      <c r="I54" s="63">
        <f t="shared" si="4"/>
        <v>1</v>
      </c>
      <c r="J54" s="8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5" s="117" t="s">
        <v>178</v>
      </c>
      <c r="D55" s="118"/>
      <c r="E55" s="93">
        <v>43130</v>
      </c>
      <c r="F55" s="94">
        <f t="shared" si="8"/>
        <v>43130</v>
      </c>
      <c r="G55" s="61">
        <v>1</v>
      </c>
      <c r="H55" s="62">
        <v>0</v>
      </c>
      <c r="I55" s="63">
        <f t="shared" si="4"/>
        <v>1</v>
      </c>
      <c r="J55" s="8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6" s="117" t="s">
        <v>8</v>
      </c>
      <c r="D56" s="118"/>
      <c r="E56" s="93">
        <v>43131</v>
      </c>
      <c r="F56" s="94">
        <f t="shared" si="8"/>
        <v>43131</v>
      </c>
      <c r="G56" s="61">
        <v>1</v>
      </c>
      <c r="H56" s="62">
        <v>0</v>
      </c>
      <c r="I56" s="63">
        <f t="shared" si="4"/>
        <v>1</v>
      </c>
      <c r="J56" s="8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57" s="117" t="s">
        <v>8</v>
      </c>
      <c r="D57" s="118"/>
      <c r="E57" s="93">
        <v>43132</v>
      </c>
      <c r="F57" s="94">
        <f t="shared" si="8"/>
        <v>43132</v>
      </c>
      <c r="G57" s="61">
        <v>1</v>
      </c>
      <c r="H57" s="62">
        <v>0</v>
      </c>
      <c r="I57" s="63">
        <f t="shared" si="4"/>
        <v>1</v>
      </c>
      <c r="J57" s="8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58" s="117" t="s">
        <v>8</v>
      </c>
      <c r="D58" s="118"/>
      <c r="E58" s="93">
        <v>43133</v>
      </c>
      <c r="F58" s="94">
        <f t="shared" si="8"/>
        <v>43133</v>
      </c>
      <c r="G58" s="61">
        <v>1</v>
      </c>
      <c r="H58" s="62">
        <v>0</v>
      </c>
      <c r="I58" s="63">
        <f t="shared" si="4"/>
        <v>1</v>
      </c>
      <c r="J58" s="8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54" customFormat="1" ht="18" x14ac:dyDescent="0.2">
      <c r="A59" s="52" t="str">
        <f>IF(ISERROR(VALUE(SUBSTITUTE(prevWBS,".",""))),"1",IF(ISERROR(FIND("`",SUBSTITUTE(prevWBS,".","`",1))),TEXT(VALUE(prevWBS)+1,"#"),TEXT(VALUE(LEFT(prevWBS,FIND("`",SUBSTITUTE(prevWBS,".","`",1))-1))+1,"#")))</f>
        <v>5</v>
      </c>
      <c r="B59" s="53" t="s">
        <v>164</v>
      </c>
      <c r="D59" s="55"/>
      <c r="E59" s="95"/>
      <c r="F59" s="95" t="str">
        <f t="shared" ref="F59:F60" si="46">IF(ISBLANK(E59)," - ",IF(G59=0,E59,E59+G59-1))</f>
        <v xml:space="preserve"> - </v>
      </c>
      <c r="G59" s="56"/>
      <c r="H59" s="57"/>
      <c r="I59" s="58" t="str">
        <f t="shared" ref="I59:I60" si="47">IF(OR(F59=0,E59=0)," - ",NETWORKDAYS(E59,F59))</f>
        <v xml:space="preserve"> - </v>
      </c>
      <c r="J59" s="9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row>
    <row r="60" spans="1:66" s="60" customFormat="1" ht="24" x14ac:dyDescent="0.2">
      <c r="A6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0" s="117" t="s">
        <v>156</v>
      </c>
      <c r="D60" s="118"/>
      <c r="E60" s="93">
        <v>43129</v>
      </c>
      <c r="F60" s="94">
        <f t="shared" si="46"/>
        <v>43129</v>
      </c>
      <c r="G60" s="61">
        <v>1</v>
      </c>
      <c r="H60" s="62">
        <v>0</v>
      </c>
      <c r="I60" s="63">
        <f t="shared" si="47"/>
        <v>1</v>
      </c>
      <c r="J60" s="8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1" s="117" t="s">
        <v>157</v>
      </c>
      <c r="D61" s="118"/>
      <c r="E61" s="93">
        <v>43129</v>
      </c>
      <c r="F61" s="94">
        <f t="shared" ref="F61" si="48">IF(ISBLANK(E61)," - ",IF(G61=0,E61,E61+G61-1))</f>
        <v>43129</v>
      </c>
      <c r="G61" s="61">
        <v>1</v>
      </c>
      <c r="H61" s="62">
        <v>0</v>
      </c>
      <c r="I61" s="63">
        <f t="shared" ref="I61" si="49">IF(OR(F61=0,E61=0)," - ",NETWORKDAYS(E61,F61))</f>
        <v>1</v>
      </c>
      <c r="J61" s="8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24" x14ac:dyDescent="0.2">
      <c r="A6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2" s="117" t="s">
        <v>158</v>
      </c>
      <c r="D62" s="118"/>
      <c r="E62" s="93">
        <v>43129</v>
      </c>
      <c r="F62" s="94">
        <f t="shared" ref="F62:F63" si="50">IF(ISBLANK(E62)," - ",IF(G62=0,E62,E62+G62-1))</f>
        <v>43129</v>
      </c>
      <c r="G62" s="61">
        <v>1</v>
      </c>
      <c r="H62" s="62">
        <v>0</v>
      </c>
      <c r="I62" s="63">
        <f t="shared" ref="I62:I63" si="51">IF(OR(F62=0,E62=0)," - ",NETWORKDAYS(E62,F62))</f>
        <v>1</v>
      </c>
      <c r="J62" s="8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54" customFormat="1" ht="18" x14ac:dyDescent="0.2">
      <c r="A63" s="52" t="str">
        <f>IF(ISERROR(VALUE(SUBSTITUTE(prevWBS,".",""))),"1",IF(ISERROR(FIND("`",SUBSTITUTE(prevWBS,".","`",1))),TEXT(VALUE(prevWBS)+1,"#"),TEXT(VALUE(LEFT(prevWBS,FIND("`",SUBSTITUTE(prevWBS,".","`",1))-1))+1,"#")))</f>
        <v>6</v>
      </c>
      <c r="B63" s="53" t="s">
        <v>179</v>
      </c>
      <c r="D63" s="55"/>
      <c r="E63" s="95"/>
      <c r="F63" s="95" t="str">
        <f t="shared" si="50"/>
        <v xml:space="preserve"> - </v>
      </c>
      <c r="G63" s="56"/>
      <c r="H63" s="57"/>
      <c r="I63" s="58" t="str">
        <f t="shared" si="51"/>
        <v xml:space="preserve"> - </v>
      </c>
      <c r="J63" s="9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row>
    <row r="64" spans="1:66" s="60" customFormat="1" ht="18" x14ac:dyDescent="0.2">
      <c r="A6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64" s="117" t="s">
        <v>159</v>
      </c>
      <c r="D64" s="118"/>
      <c r="E64" s="93">
        <v>43129</v>
      </c>
      <c r="F64" s="94">
        <f t="shared" ref="F64" si="52">IF(ISBLANK(E64)," - ",IF(G64=0,E64,E64+G64-1))</f>
        <v>43129</v>
      </c>
      <c r="G64" s="61">
        <v>1</v>
      </c>
      <c r="H64" s="62">
        <v>0</v>
      </c>
      <c r="I64" s="63">
        <f t="shared" ref="I64" si="53">IF(OR(F64=0,E64=0)," - ",NETWORKDAYS(E64,F64))</f>
        <v>1</v>
      </c>
      <c r="J64" s="8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24" x14ac:dyDescent="0.2">
      <c r="A6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5" s="117" t="s">
        <v>160</v>
      </c>
      <c r="D65" s="118"/>
      <c r="E65" s="93">
        <v>43129</v>
      </c>
      <c r="F65" s="94">
        <f t="shared" ref="F65:F67" si="54">IF(ISBLANK(E65)," - ",IF(G65=0,E65,E65+G65-1))</f>
        <v>43129</v>
      </c>
      <c r="G65" s="61">
        <v>1</v>
      </c>
      <c r="H65" s="62">
        <v>0</v>
      </c>
      <c r="I65" s="63">
        <f t="shared" ref="I65:I67" si="55">IF(OR(F65=0,E65=0)," - ",NETWORKDAYS(E65,F65))</f>
        <v>1</v>
      </c>
      <c r="J65" s="8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66" s="117" t="s">
        <v>8</v>
      </c>
      <c r="D66" s="118"/>
      <c r="E66" s="93">
        <v>43129</v>
      </c>
      <c r="F66" s="94">
        <f t="shared" si="54"/>
        <v>43129</v>
      </c>
      <c r="G66" s="61">
        <v>1</v>
      </c>
      <c r="H66" s="62">
        <v>0</v>
      </c>
      <c r="I66" s="63">
        <f t="shared" si="55"/>
        <v>1</v>
      </c>
      <c r="J66" s="8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54" customFormat="1" ht="18" x14ac:dyDescent="0.2">
      <c r="A67" s="52" t="str">
        <f>IF(ISERROR(VALUE(SUBSTITUTE(prevWBS,".",""))),"1",IF(ISERROR(FIND("`",SUBSTITUTE(prevWBS,".","`",1))),TEXT(VALUE(prevWBS)+1,"#"),TEXT(VALUE(LEFT(prevWBS,FIND("`",SUBSTITUTE(prevWBS,".","`",1))-1))+1,"#")))</f>
        <v>7</v>
      </c>
      <c r="B67" s="53" t="s">
        <v>180</v>
      </c>
      <c r="D67" s="55"/>
      <c r="E67" s="95"/>
      <c r="F67" s="95" t="str">
        <f t="shared" si="54"/>
        <v xml:space="preserve"> - </v>
      </c>
      <c r="G67" s="56"/>
      <c r="H67" s="57"/>
      <c r="I67" s="58" t="str">
        <f t="shared" si="55"/>
        <v xml:space="preserve"> - </v>
      </c>
      <c r="J67" s="9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row>
    <row r="68" spans="1:66" s="69" customFormat="1" ht="18" x14ac:dyDescent="0.2">
      <c r="A68" s="65" t="s">
        <v>1</v>
      </c>
      <c r="B68" s="66"/>
      <c r="C68" s="67"/>
      <c r="D68" s="67"/>
      <c r="E68" s="96"/>
      <c r="F68" s="96"/>
      <c r="G68" s="68"/>
      <c r="H68" s="68"/>
      <c r="I68" s="68"/>
      <c r="J68" s="91"/>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64" customFormat="1" ht="18" x14ac:dyDescent="0.2">
      <c r="A69" s="70" t="s">
        <v>38</v>
      </c>
      <c r="B69" s="71"/>
      <c r="C69" s="71"/>
      <c r="D69" s="71"/>
      <c r="E69" s="97"/>
      <c r="F69" s="97"/>
      <c r="G69" s="71"/>
      <c r="H69" s="71"/>
      <c r="I69" s="71"/>
      <c r="J69" s="91"/>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66" s="64" customFormat="1" ht="18" x14ac:dyDescent="0.2">
      <c r="A70" s="121" t="str">
        <f>IF(ISERROR(VALUE(SUBSTITUTE(prevWBS,".",""))),"1",IF(ISERROR(FIND("`",SUBSTITUTE(prevWBS,".","`",1))),TEXT(VALUE(prevWBS)+1,"#"),TEXT(VALUE(LEFT(prevWBS,FIND("`",SUBSTITUTE(prevWBS,".","`",1))-1))+1,"#")))</f>
        <v>1</v>
      </c>
      <c r="B70" s="122" t="s">
        <v>77</v>
      </c>
      <c r="C70" s="72"/>
      <c r="D70" s="73"/>
      <c r="E70" s="93"/>
      <c r="F70" s="94" t="str">
        <f t="shared" ref="F70:F73" si="56">IF(ISBLANK(E70)," - ",IF(G70=0,E70,E70+G70-1))</f>
        <v xml:space="preserve"> - </v>
      </c>
      <c r="G70" s="61"/>
      <c r="H70" s="62"/>
      <c r="I70" s="74" t="str">
        <f>IF(OR(F70=0,E70=0)," - ",NETWORKDAYS(E70,F70))</f>
        <v xml:space="preserve"> - </v>
      </c>
      <c r="J70" s="92"/>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4" customFormat="1" ht="18" x14ac:dyDescent="0.2">
      <c r="A7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1" s="75" t="s">
        <v>63</v>
      </c>
      <c r="C71" s="75"/>
      <c r="D71" s="73"/>
      <c r="E71" s="93"/>
      <c r="F71" s="94" t="str">
        <f t="shared" si="56"/>
        <v xml:space="preserve"> - </v>
      </c>
      <c r="G71" s="61"/>
      <c r="H71" s="62"/>
      <c r="I71" s="74" t="str">
        <f t="shared" ref="I71:I73" si="57">IF(OR(F71=0,E71=0)," - ",NETWORKDAYS(E71,F71))</f>
        <v xml:space="preserve"> - </v>
      </c>
      <c r="J71" s="92"/>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4" customFormat="1" ht="18" x14ac:dyDescent="0.2">
      <c r="A7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2" s="76" t="s">
        <v>64</v>
      </c>
      <c r="C72" s="75"/>
      <c r="D72" s="73"/>
      <c r="E72" s="93"/>
      <c r="F72" s="94" t="str">
        <f t="shared" si="56"/>
        <v xml:space="preserve"> - </v>
      </c>
      <c r="G72" s="61"/>
      <c r="H72" s="62"/>
      <c r="I72" s="74" t="str">
        <f t="shared" si="57"/>
        <v xml:space="preserve"> - </v>
      </c>
      <c r="J72" s="92"/>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4" customFormat="1" ht="18" x14ac:dyDescent="0.2">
      <c r="A7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3" s="76" t="s">
        <v>65</v>
      </c>
      <c r="C73" s="75"/>
      <c r="D73" s="73"/>
      <c r="E73" s="93"/>
      <c r="F73" s="94" t="str">
        <f t="shared" si="56"/>
        <v xml:space="preserve"> - </v>
      </c>
      <c r="G73" s="61"/>
      <c r="H73" s="62"/>
      <c r="I73" s="74" t="str">
        <f t="shared" si="57"/>
        <v xml:space="preserve"> - </v>
      </c>
      <c r="J73" s="92"/>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32" customFormat="1" x14ac:dyDescent="0.2">
      <c r="A74" s="154" t="str">
        <f>HYPERLINK("https://vertex42.link/HowToCreateAGanttChart","► Watch How to Create a Gantt Chart in Excel")</f>
        <v>► Watch How to Create a Gantt Chart in Excel</v>
      </c>
      <c r="B74" s="30"/>
      <c r="C74" s="30"/>
      <c r="D74" s="31"/>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68:H73 H15 H24:H26 H29:H31 H41 H50:H58">
    <cfRule type="dataBar" priority="17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4" priority="219">
      <formula>K$6=TODAY()</formula>
    </cfRule>
  </conditionalFormatting>
  <conditionalFormatting sqref="K8:BN9 K15:BN15 K24:BN73">
    <cfRule type="expression" dxfId="63" priority="222">
      <formula>AND($E8&lt;=K$6,ROUNDDOWN(($F8-$E8+1)*$H8,0)+$E8-1&gt;=K$6)</formula>
    </cfRule>
    <cfRule type="expression" dxfId="62" priority="223">
      <formula>AND(NOT(ISBLANK($E8)),$E8&lt;=K$6,$F8&gt;=K$6)</formula>
    </cfRule>
  </conditionalFormatting>
  <conditionalFormatting sqref="K6:BN9 K68:BN73 K15:BN15 K24:BN26 K29:BN31 K41:BN41 K50:BN58">
    <cfRule type="expression" dxfId="61" priority="182">
      <formula>K$6=TODAY()</formula>
    </cfRule>
  </conditionalFormatting>
  <conditionalFormatting sqref="H59">
    <cfRule type="dataBar" priority="171">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59:BN59">
    <cfRule type="expression" dxfId="60" priority="172">
      <formula>K$6=TODAY()</formula>
    </cfRule>
  </conditionalFormatting>
  <conditionalFormatting sqref="H60">
    <cfRule type="dataBar" priority="167">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60:BN60">
    <cfRule type="expression" dxfId="59" priority="168">
      <formula>K$6=TODAY()</formula>
    </cfRule>
  </conditionalFormatting>
  <conditionalFormatting sqref="H61">
    <cfRule type="dataBar" priority="163">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61:BN61">
    <cfRule type="expression" dxfId="58" priority="164">
      <formula>K$6=TODAY()</formula>
    </cfRule>
  </conditionalFormatting>
  <conditionalFormatting sqref="H62">
    <cfRule type="dataBar" priority="159">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62:BN62">
    <cfRule type="expression" dxfId="57" priority="160">
      <formula>K$6=TODAY()</formula>
    </cfRule>
  </conditionalFormatting>
  <conditionalFormatting sqref="H63">
    <cfRule type="dataBar" priority="155">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63:BN63">
    <cfRule type="expression" dxfId="56" priority="156">
      <formula>K$6=TODAY()</formula>
    </cfRule>
  </conditionalFormatting>
  <conditionalFormatting sqref="H64">
    <cfRule type="dataBar" priority="151">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64:BN64">
    <cfRule type="expression" dxfId="55" priority="152">
      <formula>K$6=TODAY()</formula>
    </cfRule>
  </conditionalFormatting>
  <conditionalFormatting sqref="H65">
    <cfRule type="dataBar" priority="147">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65:BN65">
    <cfRule type="expression" dxfId="54" priority="148">
      <formula>K$6=TODAY()</formula>
    </cfRule>
  </conditionalFormatting>
  <conditionalFormatting sqref="H66">
    <cfRule type="dataBar" priority="143">
      <dataBar>
        <cfvo type="num" val="0"/>
        <cfvo type="num" val="1"/>
        <color theme="0" tint="-0.34998626667073579"/>
      </dataBar>
      <extLst>
        <ext xmlns:x14="http://schemas.microsoft.com/office/spreadsheetml/2009/9/main" uri="{B025F937-C7B1-47D3-B67F-A62EFF666E3E}">
          <x14:id>{EABFB3DA-72D7-4C42-8176-74D46BEC3776}</x14:id>
        </ext>
      </extLst>
    </cfRule>
  </conditionalFormatting>
  <conditionalFormatting sqref="K66:BN66">
    <cfRule type="expression" dxfId="53" priority="144">
      <formula>K$6=TODAY()</formula>
    </cfRule>
  </conditionalFormatting>
  <conditionalFormatting sqref="H16">
    <cfRule type="dataBar" priority="139">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6:BN16">
    <cfRule type="expression" dxfId="52" priority="141">
      <formula>AND($E16&lt;=K$6,ROUNDDOWN(($F16-$E16+1)*$H16,0)+$E16-1&gt;=K$6)</formula>
    </cfRule>
    <cfRule type="expression" dxfId="51" priority="142">
      <formula>AND(NOT(ISBLANK($E16)),$E16&lt;=K$6,$F16&gt;=K$6)</formula>
    </cfRule>
  </conditionalFormatting>
  <conditionalFormatting sqref="K16:BN16">
    <cfRule type="expression" dxfId="50" priority="140">
      <formula>K$6=TODAY()</formula>
    </cfRule>
  </conditionalFormatting>
  <conditionalFormatting sqref="H17">
    <cfRule type="dataBar" priority="135">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7:BN17">
    <cfRule type="expression" dxfId="49" priority="137">
      <formula>AND($E17&lt;=K$6,ROUNDDOWN(($F17-$E17+1)*$H17,0)+$E17-1&gt;=K$6)</formula>
    </cfRule>
    <cfRule type="expression" dxfId="48" priority="138">
      <formula>AND(NOT(ISBLANK($E17)),$E17&lt;=K$6,$F17&gt;=K$6)</formula>
    </cfRule>
  </conditionalFormatting>
  <conditionalFormatting sqref="K17:BN17">
    <cfRule type="expression" dxfId="47" priority="136">
      <formula>K$6=TODAY()</formula>
    </cfRule>
  </conditionalFormatting>
  <conditionalFormatting sqref="H18">
    <cfRule type="dataBar" priority="131">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8:BN18">
    <cfRule type="expression" dxfId="46" priority="133">
      <formula>AND($E18&lt;=K$6,ROUNDDOWN(($F18-$E18+1)*$H18,0)+$E18-1&gt;=K$6)</formula>
    </cfRule>
    <cfRule type="expression" dxfId="45" priority="134">
      <formula>AND(NOT(ISBLANK($E18)),$E18&lt;=K$6,$F18&gt;=K$6)</formula>
    </cfRule>
  </conditionalFormatting>
  <conditionalFormatting sqref="K18:BN18">
    <cfRule type="expression" dxfId="44" priority="132">
      <formula>K$6=TODAY()</formula>
    </cfRule>
  </conditionalFormatting>
  <conditionalFormatting sqref="H19">
    <cfRule type="dataBar" priority="127">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9:BN19">
    <cfRule type="expression" dxfId="43" priority="129">
      <formula>AND($E19&lt;=K$6,ROUNDDOWN(($F19-$E19+1)*$H19,0)+$E19-1&gt;=K$6)</formula>
    </cfRule>
    <cfRule type="expression" dxfId="42" priority="130">
      <formula>AND(NOT(ISBLANK($E19)),$E19&lt;=K$6,$F19&gt;=K$6)</formula>
    </cfRule>
  </conditionalFormatting>
  <conditionalFormatting sqref="K19:BN19">
    <cfRule type="expression" dxfId="41" priority="128">
      <formula>K$6=TODAY()</formula>
    </cfRule>
  </conditionalFormatting>
  <conditionalFormatting sqref="H20">
    <cfRule type="dataBar" priority="123">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20:BN20">
    <cfRule type="expression" dxfId="40" priority="125">
      <formula>AND($E20&lt;=K$6,ROUNDDOWN(($F20-$E20+1)*$H20,0)+$E20-1&gt;=K$6)</formula>
    </cfRule>
    <cfRule type="expression" dxfId="39" priority="126">
      <formula>AND(NOT(ISBLANK($E20)),$E20&lt;=K$6,$F20&gt;=K$6)</formula>
    </cfRule>
  </conditionalFormatting>
  <conditionalFormatting sqref="K20:BN20">
    <cfRule type="expression" dxfId="38" priority="124">
      <formula>K$6=TODAY()</formula>
    </cfRule>
  </conditionalFormatting>
  <conditionalFormatting sqref="H21">
    <cfRule type="dataBar" priority="119">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21:BN21">
    <cfRule type="expression" dxfId="37" priority="121">
      <formula>AND($E21&lt;=K$6,ROUNDDOWN(($F21-$E21+1)*$H21,0)+$E21-1&gt;=K$6)</formula>
    </cfRule>
    <cfRule type="expression" dxfId="36" priority="122">
      <formula>AND(NOT(ISBLANK($E21)),$E21&lt;=K$6,$F21&gt;=K$6)</formula>
    </cfRule>
  </conditionalFormatting>
  <conditionalFormatting sqref="K21:BN21">
    <cfRule type="expression" dxfId="35" priority="120">
      <formula>K$6=TODAY()</formula>
    </cfRule>
  </conditionalFormatting>
  <conditionalFormatting sqref="H22">
    <cfRule type="dataBar" priority="115">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22:BN22">
    <cfRule type="expression" dxfId="34" priority="117">
      <formula>AND($E22&lt;=K$6,ROUNDDOWN(($F22-$E22+1)*$H22,0)+$E22-1&gt;=K$6)</formula>
    </cfRule>
    <cfRule type="expression" dxfId="33" priority="118">
      <formula>AND(NOT(ISBLANK($E22)),$E22&lt;=K$6,$F22&gt;=K$6)</formula>
    </cfRule>
  </conditionalFormatting>
  <conditionalFormatting sqref="K22:BN22">
    <cfRule type="expression" dxfId="32" priority="116">
      <formula>K$6=TODAY()</formula>
    </cfRule>
  </conditionalFormatting>
  <conditionalFormatting sqref="H23">
    <cfRule type="dataBar" priority="111">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23:BN23">
    <cfRule type="expression" dxfId="31" priority="113">
      <formula>AND($E23&lt;=K$6,ROUNDDOWN(($F23-$E23+1)*$H23,0)+$E23-1&gt;=K$6)</formula>
    </cfRule>
    <cfRule type="expression" dxfId="30" priority="114">
      <formula>AND(NOT(ISBLANK($E23)),$E23&lt;=K$6,$F23&gt;=K$6)</formula>
    </cfRule>
  </conditionalFormatting>
  <conditionalFormatting sqref="K23:BN23">
    <cfRule type="expression" dxfId="29" priority="112">
      <formula>K$6=TODAY()</formula>
    </cfRule>
  </conditionalFormatting>
  <conditionalFormatting sqref="H67">
    <cfRule type="dataBar" priority="95">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67:BN67">
    <cfRule type="expression" dxfId="28" priority="96">
      <formula>K$6=TODAY()</formula>
    </cfRule>
  </conditionalFormatting>
  <conditionalFormatting sqref="H10">
    <cfRule type="dataBar" priority="91">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27" priority="93">
      <formula>AND($E10&lt;=K$6,ROUNDDOWN(($F10-$E10+1)*$H10,0)+$E10-1&gt;=K$6)</formula>
    </cfRule>
    <cfRule type="expression" dxfId="26" priority="94">
      <formula>AND(NOT(ISBLANK($E10)),$E10&lt;=K$6,$F10&gt;=K$6)</formula>
    </cfRule>
  </conditionalFormatting>
  <conditionalFormatting sqref="K10:BN10">
    <cfRule type="expression" dxfId="25" priority="92">
      <formula>K$6=TODAY()</formula>
    </cfRule>
  </conditionalFormatting>
  <conditionalFormatting sqref="H27">
    <cfRule type="dataBar" priority="83">
      <dataBar>
        <cfvo type="num" val="0"/>
        <cfvo type="num" val="1"/>
        <color theme="0" tint="-0.34998626667073579"/>
      </dataBar>
      <extLst>
        <ext xmlns:x14="http://schemas.microsoft.com/office/spreadsheetml/2009/9/main" uri="{B025F937-C7B1-47D3-B67F-A62EFF666E3E}">
          <x14:id>{D9CAE1A9-893D-40CD-9569-87614C7C16A4}</x14:id>
        </ext>
      </extLst>
    </cfRule>
  </conditionalFormatting>
  <conditionalFormatting sqref="K27:BN27">
    <cfRule type="expression" dxfId="24" priority="84">
      <formula>K$6=TODAY()</formula>
    </cfRule>
  </conditionalFormatting>
  <conditionalFormatting sqref="H28">
    <cfRule type="dataBar" priority="79">
      <dataBar>
        <cfvo type="num" val="0"/>
        <cfvo type="num" val="1"/>
        <color theme="0" tint="-0.34998626667073579"/>
      </dataBar>
      <extLst>
        <ext xmlns:x14="http://schemas.microsoft.com/office/spreadsheetml/2009/9/main" uri="{B025F937-C7B1-47D3-B67F-A62EFF666E3E}">
          <x14:id>{DE485875-CAC1-4F3C-AF42-615E36EF56AB}</x14:id>
        </ext>
      </extLst>
    </cfRule>
  </conditionalFormatting>
  <conditionalFormatting sqref="K28:BN28">
    <cfRule type="expression" dxfId="23" priority="80">
      <formula>K$6=TODAY()</formula>
    </cfRule>
  </conditionalFormatting>
  <conditionalFormatting sqref="H40">
    <cfRule type="dataBar" priority="75">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40:BN40">
    <cfRule type="expression" dxfId="22" priority="76">
      <formula>K$6=TODAY()</formula>
    </cfRule>
  </conditionalFormatting>
  <conditionalFormatting sqref="H32">
    <cfRule type="dataBar" priority="71">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2:BN32">
    <cfRule type="expression" dxfId="21" priority="72">
      <formula>K$6=TODAY()</formula>
    </cfRule>
  </conditionalFormatting>
  <conditionalFormatting sqref="H33">
    <cfRule type="dataBar" priority="67">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3:BN33">
    <cfRule type="expression" dxfId="20" priority="68">
      <formula>K$6=TODAY()</formula>
    </cfRule>
  </conditionalFormatting>
  <conditionalFormatting sqref="H34">
    <cfRule type="dataBar" priority="63">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4:BN34">
    <cfRule type="expression" dxfId="19" priority="64">
      <formula>K$6=TODAY()</formula>
    </cfRule>
  </conditionalFormatting>
  <conditionalFormatting sqref="H35">
    <cfRule type="dataBar" priority="59">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5:BN35">
    <cfRule type="expression" dxfId="18" priority="60">
      <formula>K$6=TODAY()</formula>
    </cfRule>
  </conditionalFormatting>
  <conditionalFormatting sqref="H36">
    <cfRule type="dataBar" priority="55">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6:BN36">
    <cfRule type="expression" dxfId="17" priority="56">
      <formula>K$6=TODAY()</formula>
    </cfRule>
  </conditionalFormatting>
  <conditionalFormatting sqref="H37">
    <cfRule type="dataBar" priority="51">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7:BN37">
    <cfRule type="expression" dxfId="16" priority="52">
      <formula>K$6=TODAY()</formula>
    </cfRule>
  </conditionalFormatting>
  <conditionalFormatting sqref="H38">
    <cfRule type="dataBar" priority="47">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8:BN38">
    <cfRule type="expression" dxfId="15" priority="48">
      <formula>K$6=TODAY()</formula>
    </cfRule>
  </conditionalFormatting>
  <conditionalFormatting sqref="H39">
    <cfRule type="dataBar" priority="43">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39:BN39">
    <cfRule type="expression" dxfId="14" priority="44">
      <formula>K$6=TODAY()</formula>
    </cfRule>
  </conditionalFormatting>
  <conditionalFormatting sqref="H42">
    <cfRule type="dataBar" priority="39">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13" priority="40">
      <formula>K$6=TODAY()</formula>
    </cfRule>
  </conditionalFormatting>
  <conditionalFormatting sqref="H43">
    <cfRule type="dataBar" priority="35">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12" priority="36">
      <formula>K$6=TODAY()</formula>
    </cfRule>
  </conditionalFormatting>
  <conditionalFormatting sqref="H44">
    <cfRule type="dataBar" priority="31">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11" priority="32">
      <formula>K$6=TODAY()</formula>
    </cfRule>
  </conditionalFormatting>
  <conditionalFormatting sqref="H45">
    <cfRule type="dataBar" priority="27">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10" priority="28">
      <formula>K$6=TODAY()</formula>
    </cfRule>
  </conditionalFormatting>
  <conditionalFormatting sqref="H46">
    <cfRule type="dataBar" priority="23">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9" priority="24">
      <formula>K$6=TODAY()</formula>
    </cfRule>
  </conditionalFormatting>
  <conditionalFormatting sqref="H47">
    <cfRule type="dataBar" priority="19">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8" priority="20">
      <formula>K$6=TODAY()</formula>
    </cfRule>
  </conditionalFormatting>
  <conditionalFormatting sqref="H48">
    <cfRule type="dataBar" priority="15">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7" priority="16">
      <formula>K$6=TODAY()</formula>
    </cfRule>
  </conditionalFormatting>
  <conditionalFormatting sqref="H49">
    <cfRule type="dataBar" priority="11">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6" priority="12">
      <formula>K$6=TODAY()</formula>
    </cfRule>
  </conditionalFormatting>
  <conditionalFormatting sqref="H11">
    <cfRule type="dataBar" priority="7">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5" priority="9">
      <formula>AND($E11&lt;=K$6,ROUNDDOWN(($F11-$E11+1)*$H11,0)+$E11-1&gt;=K$6)</formula>
    </cfRule>
    <cfRule type="expression" dxfId="4" priority="10">
      <formula>AND(NOT(ISBLANK($E11)),$E11&lt;=K$6,$F11&gt;=K$6)</formula>
    </cfRule>
  </conditionalFormatting>
  <conditionalFormatting sqref="K11:BN11">
    <cfRule type="expression" dxfId="3" priority="8">
      <formula>K$6=TODAY()</formula>
    </cfRule>
  </conditionalFormatting>
  <conditionalFormatting sqref="H12">
    <cfRule type="dataBar" priority="5">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2" priority="6">
      <formula>K$6=TODAY()</formula>
    </cfRule>
  </conditionalFormatting>
  <conditionalFormatting sqref="H13">
    <cfRule type="dataBar" priority="3">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1" priority="4">
      <formula>K$6=TODAY()</formula>
    </cfRule>
  </conditionalFormatting>
  <conditionalFormatting sqref="H14">
    <cfRule type="dataBar" priority="1">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B56:B57 A69:B69 B68 E24 E30 E53 E68:H69 G15 G24:H24 G30:H30 G53:H57 G70:G73 H25:H26 H50:H51 H31 H41" unlockedFormula="1"/>
    <ignoredError sqref="A53 A30 A2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H68:H73 H15 H24:H26 H29:H31 H41 H50:H58</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EABFB3DA-72D7-4C42-8176-74D46BEC377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D9CAE1A9-893D-40CD-9569-87614C7C16A4}">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DE485875-CAC1-4F3C-AF42-615E36EF56AB}">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29" t="s">
        <v>49</v>
      </c>
      <c r="B2" s="9"/>
      <c r="C2" s="8"/>
    </row>
    <row r="3" spans="1:3" s="20" customFormat="1" x14ac:dyDescent="0.2">
      <c r="A3" s="8"/>
      <c r="B3" s="9"/>
      <c r="C3" s="8"/>
    </row>
    <row r="4" spans="1:3" s="8" customFormat="1" ht="18" x14ac:dyDescent="0.25">
      <c r="A4" s="124" t="s">
        <v>90</v>
      </c>
      <c r="B4" s="38"/>
    </row>
    <row r="5" spans="1:3" s="8" customFormat="1" ht="57" x14ac:dyDescent="0.2">
      <c r="B5" s="130" t="s">
        <v>79</v>
      </c>
    </row>
    <row r="7" spans="1:3" ht="28.5" x14ac:dyDescent="0.2">
      <c r="B7" s="130" t="s">
        <v>91</v>
      </c>
    </row>
    <row r="9" spans="1:3" ht="14.25" x14ac:dyDescent="0.2">
      <c r="B9" s="129" t="s">
        <v>61</v>
      </c>
    </row>
    <row r="11" spans="1:3" ht="28.5" x14ac:dyDescent="0.2">
      <c r="B11" s="128" t="s">
        <v>62</v>
      </c>
    </row>
    <row r="12" spans="1:3" s="20" customFormat="1" x14ac:dyDescent="0.2"/>
    <row r="13" spans="1:3" ht="18" x14ac:dyDescent="0.25">
      <c r="A13" s="164" t="s">
        <v>4</v>
      </c>
      <c r="B13" s="164"/>
    </row>
    <row r="14" spans="1:3" s="20" customFormat="1" x14ac:dyDescent="0.2"/>
    <row r="15" spans="1:3" s="125" customFormat="1" ht="18" x14ac:dyDescent="0.2">
      <c r="A15" s="133"/>
      <c r="B15" s="131" t="s">
        <v>82</v>
      </c>
    </row>
    <row r="16" spans="1:3" s="125" customFormat="1" ht="18" x14ac:dyDescent="0.2">
      <c r="A16" s="133"/>
      <c r="B16" s="132" t="s">
        <v>80</v>
      </c>
      <c r="C16" s="127" t="s">
        <v>3</v>
      </c>
    </row>
    <row r="17" spans="1:3" ht="18" x14ac:dyDescent="0.25">
      <c r="A17" s="134"/>
      <c r="B17" s="132" t="s">
        <v>84</v>
      </c>
    </row>
    <row r="18" spans="1:3" s="20" customFormat="1" ht="18" x14ac:dyDescent="0.25">
      <c r="A18" s="134"/>
      <c r="B18" s="132" t="s">
        <v>92</v>
      </c>
    </row>
    <row r="19" spans="1:3" s="41" customFormat="1" ht="18" x14ac:dyDescent="0.25">
      <c r="A19" s="137"/>
      <c r="B19" s="132" t="s">
        <v>93</v>
      </c>
    </row>
    <row r="20" spans="1:3" s="125" customFormat="1" ht="18" x14ac:dyDescent="0.2">
      <c r="A20" s="133"/>
      <c r="B20" s="131" t="s">
        <v>81</v>
      </c>
      <c r="C20" s="126" t="s">
        <v>2</v>
      </c>
    </row>
    <row r="21" spans="1:3" ht="18" x14ac:dyDescent="0.25">
      <c r="A21" s="134"/>
      <c r="B21" s="132" t="s">
        <v>83</v>
      </c>
    </row>
    <row r="22" spans="1:3" s="8" customFormat="1" ht="18" x14ac:dyDescent="0.25">
      <c r="A22" s="135"/>
      <c r="B22" s="136" t="s">
        <v>85</v>
      </c>
    </row>
    <row r="23" spans="1:3" s="8" customFormat="1" ht="18" x14ac:dyDescent="0.25">
      <c r="A23" s="135"/>
      <c r="B23" s="10"/>
    </row>
    <row r="24" spans="1:3" s="8" customFormat="1" ht="18" x14ac:dyDescent="0.25">
      <c r="A24" s="164" t="s">
        <v>86</v>
      </c>
      <c r="B24" s="164"/>
    </row>
    <row r="25" spans="1:3" s="8" customFormat="1" ht="43.5" x14ac:dyDescent="0.25">
      <c r="A25" s="135"/>
      <c r="B25" s="132" t="s">
        <v>94</v>
      </c>
    </row>
    <row r="26" spans="1:3" s="8" customFormat="1" ht="18" x14ac:dyDescent="0.25">
      <c r="A26" s="135"/>
      <c r="B26" s="132"/>
    </row>
    <row r="27" spans="1:3" s="8" customFormat="1" ht="18" x14ac:dyDescent="0.25">
      <c r="A27" s="135"/>
      <c r="B27" s="153" t="s">
        <v>98</v>
      </c>
    </row>
    <row r="28" spans="1:3" s="8" customFormat="1" ht="18" x14ac:dyDescent="0.25">
      <c r="A28" s="135"/>
      <c r="B28" s="132" t="s">
        <v>87</v>
      </c>
    </row>
    <row r="29" spans="1:3" s="8" customFormat="1" ht="28.5" x14ac:dyDescent="0.25">
      <c r="A29" s="135"/>
      <c r="B29" s="132" t="s">
        <v>89</v>
      </c>
    </row>
    <row r="30" spans="1:3" s="8" customFormat="1" ht="18" x14ac:dyDescent="0.25">
      <c r="A30" s="135"/>
      <c r="B30" s="132"/>
    </row>
    <row r="31" spans="1:3" s="8" customFormat="1" ht="18" x14ac:dyDescent="0.25">
      <c r="A31" s="135"/>
      <c r="B31" s="153" t="s">
        <v>95</v>
      </c>
    </row>
    <row r="32" spans="1:3" s="8" customFormat="1" ht="18" x14ac:dyDescent="0.25">
      <c r="A32" s="135"/>
      <c r="B32" s="132" t="s">
        <v>88</v>
      </c>
    </row>
    <row r="33" spans="1:2" s="8" customFormat="1" ht="18" x14ac:dyDescent="0.25">
      <c r="A33" s="135"/>
      <c r="B33" s="132" t="s">
        <v>96</v>
      </c>
    </row>
    <row r="34" spans="1:2" s="8" customFormat="1" ht="18" x14ac:dyDescent="0.25">
      <c r="A34" s="135"/>
      <c r="B34" s="10"/>
    </row>
    <row r="35" spans="1:2" s="8" customFormat="1" ht="28.5" x14ac:dyDescent="0.25">
      <c r="A35" s="135"/>
      <c r="B35" s="132" t="s">
        <v>133</v>
      </c>
    </row>
    <row r="36" spans="1:2" s="8" customFormat="1" ht="18" x14ac:dyDescent="0.25">
      <c r="A36" s="135"/>
      <c r="B36" s="138" t="s">
        <v>97</v>
      </c>
    </row>
    <row r="37" spans="1:2" s="8" customFormat="1" ht="18" x14ac:dyDescent="0.25">
      <c r="A37" s="135"/>
      <c r="B37" s="10"/>
    </row>
    <row r="38" spans="1:2" ht="18" x14ac:dyDescent="0.25">
      <c r="A38" s="164" t="s">
        <v>10</v>
      </c>
      <c r="B38" s="164"/>
    </row>
    <row r="39" spans="1:2" ht="28.5" x14ac:dyDescent="0.2">
      <c r="B39" s="132" t="s">
        <v>100</v>
      </c>
    </row>
    <row r="40" spans="1:2" s="20" customFormat="1" x14ac:dyDescent="0.2"/>
    <row r="41" spans="1:2" s="20" customFormat="1" ht="14.25" x14ac:dyDescent="0.2">
      <c r="B41" s="132" t="s">
        <v>101</v>
      </c>
    </row>
    <row r="42" spans="1:2" s="20" customFormat="1" x14ac:dyDescent="0.2"/>
    <row r="43" spans="1:2" s="20" customFormat="1" ht="28.5" x14ac:dyDescent="0.2">
      <c r="B43" s="132" t="s">
        <v>99</v>
      </c>
    </row>
    <row r="44" spans="1:2" s="20" customFormat="1" x14ac:dyDescent="0.2"/>
    <row r="45" spans="1:2" ht="28.5" x14ac:dyDescent="0.2">
      <c r="B45" s="132" t="s">
        <v>102</v>
      </c>
    </row>
    <row r="46" spans="1:2" x14ac:dyDescent="0.2">
      <c r="B46" s="21"/>
    </row>
    <row r="47" spans="1:2" ht="28.5" x14ac:dyDescent="0.2">
      <c r="B47" s="132" t="s">
        <v>103</v>
      </c>
    </row>
    <row r="48" spans="1:2" x14ac:dyDescent="0.2">
      <c r="B48" s="11"/>
    </row>
    <row r="49" spans="1:2" ht="18" x14ac:dyDescent="0.25">
      <c r="A49" s="164" t="s">
        <v>7</v>
      </c>
      <c r="B49" s="164"/>
    </row>
    <row r="50" spans="1:2" ht="28.5" x14ac:dyDescent="0.2">
      <c r="B50" s="132" t="s">
        <v>134</v>
      </c>
    </row>
    <row r="51" spans="1:2" x14ac:dyDescent="0.2">
      <c r="B51" s="11"/>
    </row>
    <row r="52" spans="1:2" ht="14.25" x14ac:dyDescent="0.2">
      <c r="A52" s="139" t="s">
        <v>11</v>
      </c>
      <c r="B52" s="132" t="s">
        <v>12</v>
      </c>
    </row>
    <row r="53" spans="1:2" ht="14.25" x14ac:dyDescent="0.2">
      <c r="A53" s="139" t="s">
        <v>13</v>
      </c>
      <c r="B53" s="132" t="s">
        <v>14</v>
      </c>
    </row>
    <row r="54" spans="1:2" ht="14.25" x14ac:dyDescent="0.2">
      <c r="A54" s="139" t="s">
        <v>15</v>
      </c>
      <c r="B54" s="132" t="s">
        <v>16</v>
      </c>
    </row>
    <row r="55" spans="1:2" ht="28.5" x14ac:dyDescent="0.2">
      <c r="A55" s="128"/>
      <c r="B55" s="132" t="s">
        <v>104</v>
      </c>
    </row>
    <row r="56" spans="1:2" ht="28.5" x14ac:dyDescent="0.2">
      <c r="A56" s="128"/>
      <c r="B56" s="132" t="s">
        <v>105</v>
      </c>
    </row>
    <row r="57" spans="1:2" ht="14.25" x14ac:dyDescent="0.2">
      <c r="A57" s="139" t="s">
        <v>17</v>
      </c>
      <c r="B57" s="132" t="s">
        <v>18</v>
      </c>
    </row>
    <row r="58" spans="1:2" ht="14.25" x14ac:dyDescent="0.2">
      <c r="A58" s="128"/>
      <c r="B58" s="132" t="s">
        <v>106</v>
      </c>
    </row>
    <row r="59" spans="1:2" ht="14.25" x14ac:dyDescent="0.2">
      <c r="A59" s="128"/>
      <c r="B59" s="132" t="s">
        <v>107</v>
      </c>
    </row>
    <row r="60" spans="1:2" ht="14.25" x14ac:dyDescent="0.2">
      <c r="A60" s="139" t="s">
        <v>19</v>
      </c>
      <c r="B60" s="132" t="s">
        <v>20</v>
      </c>
    </row>
    <row r="61" spans="1:2" ht="28.5" x14ac:dyDescent="0.2">
      <c r="A61" s="128"/>
      <c r="B61" s="132" t="s">
        <v>108</v>
      </c>
    </row>
    <row r="62" spans="1:2" ht="14.25" x14ac:dyDescent="0.2">
      <c r="A62" s="139" t="s">
        <v>109</v>
      </c>
      <c r="B62" s="132" t="s">
        <v>110</v>
      </c>
    </row>
    <row r="63" spans="1:2" ht="14.25" x14ac:dyDescent="0.2">
      <c r="A63" s="140"/>
      <c r="B63" s="132" t="s">
        <v>111</v>
      </c>
    </row>
    <row r="64" spans="1:2" s="20" customFormat="1" x14ac:dyDescent="0.2">
      <c r="B64" s="12"/>
    </row>
    <row r="65" spans="1:2" s="20" customFormat="1" ht="18" x14ac:dyDescent="0.25">
      <c r="A65" s="164" t="s">
        <v>9</v>
      </c>
      <c r="B65" s="164"/>
    </row>
    <row r="66" spans="1:2" s="20" customFormat="1" ht="42.75" x14ac:dyDescent="0.2">
      <c r="B66" s="132" t="s">
        <v>112</v>
      </c>
    </row>
    <row r="67" spans="1:2" s="20" customFormat="1" x14ac:dyDescent="0.2">
      <c r="B67" s="13"/>
    </row>
    <row r="68" spans="1:2" s="8" customFormat="1" ht="18" x14ac:dyDescent="0.25">
      <c r="A68" s="164" t="s">
        <v>5</v>
      </c>
      <c r="B68" s="164"/>
    </row>
    <row r="69" spans="1:2" s="20" customFormat="1" ht="15" x14ac:dyDescent="0.25">
      <c r="A69" s="147" t="s">
        <v>6</v>
      </c>
      <c r="B69" s="148" t="s">
        <v>113</v>
      </c>
    </row>
    <row r="70" spans="1:2" s="8" customFormat="1" ht="28.5" x14ac:dyDescent="0.2">
      <c r="A70" s="141"/>
      <c r="B70" s="146" t="s">
        <v>115</v>
      </c>
    </row>
    <row r="71" spans="1:2" s="8" customFormat="1" ht="14.25" x14ac:dyDescent="0.2">
      <c r="A71" s="141"/>
      <c r="B71" s="142"/>
    </row>
    <row r="72" spans="1:2" s="20" customFormat="1" ht="15" x14ac:dyDescent="0.25">
      <c r="A72" s="147" t="s">
        <v>6</v>
      </c>
      <c r="B72" s="148" t="s">
        <v>132</v>
      </c>
    </row>
    <row r="73" spans="1:2" s="8" customFormat="1" ht="28.5" x14ac:dyDescent="0.2">
      <c r="A73" s="141"/>
      <c r="B73" s="146" t="s">
        <v>136</v>
      </c>
    </row>
    <row r="74" spans="1:2" s="8" customFormat="1" ht="14.25" x14ac:dyDescent="0.2">
      <c r="A74" s="141"/>
      <c r="B74" s="142"/>
    </row>
    <row r="75" spans="1:2" ht="15" x14ac:dyDescent="0.25">
      <c r="A75" s="147" t="s">
        <v>6</v>
      </c>
      <c r="B75" s="150" t="s">
        <v>118</v>
      </c>
    </row>
    <row r="76" spans="1:2" s="8" customFormat="1" ht="42.75" x14ac:dyDescent="0.2">
      <c r="A76" s="141"/>
      <c r="B76" s="130" t="s">
        <v>135</v>
      </c>
    </row>
    <row r="77" spans="1:2" ht="14.25" x14ac:dyDescent="0.2">
      <c r="A77" s="140"/>
      <c r="B77" s="140"/>
    </row>
    <row r="78" spans="1:2" s="20" customFormat="1" ht="15" x14ac:dyDescent="0.25">
      <c r="A78" s="147" t="s">
        <v>6</v>
      </c>
      <c r="B78" s="150" t="s">
        <v>124</v>
      </c>
    </row>
    <row r="79" spans="1:2" s="8" customFormat="1" ht="28.5" x14ac:dyDescent="0.2">
      <c r="A79" s="141"/>
      <c r="B79" s="130" t="s">
        <v>119</v>
      </c>
    </row>
    <row r="80" spans="1:2" s="20" customFormat="1" ht="14.25" x14ac:dyDescent="0.2">
      <c r="A80" s="140"/>
      <c r="B80" s="140"/>
    </row>
    <row r="81" spans="1:2" ht="15" x14ac:dyDescent="0.25">
      <c r="A81" s="147" t="s">
        <v>6</v>
      </c>
      <c r="B81" s="150" t="s">
        <v>125</v>
      </c>
    </row>
    <row r="82" spans="1:2" s="8" customFormat="1" ht="14.25" x14ac:dyDescent="0.2">
      <c r="A82" s="141"/>
      <c r="B82" s="145" t="s">
        <v>120</v>
      </c>
    </row>
    <row r="83" spans="1:2" s="8" customFormat="1" ht="14.25" x14ac:dyDescent="0.2">
      <c r="A83" s="141"/>
      <c r="B83" s="145" t="s">
        <v>121</v>
      </c>
    </row>
    <row r="84" spans="1:2" s="8" customFormat="1" ht="14.25" x14ac:dyDescent="0.2">
      <c r="A84" s="141"/>
      <c r="B84" s="145" t="s">
        <v>122</v>
      </c>
    </row>
    <row r="85" spans="1:2" ht="15" x14ac:dyDescent="0.25">
      <c r="A85" s="140"/>
      <c r="B85" s="144"/>
    </row>
    <row r="86" spans="1:2" ht="15" x14ac:dyDescent="0.25">
      <c r="A86" s="147" t="s">
        <v>6</v>
      </c>
      <c r="B86" s="150" t="s">
        <v>126</v>
      </c>
    </row>
    <row r="87" spans="1:2" s="8" customFormat="1" ht="42.75" x14ac:dyDescent="0.2">
      <c r="A87" s="141"/>
      <c r="B87" s="130" t="s">
        <v>114</v>
      </c>
    </row>
    <row r="88" spans="1:2" s="8" customFormat="1" ht="14.25" x14ac:dyDescent="0.2">
      <c r="A88" s="141"/>
      <c r="B88" s="143" t="s">
        <v>116</v>
      </c>
    </row>
    <row r="89" spans="1:2" s="8" customFormat="1" ht="57" x14ac:dyDescent="0.2">
      <c r="A89" s="141"/>
      <c r="B89" s="149" t="s">
        <v>117</v>
      </c>
    </row>
    <row r="90" spans="1:2" ht="14.25" x14ac:dyDescent="0.2">
      <c r="A90" s="140"/>
      <c r="B90" s="140"/>
    </row>
    <row r="91" spans="1:2" ht="15" x14ac:dyDescent="0.25">
      <c r="A91" s="147" t="s">
        <v>6</v>
      </c>
      <c r="B91" s="152" t="s">
        <v>127</v>
      </c>
    </row>
    <row r="92" spans="1:2" ht="28.5" x14ac:dyDescent="0.2">
      <c r="A92" s="128"/>
      <c r="B92" s="145"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2021-09-23T04:20:01Z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