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9130CA96-A26B-4DF0-B90D-7D19D898C77F}"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GanttChart!$A$1:$BN$102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1" i="9" l="1"/>
  <c r="F39" i="9"/>
  <c r="F38" i="9"/>
  <c r="F37" i="9"/>
  <c r="F36" i="9"/>
  <c r="F35" i="9"/>
  <c r="F34" i="9"/>
  <c r="F33" i="9"/>
  <c r="F32" i="9"/>
  <c r="F31" i="9"/>
  <c r="F73" i="9"/>
  <c r="F81" i="9"/>
  <c r="F80" i="9"/>
  <c r="F79" i="9"/>
  <c r="F78" i="9"/>
  <c r="F77" i="9"/>
  <c r="F76" i="9"/>
  <c r="F75" i="9"/>
  <c r="F74" i="9"/>
  <c r="F71" i="9"/>
  <c r="F70" i="9"/>
  <c r="F28" i="9"/>
  <c r="F100" i="9"/>
  <c r="F98" i="9"/>
  <c r="F96" i="9"/>
  <c r="F94" i="9"/>
  <c r="F92" i="9"/>
  <c r="F90" i="9"/>
  <c r="F88" i="9"/>
  <c r="F85" i="9"/>
  <c r="F111" i="9"/>
  <c r="I111" i="9" s="1"/>
  <c r="F110" i="9"/>
  <c r="I110" i="9" s="1"/>
  <c r="F109" i="9"/>
  <c r="I109" i="9" s="1"/>
  <c r="F99" i="9"/>
  <c r="I99" i="9" s="1"/>
  <c r="F97" i="9"/>
  <c r="I97" i="9" s="1"/>
  <c r="F95" i="9"/>
  <c r="F93" i="9"/>
  <c r="F91" i="9"/>
  <c r="F89" i="9"/>
  <c r="F87" i="9"/>
  <c r="F86" i="9"/>
  <c r="F67" i="9"/>
  <c r="F66" i="9"/>
  <c r="F65" i="9"/>
  <c r="F64" i="9"/>
  <c r="F63" i="9"/>
  <c r="F62" i="9"/>
  <c r="F61" i="9"/>
  <c r="F60" i="9"/>
  <c r="F27" i="9"/>
  <c r="F26" i="9"/>
  <c r="F25" i="9"/>
  <c r="F24" i="9"/>
  <c r="F14" i="9"/>
  <c r="F13" i="9"/>
  <c r="F12" i="9"/>
  <c r="F11" i="9"/>
  <c r="F84" i="9"/>
  <c r="F58" i="9"/>
  <c r="F57" i="9"/>
  <c r="F56" i="9"/>
  <c r="F55" i="9"/>
  <c r="F54" i="9"/>
  <c r="F53" i="9"/>
  <c r="F52" i="9"/>
  <c r="F51" i="9"/>
  <c r="F49" i="9"/>
  <c r="F48" i="9"/>
  <c r="F47" i="9"/>
  <c r="F46" i="9"/>
  <c r="F45" i="9"/>
  <c r="F44" i="9"/>
  <c r="F43" i="9"/>
  <c r="F42" i="9"/>
  <c r="F68" i="9"/>
  <c r="F10" i="9"/>
  <c r="F108" i="9"/>
  <c r="I108" i="9" s="1"/>
  <c r="F23" i="9" l="1"/>
  <c r="F22" i="9"/>
  <c r="F21" i="9"/>
  <c r="F20" i="9"/>
  <c r="F19" i="9"/>
  <c r="F18" i="9"/>
  <c r="F17" i="9"/>
  <c r="F16" i="9"/>
  <c r="F107" i="9"/>
  <c r="I107" i="9" s="1"/>
  <c r="F106" i="9"/>
  <c r="I106" i="9" s="1"/>
  <c r="F105" i="9"/>
  <c r="I105" i="9" s="1"/>
  <c r="F104" i="9"/>
  <c r="I104" i="9" s="1"/>
  <c r="F103" i="9"/>
  <c r="I103" i="9" s="1"/>
  <c r="F102" i="9"/>
  <c r="I102" i="9" s="1"/>
  <c r="F101" i="9"/>
  <c r="I101" i="9" s="1"/>
  <c r="F8" i="9" l="1"/>
  <c r="I8" i="9" s="1"/>
  <c r="F82" i="9"/>
  <c r="I82" i="9" s="1"/>
  <c r="F40" i="9"/>
  <c r="I40" i="9" s="1"/>
  <c r="F29" i="9"/>
  <c r="I29" i="9" s="1"/>
  <c r="F9" i="9" l="1"/>
  <c r="K6" i="9"/>
  <c r="F15" i="9" l="1"/>
  <c r="K7" i="9"/>
  <c r="K4" i="9"/>
  <c r="A8" i="9"/>
  <c r="L6" i="9" l="1"/>
  <c r="F50" i="9" l="1"/>
  <c r="F83" i="9"/>
  <c r="M6" i="9"/>
  <c r="F59" i="9"/>
  <c r="N6" i="9" l="1"/>
  <c r="F69" i="9" l="1"/>
  <c r="O6" i="9"/>
  <c r="K5" i="9"/>
  <c r="F7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A15" i="9" s="1"/>
  <c r="A16" i="9" s="1"/>
  <c r="A17" i="9" s="1"/>
  <c r="A18" i="9" s="1"/>
  <c r="A19" i="9" s="1"/>
  <c r="A20" i="9" s="1"/>
  <c r="A21" i="9" s="1"/>
  <c r="A22" i="9" s="1"/>
  <c r="F30" i="9" l="1"/>
  <c r="A23" i="9"/>
  <c r="A24" i="9" s="1"/>
  <c r="A25" i="9" s="1"/>
  <c r="A26" i="9" s="1"/>
  <c r="A27" i="9" s="1"/>
  <c r="A28" i="9" s="1"/>
  <c r="A29" i="9" s="1"/>
  <c r="A30" i="9" s="1"/>
  <c r="A31" i="9" l="1"/>
  <c r="A32" i="9" l="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l="1"/>
  <c r="A73" i="9" s="1"/>
  <c r="A74" i="9" l="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<sst xmlns="http://schemas.openxmlformats.org/spreadsheetml/2006/main" count="246" uniqueCount="181">
  <si>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</si>
  <si>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</si>
  <si>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</si>
  <si>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</si>
  <si>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</si>
  <si>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</si>
  <si>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</si>
  <si>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</si>
  <si>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</si>
  <si>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</si>
  <si>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</si>
  <si>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</si>
  <si>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</si>
  <si>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</si>
  <si>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</si>
  <si>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</si>
  <si>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</si>
  <si>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</si>
  <si>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</si>
  <si>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</si>
  <si>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</si>
  <si>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</si>
  <si>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</si>
  <si>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</si>
  <si>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</si>
  <si>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</si>
  <si>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</si>
  <si>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</si>
  <si>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</si>
  <si>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</si>
  <si>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</si>
  <si>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</si>
  <si>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</si>
  <si>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</si>
  <si>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</si>
  <si>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</si>
  <si>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</si>
  <si>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</si>
  <si>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</si>
  <si>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</si>
  <si>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</si>
  <si>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</si>
  <si>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</si>
  <si>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</si>
  <si>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</si>
  <si>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</si>
  <si>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</si>
  <si>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</si>
  <si>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</si>
  <si>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</si>
  <si>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</si>
  <si>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</si>
  <si>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</si>
  <si>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</si>
  <si>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</si>
  <si>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</si>
  <si>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</si>
  <si>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</si>
  <si>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</si>
  <si>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</si>
  <si>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</si>
  <si>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</si>
  <si>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</si>
  <si>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</si>
  <si>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</si>
  <si>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</si>
  <si>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</si>
  <si>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</si>
  <si>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</si>
  <si>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</si>
  <si>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</si>
  <si>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</si>
  <si>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</si>
  <si>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</si>
  <si>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</si>
  <si>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</si>
  <si>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</si>
  <si>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</si>
  <si>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</si>
  <si>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</si>
  <si>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</si>
  <si>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</si>
  <si>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</si>
  <si>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</si>
  <si>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</si>
  <si>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</si>
  <si>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</si>
  <si>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</si>
  <si>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</si>
  <si>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</si>
  <si>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</si>
  <si>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</si>
  <si>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</si>
  <si>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</si>
  <si>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</si>
  <si>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</si>
  <si>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</si>
  <si>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</si>
  <si>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</si>
  <si>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</si>
  <si>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</si>
  <si>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</si>
  <si>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</si>
  <si>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</si>
  <si>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</si>
  <si>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</si>
  <si>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</si>
  <si>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</si>
  <si>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</si>
  <si>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</si>
  <si>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</si>
  <si>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</si>
  <si>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</si>
  <si>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</si>
  <si>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</si>
  <si>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</si>
  <si>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</si>
  <si>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</si>
  <si>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</si>
  <si>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</si>
  <si>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</si>
  <si>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</si>
  <si>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</si>
  <si>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</si>
  <si>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</si>
  <si>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</si>
  <si>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</si>
  <si>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</si>
  <si>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</si>
  <si>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</si>
  <si>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</si>
  <si>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</si>
  <si>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</si>
  <si>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</si>
  <si>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Business Use Case Narratives</t>
  </si>
  <si>
    <t>Add Booking</t>
  </si>
  <si>
    <t>Update Booking</t>
  </si>
  <si>
    <t>Delete Booking</t>
  </si>
  <si>
    <t>Add Horse</t>
  </si>
  <si>
    <t>Update Horse</t>
  </si>
  <si>
    <t>Delete Horse</t>
  </si>
  <si>
    <t>Add Race Entry</t>
  </si>
  <si>
    <t>Delete Race Entry</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</si>
  <si>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</si>
  <si>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</si>
  <si>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</si>
  <si>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</si>
  <si>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</si>
  <si>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</si>
  <si>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</si>
  <si>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</si>
  <si>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</si>
  <si>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</si>
  <si>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</si>
  <si>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</si>
  <si>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</si>
  <si>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</si>
  <si>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</si>
  <si>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Testing</t>
  </si>
  <si>
    <t>Technical Report</t>
  </si>
  <si>
    <t>Plan Project</t>
  </si>
  <si>
    <t>Risk Assessment</t>
  </si>
  <si>
    <t>Tools</t>
  </si>
  <si>
    <t>Database</t>
  </si>
  <si>
    <t>Interface</t>
  </si>
  <si>
    <t>Use Case Diagram</t>
  </si>
  <si>
    <t>Add Race Entry Horse</t>
  </si>
  <si>
    <t>Delete Race Entry Horse</t>
  </si>
  <si>
    <t>Activity Diagram</t>
  </si>
  <si>
    <t>Sequence Diagram</t>
  </si>
  <si>
    <t>Database Design</t>
  </si>
  <si>
    <t>User Interface Design</t>
  </si>
  <si>
    <t>User Interface</t>
  </si>
  <si>
    <t>Training Material</t>
  </si>
  <si>
    <t>Maintenance</t>
  </si>
  <si>
    <t>Test Use Case</t>
  </si>
  <si>
    <t>Install Git Hub</t>
  </si>
  <si>
    <t>Data Dictionary</t>
  </si>
  <si>
    <t>ERD</t>
  </si>
  <si>
    <t>Main Menu</t>
  </si>
  <si>
    <t>Analysis Use Case Narratives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</si>
</sst>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FF00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67" fillId="0" borderId="10" xfId="0" applyFont="1" applyFill="1" applyBorder="1" applyAlignment="1" applyProtection="1">
      <alignment horizontal="left" vertical="center" wrapText="1" indent="1"/>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1">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11"/>
  <sheetViews>
    <sheetView showGridLines="0" tabSelected="1" zoomScaleNormal="100" workbookViewId="0">
      <pane ySplit="7" topLeftCell="A17" activePane="bottomLeft" state="frozen"/>
      <selection pane="bottomLeft" activeCell="H25" sqref="H25"/>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132</v>
      </c>
      <c r="B1" s="43"/>
      <c r="C1" s="43"/>
      <c r="D1" s="43"/>
      <c r="E1" s="43"/>
      <c r="F1" s="43"/>
      <c r="I1" s="101"/>
      <c r="K1" s="133" t="s">
        <v>72</v>
      </c>
      <c r="L1" s="133"/>
      <c r="M1" s="133"/>
      <c r="N1" s="133"/>
      <c r="O1" s="133"/>
      <c r="P1" s="133"/>
      <c r="Q1" s="133"/>
      <c r="R1" s="133"/>
      <c r="S1" s="133"/>
      <c r="T1" s="133"/>
      <c r="U1" s="133"/>
      <c r="V1" s="133"/>
      <c r="W1" s="133"/>
      <c r="X1" s="133"/>
      <c r="Y1" s="133"/>
      <c r="Z1" s="133"/>
      <c r="AA1" s="133"/>
      <c r="AB1" s="133"/>
      <c r="AC1" s="133"/>
      <c r="AD1" s="133"/>
      <c r="AE1" s="133"/>
    </row>
    <row r="2" spans="1:66" ht="18" customHeight="1" x14ac:dyDescent="0.2">
      <c r="A2" s="48" t="s">
        <v>133</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70</v>
      </c>
      <c r="C4" s="138">
        <v>44460</v>
      </c>
      <c r="D4" s="138"/>
      <c r="E4" s="138"/>
      <c r="F4" s="82"/>
      <c r="G4" s="85" t="s">
        <v>69</v>
      </c>
      <c r="H4" s="100">
        <v>1</v>
      </c>
      <c r="I4" s="83"/>
      <c r="J4" s="46"/>
      <c r="K4" s="135" t="str">
        <f>"Week "&amp;(K6-($C$4-WEEKDAY($C$4,1)+2))/7+1</f>
        <v>Week 1</v>
      </c>
      <c r="L4" s="136"/>
      <c r="M4" s="136"/>
      <c r="N4" s="136"/>
      <c r="O4" s="136"/>
      <c r="P4" s="136"/>
      <c r="Q4" s="137"/>
      <c r="R4" s="135" t="str">
        <f>"Week "&amp;(R6-($C$4-WEEKDAY($C$4,1)+2))/7+1</f>
        <v>Week 2</v>
      </c>
      <c r="S4" s="136"/>
      <c r="T4" s="136"/>
      <c r="U4" s="136"/>
      <c r="V4" s="136"/>
      <c r="W4" s="136"/>
      <c r="X4" s="137"/>
      <c r="Y4" s="135" t="str">
        <f>"Week "&amp;(Y6-($C$4-WEEKDAY($C$4,1)+2))/7+1</f>
        <v>Week 3</v>
      </c>
      <c r="Z4" s="136"/>
      <c r="AA4" s="136"/>
      <c r="AB4" s="136"/>
      <c r="AC4" s="136"/>
      <c r="AD4" s="136"/>
      <c r="AE4" s="137"/>
      <c r="AF4" s="135" t="str">
        <f>"Week "&amp;(AF6-($C$4-WEEKDAY($C$4,1)+2))/7+1</f>
        <v>Week 4</v>
      </c>
      <c r="AG4" s="136"/>
      <c r="AH4" s="136"/>
      <c r="AI4" s="136"/>
      <c r="AJ4" s="136"/>
      <c r="AK4" s="136"/>
      <c r="AL4" s="137"/>
      <c r="AM4" s="135" t="str">
        <f>"Week "&amp;(AM6-($C$4-WEEKDAY($C$4,1)+2))/7+1</f>
        <v>Week 5</v>
      </c>
      <c r="AN4" s="136"/>
      <c r="AO4" s="136"/>
      <c r="AP4" s="136"/>
      <c r="AQ4" s="136"/>
      <c r="AR4" s="136"/>
      <c r="AS4" s="137"/>
      <c r="AT4" s="135" t="str">
        <f>"Week "&amp;(AT6-($C$4-WEEKDAY($C$4,1)+2))/7+1</f>
        <v>Week 6</v>
      </c>
      <c r="AU4" s="136"/>
      <c r="AV4" s="136"/>
      <c r="AW4" s="136"/>
      <c r="AX4" s="136"/>
      <c r="AY4" s="136"/>
      <c r="AZ4" s="137"/>
      <c r="BA4" s="135" t="str">
        <f>"Week "&amp;(BA6-($C$4-WEEKDAY($C$4,1)+2))/7+1</f>
        <v>Week 7</v>
      </c>
      <c r="BB4" s="136"/>
      <c r="BC4" s="136"/>
      <c r="BD4" s="136"/>
      <c r="BE4" s="136"/>
      <c r="BF4" s="136"/>
      <c r="BG4" s="137"/>
      <c r="BH4" s="135" t="str">
        <f>"Week "&amp;(BH6-($C$4-WEEKDAY($C$4,1)+2))/7+1</f>
        <v>Week 8</v>
      </c>
      <c r="BI4" s="136"/>
      <c r="BJ4" s="136"/>
      <c r="BK4" s="136"/>
      <c r="BL4" s="136"/>
      <c r="BM4" s="136"/>
      <c r="BN4" s="137"/>
    </row>
    <row r="5" spans="1:66" ht="17.25" customHeight="1" x14ac:dyDescent="0.2">
      <c r="A5" s="81"/>
      <c r="B5" s="85" t="s">
        <v>71</v>
      </c>
      <c r="C5" s="134" t="s">
        <v>131</v>
      </c>
      <c r="D5" s="134"/>
      <c r="E5" s="134"/>
      <c r="F5" s="84"/>
      <c r="G5" s="84"/>
      <c r="H5" s="84"/>
      <c r="I5" s="84"/>
      <c r="J5" s="46"/>
      <c r="K5" s="139">
        <f>K6</f>
        <v>44459</v>
      </c>
      <c r="L5" s="140"/>
      <c r="M5" s="140"/>
      <c r="N5" s="140"/>
      <c r="O5" s="140"/>
      <c r="P5" s="140"/>
      <c r="Q5" s="141"/>
      <c r="R5" s="139">
        <f>R6</f>
        <v>44466</v>
      </c>
      <c r="S5" s="140"/>
      <c r="T5" s="140"/>
      <c r="U5" s="140"/>
      <c r="V5" s="140"/>
      <c r="W5" s="140"/>
      <c r="X5" s="141"/>
      <c r="Y5" s="139">
        <f>Y6</f>
        <v>44473</v>
      </c>
      <c r="Z5" s="140"/>
      <c r="AA5" s="140"/>
      <c r="AB5" s="140"/>
      <c r="AC5" s="140"/>
      <c r="AD5" s="140"/>
      <c r="AE5" s="141"/>
      <c r="AF5" s="139">
        <f>AF6</f>
        <v>44480</v>
      </c>
      <c r="AG5" s="140"/>
      <c r="AH5" s="140"/>
      <c r="AI5" s="140"/>
      <c r="AJ5" s="140"/>
      <c r="AK5" s="140"/>
      <c r="AL5" s="141"/>
      <c r="AM5" s="139">
        <f>AM6</f>
        <v>44487</v>
      </c>
      <c r="AN5" s="140"/>
      <c r="AO5" s="140"/>
      <c r="AP5" s="140"/>
      <c r="AQ5" s="140"/>
      <c r="AR5" s="140"/>
      <c r="AS5" s="141"/>
      <c r="AT5" s="139">
        <f>AT6</f>
        <v>44494</v>
      </c>
      <c r="AU5" s="140"/>
      <c r="AV5" s="140"/>
      <c r="AW5" s="140"/>
      <c r="AX5" s="140"/>
      <c r="AY5" s="140"/>
      <c r="AZ5" s="141"/>
      <c r="BA5" s="139">
        <f>BA6</f>
        <v>44501</v>
      </c>
      <c r="BB5" s="140"/>
      <c r="BC5" s="140"/>
      <c r="BD5" s="140"/>
      <c r="BE5" s="140"/>
      <c r="BF5" s="140"/>
      <c r="BG5" s="141"/>
      <c r="BH5" s="139">
        <f>BH6</f>
        <v>44508</v>
      </c>
      <c r="BI5" s="140"/>
      <c r="BJ5" s="140"/>
      <c r="BK5" s="140"/>
      <c r="BL5" s="140"/>
      <c r="BM5" s="140"/>
      <c r="BN5" s="141"/>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5" customFormat="1" ht="24.75" thickBot="1" x14ac:dyDescent="0.25">
      <c r="A7" s="87" t="s">
        <v>0</v>
      </c>
      <c r="B7" s="88" t="s">
        <v>61</v>
      </c>
      <c r="C7" s="89" t="s">
        <v>62</v>
      </c>
      <c r="D7" s="90" t="s">
        <v>68</v>
      </c>
      <c r="E7" s="91" t="s">
        <v>63</v>
      </c>
      <c r="F7" s="91" t="s">
        <v>64</v>
      </c>
      <c r="G7" s="89" t="s">
        <v>65</v>
      </c>
      <c r="H7" s="89" t="s">
        <v>66</v>
      </c>
      <c r="I7" s="89" t="s">
        <v>67</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155</v>
      </c>
      <c r="C8" s="64"/>
      <c r="D8" s="65"/>
      <c r="E8" s="66"/>
      <c r="F8" s="86" t="str">
        <f>IF(ISBLANK(E8)," - ",IF(G8=0,E8,E8+G8-1))</f>
        <v xml:space="preserve"> - </v>
      </c>
      <c r="G8" s="67"/>
      <c r="H8" s="68"/>
      <c r="I8" s="69" t="str">
        <f t="shared" ref="I8:I82"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160</v>
      </c>
      <c r="D9" s="98"/>
      <c r="E9" s="75">
        <v>44459</v>
      </c>
      <c r="F9" s="76">
        <f>IF(ISBLANK(E9)," - ",IF(G9=0,E9,E9+G9-1))</f>
        <v>44459</v>
      </c>
      <c r="G9" s="58">
        <v>1</v>
      </c>
      <c r="H9" s="59">
        <v>0</v>
      </c>
      <c r="I9" s="60">
        <v>0</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7" t="s">
        <v>159</v>
      </c>
      <c r="D10" s="98"/>
      <c r="E10" s="75">
        <v>44459</v>
      </c>
      <c r="F10" s="76">
        <f>IF(ISBLANK(E10)," - ",IF(G10=0,E10,E10+G10-1))</f>
        <v>44460</v>
      </c>
      <c r="G10" s="58">
        <v>2</v>
      </c>
      <c r="H10" s="59">
        <v>0</v>
      </c>
      <c r="I10" s="60">
        <v>0</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143</v>
      </c>
      <c r="D11" s="98"/>
      <c r="E11" s="75">
        <v>44460</v>
      </c>
      <c r="F11" s="76">
        <f t="shared" ref="F11:F14" si="6">IF(ISBLANK(E11)," - ",IF(G11=0,E11,E11+G11-1))</f>
        <v>44463</v>
      </c>
      <c r="G11" s="58">
        <v>4</v>
      </c>
      <c r="H11" s="59">
        <v>0.9</v>
      </c>
      <c r="I11" s="60">
        <v>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144</v>
      </c>
      <c r="D12" s="98"/>
      <c r="E12" s="75">
        <v>44460</v>
      </c>
      <c r="F12" s="76">
        <f t="shared" si="6"/>
        <v>44463</v>
      </c>
      <c r="G12" s="58">
        <v>4</v>
      </c>
      <c r="H12" s="59">
        <v>1</v>
      </c>
      <c r="I12" s="60">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145</v>
      </c>
      <c r="D13" s="98"/>
      <c r="E13" s="75">
        <v>44460</v>
      </c>
      <c r="F13" s="76">
        <f t="shared" si="6"/>
        <v>44463</v>
      </c>
      <c r="G13" s="58">
        <v>4</v>
      </c>
      <c r="H13" s="59">
        <v>0.9</v>
      </c>
      <c r="I13" s="60">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146</v>
      </c>
      <c r="D14" s="98"/>
      <c r="E14" s="75">
        <v>44460</v>
      </c>
      <c r="F14" s="76">
        <f t="shared" si="6"/>
        <v>44463</v>
      </c>
      <c r="G14" s="58">
        <v>4</v>
      </c>
      <c r="H14" s="59">
        <v>1</v>
      </c>
      <c r="I14" s="60">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24" x14ac:dyDescent="0.2">
      <c r="A15" s="56" t="str">
        <f t="shared" si="5"/>
        <v>1.4</v>
      </c>
      <c r="B15" s="97" t="s">
        <v>134</v>
      </c>
      <c r="D15" s="98"/>
      <c r="E15" s="75">
        <v>44466</v>
      </c>
      <c r="F15" s="76">
        <f t="shared" ref="F15:F85" si="7">IF(ISBLANK(E15)," - ",IF(G15=0,E15,E15+G15-1))</f>
        <v>44469</v>
      </c>
      <c r="G15" s="58">
        <v>4</v>
      </c>
      <c r="H15" s="59">
        <v>0</v>
      </c>
      <c r="I15" s="60">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 t="shared" ref="A16:A23" si="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99" t="s">
        <v>135</v>
      </c>
      <c r="D16" s="98"/>
      <c r="E16" s="75">
        <v>44466</v>
      </c>
      <c r="F16" s="76">
        <f t="shared" ref="F16" si="9">IF(ISBLANK(E16)," - ",IF(G16=0,E16,E16+G16-1))</f>
        <v>44466</v>
      </c>
      <c r="G16" s="58">
        <v>1</v>
      </c>
      <c r="H16" s="59">
        <v>0</v>
      </c>
      <c r="I16" s="60">
        <v>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 t="shared" si="8"/>
        <v>1.4.2</v>
      </c>
      <c r="B17" s="99" t="s">
        <v>136</v>
      </c>
      <c r="D17" s="98"/>
      <c r="E17" s="75">
        <v>44466</v>
      </c>
      <c r="F17" s="76">
        <f t="shared" ref="F17" si="10">IF(ISBLANK(E17)," - ",IF(G17=0,E17,E17+G17-1))</f>
        <v>44466</v>
      </c>
      <c r="G17" s="58">
        <v>1</v>
      </c>
      <c r="H17" s="59">
        <v>0</v>
      </c>
      <c r="I17" s="60">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 t="shared" si="8"/>
        <v>1.4.3</v>
      </c>
      <c r="B18" s="99" t="s">
        <v>137</v>
      </c>
      <c r="D18" s="98"/>
      <c r="E18" s="75">
        <v>44467</v>
      </c>
      <c r="F18" s="76">
        <f t="shared" ref="F18" si="11">IF(ISBLANK(E18)," - ",IF(G18=0,E18,E18+G18-1))</f>
        <v>44467</v>
      </c>
      <c r="G18" s="58">
        <v>1</v>
      </c>
      <c r="H18" s="59">
        <v>0</v>
      </c>
      <c r="I18" s="60">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 t="shared" si="8"/>
        <v>1.4.4</v>
      </c>
      <c r="B19" s="99" t="s">
        <v>138</v>
      </c>
      <c r="D19" s="98"/>
      <c r="E19" s="75">
        <v>44467</v>
      </c>
      <c r="F19" s="76">
        <f t="shared" ref="F19" si="12">IF(ISBLANK(E19)," - ",IF(G19=0,E19,E19+G19-1))</f>
        <v>44467</v>
      </c>
      <c r="G19" s="58">
        <v>1</v>
      </c>
      <c r="H19" s="59">
        <v>0</v>
      </c>
      <c r="I19" s="60">
        <v>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x14ac:dyDescent="0.2">
      <c r="A20" s="56" t="str">
        <f t="shared" si="8"/>
        <v>1.4.5</v>
      </c>
      <c r="B20" s="99" t="s">
        <v>139</v>
      </c>
      <c r="D20" s="98"/>
      <c r="E20" s="75">
        <v>44468</v>
      </c>
      <c r="F20" s="76">
        <f t="shared" ref="F20" si="13">IF(ISBLANK(E20)," - ",IF(G20=0,E20,E20+G20-1))</f>
        <v>44468</v>
      </c>
      <c r="G20" s="58">
        <v>1</v>
      </c>
      <c r="H20" s="59">
        <v>0</v>
      </c>
      <c r="I20" s="60">
        <v>0</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x14ac:dyDescent="0.2">
      <c r="A21" s="56" t="str">
        <f t="shared" si="8"/>
        <v>1.4.6</v>
      </c>
      <c r="B21" s="99" t="s">
        <v>140</v>
      </c>
      <c r="D21" s="98"/>
      <c r="E21" s="75">
        <v>44468</v>
      </c>
      <c r="F21" s="76">
        <f t="shared" ref="F21" si="14">IF(ISBLANK(E21)," - ",IF(G21=0,E21,E21+G21-1))</f>
        <v>44468</v>
      </c>
      <c r="G21" s="58">
        <v>1</v>
      </c>
      <c r="H21" s="59">
        <v>0</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x14ac:dyDescent="0.2">
      <c r="A22" s="56" t="str">
        <f t="shared" si="8"/>
        <v>1.4.7</v>
      </c>
      <c r="B22" s="99" t="s">
        <v>141</v>
      </c>
      <c r="D22" s="98"/>
      <c r="E22" s="75">
        <v>44469</v>
      </c>
      <c r="F22" s="76">
        <f t="shared" ref="F22:F27" si="15">IF(ISBLANK(E22)," - ",IF(G22=0,E22,E22+G22-1))</f>
        <v>44469</v>
      </c>
      <c r="G22" s="58">
        <v>1</v>
      </c>
      <c r="H22" s="59">
        <v>0</v>
      </c>
      <c r="I22" s="60">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si="8"/>
        <v>1.4.8</v>
      </c>
      <c r="B23" s="99" t="s">
        <v>142</v>
      </c>
      <c r="D23" s="98"/>
      <c r="E23" s="75">
        <v>44469</v>
      </c>
      <c r="F23" s="76">
        <f t="shared" ref="F23" si="16">IF(ISBLANK(E23)," - ",IF(G23=0,E23,E23+G23-1))</f>
        <v>44469</v>
      </c>
      <c r="G23" s="58">
        <v>1</v>
      </c>
      <c r="H23" s="59">
        <v>0</v>
      </c>
      <c r="I23" s="60">
        <v>0</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4" s="97" t="s">
        <v>162</v>
      </c>
      <c r="D24" s="98"/>
      <c r="E24" s="75">
        <v>43148</v>
      </c>
      <c r="F24" s="76">
        <f t="shared" si="15"/>
        <v>43148</v>
      </c>
      <c r="G24" s="58">
        <v>1</v>
      </c>
      <c r="H24" s="59">
        <v>0</v>
      </c>
      <c r="I24" s="60">
        <v>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5" s="99" t="s">
        <v>163</v>
      </c>
      <c r="D25" s="98"/>
      <c r="E25" s="75">
        <v>44469</v>
      </c>
      <c r="F25" s="76">
        <f t="shared" si="15"/>
        <v>44469</v>
      </c>
      <c r="G25" s="58">
        <v>1</v>
      </c>
      <c r="H25" s="59">
        <v>1</v>
      </c>
      <c r="I25" s="60">
        <v>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6" s="99" t="s">
        <v>164</v>
      </c>
      <c r="D26" s="98"/>
      <c r="E26" s="75">
        <v>44469</v>
      </c>
      <c r="F26" s="76">
        <f t="shared" si="15"/>
        <v>44469</v>
      </c>
      <c r="G26" s="58">
        <v>1</v>
      </c>
      <c r="H26" s="59">
        <v>1</v>
      </c>
      <c r="I26" s="60">
        <v>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7" s="97" t="s">
        <v>147</v>
      </c>
      <c r="D27" s="98"/>
      <c r="E27" s="75">
        <v>44469</v>
      </c>
      <c r="F27" s="76">
        <f t="shared" si="15"/>
        <v>44469</v>
      </c>
      <c r="G27" s="58">
        <v>1</v>
      </c>
      <c r="H27" s="59">
        <v>1</v>
      </c>
      <c r="I27" s="60">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28" s="99" t="s">
        <v>176</v>
      </c>
      <c r="D28" s="98"/>
      <c r="E28" s="75">
        <v>44469</v>
      </c>
      <c r="F28" s="76">
        <f t="shared" ref="F28" si="17">IF(ISBLANK(E28)," - ",IF(G28=0,E28,E28+G28-1))</f>
        <v>44469</v>
      </c>
      <c r="G28" s="58">
        <v>1</v>
      </c>
      <c r="H28" s="59">
        <v>1</v>
      </c>
      <c r="I28" s="60">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1" customFormat="1" ht="18" x14ac:dyDescent="0.2">
      <c r="A29" s="49" t="str">
        <f>IF(ISERROR(VALUE(SUBSTITUTE(prevWBS,".",""))),"1",IF(ISERROR(FIND("`",SUBSTITUTE(prevWBS,".","`",1))),TEXT(VALUE(prevWBS)+1,"#"),TEXT(VALUE(LEFT(prevWBS,FIND("`",SUBSTITUTE(prevWBS,".","`",1))-1))+1,"#")))</f>
        <v>2</v>
      </c>
      <c r="B29" s="50" t="s">
        <v>156</v>
      </c>
      <c r="D29" s="52"/>
      <c r="E29" s="77"/>
      <c r="F29" s="77" t="str">
        <f t="shared" si="7"/>
        <v xml:space="preserve"> - </v>
      </c>
      <c r="G29" s="53"/>
      <c r="H29" s="54"/>
      <c r="I29" s="55" t="str">
        <f t="shared" si="4"/>
        <v xml:space="preserve"> - </v>
      </c>
      <c r="J29" s="74"/>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c r="BM29" s="80"/>
      <c r="BN29" s="80"/>
    </row>
    <row r="30" spans="1:66" s="57" customFormat="1" ht="18" x14ac:dyDescent="0.2">
      <c r="A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0" s="97" t="s">
        <v>161</v>
      </c>
      <c r="D30" s="98"/>
      <c r="E30" s="75">
        <v>44464</v>
      </c>
      <c r="F30" s="76">
        <f t="shared" si="7"/>
        <v>44465</v>
      </c>
      <c r="G30" s="58">
        <v>2</v>
      </c>
      <c r="H30" s="59">
        <v>1</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24" x14ac:dyDescent="0.2">
      <c r="A3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1" s="97" t="s">
        <v>180</v>
      </c>
      <c r="D31" s="98"/>
      <c r="E31" s="75">
        <v>44466</v>
      </c>
      <c r="F31" s="76">
        <f t="shared" ref="F31:F39" si="18">IF(ISBLANK(E31)," - ",IF(G31=0,E31,E31+G31-1))</f>
        <v>44469</v>
      </c>
      <c r="G31" s="58">
        <v>4</v>
      </c>
      <c r="H31" s="59">
        <v>0</v>
      </c>
      <c r="I31" s="60">
        <v>0</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x14ac:dyDescent="0.2">
      <c r="A32" s="56" t="str">
        <f t="shared" ref="A32:A39" si="1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32" s="99" t="s">
        <v>135</v>
      </c>
      <c r="D32" s="98"/>
      <c r="E32" s="75">
        <v>44466</v>
      </c>
      <c r="F32" s="76">
        <f t="shared" si="18"/>
        <v>44466</v>
      </c>
      <c r="G32" s="58">
        <v>1</v>
      </c>
      <c r="H32" s="59">
        <v>0</v>
      </c>
      <c r="I32" s="60">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si="19"/>
        <v>2.2.2</v>
      </c>
      <c r="B33" s="99" t="s">
        <v>136</v>
      </c>
      <c r="D33" s="98"/>
      <c r="E33" s="75">
        <v>44466</v>
      </c>
      <c r="F33" s="76">
        <f t="shared" si="18"/>
        <v>44466</v>
      </c>
      <c r="G33" s="58">
        <v>1</v>
      </c>
      <c r="H33" s="59">
        <v>0</v>
      </c>
      <c r="I33" s="60">
        <v>0</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19"/>
        <v>2.2.3</v>
      </c>
      <c r="B34" s="99" t="s">
        <v>137</v>
      </c>
      <c r="D34" s="98"/>
      <c r="E34" s="75">
        <v>44467</v>
      </c>
      <c r="F34" s="76">
        <f t="shared" si="18"/>
        <v>44467</v>
      </c>
      <c r="G34" s="58">
        <v>1</v>
      </c>
      <c r="H34" s="59">
        <v>0</v>
      </c>
      <c r="I34" s="60">
        <v>0</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 t="shared" si="19"/>
        <v>2.2.4</v>
      </c>
      <c r="B35" s="99" t="s">
        <v>138</v>
      </c>
      <c r="D35" s="98"/>
      <c r="E35" s="75">
        <v>44467</v>
      </c>
      <c r="F35" s="76">
        <f t="shared" si="18"/>
        <v>44467</v>
      </c>
      <c r="G35" s="58">
        <v>1</v>
      </c>
      <c r="H35" s="59">
        <v>0</v>
      </c>
      <c r="I35" s="60">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 t="shared" si="19"/>
        <v>2.2.5</v>
      </c>
      <c r="B36" s="99" t="s">
        <v>139</v>
      </c>
      <c r="D36" s="98"/>
      <c r="E36" s="75">
        <v>44468</v>
      </c>
      <c r="F36" s="76">
        <f t="shared" si="18"/>
        <v>44468</v>
      </c>
      <c r="G36" s="58">
        <v>1</v>
      </c>
      <c r="H36" s="59">
        <v>0</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x14ac:dyDescent="0.2">
      <c r="A37" s="56" t="str">
        <f t="shared" si="19"/>
        <v>2.2.6</v>
      </c>
      <c r="B37" s="99" t="s">
        <v>140</v>
      </c>
      <c r="D37" s="98"/>
      <c r="E37" s="75">
        <v>44468</v>
      </c>
      <c r="F37" s="76">
        <f t="shared" si="18"/>
        <v>44468</v>
      </c>
      <c r="G37" s="58">
        <v>1</v>
      </c>
      <c r="H37" s="59">
        <v>0</v>
      </c>
      <c r="I37" s="60">
        <v>0</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24" x14ac:dyDescent="0.2">
      <c r="A38" s="56" t="str">
        <f t="shared" si="19"/>
        <v>2.2.7</v>
      </c>
      <c r="B38" s="99" t="s">
        <v>166</v>
      </c>
      <c r="D38" s="98"/>
      <c r="E38" s="75">
        <v>44469</v>
      </c>
      <c r="F38" s="76">
        <f t="shared" si="18"/>
        <v>44469</v>
      </c>
      <c r="G38" s="58">
        <v>1</v>
      </c>
      <c r="H38" s="59">
        <v>0</v>
      </c>
      <c r="I38" s="60">
        <v>0</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 t="shared" si="19"/>
        <v>2.2.8</v>
      </c>
      <c r="B39" s="99" t="s">
        <v>167</v>
      </c>
      <c r="D39" s="98"/>
      <c r="E39" s="75">
        <v>44469</v>
      </c>
      <c r="F39" s="76">
        <f t="shared" si="18"/>
        <v>44469</v>
      </c>
      <c r="G39" s="58">
        <v>1</v>
      </c>
      <c r="H39" s="59">
        <v>0</v>
      </c>
      <c r="I39" s="60">
        <v>0</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1" customFormat="1" ht="18" x14ac:dyDescent="0.2">
      <c r="A40" s="49" t="str">
        <f>IF(ISERROR(VALUE(SUBSTITUTE(prevWBS,".",""))),"1",IF(ISERROR(FIND("`",SUBSTITUTE(prevWBS,".","`",1))),TEXT(VALUE(prevWBS)+1,"#"),TEXT(VALUE(LEFT(prevWBS,FIND("`",SUBSTITUTE(prevWBS,".","`",1))-1))+1,"#")))</f>
        <v>3</v>
      </c>
      <c r="B40" s="50" t="s">
        <v>157</v>
      </c>
      <c r="D40" s="52"/>
      <c r="E40" s="77"/>
      <c r="F40" s="77" t="str">
        <f t="shared" si="7"/>
        <v xml:space="preserve"> - </v>
      </c>
      <c r="G40" s="53"/>
      <c r="H40" s="54"/>
      <c r="I40" s="55" t="str">
        <f t="shared" si="4"/>
        <v xml:space="preserve"> - </v>
      </c>
      <c r="J40" s="74"/>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row>
    <row r="41" spans="1:66" s="57" customFormat="1" ht="24"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1" s="97" t="s">
        <v>148</v>
      </c>
      <c r="D41" s="98"/>
      <c r="E41" s="75">
        <v>44470</v>
      </c>
      <c r="F41" s="76">
        <f>IF(ISBLANK(E41)," - ",IF(G41=0,E41,E41+G41-1))</f>
        <v>44473</v>
      </c>
      <c r="G41" s="58">
        <v>4</v>
      </c>
      <c r="H41" s="59">
        <v>0</v>
      </c>
      <c r="I41" s="60">
        <v>0</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 t="shared" ref="A42:A49" si="2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2" s="99" t="s">
        <v>135</v>
      </c>
      <c r="D42" s="98"/>
      <c r="E42" s="75">
        <v>44470</v>
      </c>
      <c r="F42" s="76">
        <f t="shared" si="7"/>
        <v>44470</v>
      </c>
      <c r="G42" s="58">
        <v>1</v>
      </c>
      <c r="H42" s="59">
        <v>0</v>
      </c>
      <c r="I42" s="60">
        <v>0</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 t="shared" si="20"/>
        <v>3.1.2</v>
      </c>
      <c r="B43" s="99" t="s">
        <v>136</v>
      </c>
      <c r="D43" s="98"/>
      <c r="E43" s="75">
        <v>44470</v>
      </c>
      <c r="F43" s="76">
        <f t="shared" ref="F43:F44" si="21">IF(ISBLANK(E43)," - ",IF(G43=0,E43,E43+G43-1))</f>
        <v>44470</v>
      </c>
      <c r="G43" s="58">
        <v>1</v>
      </c>
      <c r="H43" s="59">
        <v>0</v>
      </c>
      <c r="I43" s="60">
        <v>0</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20"/>
        <v>3.1.3</v>
      </c>
      <c r="B44" s="99" t="s">
        <v>137</v>
      </c>
      <c r="D44" s="98"/>
      <c r="E44" s="75">
        <v>44471</v>
      </c>
      <c r="F44" s="76">
        <f t="shared" si="21"/>
        <v>44471</v>
      </c>
      <c r="G44" s="58">
        <v>1</v>
      </c>
      <c r="H44" s="59">
        <v>0</v>
      </c>
      <c r="I44" s="60">
        <v>0</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20"/>
        <v>3.1.4</v>
      </c>
      <c r="B45" s="99" t="s">
        <v>138</v>
      </c>
      <c r="D45" s="98"/>
      <c r="E45" s="75">
        <v>44471</v>
      </c>
      <c r="F45" s="76">
        <f t="shared" ref="F45" si="22">IF(ISBLANK(E45)," - ",IF(G45=0,E45,E45+G45-1))</f>
        <v>44471</v>
      </c>
      <c r="G45" s="58">
        <v>1</v>
      </c>
      <c r="H45" s="59">
        <v>0</v>
      </c>
      <c r="I45" s="60">
        <v>0</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20"/>
        <v>3.1.5</v>
      </c>
      <c r="B46" s="99" t="s">
        <v>139</v>
      </c>
      <c r="D46" s="98"/>
      <c r="E46" s="75">
        <v>44472</v>
      </c>
      <c r="F46" s="76">
        <f t="shared" ref="F46" si="23">IF(ISBLANK(E46)," - ",IF(G46=0,E46,E46+G46-1))</f>
        <v>44472</v>
      </c>
      <c r="G46" s="58">
        <v>1</v>
      </c>
      <c r="H46" s="59">
        <v>0</v>
      </c>
      <c r="I46" s="60">
        <v>0</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x14ac:dyDescent="0.2">
      <c r="A47" s="56" t="str">
        <f t="shared" si="20"/>
        <v>3.1.6</v>
      </c>
      <c r="B47" s="99" t="s">
        <v>140</v>
      </c>
      <c r="D47" s="98"/>
      <c r="E47" s="75">
        <v>44472</v>
      </c>
      <c r="F47" s="76">
        <f t="shared" ref="F47" si="24">IF(ISBLANK(E47)," - ",IF(G47=0,E47,E47+G47-1))</f>
        <v>44472</v>
      </c>
      <c r="G47" s="58">
        <v>1</v>
      </c>
      <c r="H47" s="59">
        <v>0</v>
      </c>
      <c r="I47" s="60">
        <v>0</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 t="shared" si="20"/>
        <v>3.1.7</v>
      </c>
      <c r="B48" s="99" t="s">
        <v>166</v>
      </c>
      <c r="D48" s="98"/>
      <c r="E48" s="75">
        <v>44473</v>
      </c>
      <c r="F48" s="76">
        <f t="shared" ref="F48" si="25">IF(ISBLANK(E48)," - ",IF(G48=0,E48,E48+G48-1))</f>
        <v>44473</v>
      </c>
      <c r="G48" s="58">
        <v>1</v>
      </c>
      <c r="H48" s="59">
        <v>0</v>
      </c>
      <c r="I48" s="60">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si="20"/>
        <v>3.1.8</v>
      </c>
      <c r="B49" s="99" t="s">
        <v>167</v>
      </c>
      <c r="D49" s="98"/>
      <c r="E49" s="75">
        <v>44473</v>
      </c>
      <c r="F49" s="76">
        <f t="shared" ref="F49" si="26">IF(ISBLANK(E49)," - ",IF(G49=0,E49,E49+G49-1))</f>
        <v>44473</v>
      </c>
      <c r="G49" s="58">
        <v>1</v>
      </c>
      <c r="H49" s="59">
        <v>0</v>
      </c>
      <c r="I49" s="60">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50" s="97" t="s">
        <v>168</v>
      </c>
      <c r="D50" s="98"/>
      <c r="E50" s="75">
        <v>44474</v>
      </c>
      <c r="F50" s="76">
        <f t="shared" si="7"/>
        <v>44477</v>
      </c>
      <c r="G50" s="58">
        <v>4</v>
      </c>
      <c r="H50" s="59">
        <v>0</v>
      </c>
      <c r="I50" s="60">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 t="shared" ref="A51:A67" si="2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51" s="99" t="s">
        <v>135</v>
      </c>
      <c r="D51" s="98"/>
      <c r="E51" s="75">
        <v>44474</v>
      </c>
      <c r="F51" s="76">
        <f t="shared" ref="F51:F58" si="28">IF(ISBLANK(E51)," - ",IF(G51=0,E51,E51+G51-1))</f>
        <v>44474</v>
      </c>
      <c r="G51" s="58">
        <v>1</v>
      </c>
      <c r="H51" s="59">
        <v>0</v>
      </c>
      <c r="I51" s="60">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t="str">
        <f t="shared" si="27"/>
        <v>3.2.2</v>
      </c>
      <c r="B52" s="99" t="s">
        <v>136</v>
      </c>
      <c r="D52" s="98"/>
      <c r="E52" s="75">
        <v>44474</v>
      </c>
      <c r="F52" s="76">
        <f t="shared" si="28"/>
        <v>44474</v>
      </c>
      <c r="G52" s="58">
        <v>1</v>
      </c>
      <c r="H52" s="59">
        <v>0</v>
      </c>
      <c r="I52" s="60">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t="str">
        <f t="shared" si="27"/>
        <v>3.2.3</v>
      </c>
      <c r="B53" s="99" t="s">
        <v>137</v>
      </c>
      <c r="D53" s="98"/>
      <c r="E53" s="75">
        <v>44475</v>
      </c>
      <c r="F53" s="76">
        <f t="shared" si="28"/>
        <v>44475</v>
      </c>
      <c r="G53" s="58">
        <v>1</v>
      </c>
      <c r="H53" s="59">
        <v>0</v>
      </c>
      <c r="I53" s="60">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t="str">
        <f t="shared" si="27"/>
        <v>3.2.4</v>
      </c>
      <c r="B54" s="99" t="s">
        <v>138</v>
      </c>
      <c r="D54" s="98"/>
      <c r="E54" s="75">
        <v>44475</v>
      </c>
      <c r="F54" s="76">
        <f t="shared" si="28"/>
        <v>44475</v>
      </c>
      <c r="G54" s="58">
        <v>1</v>
      </c>
      <c r="H54" s="59">
        <v>0</v>
      </c>
      <c r="I54" s="60">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 t="shared" si="27"/>
        <v>3.2.5</v>
      </c>
      <c r="B55" s="99" t="s">
        <v>139</v>
      </c>
      <c r="D55" s="98"/>
      <c r="E55" s="75">
        <v>44476</v>
      </c>
      <c r="F55" s="76">
        <f t="shared" si="28"/>
        <v>44476</v>
      </c>
      <c r="G55" s="58">
        <v>1</v>
      </c>
      <c r="H55" s="59">
        <v>0</v>
      </c>
      <c r="I55" s="60">
        <v>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 t="shared" si="27"/>
        <v>3.2.6</v>
      </c>
      <c r="B56" s="99" t="s">
        <v>140</v>
      </c>
      <c r="D56" s="98"/>
      <c r="E56" s="75">
        <v>44476</v>
      </c>
      <c r="F56" s="76">
        <f t="shared" si="28"/>
        <v>44476</v>
      </c>
      <c r="G56" s="58">
        <v>1</v>
      </c>
      <c r="H56" s="59">
        <v>0</v>
      </c>
      <c r="I56" s="60">
        <v>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24" x14ac:dyDescent="0.2">
      <c r="A57" s="56" t="str">
        <f t="shared" si="27"/>
        <v>3.2.7</v>
      </c>
      <c r="B57" s="99" t="s">
        <v>166</v>
      </c>
      <c r="D57" s="98"/>
      <c r="E57" s="75">
        <v>44477</v>
      </c>
      <c r="F57" s="76">
        <f t="shared" si="28"/>
        <v>44477</v>
      </c>
      <c r="G57" s="58">
        <v>1</v>
      </c>
      <c r="H57" s="59">
        <v>0</v>
      </c>
      <c r="I57" s="60">
        <v>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 t="shared" si="27"/>
        <v>3.2.8</v>
      </c>
      <c r="B58" s="99" t="s">
        <v>167</v>
      </c>
      <c r="D58" s="98"/>
      <c r="E58" s="75">
        <v>44477</v>
      </c>
      <c r="F58" s="76">
        <f t="shared" si="28"/>
        <v>44477</v>
      </c>
      <c r="G58" s="58">
        <v>1</v>
      </c>
      <c r="H58" s="59">
        <v>0</v>
      </c>
      <c r="I58" s="60">
        <v>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9" s="97" t="s">
        <v>169</v>
      </c>
      <c r="D59" s="98"/>
      <c r="E59" s="75">
        <v>44478</v>
      </c>
      <c r="F59" s="76">
        <f t="shared" si="7"/>
        <v>44481</v>
      </c>
      <c r="G59" s="58">
        <v>4</v>
      </c>
      <c r="H59" s="59">
        <v>0</v>
      </c>
      <c r="I59" s="60">
        <v>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 t="shared" si="27"/>
        <v>3.3.1</v>
      </c>
      <c r="B60" s="99" t="s">
        <v>135</v>
      </c>
      <c r="D60" s="98"/>
      <c r="E60" s="75">
        <v>44478</v>
      </c>
      <c r="F60" s="76">
        <f t="shared" si="7"/>
        <v>44478</v>
      </c>
      <c r="G60" s="58">
        <v>1</v>
      </c>
      <c r="H60" s="59">
        <v>0</v>
      </c>
      <c r="I60" s="60">
        <v>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 t="shared" si="27"/>
        <v>3.3.2</v>
      </c>
      <c r="B61" s="99" t="s">
        <v>136</v>
      </c>
      <c r="D61" s="98"/>
      <c r="E61" s="75">
        <v>44478</v>
      </c>
      <c r="F61" s="76">
        <f t="shared" si="7"/>
        <v>44478</v>
      </c>
      <c r="G61" s="58">
        <v>1</v>
      </c>
      <c r="H61" s="59">
        <v>0</v>
      </c>
      <c r="I61" s="60">
        <v>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t="str">
        <f t="shared" si="27"/>
        <v>3.3.3</v>
      </c>
      <c r="B62" s="99" t="s">
        <v>137</v>
      </c>
      <c r="D62" s="98"/>
      <c r="E62" s="75">
        <v>44479</v>
      </c>
      <c r="F62" s="76">
        <f t="shared" si="7"/>
        <v>44479</v>
      </c>
      <c r="G62" s="58">
        <v>1</v>
      </c>
      <c r="H62" s="59">
        <v>0</v>
      </c>
      <c r="I62" s="60">
        <v>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t="str">
        <f t="shared" si="27"/>
        <v>3.3.4</v>
      </c>
      <c r="B63" s="99" t="s">
        <v>138</v>
      </c>
      <c r="D63" s="98"/>
      <c r="E63" s="75">
        <v>44479</v>
      </c>
      <c r="F63" s="76">
        <f t="shared" si="7"/>
        <v>44479</v>
      </c>
      <c r="G63" s="58">
        <v>1</v>
      </c>
      <c r="H63" s="59">
        <v>0</v>
      </c>
      <c r="I63" s="60">
        <v>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t="str">
        <f t="shared" si="27"/>
        <v>3.3.5</v>
      </c>
      <c r="B64" s="99" t="s">
        <v>139</v>
      </c>
      <c r="D64" s="98"/>
      <c r="E64" s="75">
        <v>44480</v>
      </c>
      <c r="F64" s="76">
        <f t="shared" si="7"/>
        <v>44480</v>
      </c>
      <c r="G64" s="58">
        <v>1</v>
      </c>
      <c r="H64" s="59">
        <v>0</v>
      </c>
      <c r="I64" s="60">
        <v>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t="str">
        <f t="shared" si="27"/>
        <v>3.3.6</v>
      </c>
      <c r="B65" s="99" t="s">
        <v>140</v>
      </c>
      <c r="D65" s="98"/>
      <c r="E65" s="75">
        <v>44480</v>
      </c>
      <c r="F65" s="76">
        <f t="shared" si="7"/>
        <v>44480</v>
      </c>
      <c r="G65" s="58">
        <v>1</v>
      </c>
      <c r="H65" s="59">
        <v>0</v>
      </c>
      <c r="I65" s="60">
        <v>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24" x14ac:dyDescent="0.2">
      <c r="A66" s="56" t="str">
        <f t="shared" si="27"/>
        <v>3.3.7</v>
      </c>
      <c r="B66" s="99" t="s">
        <v>166</v>
      </c>
      <c r="D66" s="98"/>
      <c r="E66" s="75">
        <v>44481</v>
      </c>
      <c r="F66" s="76">
        <f t="shared" si="7"/>
        <v>44481</v>
      </c>
      <c r="G66" s="58">
        <v>1</v>
      </c>
      <c r="H66" s="59">
        <v>0</v>
      </c>
      <c r="I66" s="60">
        <v>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24" x14ac:dyDescent="0.2">
      <c r="A67" s="56" t="str">
        <f t="shared" si="27"/>
        <v>3.3.8</v>
      </c>
      <c r="B67" s="99" t="s">
        <v>167</v>
      </c>
      <c r="D67" s="98"/>
      <c r="E67" s="75">
        <v>44481</v>
      </c>
      <c r="F67" s="76">
        <f t="shared" si="7"/>
        <v>44481</v>
      </c>
      <c r="G67" s="58">
        <v>1</v>
      </c>
      <c r="H67" s="59">
        <v>0</v>
      </c>
      <c r="I67" s="60">
        <v>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x14ac:dyDescent="0.2">
      <c r="A6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68" s="97" t="s">
        <v>165</v>
      </c>
      <c r="D68" s="98"/>
      <c r="E68" s="75">
        <v>43141</v>
      </c>
      <c r="F68" s="76">
        <f t="shared" ref="F68" si="29">IF(ISBLANK(E68)," - ",IF(G68=0,E68,E68+G68-1))</f>
        <v>43144</v>
      </c>
      <c r="G68" s="58">
        <v>4</v>
      </c>
      <c r="H68" s="59">
        <v>0</v>
      </c>
      <c r="I68" s="60">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9" s="97" t="s">
        <v>170</v>
      </c>
      <c r="D69" s="98"/>
      <c r="E69" s="75">
        <v>44482</v>
      </c>
      <c r="F69" s="76">
        <f t="shared" si="7"/>
        <v>44483</v>
      </c>
      <c r="G69" s="58">
        <v>2</v>
      </c>
      <c r="H69" s="59">
        <v>0</v>
      </c>
      <c r="I69" s="60">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x14ac:dyDescent="0.2">
      <c r="A70" s="56" t="str">
        <f t="shared" ref="A70:A71" si="3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70" s="99" t="s">
        <v>177</v>
      </c>
      <c r="D70" s="98"/>
      <c r="E70" s="75">
        <v>44482</v>
      </c>
      <c r="F70" s="76">
        <f t="shared" ref="F70" si="31">IF(ISBLANK(E70)," - ",IF(G70=0,E70,E70+G70-1))</f>
        <v>44483</v>
      </c>
      <c r="G70" s="58">
        <v>2</v>
      </c>
      <c r="H70" s="59">
        <v>0</v>
      </c>
      <c r="I70" s="60">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x14ac:dyDescent="0.2">
      <c r="A71" s="56" t="str">
        <f t="shared" si="30"/>
        <v>3.5.2</v>
      </c>
      <c r="B71" s="99" t="s">
        <v>178</v>
      </c>
      <c r="D71" s="98"/>
      <c r="E71" s="75">
        <v>44482</v>
      </c>
      <c r="F71" s="76">
        <f t="shared" ref="F71" si="32">IF(ISBLANK(E71)," - ",IF(G71=0,E71,E71+G71-1))</f>
        <v>44483</v>
      </c>
      <c r="G71" s="58">
        <v>2</v>
      </c>
      <c r="H71" s="59">
        <v>0</v>
      </c>
      <c r="I71" s="60">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x14ac:dyDescent="0.2">
      <c r="A7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72" s="97" t="s">
        <v>171</v>
      </c>
      <c r="D72" s="98"/>
      <c r="E72" s="75">
        <v>44483</v>
      </c>
      <c r="F72" s="76">
        <f t="shared" si="7"/>
        <v>44484</v>
      </c>
      <c r="G72" s="58">
        <v>2</v>
      </c>
      <c r="H72" s="59">
        <v>0</v>
      </c>
      <c r="I72" s="60">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x14ac:dyDescent="0.2">
      <c r="A73" s="56" t="str">
        <f t="shared" ref="A73:A81" si="3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73" s="99" t="s">
        <v>179</v>
      </c>
      <c r="D73" s="98"/>
      <c r="E73" s="75">
        <v>44483</v>
      </c>
      <c r="F73" s="76">
        <f t="shared" si="7"/>
        <v>44484</v>
      </c>
      <c r="G73" s="58">
        <v>2</v>
      </c>
      <c r="H73" s="59">
        <v>0</v>
      </c>
      <c r="I73" s="60">
        <v>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x14ac:dyDescent="0.2">
      <c r="A74" s="56" t="str">
        <f t="shared" si="33"/>
        <v>3.6.2</v>
      </c>
      <c r="B74" s="99" t="s">
        <v>135</v>
      </c>
      <c r="D74" s="98"/>
      <c r="E74" s="75">
        <v>44483</v>
      </c>
      <c r="F74" s="76">
        <f t="shared" ref="F74:F81" si="34">IF(ISBLANK(E74)," - ",IF(G74=0,E74,E74+G74-1))</f>
        <v>44484</v>
      </c>
      <c r="G74" s="58">
        <v>2</v>
      </c>
      <c r="H74" s="59">
        <v>0</v>
      </c>
      <c r="I74" s="60">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t="str">
        <f t="shared" si="33"/>
        <v>3.6.3</v>
      </c>
      <c r="B75" s="99" t="s">
        <v>136</v>
      </c>
      <c r="D75" s="98"/>
      <c r="E75" s="75">
        <v>44483</v>
      </c>
      <c r="F75" s="76">
        <f t="shared" si="34"/>
        <v>44484</v>
      </c>
      <c r="G75" s="58">
        <v>2</v>
      </c>
      <c r="H75" s="59">
        <v>0</v>
      </c>
      <c r="I75" s="60">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t="str">
        <f t="shared" si="33"/>
        <v>3.6.4</v>
      </c>
      <c r="B76" s="99" t="s">
        <v>137</v>
      </c>
      <c r="D76" s="98"/>
      <c r="E76" s="75">
        <v>44483</v>
      </c>
      <c r="F76" s="76">
        <f t="shared" si="34"/>
        <v>44484</v>
      </c>
      <c r="G76" s="58">
        <v>2</v>
      </c>
      <c r="H76" s="59">
        <v>0</v>
      </c>
      <c r="I76" s="60">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x14ac:dyDescent="0.2">
      <c r="A77" s="56" t="str">
        <f t="shared" si="33"/>
        <v>3.6.5</v>
      </c>
      <c r="B77" s="99" t="s">
        <v>138</v>
      </c>
      <c r="D77" s="98"/>
      <c r="E77" s="75">
        <v>44483</v>
      </c>
      <c r="F77" s="76">
        <f t="shared" si="34"/>
        <v>44484</v>
      </c>
      <c r="G77" s="58">
        <v>2</v>
      </c>
      <c r="H77" s="59">
        <v>0</v>
      </c>
      <c r="I77" s="60">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 t="shared" si="33"/>
        <v>3.6.6</v>
      </c>
      <c r="B78" s="99" t="s">
        <v>139</v>
      </c>
      <c r="D78" s="98"/>
      <c r="E78" s="75">
        <v>44483</v>
      </c>
      <c r="F78" s="76">
        <f t="shared" si="34"/>
        <v>44484</v>
      </c>
      <c r="G78" s="58">
        <v>2</v>
      </c>
      <c r="H78" s="59">
        <v>0</v>
      </c>
      <c r="I78" s="60">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 t="shared" si="33"/>
        <v>3.6.7</v>
      </c>
      <c r="B79" s="99" t="s">
        <v>140</v>
      </c>
      <c r="D79" s="98"/>
      <c r="E79" s="75">
        <v>44483</v>
      </c>
      <c r="F79" s="76">
        <f t="shared" si="34"/>
        <v>44484</v>
      </c>
      <c r="G79" s="58">
        <v>2</v>
      </c>
      <c r="H79" s="59">
        <v>0</v>
      </c>
      <c r="I79" s="60">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24" x14ac:dyDescent="0.2">
      <c r="A80" s="56" t="str">
        <f t="shared" si="33"/>
        <v>3.6.8</v>
      </c>
      <c r="B80" s="99" t="s">
        <v>166</v>
      </c>
      <c r="D80" s="98"/>
      <c r="E80" s="75">
        <v>44483</v>
      </c>
      <c r="F80" s="76">
        <f t="shared" si="34"/>
        <v>44484</v>
      </c>
      <c r="G80" s="58">
        <v>2</v>
      </c>
      <c r="H80" s="59">
        <v>0</v>
      </c>
      <c r="I80" s="60">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24" x14ac:dyDescent="0.2">
      <c r="A81" s="56" t="str">
        <f t="shared" si="33"/>
        <v>3.6.9</v>
      </c>
      <c r="B81" s="99" t="s">
        <v>167</v>
      </c>
      <c r="D81" s="98"/>
      <c r="E81" s="75">
        <v>44483</v>
      </c>
      <c r="F81" s="76">
        <f t="shared" si="34"/>
        <v>44484</v>
      </c>
      <c r="G81" s="58">
        <v>2</v>
      </c>
      <c r="H81" s="59">
        <v>0</v>
      </c>
      <c r="I81" s="60">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1" customFormat="1" ht="18" x14ac:dyDescent="0.2">
      <c r="A82" s="49" t="str">
        <f>IF(ISERROR(VALUE(SUBSTITUTE(prevWBS,".",""))),"1",IF(ISERROR(FIND("`",SUBSTITUTE(prevWBS,".","`",1))),TEXT(VALUE(prevWBS)+1,"#"),TEXT(VALUE(LEFT(prevWBS,FIND("`",SUBSTITUTE(prevWBS,".","`",1))-1))+1,"#")))</f>
        <v>4</v>
      </c>
      <c r="B82" s="50" t="s">
        <v>149</v>
      </c>
      <c r="D82" s="52"/>
      <c r="E82" s="77"/>
      <c r="F82" s="77" t="str">
        <f t="shared" si="7"/>
        <v xml:space="preserve"> - </v>
      </c>
      <c r="G82" s="53"/>
      <c r="H82" s="54"/>
      <c r="I82" s="55" t="str">
        <f t="shared" si="4"/>
        <v xml:space="preserve"> - </v>
      </c>
      <c r="J82" s="74"/>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c r="BE82" s="80"/>
      <c r="BF82" s="80"/>
      <c r="BG82" s="80"/>
      <c r="BH82" s="80"/>
      <c r="BI82" s="80"/>
      <c r="BJ82" s="80"/>
      <c r="BK82" s="80"/>
      <c r="BL82" s="80"/>
      <c r="BM82" s="80"/>
      <c r="BN82" s="80"/>
    </row>
    <row r="83" spans="1:66" s="57" customFormat="1" ht="18" x14ac:dyDescent="0.2">
      <c r="A8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3" s="97" t="s">
        <v>163</v>
      </c>
      <c r="D83" s="98"/>
      <c r="E83" s="75">
        <v>44485</v>
      </c>
      <c r="F83" s="76">
        <f t="shared" si="7"/>
        <v>44491</v>
      </c>
      <c r="G83" s="58">
        <v>7</v>
      </c>
      <c r="H83" s="59">
        <v>0</v>
      </c>
      <c r="I83" s="60">
        <v>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4" s="97" t="s">
        <v>172</v>
      </c>
      <c r="D84" s="98"/>
      <c r="E84" s="75">
        <v>44492</v>
      </c>
      <c r="F84" s="76">
        <f t="shared" si="7"/>
        <v>44501</v>
      </c>
      <c r="G84" s="58">
        <v>10</v>
      </c>
      <c r="H84" s="59">
        <v>0</v>
      </c>
      <c r="I84" s="60">
        <v>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 t="shared" ref="A85:A99" si="3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85" s="99" t="s">
        <v>135</v>
      </c>
      <c r="D85" s="98"/>
      <c r="E85" s="75">
        <v>44492</v>
      </c>
      <c r="F85" s="76">
        <f t="shared" si="7"/>
        <v>44492</v>
      </c>
      <c r="G85" s="58">
        <v>1</v>
      </c>
      <c r="H85" s="59">
        <v>0</v>
      </c>
      <c r="I85" s="60">
        <v>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86" s="132" t="s">
        <v>175</v>
      </c>
      <c r="D86" s="98"/>
      <c r="E86" s="75">
        <v>44492</v>
      </c>
      <c r="F86" s="76">
        <f t="shared" ref="F86:F100" si="36">IF(ISBLANK(E86)," - ",IF(G86=0,E86,E86+G86-1))</f>
        <v>44492</v>
      </c>
      <c r="G86" s="58">
        <v>1</v>
      </c>
      <c r="H86" s="59">
        <v>0</v>
      </c>
      <c r="I86" s="60">
        <v>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x14ac:dyDescent="0.2">
      <c r="A87" s="56" t="str">
        <f t="shared" si="35"/>
        <v>4.2.3</v>
      </c>
      <c r="B87" s="99" t="s">
        <v>136</v>
      </c>
      <c r="D87" s="98"/>
      <c r="E87" s="75">
        <v>44493</v>
      </c>
      <c r="F87" s="76">
        <f t="shared" si="36"/>
        <v>44493</v>
      </c>
      <c r="G87" s="58">
        <v>1</v>
      </c>
      <c r="H87" s="59">
        <v>0</v>
      </c>
      <c r="I87" s="60">
        <v>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18" x14ac:dyDescent="0.2">
      <c r="A8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88" s="132" t="s">
        <v>175</v>
      </c>
      <c r="D88" s="98"/>
      <c r="E88" s="75">
        <v>44493</v>
      </c>
      <c r="F88" s="76">
        <f t="shared" ref="F88" si="37">IF(ISBLANK(E88)," - ",IF(G88=0,E88,E88+G88-1))</f>
        <v>44493</v>
      </c>
      <c r="G88" s="58">
        <v>1</v>
      </c>
      <c r="H88" s="59">
        <v>0</v>
      </c>
      <c r="I88" s="60">
        <v>0</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x14ac:dyDescent="0.2">
      <c r="A89" s="56" t="str">
        <f t="shared" si="35"/>
        <v>4.2.5</v>
      </c>
      <c r="B89" s="99" t="s">
        <v>137</v>
      </c>
      <c r="D89" s="98"/>
      <c r="E89" s="75">
        <v>44494</v>
      </c>
      <c r="F89" s="76">
        <f t="shared" si="36"/>
        <v>44494</v>
      </c>
      <c r="G89" s="58">
        <v>1</v>
      </c>
      <c r="H89" s="59">
        <v>0</v>
      </c>
      <c r="I89" s="60">
        <v>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x14ac:dyDescent="0.2">
      <c r="A9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4.2.6</v>
      </c>
      <c r="B90" s="132" t="s">
        <v>175</v>
      </c>
      <c r="D90" s="98"/>
      <c r="E90" s="75">
        <v>44494</v>
      </c>
      <c r="F90" s="76">
        <f t="shared" si="36"/>
        <v>44494</v>
      </c>
      <c r="G90" s="58">
        <v>1</v>
      </c>
      <c r="H90" s="59">
        <v>0</v>
      </c>
      <c r="I90" s="60">
        <v>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x14ac:dyDescent="0.2">
      <c r="A91" s="56" t="str">
        <f t="shared" si="35"/>
        <v>4.2.7</v>
      </c>
      <c r="B91" s="99" t="s">
        <v>138</v>
      </c>
      <c r="D91" s="98"/>
      <c r="E91" s="75">
        <v>44495</v>
      </c>
      <c r="F91" s="76">
        <f t="shared" si="36"/>
        <v>44495</v>
      </c>
      <c r="G91" s="58">
        <v>1</v>
      </c>
      <c r="H91" s="59">
        <v>0</v>
      </c>
      <c r="I91" s="60">
        <v>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18" x14ac:dyDescent="0.2">
      <c r="A9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4.2.8</v>
      </c>
      <c r="B92" s="132" t="s">
        <v>175</v>
      </c>
      <c r="D92" s="98"/>
      <c r="E92" s="75">
        <v>44495</v>
      </c>
      <c r="F92" s="76">
        <f t="shared" ref="F92" si="38">IF(ISBLANK(E92)," - ",IF(G92=0,E92,E92+G92-1))</f>
        <v>44495</v>
      </c>
      <c r="G92" s="58">
        <v>1</v>
      </c>
      <c r="H92" s="59">
        <v>0</v>
      </c>
      <c r="I92" s="60">
        <v>0</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x14ac:dyDescent="0.2">
      <c r="A93" s="56" t="str">
        <f t="shared" si="35"/>
        <v>4.2.9</v>
      </c>
      <c r="B93" s="99" t="s">
        <v>139</v>
      </c>
      <c r="D93" s="98"/>
      <c r="E93" s="75">
        <v>44496</v>
      </c>
      <c r="F93" s="76">
        <f t="shared" si="36"/>
        <v>44496</v>
      </c>
      <c r="G93" s="58">
        <v>1</v>
      </c>
      <c r="H93" s="59">
        <v>0</v>
      </c>
      <c r="I93" s="60">
        <v>0</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x14ac:dyDescent="0.2">
      <c r="A9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4.2.10</v>
      </c>
      <c r="B94" s="132" t="s">
        <v>175</v>
      </c>
      <c r="D94" s="98"/>
      <c r="E94" s="75">
        <v>44496</v>
      </c>
      <c r="F94" s="76">
        <f t="shared" si="36"/>
        <v>44496</v>
      </c>
      <c r="G94" s="58">
        <v>1</v>
      </c>
      <c r="H94" s="59">
        <v>0</v>
      </c>
      <c r="I94" s="60">
        <v>0</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18" x14ac:dyDescent="0.2">
      <c r="A95" s="56" t="str">
        <f t="shared" si="35"/>
        <v>4.2.11</v>
      </c>
      <c r="B95" s="99" t="s">
        <v>140</v>
      </c>
      <c r="D95" s="98"/>
      <c r="E95" s="75">
        <v>44497</v>
      </c>
      <c r="F95" s="76">
        <f t="shared" si="36"/>
        <v>44497</v>
      </c>
      <c r="G95" s="58">
        <v>1</v>
      </c>
      <c r="H95" s="59">
        <v>0</v>
      </c>
      <c r="I95" s="60">
        <v>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x14ac:dyDescent="0.2">
      <c r="A9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4.2.12</v>
      </c>
      <c r="B96" s="132" t="s">
        <v>175</v>
      </c>
      <c r="D96" s="98"/>
      <c r="E96" s="75">
        <v>44497</v>
      </c>
      <c r="F96" s="76">
        <f t="shared" ref="F96" si="39">IF(ISBLANK(E96)," - ",IF(G96=0,E96,E96+G96-1))</f>
        <v>44497</v>
      </c>
      <c r="G96" s="58">
        <v>1</v>
      </c>
      <c r="H96" s="59">
        <v>0</v>
      </c>
      <c r="I96" s="60">
        <v>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24" x14ac:dyDescent="0.2">
      <c r="A97" s="56" t="str">
        <f t="shared" si="35"/>
        <v>4.2.13</v>
      </c>
      <c r="B97" s="99" t="s">
        <v>166</v>
      </c>
      <c r="D97" s="98"/>
      <c r="E97" s="75">
        <v>44498</v>
      </c>
      <c r="F97" s="76">
        <f t="shared" si="36"/>
        <v>44498</v>
      </c>
      <c r="G97" s="58">
        <v>1</v>
      </c>
      <c r="H97" s="59">
        <v>0</v>
      </c>
      <c r="I97" s="60">
        <f t="shared" ref="I97:I99" si="40">IF(OR(F97=0,E97=0)," - ",NETWORKDAYS(E97,F97))</f>
        <v>1</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18" x14ac:dyDescent="0.2">
      <c r="A9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4.2.14</v>
      </c>
      <c r="B98" s="132" t="s">
        <v>175</v>
      </c>
      <c r="D98" s="98"/>
      <c r="E98" s="75">
        <v>44498</v>
      </c>
      <c r="F98" s="76">
        <f t="shared" si="36"/>
        <v>44498</v>
      </c>
      <c r="G98" s="58">
        <v>1</v>
      </c>
      <c r="H98" s="59">
        <v>0</v>
      </c>
      <c r="I98" s="60">
        <v>0</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24" x14ac:dyDescent="0.2">
      <c r="A99" s="56" t="str">
        <f t="shared" si="35"/>
        <v>4.2.15</v>
      </c>
      <c r="B99" s="99" t="s">
        <v>167</v>
      </c>
      <c r="D99" s="98"/>
      <c r="E99" s="75">
        <v>44499</v>
      </c>
      <c r="F99" s="76">
        <f t="shared" si="36"/>
        <v>44499</v>
      </c>
      <c r="G99" s="58">
        <v>1</v>
      </c>
      <c r="H99" s="59">
        <v>0</v>
      </c>
      <c r="I99" s="60">
        <f t="shared" si="40"/>
        <v>0</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x14ac:dyDescent="0.2">
      <c r="A10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4.2.16</v>
      </c>
      <c r="B100" s="132" t="s">
        <v>175</v>
      </c>
      <c r="D100" s="98"/>
      <c r="E100" s="75">
        <v>44499</v>
      </c>
      <c r="F100" s="76">
        <f t="shared" si="36"/>
        <v>44499</v>
      </c>
      <c r="G100" s="58">
        <v>1</v>
      </c>
      <c r="H100" s="59">
        <v>0</v>
      </c>
      <c r="I100" s="60">
        <v>0</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1" customFormat="1" ht="18" x14ac:dyDescent="0.2">
      <c r="A101" s="49" t="str">
        <f>IF(ISERROR(VALUE(SUBSTITUTE(prevWBS,".",""))),"1",IF(ISERROR(FIND("`",SUBSTITUTE(prevWBS,".","`",1))),TEXT(VALUE(prevWBS)+1,"#"),TEXT(VALUE(LEFT(prevWBS,FIND("`",SUBSTITUTE(prevWBS,".","`",1))-1))+1,"#")))</f>
        <v>5</v>
      </c>
      <c r="B101" s="50" t="s">
        <v>158</v>
      </c>
      <c r="D101" s="52"/>
      <c r="E101" s="77"/>
      <c r="F101" s="77" t="str">
        <f t="shared" ref="F101:F102" si="41">IF(ISBLANK(E101)," - ",IF(G101=0,E101,E101+G101-1))</f>
        <v xml:space="preserve"> - </v>
      </c>
      <c r="G101" s="53"/>
      <c r="H101" s="54"/>
      <c r="I101" s="55" t="str">
        <f t="shared" ref="I101:I102" si="42">IF(OR(F101=0,E101=0)," - ",NETWORKDAYS(E101,F101))</f>
        <v xml:space="preserve"> - </v>
      </c>
      <c r="J101" s="74"/>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80"/>
      <c r="BM101" s="80"/>
      <c r="BN101" s="80"/>
    </row>
    <row r="102" spans="1:66" s="57" customFormat="1" ht="24"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2" s="97" t="s">
        <v>150</v>
      </c>
      <c r="D102" s="98"/>
      <c r="E102" s="75">
        <v>44500</v>
      </c>
      <c r="F102" s="76">
        <f t="shared" si="41"/>
        <v>44501</v>
      </c>
      <c r="G102" s="58">
        <v>2</v>
      </c>
      <c r="H102" s="59">
        <v>0</v>
      </c>
      <c r="I102" s="60">
        <f t="shared" si="42"/>
        <v>1</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pans="1:66" s="57" customFormat="1" ht="18" x14ac:dyDescent="0.2">
      <c r="A10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03" s="97" t="s">
        <v>151</v>
      </c>
      <c r="D103" s="98"/>
      <c r="E103" s="75">
        <v>44501</v>
      </c>
      <c r="F103" s="76">
        <f t="shared" ref="F103" si="43">IF(ISBLANK(E103)," - ",IF(G103=0,E103,E103+G103-1))</f>
        <v>44502</v>
      </c>
      <c r="G103" s="58">
        <v>2</v>
      </c>
      <c r="H103" s="59">
        <v>0</v>
      </c>
      <c r="I103" s="60">
        <f t="shared" ref="I103" si="44">IF(OR(F103=0,E103=0)," - ",NETWORKDAYS(E103,F103))</f>
        <v>2</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24" x14ac:dyDescent="0.2">
      <c r="A10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104" s="97" t="s">
        <v>152</v>
      </c>
      <c r="D104" s="98"/>
      <c r="E104" s="75">
        <v>44502</v>
      </c>
      <c r="F104" s="76">
        <f t="shared" ref="F104:F105" si="45">IF(ISBLANK(E104)," - ",IF(G104=0,E104,E104+G104-1))</f>
        <v>44503</v>
      </c>
      <c r="G104" s="58">
        <v>2</v>
      </c>
      <c r="H104" s="59">
        <v>0</v>
      </c>
      <c r="I104" s="60">
        <f t="shared" ref="I104:I105" si="46">IF(OR(F104=0,E104=0)," - ",NETWORKDAYS(E104,F104))</f>
        <v>2</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1" customFormat="1" ht="18" x14ac:dyDescent="0.2">
      <c r="A105" s="49" t="str">
        <f>IF(ISERROR(VALUE(SUBSTITUTE(prevWBS,".",""))),"1",IF(ISERROR(FIND("`",SUBSTITUTE(prevWBS,".","`",1))),TEXT(VALUE(prevWBS)+1,"#"),TEXT(VALUE(LEFT(prevWBS,FIND("`",SUBSTITUTE(prevWBS,".","`",1))-1))+1,"#")))</f>
        <v>6</v>
      </c>
      <c r="B105" s="50" t="s">
        <v>173</v>
      </c>
      <c r="D105" s="52"/>
      <c r="E105" s="77"/>
      <c r="F105" s="77" t="str">
        <f t="shared" si="45"/>
        <v xml:space="preserve"> - </v>
      </c>
      <c r="G105" s="53"/>
      <c r="H105" s="54"/>
      <c r="I105" s="55" t="str">
        <f t="shared" si="46"/>
        <v xml:space="preserve"> - </v>
      </c>
      <c r="J105" s="74"/>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c r="BE105" s="80"/>
      <c r="BF105" s="80"/>
      <c r="BG105" s="80"/>
      <c r="BH105" s="80"/>
      <c r="BI105" s="80"/>
      <c r="BJ105" s="80"/>
      <c r="BK105" s="80"/>
      <c r="BL105" s="80"/>
      <c r="BM105" s="80"/>
      <c r="BN105" s="80"/>
    </row>
    <row r="106" spans="1:66" s="57" customFormat="1" ht="18" x14ac:dyDescent="0.2">
      <c r="A10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06" s="97" t="s">
        <v>153</v>
      </c>
      <c r="D106" s="98"/>
      <c r="E106" s="75">
        <v>44503</v>
      </c>
      <c r="F106" s="76">
        <f t="shared" ref="F106" si="47">IF(ISBLANK(E106)," - ",IF(G106=0,E106,E106+G106-1))</f>
        <v>44505</v>
      </c>
      <c r="G106" s="58">
        <v>3</v>
      </c>
      <c r="H106" s="59">
        <v>0</v>
      </c>
      <c r="I106" s="60">
        <f t="shared" ref="I106" si="48">IF(OR(F106=0,E106=0)," - ",NETWORKDAYS(E106,F106))</f>
        <v>3</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pans="1:66" s="57" customFormat="1" ht="24" x14ac:dyDescent="0.2">
      <c r="A10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07" s="97" t="s">
        <v>154</v>
      </c>
      <c r="D107" s="98"/>
      <c r="E107" s="75">
        <v>44505</v>
      </c>
      <c r="F107" s="76">
        <f t="shared" ref="F107:F111" si="49">IF(ISBLANK(E107)," - ",IF(G107=0,E107,E107+G107-1))</f>
        <v>44507</v>
      </c>
      <c r="G107" s="58">
        <v>3</v>
      </c>
      <c r="H107" s="59">
        <v>0</v>
      </c>
      <c r="I107" s="60">
        <f t="shared" ref="I107:I111" si="50">IF(OR(F107=0,E107=0)," - ",NETWORKDAYS(E107,F107))</f>
        <v>1</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1" customFormat="1" ht="18" x14ac:dyDescent="0.2">
      <c r="A108" s="49" t="str">
        <f>IF(ISERROR(VALUE(SUBSTITUTE(prevWBS,".",""))),"1",IF(ISERROR(FIND("`",SUBSTITUTE(prevWBS,".","`",1))),TEXT(VALUE(prevWBS)+1,"#"),TEXT(VALUE(LEFT(prevWBS,FIND("`",SUBSTITUTE(prevWBS,".","`",1))-1))+1,"#")))</f>
        <v>7</v>
      </c>
      <c r="B108" s="50" t="s">
        <v>174</v>
      </c>
      <c r="D108" s="52"/>
      <c r="E108" s="77"/>
      <c r="F108" s="77" t="str">
        <f t="shared" si="49"/>
        <v xml:space="preserve"> - </v>
      </c>
      <c r="G108" s="53"/>
      <c r="H108" s="54"/>
      <c r="I108" s="55" t="str">
        <f t="shared" si="50"/>
        <v xml:space="preserve"> - </v>
      </c>
      <c r="J108" s="74"/>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80"/>
      <c r="BM108" s="80"/>
      <c r="BN108" s="80"/>
    </row>
    <row r="109" spans="1:66" s="57" customFormat="1" ht="18" x14ac:dyDescent="0.2">
      <c r="A10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9" s="97" t="s">
        <v>7</v>
      </c>
      <c r="D109" s="98"/>
      <c r="E109" s="75">
        <v>43131</v>
      </c>
      <c r="F109" s="76">
        <f t="shared" si="49"/>
        <v>43131</v>
      </c>
      <c r="G109" s="58">
        <v>1</v>
      </c>
      <c r="H109" s="59">
        <v>0</v>
      </c>
      <c r="I109" s="60">
        <f t="shared" si="50"/>
        <v>1</v>
      </c>
      <c r="J109" s="73"/>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pans="1:66" s="57" customFormat="1" ht="18" x14ac:dyDescent="0.2">
      <c r="A11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110" s="97" t="s">
        <v>7</v>
      </c>
      <c r="D110" s="98"/>
      <c r="E110" s="75">
        <v>43132</v>
      </c>
      <c r="F110" s="76">
        <f t="shared" si="49"/>
        <v>43132</v>
      </c>
      <c r="G110" s="58">
        <v>1</v>
      </c>
      <c r="H110" s="59">
        <v>0</v>
      </c>
      <c r="I110" s="60">
        <f t="shared" si="50"/>
        <v>1</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x14ac:dyDescent="0.2">
      <c r="A1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111" s="97" t="s">
        <v>7</v>
      </c>
      <c r="D111" s="98"/>
      <c r="E111" s="75">
        <v>43133</v>
      </c>
      <c r="F111" s="76">
        <f t="shared" si="49"/>
        <v>43133</v>
      </c>
      <c r="G111" s="58">
        <v>1</v>
      </c>
      <c r="H111" s="59">
        <v>0</v>
      </c>
      <c r="I111" s="60">
        <f t="shared" si="50"/>
        <v>1</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15 H50 H59 H29:H30 H69 H72 H82:H84 H40:H41">
    <cfRule type="dataBar" priority="34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20" priority="391">
      <formula>K$6=TODAY()</formula>
    </cfRule>
  </conditionalFormatting>
  <conditionalFormatting sqref="K8:BN9 K15:BN15 K22:BN27 K29:BN30 K72:BN72 K82:BN111 K40:BN69">
    <cfRule type="expression" dxfId="119" priority="394">
      <formula>AND($E8&lt;=K$6,ROUNDDOWN(($F8-$E8+1)*$H8,0)+$E8-1&gt;=K$6)</formula>
    </cfRule>
    <cfRule type="expression" dxfId="118" priority="395">
      <formula>AND(NOT(ISBLANK($E8)),$E8&lt;=K$6,$F8&gt;=K$6)</formula>
    </cfRule>
  </conditionalFormatting>
  <conditionalFormatting sqref="K6:BN9 K15:BN15 K50:BN50 K59:BN59 K29:BN30 K69:BN69 K72:BN72 K82:BN84 K40:BN41">
    <cfRule type="expression" dxfId="117" priority="354">
      <formula>K$6=TODAY()</formula>
    </cfRule>
  </conditionalFormatting>
  <conditionalFormatting sqref="H101">
    <cfRule type="dataBar" priority="343">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101:BN101">
    <cfRule type="expression" dxfId="116" priority="344">
      <formula>K$6=TODAY()</formula>
    </cfRule>
  </conditionalFormatting>
  <conditionalFormatting sqref="H102">
    <cfRule type="dataBar" priority="339">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102:BN102">
    <cfRule type="expression" dxfId="115" priority="340">
      <formula>K$6=TODAY()</formula>
    </cfRule>
  </conditionalFormatting>
  <conditionalFormatting sqref="H103">
    <cfRule type="dataBar" priority="335">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103:BN103">
    <cfRule type="expression" dxfId="114" priority="336">
      <formula>K$6=TODAY()</formula>
    </cfRule>
  </conditionalFormatting>
  <conditionalFormatting sqref="H104">
    <cfRule type="dataBar" priority="331">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104:BN104">
    <cfRule type="expression" dxfId="113" priority="332">
      <formula>K$6=TODAY()</formula>
    </cfRule>
  </conditionalFormatting>
  <conditionalFormatting sqref="H105">
    <cfRule type="dataBar" priority="327">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105:BN105">
    <cfRule type="expression" dxfId="112" priority="328">
      <formula>K$6=TODAY()</formula>
    </cfRule>
  </conditionalFormatting>
  <conditionalFormatting sqref="H106">
    <cfRule type="dataBar" priority="323">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106:BN106">
    <cfRule type="expression" dxfId="111" priority="324">
      <formula>K$6=TODAY()</formula>
    </cfRule>
  </conditionalFormatting>
  <conditionalFormatting sqref="H107">
    <cfRule type="dataBar" priority="319">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107:BN107">
    <cfRule type="expression" dxfId="110" priority="320">
      <formula>K$6=TODAY()</formula>
    </cfRule>
  </conditionalFormatting>
  <conditionalFormatting sqref="H16">
    <cfRule type="dataBar" priority="311">
      <dataBar>
        <cfvo type="num" val="0"/>
        <cfvo type="num" val="1"/>
        <color theme="0" tint="-0.34998626667073579"/>
      </dataBar>
      <extLst>
        <ext xmlns:x14="http://schemas.microsoft.com/office/spreadsheetml/2009/9/main" uri="{B025F937-C7B1-47D3-B67F-A62EFF666E3E}">
          <x14:id>{604E8406-F439-4A1A-9882-866C6CA7C52C}</x14:id>
        </ext>
      </extLst>
    </cfRule>
  </conditionalFormatting>
  <conditionalFormatting sqref="K16:BN16">
    <cfRule type="expression" dxfId="109" priority="313">
      <formula>AND($E16&lt;=K$6,ROUNDDOWN(($F16-$E16+1)*$H16,0)+$E16-1&gt;=K$6)</formula>
    </cfRule>
    <cfRule type="expression" dxfId="108" priority="314">
      <formula>AND(NOT(ISBLANK($E16)),$E16&lt;=K$6,$F16&gt;=K$6)</formula>
    </cfRule>
  </conditionalFormatting>
  <conditionalFormatting sqref="K16:BN16">
    <cfRule type="expression" dxfId="107" priority="312">
      <formula>K$6=TODAY()</formula>
    </cfRule>
  </conditionalFormatting>
  <conditionalFormatting sqref="H17">
    <cfRule type="dataBar" priority="307">
      <dataBar>
        <cfvo type="num" val="0"/>
        <cfvo type="num" val="1"/>
        <color theme="0" tint="-0.34998626667073579"/>
      </dataBar>
      <extLst>
        <ext xmlns:x14="http://schemas.microsoft.com/office/spreadsheetml/2009/9/main" uri="{B025F937-C7B1-47D3-B67F-A62EFF666E3E}">
          <x14:id>{5DE0BC55-F6B0-4203-B87B-6826E87122C2}</x14:id>
        </ext>
      </extLst>
    </cfRule>
  </conditionalFormatting>
  <conditionalFormatting sqref="K17:BN17">
    <cfRule type="expression" dxfId="106" priority="309">
      <formula>AND($E17&lt;=K$6,ROUNDDOWN(($F17-$E17+1)*$H17,0)+$E17-1&gt;=K$6)</formula>
    </cfRule>
    <cfRule type="expression" dxfId="105" priority="310">
      <formula>AND(NOT(ISBLANK($E17)),$E17&lt;=K$6,$F17&gt;=K$6)</formula>
    </cfRule>
  </conditionalFormatting>
  <conditionalFormatting sqref="K17:BN17">
    <cfRule type="expression" dxfId="104" priority="308">
      <formula>K$6=TODAY()</formula>
    </cfRule>
  </conditionalFormatting>
  <conditionalFormatting sqref="H18">
    <cfRule type="dataBar" priority="303">
      <dataBar>
        <cfvo type="num" val="0"/>
        <cfvo type="num" val="1"/>
        <color theme="0" tint="-0.34998626667073579"/>
      </dataBar>
      <extLst>
        <ext xmlns:x14="http://schemas.microsoft.com/office/spreadsheetml/2009/9/main" uri="{B025F937-C7B1-47D3-B67F-A62EFF666E3E}">
          <x14:id>{98F79111-AEF0-427F-B1FC-CC643D40592E}</x14:id>
        </ext>
      </extLst>
    </cfRule>
  </conditionalFormatting>
  <conditionalFormatting sqref="K18:BN18">
    <cfRule type="expression" dxfId="103" priority="305">
      <formula>AND($E18&lt;=K$6,ROUNDDOWN(($F18-$E18+1)*$H18,0)+$E18-1&gt;=K$6)</formula>
    </cfRule>
    <cfRule type="expression" dxfId="102" priority="306">
      <formula>AND(NOT(ISBLANK($E18)),$E18&lt;=K$6,$F18&gt;=K$6)</formula>
    </cfRule>
  </conditionalFormatting>
  <conditionalFormatting sqref="K18:BN18">
    <cfRule type="expression" dxfId="101" priority="304">
      <formula>K$6=TODAY()</formula>
    </cfRule>
  </conditionalFormatting>
  <conditionalFormatting sqref="H19">
    <cfRule type="dataBar" priority="299">
      <dataBar>
        <cfvo type="num" val="0"/>
        <cfvo type="num" val="1"/>
        <color theme="0" tint="-0.34998626667073579"/>
      </dataBar>
      <extLst>
        <ext xmlns:x14="http://schemas.microsoft.com/office/spreadsheetml/2009/9/main" uri="{B025F937-C7B1-47D3-B67F-A62EFF666E3E}">
          <x14:id>{755BBD32-D183-4327-A191-CCF8F5658D62}</x14:id>
        </ext>
      </extLst>
    </cfRule>
  </conditionalFormatting>
  <conditionalFormatting sqref="K19:BN19">
    <cfRule type="expression" dxfId="100" priority="301">
      <formula>AND($E19&lt;=K$6,ROUNDDOWN(($F19-$E19+1)*$H19,0)+$E19-1&gt;=K$6)</formula>
    </cfRule>
    <cfRule type="expression" dxfId="99" priority="302">
      <formula>AND(NOT(ISBLANK($E19)),$E19&lt;=K$6,$F19&gt;=K$6)</formula>
    </cfRule>
  </conditionalFormatting>
  <conditionalFormatting sqref="K19:BN19">
    <cfRule type="expression" dxfId="98" priority="300">
      <formula>K$6=TODAY()</formula>
    </cfRule>
  </conditionalFormatting>
  <conditionalFormatting sqref="H20">
    <cfRule type="dataBar" priority="295">
      <dataBar>
        <cfvo type="num" val="0"/>
        <cfvo type="num" val="1"/>
        <color theme="0" tint="-0.34998626667073579"/>
      </dataBar>
      <extLst>
        <ext xmlns:x14="http://schemas.microsoft.com/office/spreadsheetml/2009/9/main" uri="{B025F937-C7B1-47D3-B67F-A62EFF666E3E}">
          <x14:id>{94A0F54B-1D05-41D2-8A46-B28A09AD59EB}</x14:id>
        </ext>
      </extLst>
    </cfRule>
  </conditionalFormatting>
  <conditionalFormatting sqref="K20:BN20">
    <cfRule type="expression" dxfId="97" priority="297">
      <formula>AND($E20&lt;=K$6,ROUNDDOWN(($F20-$E20+1)*$H20,0)+$E20-1&gt;=K$6)</formula>
    </cfRule>
    <cfRule type="expression" dxfId="96" priority="298">
      <formula>AND(NOT(ISBLANK($E20)),$E20&lt;=K$6,$F20&gt;=K$6)</formula>
    </cfRule>
  </conditionalFormatting>
  <conditionalFormatting sqref="K20:BN20">
    <cfRule type="expression" dxfId="95" priority="296">
      <formula>K$6=TODAY()</formula>
    </cfRule>
  </conditionalFormatting>
  <conditionalFormatting sqref="H21">
    <cfRule type="dataBar" priority="291">
      <dataBar>
        <cfvo type="num" val="0"/>
        <cfvo type="num" val="1"/>
        <color theme="0" tint="-0.34998626667073579"/>
      </dataBar>
      <extLst>
        <ext xmlns:x14="http://schemas.microsoft.com/office/spreadsheetml/2009/9/main" uri="{B025F937-C7B1-47D3-B67F-A62EFF666E3E}">
          <x14:id>{5257A0E3-7B2E-49FA-81B5-C8716E790453}</x14:id>
        </ext>
      </extLst>
    </cfRule>
  </conditionalFormatting>
  <conditionalFormatting sqref="K21:BN21">
    <cfRule type="expression" dxfId="94" priority="293">
      <formula>AND($E21&lt;=K$6,ROUNDDOWN(($F21-$E21+1)*$H21,0)+$E21-1&gt;=K$6)</formula>
    </cfRule>
    <cfRule type="expression" dxfId="93" priority="294">
      <formula>AND(NOT(ISBLANK($E21)),$E21&lt;=K$6,$F21&gt;=K$6)</formula>
    </cfRule>
  </conditionalFormatting>
  <conditionalFormatting sqref="K21:BN21">
    <cfRule type="expression" dxfId="92" priority="292">
      <formula>K$6=TODAY()</formula>
    </cfRule>
  </conditionalFormatting>
  <conditionalFormatting sqref="H22:H23">
    <cfRule type="dataBar" priority="287">
      <dataBar>
        <cfvo type="num" val="0"/>
        <cfvo type="num" val="1"/>
        <color theme="0" tint="-0.34998626667073579"/>
      </dataBar>
      <extLst>
        <ext xmlns:x14="http://schemas.microsoft.com/office/spreadsheetml/2009/9/main" uri="{B025F937-C7B1-47D3-B67F-A62EFF666E3E}">
          <x14:id>{D3325BDD-3AB7-48B1-BA3E-48D42DB94B28}</x14:id>
        </ext>
      </extLst>
    </cfRule>
  </conditionalFormatting>
  <conditionalFormatting sqref="K22:BN23">
    <cfRule type="expression" dxfId="91" priority="288">
      <formula>K$6=TODAY()</formula>
    </cfRule>
  </conditionalFormatting>
  <conditionalFormatting sqref="H23">
    <cfRule type="dataBar" priority="283">
      <dataBar>
        <cfvo type="num" val="0"/>
        <cfvo type="num" val="1"/>
        <color theme="0" tint="-0.34998626667073579"/>
      </dataBar>
      <extLst>
        <ext xmlns:x14="http://schemas.microsoft.com/office/spreadsheetml/2009/9/main" uri="{B025F937-C7B1-47D3-B67F-A62EFF666E3E}">
          <x14:id>{059F66FA-E2F5-429B-93A2-E48796DB2FDF}</x14:id>
        </ext>
      </extLst>
    </cfRule>
  </conditionalFormatting>
  <conditionalFormatting sqref="K23:BN23">
    <cfRule type="expression" dxfId="90" priority="284">
      <formula>K$6=TODAY()</formula>
    </cfRule>
  </conditionalFormatting>
  <conditionalFormatting sqref="H108">
    <cfRule type="dataBar" priority="267">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108:BN108">
    <cfRule type="expression" dxfId="89" priority="268">
      <formula>K$6=TODAY()</formula>
    </cfRule>
  </conditionalFormatting>
  <conditionalFormatting sqref="H10">
    <cfRule type="dataBar" priority="263">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88" priority="265">
      <formula>AND($E10&lt;=K$6,ROUNDDOWN(($F10-$E10+1)*$H10,0)+$E10-1&gt;=K$6)</formula>
    </cfRule>
    <cfRule type="expression" dxfId="87" priority="266">
      <formula>AND(NOT(ISBLANK($E10)),$E10&lt;=K$6,$F10&gt;=K$6)</formula>
    </cfRule>
  </conditionalFormatting>
  <conditionalFormatting sqref="K10:BN10">
    <cfRule type="expression" dxfId="86" priority="264">
      <formula>K$6=TODAY()</formula>
    </cfRule>
  </conditionalFormatting>
  <conditionalFormatting sqref="H68">
    <cfRule type="dataBar" priority="247">
      <dataBar>
        <cfvo type="num" val="0"/>
        <cfvo type="num" val="1"/>
        <color theme="0" tint="-0.34998626667073579"/>
      </dataBar>
      <extLst>
        <ext xmlns:x14="http://schemas.microsoft.com/office/spreadsheetml/2009/9/main" uri="{B025F937-C7B1-47D3-B67F-A62EFF666E3E}">
          <x14:id>{91E39612-F833-4191-B6AA-6AF3D151E65F}</x14:id>
        </ext>
      </extLst>
    </cfRule>
  </conditionalFormatting>
  <conditionalFormatting sqref="K68:BN68">
    <cfRule type="expression" dxfId="85" priority="248">
      <formula>K$6=TODAY()</formula>
    </cfRule>
  </conditionalFormatting>
  <conditionalFormatting sqref="H42">
    <cfRule type="dataBar" priority="243">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42:BN42">
    <cfRule type="expression" dxfId="84" priority="244">
      <formula>K$6=TODAY()</formula>
    </cfRule>
  </conditionalFormatting>
  <conditionalFormatting sqref="H43">
    <cfRule type="dataBar" priority="239">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43:BN43">
    <cfRule type="expression" dxfId="83" priority="240">
      <formula>K$6=TODAY()</formula>
    </cfRule>
  </conditionalFormatting>
  <conditionalFormatting sqref="H44">
    <cfRule type="dataBar" priority="235">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44:BN44">
    <cfRule type="expression" dxfId="82" priority="236">
      <formula>K$6=TODAY()</formula>
    </cfRule>
  </conditionalFormatting>
  <conditionalFormatting sqref="H45">
    <cfRule type="dataBar" priority="231">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45:BN45">
    <cfRule type="expression" dxfId="81" priority="232">
      <formula>K$6=TODAY()</formula>
    </cfRule>
  </conditionalFormatting>
  <conditionalFormatting sqref="H46">
    <cfRule type="dataBar" priority="227">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46:BN46">
    <cfRule type="expression" dxfId="80" priority="228">
      <formula>K$6=TODAY()</formula>
    </cfRule>
  </conditionalFormatting>
  <conditionalFormatting sqref="H47">
    <cfRule type="dataBar" priority="223">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47:BN47">
    <cfRule type="expression" dxfId="79" priority="224">
      <formula>K$6=TODAY()</formula>
    </cfRule>
  </conditionalFormatting>
  <conditionalFormatting sqref="H48">
    <cfRule type="dataBar" priority="219">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48:BN48">
    <cfRule type="expression" dxfId="78" priority="220">
      <formula>K$6=TODAY()</formula>
    </cfRule>
  </conditionalFormatting>
  <conditionalFormatting sqref="H49">
    <cfRule type="dataBar" priority="215">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49:BN49">
    <cfRule type="expression" dxfId="77" priority="216">
      <formula>K$6=TODAY()</formula>
    </cfRule>
  </conditionalFormatting>
  <conditionalFormatting sqref="H51">
    <cfRule type="dataBar" priority="211">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51:BN51">
    <cfRule type="expression" dxfId="76" priority="212">
      <formula>K$6=TODAY()</formula>
    </cfRule>
  </conditionalFormatting>
  <conditionalFormatting sqref="H52">
    <cfRule type="dataBar" priority="207">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52:BN52">
    <cfRule type="expression" dxfId="75" priority="208">
      <formula>K$6=TODAY()</formula>
    </cfRule>
  </conditionalFormatting>
  <conditionalFormatting sqref="H53">
    <cfRule type="dataBar" priority="203">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53:BN53">
    <cfRule type="expression" dxfId="74" priority="204">
      <formula>K$6=TODAY()</formula>
    </cfRule>
  </conditionalFormatting>
  <conditionalFormatting sqref="H54">
    <cfRule type="dataBar" priority="199">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54:BN54">
    <cfRule type="expression" dxfId="73" priority="200">
      <formula>K$6=TODAY()</formula>
    </cfRule>
  </conditionalFormatting>
  <conditionalFormatting sqref="H55">
    <cfRule type="dataBar" priority="195">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55:BN55">
    <cfRule type="expression" dxfId="72" priority="196">
      <formula>K$6=TODAY()</formula>
    </cfRule>
  </conditionalFormatting>
  <conditionalFormatting sqref="H56">
    <cfRule type="dataBar" priority="191">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56:BN56">
    <cfRule type="expression" dxfId="71" priority="192">
      <formula>K$6=TODAY()</formula>
    </cfRule>
  </conditionalFormatting>
  <conditionalFormatting sqref="H57">
    <cfRule type="dataBar" priority="187">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57:BN57">
    <cfRule type="expression" dxfId="70" priority="188">
      <formula>K$6=TODAY()</formula>
    </cfRule>
  </conditionalFormatting>
  <conditionalFormatting sqref="H58">
    <cfRule type="dataBar" priority="183">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58:BN58">
    <cfRule type="expression" dxfId="69" priority="184">
      <formula>K$6=TODAY()</formula>
    </cfRule>
  </conditionalFormatting>
  <conditionalFormatting sqref="H11">
    <cfRule type="dataBar" priority="179">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68" priority="181">
      <formula>AND($E11&lt;=K$6,ROUNDDOWN(($F11-$E11+1)*$H11,0)+$E11-1&gt;=K$6)</formula>
    </cfRule>
    <cfRule type="expression" dxfId="67" priority="182">
      <formula>AND(NOT(ISBLANK($E11)),$E11&lt;=K$6,$F11&gt;=K$6)</formula>
    </cfRule>
  </conditionalFormatting>
  <conditionalFormatting sqref="K11:BN11">
    <cfRule type="expression" dxfId="66" priority="180">
      <formula>K$6=TODAY()</formula>
    </cfRule>
  </conditionalFormatting>
  <conditionalFormatting sqref="H12">
    <cfRule type="dataBar" priority="177">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65" priority="178">
      <formula>K$6=TODAY()</formula>
    </cfRule>
  </conditionalFormatting>
  <conditionalFormatting sqref="H13">
    <cfRule type="dataBar" priority="175">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64" priority="176">
      <formula>K$6=TODAY()</formula>
    </cfRule>
  </conditionalFormatting>
  <conditionalFormatting sqref="H14">
    <cfRule type="dataBar" priority="173">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63" priority="174">
      <formula>K$6=TODAY()</formula>
    </cfRule>
  </conditionalFormatting>
  <conditionalFormatting sqref="H24 H27">
    <cfRule type="dataBar" priority="169">
      <dataBar>
        <cfvo type="num" val="0"/>
        <cfvo type="num" val="1"/>
        <color theme="0" tint="-0.34998626667073579"/>
      </dataBar>
      <extLst>
        <ext xmlns:x14="http://schemas.microsoft.com/office/spreadsheetml/2009/9/main" uri="{B025F937-C7B1-47D3-B67F-A62EFF666E3E}">
          <x14:id>{4E0BD3D8-74C8-44AE-9CB7-EE4FAE1176C2}</x14:id>
        </ext>
      </extLst>
    </cfRule>
  </conditionalFormatting>
  <conditionalFormatting sqref="K24:BN24 K27:BN27">
    <cfRule type="expression" dxfId="62" priority="170">
      <formula>K$6=TODAY()</formula>
    </cfRule>
  </conditionalFormatting>
  <conditionalFormatting sqref="H25">
    <cfRule type="dataBar" priority="167">
      <dataBar>
        <cfvo type="num" val="0"/>
        <cfvo type="num" val="1"/>
        <color theme="0" tint="-0.34998626667073579"/>
      </dataBar>
      <extLst>
        <ext xmlns:x14="http://schemas.microsoft.com/office/spreadsheetml/2009/9/main" uri="{B025F937-C7B1-47D3-B67F-A62EFF666E3E}">
          <x14:id>{A92CD629-5291-49F4-8BC1-C45EC9CA2F76}</x14:id>
        </ext>
      </extLst>
    </cfRule>
  </conditionalFormatting>
  <conditionalFormatting sqref="K25:BN25">
    <cfRule type="expression" dxfId="61" priority="168">
      <formula>K$6=TODAY()</formula>
    </cfRule>
  </conditionalFormatting>
  <conditionalFormatting sqref="H26">
    <cfRule type="dataBar" priority="165">
      <dataBar>
        <cfvo type="num" val="0"/>
        <cfvo type="num" val="1"/>
        <color theme="0" tint="-0.34998626667073579"/>
      </dataBar>
      <extLst>
        <ext xmlns:x14="http://schemas.microsoft.com/office/spreadsheetml/2009/9/main" uri="{B025F937-C7B1-47D3-B67F-A62EFF666E3E}">
          <x14:id>{770F8493-0B10-4716-863C-4CC716BADDD3}</x14:id>
        </ext>
      </extLst>
    </cfRule>
  </conditionalFormatting>
  <conditionalFormatting sqref="K26:BN26">
    <cfRule type="expression" dxfId="60" priority="166">
      <formula>K$6=TODAY()</formula>
    </cfRule>
  </conditionalFormatting>
  <conditionalFormatting sqref="H60">
    <cfRule type="dataBar" priority="161">
      <dataBar>
        <cfvo type="num" val="0"/>
        <cfvo type="num" val="1"/>
        <color theme="0" tint="-0.34998626667073579"/>
      </dataBar>
      <extLst>
        <ext xmlns:x14="http://schemas.microsoft.com/office/spreadsheetml/2009/9/main" uri="{B025F937-C7B1-47D3-B67F-A62EFF666E3E}">
          <x14:id>{15B9EB1E-E920-4E98-A28D-06BE577FD36A}</x14:id>
        </ext>
      </extLst>
    </cfRule>
  </conditionalFormatting>
  <conditionalFormatting sqref="K60:BN60">
    <cfRule type="expression" dxfId="59" priority="162">
      <formula>K$6=TODAY()</formula>
    </cfRule>
  </conditionalFormatting>
  <conditionalFormatting sqref="H61">
    <cfRule type="dataBar" priority="159">
      <dataBar>
        <cfvo type="num" val="0"/>
        <cfvo type="num" val="1"/>
        <color theme="0" tint="-0.34998626667073579"/>
      </dataBar>
      <extLst>
        <ext xmlns:x14="http://schemas.microsoft.com/office/spreadsheetml/2009/9/main" uri="{B025F937-C7B1-47D3-B67F-A62EFF666E3E}">
          <x14:id>{34C3EF56-2C1C-4842-9F25-44EC607E9B6B}</x14:id>
        </ext>
      </extLst>
    </cfRule>
  </conditionalFormatting>
  <conditionalFormatting sqref="K61:BN61">
    <cfRule type="expression" dxfId="58" priority="160">
      <formula>K$6=TODAY()</formula>
    </cfRule>
  </conditionalFormatting>
  <conditionalFormatting sqref="H62">
    <cfRule type="dataBar" priority="157">
      <dataBar>
        <cfvo type="num" val="0"/>
        <cfvo type="num" val="1"/>
        <color theme="0" tint="-0.34998626667073579"/>
      </dataBar>
      <extLst>
        <ext xmlns:x14="http://schemas.microsoft.com/office/spreadsheetml/2009/9/main" uri="{B025F937-C7B1-47D3-B67F-A62EFF666E3E}">
          <x14:id>{99114578-ED29-4F6A-9A83-8028B4BE0913}</x14:id>
        </ext>
      </extLst>
    </cfRule>
  </conditionalFormatting>
  <conditionalFormatting sqref="K62:BN62">
    <cfRule type="expression" dxfId="57" priority="158">
      <formula>K$6=TODAY()</formula>
    </cfRule>
  </conditionalFormatting>
  <conditionalFormatting sqref="H63">
    <cfRule type="dataBar" priority="155">
      <dataBar>
        <cfvo type="num" val="0"/>
        <cfvo type="num" val="1"/>
        <color theme="0" tint="-0.34998626667073579"/>
      </dataBar>
      <extLst>
        <ext xmlns:x14="http://schemas.microsoft.com/office/spreadsheetml/2009/9/main" uri="{B025F937-C7B1-47D3-B67F-A62EFF666E3E}">
          <x14:id>{9AF78625-F4C0-444A-8263-0BF299FFD8E3}</x14:id>
        </ext>
      </extLst>
    </cfRule>
  </conditionalFormatting>
  <conditionalFormatting sqref="K63:BN63">
    <cfRule type="expression" dxfId="56" priority="156">
      <formula>K$6=TODAY()</formula>
    </cfRule>
  </conditionalFormatting>
  <conditionalFormatting sqref="H64">
    <cfRule type="dataBar" priority="153">
      <dataBar>
        <cfvo type="num" val="0"/>
        <cfvo type="num" val="1"/>
        <color theme="0" tint="-0.34998626667073579"/>
      </dataBar>
      <extLst>
        <ext xmlns:x14="http://schemas.microsoft.com/office/spreadsheetml/2009/9/main" uri="{B025F937-C7B1-47D3-B67F-A62EFF666E3E}">
          <x14:id>{6781039C-10B5-4E1B-BF0F-3D8F203F7830}</x14:id>
        </ext>
      </extLst>
    </cfRule>
  </conditionalFormatting>
  <conditionalFormatting sqref="K64:BN64">
    <cfRule type="expression" dxfId="55" priority="154">
      <formula>K$6=TODAY()</formula>
    </cfRule>
  </conditionalFormatting>
  <conditionalFormatting sqref="H65">
    <cfRule type="dataBar" priority="151">
      <dataBar>
        <cfvo type="num" val="0"/>
        <cfvo type="num" val="1"/>
        <color theme="0" tint="-0.34998626667073579"/>
      </dataBar>
      <extLst>
        <ext xmlns:x14="http://schemas.microsoft.com/office/spreadsheetml/2009/9/main" uri="{B025F937-C7B1-47D3-B67F-A62EFF666E3E}">
          <x14:id>{59B3CD0C-603A-462A-94F8-E59DB5DFE250}</x14:id>
        </ext>
      </extLst>
    </cfRule>
  </conditionalFormatting>
  <conditionalFormatting sqref="K65:BN65">
    <cfRule type="expression" dxfId="54" priority="152">
      <formula>K$6=TODAY()</formula>
    </cfRule>
  </conditionalFormatting>
  <conditionalFormatting sqref="H66">
    <cfRule type="dataBar" priority="149">
      <dataBar>
        <cfvo type="num" val="0"/>
        <cfvo type="num" val="1"/>
        <color theme="0" tint="-0.34998626667073579"/>
      </dataBar>
      <extLst>
        <ext xmlns:x14="http://schemas.microsoft.com/office/spreadsheetml/2009/9/main" uri="{B025F937-C7B1-47D3-B67F-A62EFF666E3E}">
          <x14:id>{9E808395-D1A4-4074-B06E-14E3B6FB9F90}</x14:id>
        </ext>
      </extLst>
    </cfRule>
  </conditionalFormatting>
  <conditionalFormatting sqref="K66:BN66">
    <cfRule type="expression" dxfId="53" priority="150">
      <formula>K$6=TODAY()</formula>
    </cfRule>
  </conditionalFormatting>
  <conditionalFormatting sqref="H67:H68">
    <cfRule type="dataBar" priority="147">
      <dataBar>
        <cfvo type="num" val="0"/>
        <cfvo type="num" val="1"/>
        <color theme="0" tint="-0.34998626667073579"/>
      </dataBar>
      <extLst>
        <ext xmlns:x14="http://schemas.microsoft.com/office/spreadsheetml/2009/9/main" uri="{B025F937-C7B1-47D3-B67F-A62EFF666E3E}">
          <x14:id>{010D370E-F0B3-451B-898C-0D514D737826}</x14:id>
        </ext>
      </extLst>
    </cfRule>
  </conditionalFormatting>
  <conditionalFormatting sqref="K67:BN68">
    <cfRule type="expression" dxfId="52" priority="148">
      <formula>K$6=TODAY()</formula>
    </cfRule>
  </conditionalFormatting>
  <conditionalFormatting sqref="H86">
    <cfRule type="dataBar" priority="143">
      <dataBar>
        <cfvo type="num" val="0"/>
        <cfvo type="num" val="1"/>
        <color theme="0" tint="-0.34998626667073579"/>
      </dataBar>
      <extLst>
        <ext xmlns:x14="http://schemas.microsoft.com/office/spreadsheetml/2009/9/main" uri="{B025F937-C7B1-47D3-B67F-A62EFF666E3E}">
          <x14:id>{BFBF3FB0-ABF5-423D-A466-57E1B07BB58A}</x14:id>
        </ext>
      </extLst>
    </cfRule>
  </conditionalFormatting>
  <conditionalFormatting sqref="K86:BN86">
    <cfRule type="expression" dxfId="51" priority="144">
      <formula>K$6=TODAY()</formula>
    </cfRule>
  </conditionalFormatting>
  <conditionalFormatting sqref="H87">
    <cfRule type="dataBar" priority="141">
      <dataBar>
        <cfvo type="num" val="0"/>
        <cfvo type="num" val="1"/>
        <color theme="0" tint="-0.34998626667073579"/>
      </dataBar>
      <extLst>
        <ext xmlns:x14="http://schemas.microsoft.com/office/spreadsheetml/2009/9/main" uri="{B025F937-C7B1-47D3-B67F-A62EFF666E3E}">
          <x14:id>{CCD1741C-8060-4486-8B25-8799416E3961}</x14:id>
        </ext>
      </extLst>
    </cfRule>
  </conditionalFormatting>
  <conditionalFormatting sqref="K87:BN87">
    <cfRule type="expression" dxfId="50" priority="142">
      <formula>K$6=TODAY()</formula>
    </cfRule>
  </conditionalFormatting>
  <conditionalFormatting sqref="H89">
    <cfRule type="dataBar" priority="139">
      <dataBar>
        <cfvo type="num" val="0"/>
        <cfvo type="num" val="1"/>
        <color theme="0" tint="-0.34998626667073579"/>
      </dataBar>
      <extLst>
        <ext xmlns:x14="http://schemas.microsoft.com/office/spreadsheetml/2009/9/main" uri="{B025F937-C7B1-47D3-B67F-A62EFF666E3E}">
          <x14:id>{35D0009D-A5E8-42C1-A435-118ABFBE67CA}</x14:id>
        </ext>
      </extLst>
    </cfRule>
  </conditionalFormatting>
  <conditionalFormatting sqref="K89:BN89">
    <cfRule type="expression" dxfId="49" priority="140">
      <formula>K$6=TODAY()</formula>
    </cfRule>
  </conditionalFormatting>
  <conditionalFormatting sqref="H91">
    <cfRule type="dataBar" priority="137">
      <dataBar>
        <cfvo type="num" val="0"/>
        <cfvo type="num" val="1"/>
        <color theme="0" tint="-0.34998626667073579"/>
      </dataBar>
      <extLst>
        <ext xmlns:x14="http://schemas.microsoft.com/office/spreadsheetml/2009/9/main" uri="{B025F937-C7B1-47D3-B67F-A62EFF666E3E}">
          <x14:id>{01090080-ACAE-458D-BCAF-583B0E2F21D0}</x14:id>
        </ext>
      </extLst>
    </cfRule>
  </conditionalFormatting>
  <conditionalFormatting sqref="K91:BN91">
    <cfRule type="expression" dxfId="48" priority="138">
      <formula>K$6=TODAY()</formula>
    </cfRule>
  </conditionalFormatting>
  <conditionalFormatting sqref="H93">
    <cfRule type="dataBar" priority="135">
      <dataBar>
        <cfvo type="num" val="0"/>
        <cfvo type="num" val="1"/>
        <color theme="0" tint="-0.34998626667073579"/>
      </dataBar>
      <extLst>
        <ext xmlns:x14="http://schemas.microsoft.com/office/spreadsheetml/2009/9/main" uri="{B025F937-C7B1-47D3-B67F-A62EFF666E3E}">
          <x14:id>{AC0766FE-60B3-4D9D-8E40-B0B8237058AC}</x14:id>
        </ext>
      </extLst>
    </cfRule>
  </conditionalFormatting>
  <conditionalFormatting sqref="K93:BN93">
    <cfRule type="expression" dxfId="47" priority="136">
      <formula>K$6=TODAY()</formula>
    </cfRule>
  </conditionalFormatting>
  <conditionalFormatting sqref="H95">
    <cfRule type="dataBar" priority="133">
      <dataBar>
        <cfvo type="num" val="0"/>
        <cfvo type="num" val="1"/>
        <color theme="0" tint="-0.34998626667073579"/>
      </dataBar>
      <extLst>
        <ext xmlns:x14="http://schemas.microsoft.com/office/spreadsheetml/2009/9/main" uri="{B025F937-C7B1-47D3-B67F-A62EFF666E3E}">
          <x14:id>{371F4099-1CEF-4E8C-99BF-BD7AE6E4555F}</x14:id>
        </ext>
      </extLst>
    </cfRule>
  </conditionalFormatting>
  <conditionalFormatting sqref="K95:BN95">
    <cfRule type="expression" dxfId="46" priority="134">
      <formula>K$6=TODAY()</formula>
    </cfRule>
  </conditionalFormatting>
  <conditionalFormatting sqref="H97">
    <cfRule type="dataBar" priority="131">
      <dataBar>
        <cfvo type="num" val="0"/>
        <cfvo type="num" val="1"/>
        <color theme="0" tint="-0.34998626667073579"/>
      </dataBar>
      <extLst>
        <ext xmlns:x14="http://schemas.microsoft.com/office/spreadsheetml/2009/9/main" uri="{B025F937-C7B1-47D3-B67F-A62EFF666E3E}">
          <x14:id>{360399A8-A0CA-48C5-86BE-B1FB7E86595E}</x14:id>
        </ext>
      </extLst>
    </cfRule>
  </conditionalFormatting>
  <conditionalFormatting sqref="K97:BN97">
    <cfRule type="expression" dxfId="45" priority="132">
      <formula>K$6=TODAY()</formula>
    </cfRule>
  </conditionalFormatting>
  <conditionalFormatting sqref="H99">
    <cfRule type="dataBar" priority="129">
      <dataBar>
        <cfvo type="num" val="0"/>
        <cfvo type="num" val="1"/>
        <color theme="0" tint="-0.34998626667073579"/>
      </dataBar>
      <extLst>
        <ext xmlns:x14="http://schemas.microsoft.com/office/spreadsheetml/2009/9/main" uri="{B025F937-C7B1-47D3-B67F-A62EFF666E3E}">
          <x14:id>{06BE8193-5B42-4B68-A1C3-25E085A86732}</x14:id>
        </ext>
      </extLst>
    </cfRule>
  </conditionalFormatting>
  <conditionalFormatting sqref="K99:BN99">
    <cfRule type="expression" dxfId="44" priority="130">
      <formula>K$6=TODAY()</formula>
    </cfRule>
  </conditionalFormatting>
  <conditionalFormatting sqref="H109:H111">
    <cfRule type="dataBar" priority="125">
      <dataBar>
        <cfvo type="num" val="0"/>
        <cfvo type="num" val="1"/>
        <color theme="0" tint="-0.34998626667073579"/>
      </dataBar>
      <extLst>
        <ext xmlns:x14="http://schemas.microsoft.com/office/spreadsheetml/2009/9/main" uri="{B025F937-C7B1-47D3-B67F-A62EFF666E3E}">
          <x14:id>{7A8F160C-8F50-47BC-8BA5-A9E03D9CD50A}</x14:id>
        </ext>
      </extLst>
    </cfRule>
  </conditionalFormatting>
  <conditionalFormatting sqref="K109:BN111">
    <cfRule type="expression" dxfId="43" priority="126">
      <formula>K$6=TODAY()</formula>
    </cfRule>
  </conditionalFormatting>
  <conditionalFormatting sqref="H85">
    <cfRule type="dataBar" priority="89">
      <dataBar>
        <cfvo type="num" val="0"/>
        <cfvo type="num" val="1"/>
        <color theme="0" tint="-0.34998626667073579"/>
      </dataBar>
      <extLst>
        <ext xmlns:x14="http://schemas.microsoft.com/office/spreadsheetml/2009/9/main" uri="{B025F937-C7B1-47D3-B67F-A62EFF666E3E}">
          <x14:id>{CC845533-256A-423B-BC42-5167F019D2DE}</x14:id>
        </ext>
      </extLst>
    </cfRule>
  </conditionalFormatting>
  <conditionalFormatting sqref="K85:BN85">
    <cfRule type="expression" dxfId="42" priority="90">
      <formula>K$6=TODAY()</formula>
    </cfRule>
  </conditionalFormatting>
  <conditionalFormatting sqref="H88">
    <cfRule type="dataBar" priority="85">
      <dataBar>
        <cfvo type="num" val="0"/>
        <cfvo type="num" val="1"/>
        <color theme="0" tint="-0.34998626667073579"/>
      </dataBar>
      <extLst>
        <ext xmlns:x14="http://schemas.microsoft.com/office/spreadsheetml/2009/9/main" uri="{B025F937-C7B1-47D3-B67F-A62EFF666E3E}">
          <x14:id>{CBF1D1D0-C535-4432-8A3B-A81039293FBC}</x14:id>
        </ext>
      </extLst>
    </cfRule>
  </conditionalFormatting>
  <conditionalFormatting sqref="K88:BN88">
    <cfRule type="expression" dxfId="41" priority="86">
      <formula>K$6=TODAY()</formula>
    </cfRule>
  </conditionalFormatting>
  <conditionalFormatting sqref="H90">
    <cfRule type="dataBar" priority="81">
      <dataBar>
        <cfvo type="num" val="0"/>
        <cfvo type="num" val="1"/>
        <color theme="0" tint="-0.34998626667073579"/>
      </dataBar>
      <extLst>
        <ext xmlns:x14="http://schemas.microsoft.com/office/spreadsheetml/2009/9/main" uri="{B025F937-C7B1-47D3-B67F-A62EFF666E3E}">
          <x14:id>{70490C4A-9510-4A6A-A898-72CA1E9BCFF9}</x14:id>
        </ext>
      </extLst>
    </cfRule>
  </conditionalFormatting>
  <conditionalFormatting sqref="K90:BN90">
    <cfRule type="expression" dxfId="40" priority="82">
      <formula>K$6=TODAY()</formula>
    </cfRule>
  </conditionalFormatting>
  <conditionalFormatting sqref="H92">
    <cfRule type="dataBar" priority="77">
      <dataBar>
        <cfvo type="num" val="0"/>
        <cfvo type="num" val="1"/>
        <color theme="0" tint="-0.34998626667073579"/>
      </dataBar>
      <extLst>
        <ext xmlns:x14="http://schemas.microsoft.com/office/spreadsheetml/2009/9/main" uri="{B025F937-C7B1-47D3-B67F-A62EFF666E3E}">
          <x14:id>{BEFD1DAE-5083-448C-A6A9-3C250C1DCCFA}</x14:id>
        </ext>
      </extLst>
    </cfRule>
  </conditionalFormatting>
  <conditionalFormatting sqref="K92:BN92">
    <cfRule type="expression" dxfId="39" priority="78">
      <formula>K$6=TODAY()</formula>
    </cfRule>
  </conditionalFormatting>
  <conditionalFormatting sqref="H94">
    <cfRule type="dataBar" priority="73">
      <dataBar>
        <cfvo type="num" val="0"/>
        <cfvo type="num" val="1"/>
        <color theme="0" tint="-0.34998626667073579"/>
      </dataBar>
      <extLst>
        <ext xmlns:x14="http://schemas.microsoft.com/office/spreadsheetml/2009/9/main" uri="{B025F937-C7B1-47D3-B67F-A62EFF666E3E}">
          <x14:id>{5B84F429-9511-4389-9DDD-FF34549A84EF}</x14:id>
        </ext>
      </extLst>
    </cfRule>
  </conditionalFormatting>
  <conditionalFormatting sqref="K94:BN94">
    <cfRule type="expression" dxfId="38" priority="74">
      <formula>K$6=TODAY()</formula>
    </cfRule>
  </conditionalFormatting>
  <conditionalFormatting sqref="H96">
    <cfRule type="dataBar" priority="69">
      <dataBar>
        <cfvo type="num" val="0"/>
        <cfvo type="num" val="1"/>
        <color theme="0" tint="-0.34998626667073579"/>
      </dataBar>
      <extLst>
        <ext xmlns:x14="http://schemas.microsoft.com/office/spreadsheetml/2009/9/main" uri="{B025F937-C7B1-47D3-B67F-A62EFF666E3E}">
          <x14:id>{2BECA061-2D9A-41C8-8CD7-D8EDF4AD5A7E}</x14:id>
        </ext>
      </extLst>
    </cfRule>
  </conditionalFormatting>
  <conditionalFormatting sqref="K96:BN96">
    <cfRule type="expression" dxfId="37" priority="70">
      <formula>K$6=TODAY()</formula>
    </cfRule>
  </conditionalFormatting>
  <conditionalFormatting sqref="H98">
    <cfRule type="dataBar" priority="65">
      <dataBar>
        <cfvo type="num" val="0"/>
        <cfvo type="num" val="1"/>
        <color theme="0" tint="-0.34998626667073579"/>
      </dataBar>
      <extLst>
        <ext xmlns:x14="http://schemas.microsoft.com/office/spreadsheetml/2009/9/main" uri="{B025F937-C7B1-47D3-B67F-A62EFF666E3E}">
          <x14:id>{74ADDA2C-FFFB-4DDA-90CD-FCE1BCBC6D15}</x14:id>
        </ext>
      </extLst>
    </cfRule>
  </conditionalFormatting>
  <conditionalFormatting sqref="K98:BN98">
    <cfRule type="expression" dxfId="36" priority="66">
      <formula>K$6=TODAY()</formula>
    </cfRule>
  </conditionalFormatting>
  <conditionalFormatting sqref="H100">
    <cfRule type="dataBar" priority="61">
      <dataBar>
        <cfvo type="num" val="0"/>
        <cfvo type="num" val="1"/>
        <color theme="0" tint="-0.34998626667073579"/>
      </dataBar>
      <extLst>
        <ext xmlns:x14="http://schemas.microsoft.com/office/spreadsheetml/2009/9/main" uri="{B025F937-C7B1-47D3-B67F-A62EFF666E3E}">
          <x14:id>{5924B1B0-F4CA-4715-97F8-03E86E907A8B}</x14:id>
        </ext>
      </extLst>
    </cfRule>
  </conditionalFormatting>
  <conditionalFormatting sqref="K100:BN100">
    <cfRule type="expression" dxfId="35" priority="62">
      <formula>K$6=TODAY()</formula>
    </cfRule>
  </conditionalFormatting>
  <conditionalFormatting sqref="K28:BN28">
    <cfRule type="expression" dxfId="34" priority="59">
      <formula>AND($E28&lt;=K$6,ROUNDDOWN(($F28-$E28+1)*$H28,0)+$E28-1&gt;=K$6)</formula>
    </cfRule>
    <cfRule type="expression" dxfId="33" priority="60">
      <formula>AND(NOT(ISBLANK($E28)),$E28&lt;=K$6,$F28&gt;=K$6)</formula>
    </cfRule>
  </conditionalFormatting>
  <conditionalFormatting sqref="H28">
    <cfRule type="dataBar" priority="57">
      <dataBar>
        <cfvo type="num" val="0"/>
        <cfvo type="num" val="1"/>
        <color theme="0" tint="-0.34998626667073579"/>
      </dataBar>
      <extLst>
        <ext xmlns:x14="http://schemas.microsoft.com/office/spreadsheetml/2009/9/main" uri="{B025F937-C7B1-47D3-B67F-A62EFF666E3E}">
          <x14:id>{844642B6-6AED-4247-BBF2-141EB0E6D0D6}</x14:id>
        </ext>
      </extLst>
    </cfRule>
  </conditionalFormatting>
  <conditionalFormatting sqref="K28:BN28">
    <cfRule type="expression" dxfId="32" priority="58">
      <formula>K$6=TODAY()</formula>
    </cfRule>
  </conditionalFormatting>
  <conditionalFormatting sqref="K70:BN70">
    <cfRule type="expression" dxfId="31" priority="51">
      <formula>AND($E70&lt;=K$6,ROUNDDOWN(($F70-$E70+1)*$H70,0)+$E70-1&gt;=K$6)</formula>
    </cfRule>
    <cfRule type="expression" dxfId="30" priority="52">
      <formula>AND(NOT(ISBLANK($E70)),$E70&lt;=K$6,$F70&gt;=K$6)</formula>
    </cfRule>
  </conditionalFormatting>
  <conditionalFormatting sqref="H70">
    <cfRule type="dataBar" priority="49">
      <dataBar>
        <cfvo type="num" val="0"/>
        <cfvo type="num" val="1"/>
        <color theme="0" tint="-0.34998626667073579"/>
      </dataBar>
      <extLst>
        <ext xmlns:x14="http://schemas.microsoft.com/office/spreadsheetml/2009/9/main" uri="{B025F937-C7B1-47D3-B67F-A62EFF666E3E}">
          <x14:id>{174A3615-F23C-4E15-875E-B324E869D0D5}</x14:id>
        </ext>
      </extLst>
    </cfRule>
  </conditionalFormatting>
  <conditionalFormatting sqref="K70:BN70">
    <cfRule type="expression" dxfId="29" priority="50">
      <formula>K$6=TODAY()</formula>
    </cfRule>
  </conditionalFormatting>
  <conditionalFormatting sqref="K71:BN71">
    <cfRule type="expression" dxfId="28" priority="47">
      <formula>AND($E71&lt;=K$6,ROUNDDOWN(($F71-$E71+1)*$H71,0)+$E71-1&gt;=K$6)</formula>
    </cfRule>
    <cfRule type="expression" dxfId="27" priority="48">
      <formula>AND(NOT(ISBLANK($E71)),$E71&lt;=K$6,$F71&gt;=K$6)</formula>
    </cfRule>
  </conditionalFormatting>
  <conditionalFormatting sqref="H71">
    <cfRule type="dataBar" priority="45">
      <dataBar>
        <cfvo type="num" val="0"/>
        <cfvo type="num" val="1"/>
        <color theme="0" tint="-0.34998626667073579"/>
      </dataBar>
      <extLst>
        <ext xmlns:x14="http://schemas.microsoft.com/office/spreadsheetml/2009/9/main" uri="{B025F937-C7B1-47D3-B67F-A62EFF666E3E}">
          <x14:id>{DB8B257C-27C0-4656-B2D6-A164D3DC8376}</x14:id>
        </ext>
      </extLst>
    </cfRule>
  </conditionalFormatting>
  <conditionalFormatting sqref="K71:BN71">
    <cfRule type="expression" dxfId="26" priority="46">
      <formula>K$6=TODAY()</formula>
    </cfRule>
  </conditionalFormatting>
  <conditionalFormatting sqref="K74:BN81">
    <cfRule type="expression" dxfId="25" priority="43">
      <formula>AND($E74&lt;=K$6,ROUNDDOWN(($F74-$E74+1)*$H74,0)+$E74-1&gt;=K$6)</formula>
    </cfRule>
    <cfRule type="expression" dxfId="24" priority="44">
      <formula>AND(NOT(ISBLANK($E74)),$E74&lt;=K$6,$F74&gt;=K$6)</formula>
    </cfRule>
  </conditionalFormatting>
  <conditionalFormatting sqref="H74">
    <cfRule type="dataBar" priority="41">
      <dataBar>
        <cfvo type="num" val="0"/>
        <cfvo type="num" val="1"/>
        <color theme="0" tint="-0.34998626667073579"/>
      </dataBar>
      <extLst>
        <ext xmlns:x14="http://schemas.microsoft.com/office/spreadsheetml/2009/9/main" uri="{B025F937-C7B1-47D3-B67F-A62EFF666E3E}">
          <x14:id>{9FC75FDB-8AED-439C-A6D3-1116ABFCD2AA}</x14:id>
        </ext>
      </extLst>
    </cfRule>
  </conditionalFormatting>
  <conditionalFormatting sqref="K74:BN74">
    <cfRule type="expression" dxfId="23" priority="42">
      <formula>K$6=TODAY()</formula>
    </cfRule>
  </conditionalFormatting>
  <conditionalFormatting sqref="H75">
    <cfRule type="dataBar" priority="39">
      <dataBar>
        <cfvo type="num" val="0"/>
        <cfvo type="num" val="1"/>
        <color theme="0" tint="-0.34998626667073579"/>
      </dataBar>
      <extLst>
        <ext xmlns:x14="http://schemas.microsoft.com/office/spreadsheetml/2009/9/main" uri="{B025F937-C7B1-47D3-B67F-A62EFF666E3E}">
          <x14:id>{525C6AC5-856A-4095-92C1-69ED8B837782}</x14:id>
        </ext>
      </extLst>
    </cfRule>
  </conditionalFormatting>
  <conditionalFormatting sqref="K75:BN75">
    <cfRule type="expression" dxfId="22" priority="40">
      <formula>K$6=TODAY()</formula>
    </cfRule>
  </conditionalFormatting>
  <conditionalFormatting sqref="H76">
    <cfRule type="dataBar" priority="37">
      <dataBar>
        <cfvo type="num" val="0"/>
        <cfvo type="num" val="1"/>
        <color theme="0" tint="-0.34998626667073579"/>
      </dataBar>
      <extLst>
        <ext xmlns:x14="http://schemas.microsoft.com/office/spreadsheetml/2009/9/main" uri="{B025F937-C7B1-47D3-B67F-A62EFF666E3E}">
          <x14:id>{9CB4E75F-FF45-4E6C-B371-7D2BCB064ECC}</x14:id>
        </ext>
      </extLst>
    </cfRule>
  </conditionalFormatting>
  <conditionalFormatting sqref="K76:BN76">
    <cfRule type="expression" dxfId="21" priority="38">
      <formula>K$6=TODAY()</formula>
    </cfRule>
  </conditionalFormatting>
  <conditionalFormatting sqref="H77">
    <cfRule type="dataBar" priority="35">
      <dataBar>
        <cfvo type="num" val="0"/>
        <cfvo type="num" val="1"/>
        <color theme="0" tint="-0.34998626667073579"/>
      </dataBar>
      <extLst>
        <ext xmlns:x14="http://schemas.microsoft.com/office/spreadsheetml/2009/9/main" uri="{B025F937-C7B1-47D3-B67F-A62EFF666E3E}">
          <x14:id>{7FBFA1E6-A604-4419-AC63-0237039442AE}</x14:id>
        </ext>
      </extLst>
    </cfRule>
  </conditionalFormatting>
  <conditionalFormatting sqref="K77:BN77">
    <cfRule type="expression" dxfId="20" priority="36">
      <formula>K$6=TODAY()</formula>
    </cfRule>
  </conditionalFormatting>
  <conditionalFormatting sqref="H78">
    <cfRule type="dataBar" priority="33">
      <dataBar>
        <cfvo type="num" val="0"/>
        <cfvo type="num" val="1"/>
        <color theme="0" tint="-0.34998626667073579"/>
      </dataBar>
      <extLst>
        <ext xmlns:x14="http://schemas.microsoft.com/office/spreadsheetml/2009/9/main" uri="{B025F937-C7B1-47D3-B67F-A62EFF666E3E}">
          <x14:id>{4D2BFFCF-D567-4CE6-8F2F-6998200C5C78}</x14:id>
        </ext>
      </extLst>
    </cfRule>
  </conditionalFormatting>
  <conditionalFormatting sqref="K78:BN78">
    <cfRule type="expression" dxfId="19" priority="34">
      <formula>K$6=TODAY()</formula>
    </cfRule>
  </conditionalFormatting>
  <conditionalFormatting sqref="H79">
    <cfRule type="dataBar" priority="31">
      <dataBar>
        <cfvo type="num" val="0"/>
        <cfvo type="num" val="1"/>
        <color theme="0" tint="-0.34998626667073579"/>
      </dataBar>
      <extLst>
        <ext xmlns:x14="http://schemas.microsoft.com/office/spreadsheetml/2009/9/main" uri="{B025F937-C7B1-47D3-B67F-A62EFF666E3E}">
          <x14:id>{08B66296-CB9A-4F29-B91B-245DF691B10F}</x14:id>
        </ext>
      </extLst>
    </cfRule>
  </conditionalFormatting>
  <conditionalFormatting sqref="K79:BN79">
    <cfRule type="expression" dxfId="18" priority="32">
      <formula>K$6=TODAY()</formula>
    </cfRule>
  </conditionalFormatting>
  <conditionalFormatting sqref="H80">
    <cfRule type="dataBar" priority="29">
      <dataBar>
        <cfvo type="num" val="0"/>
        <cfvo type="num" val="1"/>
        <color theme="0" tint="-0.34998626667073579"/>
      </dataBar>
      <extLst>
        <ext xmlns:x14="http://schemas.microsoft.com/office/spreadsheetml/2009/9/main" uri="{B025F937-C7B1-47D3-B67F-A62EFF666E3E}">
          <x14:id>{6DED2669-501C-46DC-8864-D021B3A7F706}</x14:id>
        </ext>
      </extLst>
    </cfRule>
  </conditionalFormatting>
  <conditionalFormatting sqref="K80:BN80">
    <cfRule type="expression" dxfId="17" priority="30">
      <formula>K$6=TODAY()</formula>
    </cfRule>
  </conditionalFormatting>
  <conditionalFormatting sqref="H81">
    <cfRule type="dataBar" priority="27">
      <dataBar>
        <cfvo type="num" val="0"/>
        <cfvo type="num" val="1"/>
        <color theme="0" tint="-0.34998626667073579"/>
      </dataBar>
      <extLst>
        <ext xmlns:x14="http://schemas.microsoft.com/office/spreadsheetml/2009/9/main" uri="{B025F937-C7B1-47D3-B67F-A62EFF666E3E}">
          <x14:id>{BEB4BF35-E0F5-482E-8C08-600178C2FE8C}</x14:id>
        </ext>
      </extLst>
    </cfRule>
  </conditionalFormatting>
  <conditionalFormatting sqref="K81:BN81">
    <cfRule type="expression" dxfId="16" priority="28">
      <formula>K$6=TODAY()</formula>
    </cfRule>
  </conditionalFormatting>
  <conditionalFormatting sqref="K73:BN73">
    <cfRule type="expression" dxfId="15" priority="25">
      <formula>AND($E73&lt;=K$6,ROUNDDOWN(($F73-$E73+1)*$H73,0)+$E73-1&gt;=K$6)</formula>
    </cfRule>
    <cfRule type="expression" dxfId="14" priority="26">
      <formula>AND(NOT(ISBLANK($E73)),$E73&lt;=K$6,$F73&gt;=K$6)</formula>
    </cfRule>
  </conditionalFormatting>
  <conditionalFormatting sqref="H73">
    <cfRule type="dataBar" priority="23">
      <dataBar>
        <cfvo type="num" val="0"/>
        <cfvo type="num" val="1"/>
        <color theme="0" tint="-0.34998626667073579"/>
      </dataBar>
      <extLst>
        <ext xmlns:x14="http://schemas.microsoft.com/office/spreadsheetml/2009/9/main" uri="{B025F937-C7B1-47D3-B67F-A62EFF666E3E}">
          <x14:id>{D92DE5E4-33D4-4230-8AF6-3FC5B8535404}</x14:id>
        </ext>
      </extLst>
    </cfRule>
  </conditionalFormatting>
  <conditionalFormatting sqref="K73:BN73">
    <cfRule type="expression" dxfId="13" priority="24">
      <formula>K$6=TODAY()</formula>
    </cfRule>
  </conditionalFormatting>
  <conditionalFormatting sqref="H31">
    <cfRule type="dataBar" priority="19">
      <dataBar>
        <cfvo type="num" val="0"/>
        <cfvo type="num" val="1"/>
        <color theme="0" tint="-0.34998626667073579"/>
      </dataBar>
      <extLst>
        <ext xmlns:x14="http://schemas.microsoft.com/office/spreadsheetml/2009/9/main" uri="{B025F937-C7B1-47D3-B67F-A62EFF666E3E}">
          <x14:id>{2BA9A25E-B14D-45FA-96F0-3BA762CE9EA1}</x14:id>
        </ext>
      </extLst>
    </cfRule>
  </conditionalFormatting>
  <conditionalFormatting sqref="K31:BN31">
    <cfRule type="expression" dxfId="12" priority="21">
      <formula>AND($E31&lt;=K$6,ROUNDDOWN(($F31-$E31+1)*$H31,0)+$E31-1&gt;=K$6)</formula>
    </cfRule>
    <cfRule type="expression" dxfId="11" priority="22">
      <formula>AND(NOT(ISBLANK($E31)),$E31&lt;=K$6,$F31&gt;=K$6)</formula>
    </cfRule>
  </conditionalFormatting>
  <conditionalFormatting sqref="K31:BN31">
    <cfRule type="expression" dxfId="10" priority="20">
      <formula>K$6=TODAY()</formula>
    </cfRule>
  </conditionalFormatting>
  <conditionalFormatting sqref="K32:BN39">
    <cfRule type="expression" dxfId="9" priority="17">
      <formula>AND($E32&lt;=K$6,ROUNDDOWN(($F32-$E32+1)*$H32,0)+$E32-1&gt;=K$6)</formula>
    </cfRule>
    <cfRule type="expression" dxfId="8" priority="18">
      <formula>AND(NOT(ISBLANK($E32)),$E32&lt;=K$6,$F32&gt;=K$6)</formula>
    </cfRule>
  </conditionalFormatting>
  <conditionalFormatting sqref="H32">
    <cfRule type="dataBar" priority="15">
      <dataBar>
        <cfvo type="num" val="0"/>
        <cfvo type="num" val="1"/>
        <color theme="0" tint="-0.34998626667073579"/>
      </dataBar>
      <extLst>
        <ext xmlns:x14="http://schemas.microsoft.com/office/spreadsheetml/2009/9/main" uri="{B025F937-C7B1-47D3-B67F-A62EFF666E3E}">
          <x14:id>{79744B6C-DE0E-41B5-81A9-67F74C450A4F}</x14:id>
        </ext>
      </extLst>
    </cfRule>
  </conditionalFormatting>
  <conditionalFormatting sqref="K32:BN32">
    <cfRule type="expression" dxfId="7" priority="16">
      <formula>K$6=TODAY()</formula>
    </cfRule>
  </conditionalFormatting>
  <conditionalFormatting sqref="H33">
    <cfRule type="dataBar" priority="13">
      <dataBar>
        <cfvo type="num" val="0"/>
        <cfvo type="num" val="1"/>
        <color theme="0" tint="-0.34998626667073579"/>
      </dataBar>
      <extLst>
        <ext xmlns:x14="http://schemas.microsoft.com/office/spreadsheetml/2009/9/main" uri="{B025F937-C7B1-47D3-B67F-A62EFF666E3E}">
          <x14:id>{E16932AC-40B8-42A7-8DB2-5D64D178103E}</x14:id>
        </ext>
      </extLst>
    </cfRule>
  </conditionalFormatting>
  <conditionalFormatting sqref="K33:BN33">
    <cfRule type="expression" dxfId="6" priority="14">
      <formula>K$6=TODAY()</formula>
    </cfRule>
  </conditionalFormatting>
  <conditionalFormatting sqref="H34">
    <cfRule type="dataBar" priority="11">
      <dataBar>
        <cfvo type="num" val="0"/>
        <cfvo type="num" val="1"/>
        <color theme="0" tint="-0.34998626667073579"/>
      </dataBar>
      <extLst>
        <ext xmlns:x14="http://schemas.microsoft.com/office/spreadsheetml/2009/9/main" uri="{B025F937-C7B1-47D3-B67F-A62EFF666E3E}">
          <x14:id>{1CB50A01-7198-4D74-B3DA-71AD1D1427A9}</x14:id>
        </ext>
      </extLst>
    </cfRule>
  </conditionalFormatting>
  <conditionalFormatting sqref="K34:BN34">
    <cfRule type="expression" dxfId="5" priority="12">
      <formula>K$6=TODAY()</formula>
    </cfRule>
  </conditionalFormatting>
  <conditionalFormatting sqref="H35">
    <cfRule type="dataBar" priority="9">
      <dataBar>
        <cfvo type="num" val="0"/>
        <cfvo type="num" val="1"/>
        <color theme="0" tint="-0.34998626667073579"/>
      </dataBar>
      <extLst>
        <ext xmlns:x14="http://schemas.microsoft.com/office/spreadsheetml/2009/9/main" uri="{B025F937-C7B1-47D3-B67F-A62EFF666E3E}">
          <x14:id>{A98C2083-118D-4695-B9AA-92701C045809}</x14:id>
        </ext>
      </extLst>
    </cfRule>
  </conditionalFormatting>
  <conditionalFormatting sqref="K35:BN35">
    <cfRule type="expression" dxfId="4" priority="10">
      <formula>K$6=TODAY()</formula>
    </cfRule>
  </conditionalFormatting>
  <conditionalFormatting sqref="H36">
    <cfRule type="dataBar" priority="7">
      <dataBar>
        <cfvo type="num" val="0"/>
        <cfvo type="num" val="1"/>
        <color theme="0" tint="-0.34998626667073579"/>
      </dataBar>
      <extLst>
        <ext xmlns:x14="http://schemas.microsoft.com/office/spreadsheetml/2009/9/main" uri="{B025F937-C7B1-47D3-B67F-A62EFF666E3E}">
          <x14:id>{90C77C70-2B56-473D-A9A4-B601B56B6CB5}</x14:id>
        </ext>
      </extLst>
    </cfRule>
  </conditionalFormatting>
  <conditionalFormatting sqref="K36:BN36">
    <cfRule type="expression" dxfId="3" priority="8">
      <formula>K$6=TODAY()</formula>
    </cfRule>
  </conditionalFormatting>
  <conditionalFormatting sqref="H37">
    <cfRule type="dataBar" priority="5">
      <dataBar>
        <cfvo type="num" val="0"/>
        <cfvo type="num" val="1"/>
        <color theme="0" tint="-0.34998626667073579"/>
      </dataBar>
      <extLst>
        <ext xmlns:x14="http://schemas.microsoft.com/office/spreadsheetml/2009/9/main" uri="{B025F937-C7B1-47D3-B67F-A62EFF666E3E}">
          <x14:id>{CF4D7B91-6F5D-4F51-9C2E-CC4DC5CD04FF}</x14:id>
        </ext>
      </extLst>
    </cfRule>
  </conditionalFormatting>
  <conditionalFormatting sqref="K37:BN37">
    <cfRule type="expression" dxfId="2" priority="6">
      <formula>K$6=TODAY()</formula>
    </cfRule>
  </conditionalFormatting>
  <conditionalFormatting sqref="H38">
    <cfRule type="dataBar" priority="3">
      <dataBar>
        <cfvo type="num" val="0"/>
        <cfvo type="num" val="1"/>
        <color theme="0" tint="-0.34998626667073579"/>
      </dataBar>
      <extLst>
        <ext xmlns:x14="http://schemas.microsoft.com/office/spreadsheetml/2009/9/main" uri="{B025F937-C7B1-47D3-B67F-A62EFF666E3E}">
          <x14:id>{745F3C84-B632-4082-9890-703832AAF6FA}</x14:id>
        </ext>
      </extLst>
    </cfRule>
  </conditionalFormatting>
  <conditionalFormatting sqref="K38:BN38">
    <cfRule type="expression" dxfId="1" priority="4">
      <formula>K$6=TODAY()</formula>
    </cfRule>
  </conditionalFormatting>
  <conditionalFormatting sqref="H39">
    <cfRule type="dataBar" priority="1">
      <dataBar>
        <cfvo type="num" val="0"/>
        <cfvo type="num" val="1"/>
        <color theme="0" tint="-0.34998626667073579"/>
      </dataBar>
      <extLst>
        <ext xmlns:x14="http://schemas.microsoft.com/office/spreadsheetml/2009/9/main" uri="{B025F937-C7B1-47D3-B67F-A62EFF666E3E}">
          <x14:id>{8272F0CE-FA62-4BDB-A638-466C2D382EAA}</x14:id>
        </ext>
      </extLst>
    </cfRule>
  </conditionalFormatting>
  <conditionalFormatting sqref="K39:BN3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9 E40 E82 G29:H29 G40:H40 H69 H41 H50 H59 G82:H82 H84 H83" unlockedFormula="1"/>
    <ignoredError sqref="A82 A40 A2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H15 H50 H59 H29:H30 H69 H72 H82:H84 H40:H41</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04E8406-F439-4A1A-9882-866C6CA7C52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5DE0BC55-F6B0-4203-B87B-6826E87122C2}">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98F79111-AEF0-427F-B1FC-CC643D40592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55BBD32-D183-4327-A191-CCF8F5658D6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4A0F54B-1D05-41D2-8A46-B28A09AD59EB}">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57A0E3-7B2E-49FA-81B5-C8716E79045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3325BDD-3AB7-48B1-BA3E-48D42DB94B28}">
            <x14:dataBar minLength="0" maxLength="100" gradient="0">
              <x14:cfvo type="num">
                <xm:f>0</xm:f>
              </x14:cfvo>
              <x14:cfvo type="num">
                <xm:f>1</xm:f>
              </x14:cfvo>
              <x14:negativeFillColor rgb="FFFF0000"/>
              <x14:axisColor rgb="FF000000"/>
            </x14:dataBar>
          </x14:cfRule>
          <xm:sqref>H22:H23</xm:sqref>
        </x14:conditionalFormatting>
        <x14:conditionalFormatting xmlns:xm="http://schemas.microsoft.com/office/excel/2006/main">
          <x14:cfRule type="dataBar" id="{059F66FA-E2F5-429B-93A2-E48796DB2FD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91E39612-F833-4191-B6AA-6AF3D151E65F}">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E0BD3D8-74C8-44AE-9CB7-EE4FAE1176C2}">
            <x14:dataBar minLength="0" maxLength="100" gradient="0">
              <x14:cfvo type="num">
                <xm:f>0</xm:f>
              </x14:cfvo>
              <x14:cfvo type="num">
                <xm:f>1</xm:f>
              </x14:cfvo>
              <x14:negativeFillColor rgb="FFFF0000"/>
              <x14:axisColor rgb="FF000000"/>
            </x14:dataBar>
          </x14:cfRule>
          <xm:sqref>H24 H27</xm:sqref>
        </x14:conditionalFormatting>
        <x14:conditionalFormatting xmlns:xm="http://schemas.microsoft.com/office/excel/2006/main">
          <x14:cfRule type="dataBar" id="{A92CD629-5291-49F4-8BC1-C45EC9CA2F76}">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70F8493-0B10-4716-863C-4CC716BADDD3}">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5B9EB1E-E920-4E98-A28D-06BE577FD36A}">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34C3EF56-2C1C-4842-9F25-44EC607E9B6B}">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9114578-ED29-4F6A-9A83-8028B4BE0913}">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9AF78625-F4C0-444A-8263-0BF299FFD8E3}">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781039C-10B5-4E1B-BF0F-3D8F203F7830}">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59B3CD0C-603A-462A-94F8-E59DB5DFE250}">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E808395-D1A4-4074-B06E-14E3B6FB9F9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10D370E-F0B3-451B-898C-0D514D737826}">
            <x14:dataBar minLength="0" maxLength="100" gradient="0">
              <x14:cfvo type="num">
                <xm:f>0</xm:f>
              </x14:cfvo>
              <x14:cfvo type="num">
                <xm:f>1</xm:f>
              </x14:cfvo>
              <x14:negativeFillColor rgb="FFFF0000"/>
              <x14:axisColor rgb="FF000000"/>
            </x14:dataBar>
          </x14:cfRule>
          <xm:sqref>H67:H68</xm:sqref>
        </x14:conditionalFormatting>
        <x14:conditionalFormatting xmlns:xm="http://schemas.microsoft.com/office/excel/2006/main">
          <x14:cfRule type="dataBar" id="{BFBF3FB0-ABF5-423D-A466-57E1B07BB58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CCD1741C-8060-4486-8B25-8799416E3961}">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35D0009D-A5E8-42C1-A435-118ABFBE67C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01090080-ACAE-458D-BCAF-583B0E2F21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C0766FE-60B3-4D9D-8E40-B0B8237058AC}">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371F4099-1CEF-4E8C-99BF-BD7AE6E4555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360399A8-A0CA-48C5-86BE-B1FB7E86595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6BE8193-5B42-4B68-A1C3-25E085A86732}">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7A8F160C-8F50-47BC-8BA5-A9E03D9CD50A}">
            <x14:dataBar minLength="0" maxLength="100" gradient="0">
              <x14:cfvo type="num">
                <xm:f>0</xm:f>
              </x14:cfvo>
              <x14:cfvo type="num">
                <xm:f>1</xm:f>
              </x14:cfvo>
              <x14:negativeFillColor rgb="FFFF0000"/>
              <x14:axisColor rgb="FF000000"/>
            </x14:dataBar>
          </x14:cfRule>
          <xm:sqref>H109:H111</xm:sqref>
        </x14:conditionalFormatting>
        <x14:conditionalFormatting xmlns:xm="http://schemas.microsoft.com/office/excel/2006/main">
          <x14:cfRule type="dataBar" id="{CC845533-256A-423B-BC42-5167F019D2DE}">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CBF1D1D0-C535-4432-8A3B-A81039293FBC}">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70490C4A-9510-4A6A-A898-72CA1E9BCFF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BEFD1DAE-5083-448C-A6A9-3C250C1DCCFA}">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5B84F429-9511-4389-9DDD-FF34549A84E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2BECA061-2D9A-41C8-8CD7-D8EDF4AD5A7E}">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4ADDA2C-FFFB-4DDA-90CD-FCE1BCBC6D1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924B1B0-F4CA-4715-97F8-03E86E907A8B}">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844642B6-6AED-4247-BBF2-141EB0E6D0D6}">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174A3615-F23C-4E15-875E-B324E869D0D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B8B257C-27C0-4656-B2D6-A164D3DC8376}">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9FC75FDB-8AED-439C-A6D3-1116ABFCD2A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25C6AC5-856A-4095-92C1-69ED8B837782}">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9CB4E75F-FF45-4E6C-B371-7D2BCB064ECC}">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7FBFA1E6-A604-4419-AC63-0237039442A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D2BFFCF-D567-4CE6-8F2F-6998200C5C78}">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08B66296-CB9A-4F29-B91B-245DF691B10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6DED2669-501C-46DC-8864-D021B3A7F706}">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BEB4BF35-E0F5-482E-8C08-600178C2FE8C}">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D92DE5E4-33D4-4230-8AF6-3FC5B8535404}">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2BA9A25E-B14D-45FA-96F0-3BA762CE9EA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744B6C-DE0E-41B5-81A9-67F74C450A4F}">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E16932AC-40B8-42A7-8DB2-5D64D178103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1CB50A01-7198-4D74-B3DA-71AD1D1427A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98C2083-118D-4695-B9AA-92701C04580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0C77C70-2B56-473D-A9A4-B601B56B6CB5}">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F4D7B91-6F5D-4F51-9C2E-CC4DC5CD04F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45F3C84-B632-4082-9890-703832AAF6FA}">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272F0CE-FA62-4BDB-A638-466C2D382EAA}">
            <x14:dataBar minLength="0" maxLength="100" gradient="0">
              <x14:cfvo type="num">
                <xm:f>0</xm:f>
              </x14:cfvo>
              <x14:cfvo type="num">
                <xm:f>1</xm:f>
              </x14:cfvo>
              <x14:negativeFillColor rgb="FFFF0000"/>
              <x14:axisColor rgb="FF000000"/>
            </x14:dataBar>
          </x14:cfRule>
          <xm:sqref>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117</v>
      </c>
      <c r="B1" s="37"/>
      <c r="C1" s="38"/>
    </row>
    <row r="2" spans="1:3" ht="14.25" x14ac:dyDescent="0.2">
      <c r="A2" s="107" t="s">
        <v>47</v>
      </c>
      <c r="B2" s="9"/>
      <c r="C2" s="8"/>
    </row>
    <row r="3" spans="1:3" s="20" customFormat="1" x14ac:dyDescent="0.2">
      <c r="A3" s="8"/>
      <c r="B3" s="9"/>
      <c r="C3" s="8"/>
    </row>
    <row r="4" spans="1:3" s="8" customFormat="1" ht="18" x14ac:dyDescent="0.25">
      <c r="A4" s="102" t="s">
        <v>84</v>
      </c>
      <c r="B4" s="35"/>
    </row>
    <row r="5" spans="1:3" s="8" customFormat="1" ht="57" x14ac:dyDescent="0.2">
      <c r="B5" s="108" t="s">
        <v>73</v>
      </c>
    </row>
    <row r="7" spans="1:3" ht="28.5" x14ac:dyDescent="0.2">
      <c r="B7" s="108" t="s">
        <v>85</v>
      </c>
    </row>
    <row r="9" spans="1:3" ht="14.25" x14ac:dyDescent="0.2">
      <c r="B9" s="107" t="s">
        <v>59</v>
      </c>
    </row>
    <row r="11" spans="1:3" ht="28.5" x14ac:dyDescent="0.2">
      <c r="B11" s="106" t="s">
        <v>60</v>
      </c>
    </row>
    <row r="12" spans="1:3" s="20" customFormat="1" x14ac:dyDescent="0.2"/>
    <row r="13" spans="1:3" ht="18" x14ac:dyDescent="0.25">
      <c r="A13" s="142" t="s">
        <v>3</v>
      </c>
      <c r="B13" s="142"/>
    </row>
    <row r="14" spans="1:3" s="20" customFormat="1" x14ac:dyDescent="0.2"/>
    <row r="15" spans="1:3" s="103" customFormat="1" ht="18" x14ac:dyDescent="0.2">
      <c r="A15" s="111"/>
      <c r="B15" s="109" t="s">
        <v>76</v>
      </c>
    </row>
    <row r="16" spans="1:3" s="103" customFormat="1" ht="18" x14ac:dyDescent="0.2">
      <c r="A16" s="111"/>
      <c r="B16" s="110" t="s">
        <v>74</v>
      </c>
      <c r="C16" s="105" t="s">
        <v>2</v>
      </c>
    </row>
    <row r="17" spans="1:3" ht="18" x14ac:dyDescent="0.25">
      <c r="A17" s="112"/>
      <c r="B17" s="110" t="s">
        <v>78</v>
      </c>
    </row>
    <row r="18" spans="1:3" s="20" customFormat="1" ht="18" x14ac:dyDescent="0.25">
      <c r="A18" s="112"/>
      <c r="B18" s="110" t="s">
        <v>86</v>
      </c>
    </row>
    <row r="19" spans="1:3" s="38" customFormat="1" ht="18" x14ac:dyDescent="0.25">
      <c r="A19" s="115"/>
      <c r="B19" s="110" t="s">
        <v>87</v>
      </c>
    </row>
    <row r="20" spans="1:3" s="103" customFormat="1" ht="18" x14ac:dyDescent="0.2">
      <c r="A20" s="111"/>
      <c r="B20" s="109" t="s">
        <v>75</v>
      </c>
      <c r="C20" s="104" t="s">
        <v>1</v>
      </c>
    </row>
    <row r="21" spans="1:3" ht="18" x14ac:dyDescent="0.25">
      <c r="A21" s="112"/>
      <c r="B21" s="110" t="s">
        <v>77</v>
      </c>
    </row>
    <row r="22" spans="1:3" s="8" customFormat="1" ht="18" x14ac:dyDescent="0.25">
      <c r="A22" s="113"/>
      <c r="B22" s="114" t="s">
        <v>79</v>
      </c>
    </row>
    <row r="23" spans="1:3" s="8" customFormat="1" ht="18" x14ac:dyDescent="0.25">
      <c r="A23" s="113"/>
      <c r="B23" s="10"/>
    </row>
    <row r="24" spans="1:3" s="8" customFormat="1" ht="18" x14ac:dyDescent="0.25">
      <c r="A24" s="142" t="s">
        <v>80</v>
      </c>
      <c r="B24" s="142"/>
    </row>
    <row r="25" spans="1:3" s="8" customFormat="1" ht="43.5" x14ac:dyDescent="0.25">
      <c r="A25" s="113"/>
      <c r="B25" s="110" t="s">
        <v>88</v>
      </c>
    </row>
    <row r="26" spans="1:3" s="8" customFormat="1" ht="18" x14ac:dyDescent="0.25">
      <c r="A26" s="113"/>
      <c r="B26" s="110"/>
    </row>
    <row r="27" spans="1:3" s="8" customFormat="1" ht="18" x14ac:dyDescent="0.25">
      <c r="A27" s="113"/>
      <c r="B27" s="131" t="s">
        <v>92</v>
      </c>
    </row>
    <row r="28" spans="1:3" s="8" customFormat="1" ht="18" x14ac:dyDescent="0.25">
      <c r="A28" s="113"/>
      <c r="B28" s="110" t="s">
        <v>81</v>
      </c>
    </row>
    <row r="29" spans="1:3" s="8" customFormat="1" ht="28.5" x14ac:dyDescent="0.25">
      <c r="A29" s="113"/>
      <c r="B29" s="110" t="s">
        <v>83</v>
      </c>
    </row>
    <row r="30" spans="1:3" s="8" customFormat="1" ht="18" x14ac:dyDescent="0.25">
      <c r="A30" s="113"/>
      <c r="B30" s="110"/>
    </row>
    <row r="31" spans="1:3" s="8" customFormat="1" ht="18" x14ac:dyDescent="0.25">
      <c r="A31" s="113"/>
      <c r="B31" s="131" t="s">
        <v>89</v>
      </c>
    </row>
    <row r="32" spans="1:3" s="8" customFormat="1" ht="18" x14ac:dyDescent="0.25">
      <c r="A32" s="113"/>
      <c r="B32" s="110" t="s">
        <v>82</v>
      </c>
    </row>
    <row r="33" spans="1:2" s="8" customFormat="1" ht="18" x14ac:dyDescent="0.25">
      <c r="A33" s="113"/>
      <c r="B33" s="110" t="s">
        <v>90</v>
      </c>
    </row>
    <row r="34" spans="1:2" s="8" customFormat="1" ht="18" x14ac:dyDescent="0.25">
      <c r="A34" s="113"/>
      <c r="B34" s="10"/>
    </row>
    <row r="35" spans="1:2" s="8" customFormat="1" ht="28.5" x14ac:dyDescent="0.25">
      <c r="A35" s="113"/>
      <c r="B35" s="110" t="s">
        <v>127</v>
      </c>
    </row>
    <row r="36" spans="1:2" s="8" customFormat="1" ht="18" x14ac:dyDescent="0.25">
      <c r="A36" s="113"/>
      <c r="B36" s="116" t="s">
        <v>91</v>
      </c>
    </row>
    <row r="37" spans="1:2" s="8" customFormat="1" ht="18" x14ac:dyDescent="0.25">
      <c r="A37" s="113"/>
      <c r="B37" s="10"/>
    </row>
    <row r="38" spans="1:2" ht="18" x14ac:dyDescent="0.25">
      <c r="A38" s="142" t="s">
        <v>9</v>
      </c>
      <c r="B38" s="142"/>
    </row>
    <row r="39" spans="1:2" ht="28.5" x14ac:dyDescent="0.2">
      <c r="B39" s="110" t="s">
        <v>94</v>
      </c>
    </row>
    <row r="40" spans="1:2" s="20" customFormat="1" x14ac:dyDescent="0.2"/>
    <row r="41" spans="1:2" s="20" customFormat="1" ht="14.25" x14ac:dyDescent="0.2">
      <c r="B41" s="110" t="s">
        <v>95</v>
      </c>
    </row>
    <row r="42" spans="1:2" s="20" customFormat="1" x14ac:dyDescent="0.2"/>
    <row r="43" spans="1:2" s="20" customFormat="1" ht="28.5" x14ac:dyDescent="0.2">
      <c r="B43" s="110" t="s">
        <v>93</v>
      </c>
    </row>
    <row r="44" spans="1:2" s="20" customFormat="1" x14ac:dyDescent="0.2"/>
    <row r="45" spans="1:2" ht="28.5" x14ac:dyDescent="0.2">
      <c r="B45" s="110" t="s">
        <v>96</v>
      </c>
    </row>
    <row r="46" spans="1:2" x14ac:dyDescent="0.2">
      <c r="B46" s="21"/>
    </row>
    <row r="47" spans="1:2" ht="28.5" x14ac:dyDescent="0.2">
      <c r="B47" s="110" t="s">
        <v>97</v>
      </c>
    </row>
    <row r="48" spans="1:2" x14ac:dyDescent="0.2">
      <c r="B48" s="11"/>
    </row>
    <row r="49" spans="1:2" ht="18" x14ac:dyDescent="0.25">
      <c r="A49" s="142" t="s">
        <v>6</v>
      </c>
      <c r="B49" s="142"/>
    </row>
    <row r="50" spans="1:2" ht="28.5" x14ac:dyDescent="0.2">
      <c r="B50" s="110" t="s">
        <v>128</v>
      </c>
    </row>
    <row r="51" spans="1:2" x14ac:dyDescent="0.2">
      <c r="B51" s="11"/>
    </row>
    <row r="52" spans="1:2" ht="14.25" x14ac:dyDescent="0.2">
      <c r="A52" s="117" t="s">
        <v>10</v>
      </c>
      <c r="B52" s="110" t="s">
        <v>11</v>
      </c>
    </row>
    <row r="53" spans="1:2" ht="14.25" x14ac:dyDescent="0.2">
      <c r="A53" s="117" t="s">
        <v>12</v>
      </c>
      <c r="B53" s="110" t="s">
        <v>13</v>
      </c>
    </row>
    <row r="54" spans="1:2" ht="14.25" x14ac:dyDescent="0.2">
      <c r="A54" s="117" t="s">
        <v>14</v>
      </c>
      <c r="B54" s="110" t="s">
        <v>15</v>
      </c>
    </row>
    <row r="55" spans="1:2" ht="28.5" x14ac:dyDescent="0.2">
      <c r="A55" s="106"/>
      <c r="B55" s="110" t="s">
        <v>98</v>
      </c>
    </row>
    <row r="56" spans="1:2" ht="28.5" x14ac:dyDescent="0.2">
      <c r="A56" s="106"/>
      <c r="B56" s="110" t="s">
        <v>99</v>
      </c>
    </row>
    <row r="57" spans="1:2" ht="14.25" x14ac:dyDescent="0.2">
      <c r="A57" s="117" t="s">
        <v>16</v>
      </c>
      <c r="B57" s="110" t="s">
        <v>17</v>
      </c>
    </row>
    <row r="58" spans="1:2" ht="14.25" x14ac:dyDescent="0.2">
      <c r="A58" s="106"/>
      <c r="B58" s="110" t="s">
        <v>100</v>
      </c>
    </row>
    <row r="59" spans="1:2" ht="14.25" x14ac:dyDescent="0.2">
      <c r="A59" s="106"/>
      <c r="B59" s="110" t="s">
        <v>101</v>
      </c>
    </row>
    <row r="60" spans="1:2" ht="14.25" x14ac:dyDescent="0.2">
      <c r="A60" s="117" t="s">
        <v>18</v>
      </c>
      <c r="B60" s="110" t="s">
        <v>19</v>
      </c>
    </row>
    <row r="61" spans="1:2" ht="28.5" x14ac:dyDescent="0.2">
      <c r="A61" s="106"/>
      <c r="B61" s="110" t="s">
        <v>102</v>
      </c>
    </row>
    <row r="62" spans="1:2" ht="14.25" x14ac:dyDescent="0.2">
      <c r="A62" s="117" t="s">
        <v>103</v>
      </c>
      <c r="B62" s="110" t="s">
        <v>104</v>
      </c>
    </row>
    <row r="63" spans="1:2" ht="14.25" x14ac:dyDescent="0.2">
      <c r="A63" s="118"/>
      <c r="B63" s="110" t="s">
        <v>105</v>
      </c>
    </row>
    <row r="64" spans="1:2" s="20" customFormat="1" x14ac:dyDescent="0.2">
      <c r="B64" s="12"/>
    </row>
    <row r="65" spans="1:2" s="20" customFormat="1" ht="18" x14ac:dyDescent="0.25">
      <c r="A65" s="142" t="s">
        <v>8</v>
      </c>
      <c r="B65" s="142"/>
    </row>
    <row r="66" spans="1:2" s="20" customFormat="1" ht="42.75" x14ac:dyDescent="0.2">
      <c r="B66" s="110" t="s">
        <v>106</v>
      </c>
    </row>
    <row r="67" spans="1:2" s="20" customFormat="1" x14ac:dyDescent="0.2">
      <c r="B67" s="13"/>
    </row>
    <row r="68" spans="1:2" s="8" customFormat="1" ht="18" x14ac:dyDescent="0.25">
      <c r="A68" s="142" t="s">
        <v>4</v>
      </c>
      <c r="B68" s="142"/>
    </row>
    <row r="69" spans="1:2" s="20" customFormat="1" ht="15" x14ac:dyDescent="0.25">
      <c r="A69" s="125" t="s">
        <v>5</v>
      </c>
      <c r="B69" s="126" t="s">
        <v>107</v>
      </c>
    </row>
    <row r="70" spans="1:2" s="8" customFormat="1" ht="28.5" x14ac:dyDescent="0.2">
      <c r="A70" s="119"/>
      <c r="B70" s="124" t="s">
        <v>109</v>
      </c>
    </row>
    <row r="71" spans="1:2" s="8" customFormat="1" ht="14.25" x14ac:dyDescent="0.2">
      <c r="A71" s="119"/>
      <c r="B71" s="120"/>
    </row>
    <row r="72" spans="1:2" s="20" customFormat="1" ht="15" x14ac:dyDescent="0.25">
      <c r="A72" s="125" t="s">
        <v>5</v>
      </c>
      <c r="B72" s="126" t="s">
        <v>126</v>
      </c>
    </row>
    <row r="73" spans="1:2" s="8" customFormat="1" ht="28.5" x14ac:dyDescent="0.2">
      <c r="A73" s="119"/>
      <c r="B73" s="124" t="s">
        <v>130</v>
      </c>
    </row>
    <row r="74" spans="1:2" s="8" customFormat="1" ht="14.25" x14ac:dyDescent="0.2">
      <c r="A74" s="119"/>
      <c r="B74" s="120"/>
    </row>
    <row r="75" spans="1:2" ht="15" x14ac:dyDescent="0.25">
      <c r="A75" s="125" t="s">
        <v>5</v>
      </c>
      <c r="B75" s="128" t="s">
        <v>112</v>
      </c>
    </row>
    <row r="76" spans="1:2" s="8" customFormat="1" ht="42.75" x14ac:dyDescent="0.2">
      <c r="A76" s="119"/>
      <c r="B76" s="108" t="s">
        <v>129</v>
      </c>
    </row>
    <row r="77" spans="1:2" ht="14.25" x14ac:dyDescent="0.2">
      <c r="A77" s="118"/>
      <c r="B77" s="118"/>
    </row>
    <row r="78" spans="1:2" s="20" customFormat="1" ht="15" x14ac:dyDescent="0.25">
      <c r="A78" s="125" t="s">
        <v>5</v>
      </c>
      <c r="B78" s="128" t="s">
        <v>118</v>
      </c>
    </row>
    <row r="79" spans="1:2" s="8" customFormat="1" ht="28.5" x14ac:dyDescent="0.2">
      <c r="A79" s="119"/>
      <c r="B79" s="108" t="s">
        <v>113</v>
      </c>
    </row>
    <row r="80" spans="1:2" s="20" customFormat="1" ht="14.25" x14ac:dyDescent="0.2">
      <c r="A80" s="118"/>
      <c r="B80" s="118"/>
    </row>
    <row r="81" spans="1:2" ht="15" x14ac:dyDescent="0.25">
      <c r="A81" s="125" t="s">
        <v>5</v>
      </c>
      <c r="B81" s="128" t="s">
        <v>119</v>
      </c>
    </row>
    <row r="82" spans="1:2" s="8" customFormat="1" ht="14.25" x14ac:dyDescent="0.2">
      <c r="A82" s="119"/>
      <c r="B82" s="123" t="s">
        <v>114</v>
      </c>
    </row>
    <row r="83" spans="1:2" s="8" customFormat="1" ht="14.25" x14ac:dyDescent="0.2">
      <c r="A83" s="119"/>
      <c r="B83" s="123" t="s">
        <v>115</v>
      </c>
    </row>
    <row r="84" spans="1:2" s="8" customFormat="1" ht="14.25" x14ac:dyDescent="0.2">
      <c r="A84" s="119"/>
      <c r="B84" s="123" t="s">
        <v>116</v>
      </c>
    </row>
    <row r="85" spans="1:2" ht="15" x14ac:dyDescent="0.25">
      <c r="A85" s="118"/>
      <c r="B85" s="122"/>
    </row>
    <row r="86" spans="1:2" ht="15" x14ac:dyDescent="0.25">
      <c r="A86" s="125" t="s">
        <v>5</v>
      </c>
      <c r="B86" s="128" t="s">
        <v>120</v>
      </c>
    </row>
    <row r="87" spans="1:2" s="8" customFormat="1" ht="42.75" x14ac:dyDescent="0.2">
      <c r="A87" s="119"/>
      <c r="B87" s="108" t="s">
        <v>108</v>
      </c>
    </row>
    <row r="88" spans="1:2" s="8" customFormat="1" ht="14.25" x14ac:dyDescent="0.2">
      <c r="A88" s="119"/>
      <c r="B88" s="121" t="s">
        <v>110</v>
      </c>
    </row>
    <row r="89" spans="1:2" s="8" customFormat="1" ht="57" x14ac:dyDescent="0.2">
      <c r="A89" s="119"/>
      <c r="B89" s="127" t="s">
        <v>111</v>
      </c>
    </row>
    <row r="90" spans="1:2" ht="14.25" x14ac:dyDescent="0.2">
      <c r="A90" s="118"/>
      <c r="B90" s="118"/>
    </row>
    <row r="91" spans="1:2" ht="15" x14ac:dyDescent="0.25">
      <c r="A91" s="125" t="s">
        <v>5</v>
      </c>
      <c r="B91" s="130" t="s">
        <v>121</v>
      </c>
    </row>
    <row r="92" spans="1:2" ht="28.5" x14ac:dyDescent="0.2">
      <c r="A92" s="106"/>
      <c r="B92" s="12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2021-09-27T03:06:47Z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