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tephenhouston/Library/Mobile Documents/com~apple~CloudDocs/Desktop/XRays/SyntheticSpectraTemplatesDE/"/>
    </mc:Choice>
  </mc:AlternateContent>
  <bookViews>
    <workbookView xWindow="6400" yWindow="94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P10" i="1"/>
  <c r="D2" i="1"/>
  <c r="P11" i="1"/>
  <c r="P12" i="1"/>
  <c r="P13" i="1"/>
  <c r="P14" i="1"/>
  <c r="P15" i="1"/>
  <c r="P16" i="1"/>
  <c r="N11" i="1"/>
  <c r="N12" i="1"/>
  <c r="N13" i="1"/>
  <c r="N14" i="1"/>
  <c r="N15" i="1"/>
  <c r="N16" i="1"/>
  <c r="N10" i="1"/>
  <c r="L11" i="1"/>
  <c r="L12" i="1"/>
  <c r="L13" i="1"/>
  <c r="L14" i="1"/>
  <c r="L15" i="1"/>
  <c r="L16" i="1"/>
  <c r="L10" i="1"/>
  <c r="K10" i="1"/>
  <c r="Q10" i="1"/>
  <c r="K11" i="1"/>
  <c r="Q11" i="1"/>
  <c r="K12" i="1"/>
  <c r="Q12" i="1"/>
  <c r="K13" i="1"/>
  <c r="Q13" i="1"/>
  <c r="K14" i="1"/>
  <c r="Q14" i="1"/>
  <c r="K15" i="1"/>
  <c r="Q15" i="1"/>
  <c r="Q16" i="1"/>
  <c r="M10" i="1"/>
  <c r="R10" i="1"/>
  <c r="M11" i="1"/>
  <c r="R11" i="1"/>
  <c r="M12" i="1"/>
  <c r="R12" i="1"/>
  <c r="M13" i="1"/>
  <c r="R13" i="1"/>
  <c r="M14" i="1"/>
  <c r="R14" i="1"/>
  <c r="R15" i="1"/>
  <c r="R16" i="1"/>
  <c r="O10" i="1"/>
  <c r="S10" i="1"/>
  <c r="O11" i="1"/>
  <c r="S11" i="1"/>
  <c r="O12" i="1"/>
  <c r="S12" i="1"/>
  <c r="O13" i="1"/>
  <c r="S13" i="1"/>
  <c r="O14" i="1"/>
  <c r="S14" i="1"/>
  <c r="O15" i="1"/>
  <c r="S15" i="1"/>
  <c r="O16" i="1"/>
  <c r="S16" i="1"/>
  <c r="T10" i="1"/>
  <c r="U10" i="1"/>
  <c r="I3" i="1"/>
  <c r="E2" i="1"/>
  <c r="N3" i="1"/>
  <c r="M3" i="1"/>
  <c r="R3" i="1"/>
  <c r="N4" i="1"/>
  <c r="M4" i="1"/>
  <c r="R4" i="1"/>
  <c r="N5" i="1"/>
  <c r="M5" i="1"/>
  <c r="R5" i="1"/>
  <c r="N6" i="1"/>
  <c r="M6" i="1"/>
  <c r="R6" i="1"/>
  <c r="N7" i="1"/>
  <c r="R7" i="1"/>
  <c r="N8" i="1"/>
  <c r="R8" i="1"/>
  <c r="K2" i="1"/>
  <c r="L2" i="1"/>
  <c r="Q2" i="1"/>
  <c r="N2" i="1"/>
  <c r="M2" i="1"/>
  <c r="R2" i="1"/>
  <c r="L3" i="1"/>
  <c r="K3" i="1"/>
  <c r="Q3" i="1"/>
  <c r="L4" i="1"/>
  <c r="K4" i="1"/>
  <c r="Q4" i="1"/>
  <c r="L5" i="1"/>
  <c r="K5" i="1"/>
  <c r="Q5" i="1"/>
  <c r="L6" i="1"/>
  <c r="K6" i="1"/>
  <c r="Q6" i="1"/>
  <c r="L7" i="1"/>
  <c r="K7" i="1"/>
  <c r="Q7" i="1"/>
  <c r="L8" i="1"/>
  <c r="Q8" i="1"/>
  <c r="S2" i="1"/>
  <c r="T2" i="1"/>
  <c r="M15" i="1"/>
  <c r="M16" i="1"/>
  <c r="K16" i="1"/>
  <c r="M7" i="1"/>
  <c r="M8" i="1"/>
  <c r="K8" i="1"/>
  <c r="I2" i="1"/>
</calcChain>
</file>

<file path=xl/sharedStrings.xml><?xml version="1.0" encoding="utf-8"?>
<sst xmlns="http://schemas.openxmlformats.org/spreadsheetml/2006/main" count="25" uniqueCount="13">
  <si>
    <t>Lambda 1</t>
  </si>
  <si>
    <t>Lambda 2</t>
  </si>
  <si>
    <t>Lambda 3</t>
  </si>
  <si>
    <t>Delta E/E</t>
  </si>
  <si>
    <t>E</t>
  </si>
  <si>
    <t>f1,f2</t>
  </si>
  <si>
    <t>f1,f2,f3</t>
  </si>
  <si>
    <t>Delta E/E &lt; 1</t>
  </si>
  <si>
    <t>photons/ion</t>
  </si>
  <si>
    <t>Check 1</t>
  </si>
  <si>
    <t>Check 2</t>
  </si>
  <si>
    <t>E Check</t>
  </si>
  <si>
    <t>Check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</si>
</sst>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E+00"/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2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J15" sqref="J15"/>
    </sheetView>
  </sheetViews>
  <sheetFormatPr baseColWidth="10" defaultRowHeight="16" x14ac:dyDescent="0.2"/>
  <sheetData>
    <row r="1" spans="1:21" ht="17" thickBot="1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  <c r="F1" s="5" t="s">
        <v>5</v>
      </c>
      <c r="G1" s="5" t="s">
        <v>6</v>
      </c>
      <c r="H1" s="5"/>
      <c r="I1" s="5" t="s">
        <v>7</v>
      </c>
      <c r="J1" s="5"/>
      <c r="K1" s="5" t="s">
        <v>0</v>
      </c>
      <c r="L1" s="5" t="s">
        <v>8</v>
      </c>
      <c r="M1" s="5" t="s">
        <v>1</v>
      </c>
      <c r="N1" s="5" t="s">
        <v>8</v>
      </c>
      <c r="O1" s="5"/>
      <c r="P1" s="5"/>
      <c r="Q1" s="5" t="s">
        <v>9</v>
      </c>
      <c r="R1" s="5" t="s">
        <v>10</v>
      </c>
      <c r="S1" s="5" t="s">
        <v>11</v>
      </c>
    </row>
    <row r="2" spans="1:21" x14ac:dyDescent="0.2">
      <c r="A2">
        <v>2455.94</v>
      </c>
      <c r="B2">
        <v>435.28300000000002</v>
      </c>
      <c r="C2">
        <v>422.19799999999998</v>
      </c>
      <c r="D2" s="4">
        <f>(AVERAGE(A2:A13)*F2+AVERAGE(B2:B13)*F3)</f>
        <v>2154.4479499999998</v>
      </c>
      <c r="E2" s="1">
        <f>E4/D2</f>
        <v>1.0118601379996208</v>
      </c>
      <c r="F2">
        <v>0.85</v>
      </c>
      <c r="G2">
        <v>0.8</v>
      </c>
      <c r="I2" s="1" t="b">
        <f>IF(E2&lt;1,(AVERAGE(A2:A13)*F2*E2+AVERAGE(B2:B13)*F3*E2))</f>
        <v>0</v>
      </c>
      <c r="K2">
        <f>A2</f>
        <v>2455.94</v>
      </c>
      <c r="L2" s="2">
        <f>IF($E$2&gt;1,F$2/COUNT(A$2:A$10),F$2/COUNT(A$2:A$10)*$E$2)</f>
        <v>0.42499999999999999</v>
      </c>
      <c r="M2">
        <f>B2</f>
        <v>435.28300000000002</v>
      </c>
      <c r="N2" s="2">
        <f>IF($E$2&gt;1,F$3/COUNT(B$2:B$10),F$3/COUNT(B$2:B$10)*$E$2)</f>
        <v>0.15</v>
      </c>
      <c r="Q2" s="3">
        <f>K2*L2</f>
        <v>1043.7745</v>
      </c>
      <c r="R2" s="3">
        <f>M2*N2</f>
        <v>65.292450000000002</v>
      </c>
      <c r="S2" s="1">
        <f>SUM(Q2:R8)</f>
        <v>2154.4479499999998</v>
      </c>
      <c r="T2" t="b">
        <f>IF(S2=E4,TRUE,FALSE)</f>
        <v>0</v>
      </c>
    </row>
    <row r="3" spans="1:21" x14ac:dyDescent="0.2">
      <c r="A3">
        <v>2459.7199999999998</v>
      </c>
      <c r="C3">
        <v>422.51100000000002</v>
      </c>
      <c r="D3" s="4">
        <f>(AVERAGE(A2:A13)*G2+AVERAGE(B2:B13)*G3+AVERAGE(C2:C13)*G4)</f>
        <v>2052.6741750000001</v>
      </c>
      <c r="E3" s="1">
        <f>E4/D3</f>
        <v>1.0620292429021279</v>
      </c>
      <c r="F3">
        <v>0.15</v>
      </c>
      <c r="G3">
        <v>0.15</v>
      </c>
      <c r="I3" s="1" t="b">
        <f>IF(E3&lt;1,(AVERAGE(A2:A14)*G2*E3+AVERAGE(B2:B14)*G3*E3+AVERAGE(C2:C14)*G4*E3))</f>
        <v>0</v>
      </c>
      <c r="K3">
        <f t="shared" ref="K3:K8" si="0">A3</f>
        <v>2459.7199999999998</v>
      </c>
      <c r="L3" s="2">
        <f t="shared" ref="L3:L8" si="1">IF($E$2&gt;1,F$2/COUNT(A$2:A$10),F$2/COUNT(A$2:A$10)*$E$2)</f>
        <v>0.42499999999999999</v>
      </c>
      <c r="M3">
        <f t="shared" ref="M3:M8" si="2">B3</f>
        <v>0</v>
      </c>
      <c r="N3" s="2">
        <f t="shared" ref="N3:N8" si="3">IF($E$2&gt;1,F$3/COUNT(B$2:B$10),F$3/COUNT(B$2:B$10)*$E$2)</f>
        <v>0.15</v>
      </c>
      <c r="Q3" s="3">
        <f>K3*L3</f>
        <v>1045.3809999999999</v>
      </c>
      <c r="R3" s="3">
        <f t="shared" ref="R3:S16" si="4">M3*N3</f>
        <v>0</v>
      </c>
    </row>
    <row r="4" spans="1:21" x14ac:dyDescent="0.2">
      <c r="E4">
        <v>2180</v>
      </c>
      <c r="F4">
        <v>0</v>
      </c>
      <c r="G4">
        <v>0.05</v>
      </c>
      <c r="K4">
        <f t="shared" si="0"/>
        <v>0</v>
      </c>
      <c r="L4" s="2">
        <f t="shared" si="1"/>
        <v>0.42499999999999999</v>
      </c>
      <c r="M4">
        <f t="shared" si="2"/>
        <v>0</v>
      </c>
      <c r="N4" s="2">
        <f t="shared" si="3"/>
        <v>0.15</v>
      </c>
      <c r="Q4" s="3">
        <f>K4*L4</f>
        <v>0</v>
      </c>
      <c r="R4" s="3">
        <f t="shared" si="4"/>
        <v>0</v>
      </c>
    </row>
    <row r="5" spans="1:21" x14ac:dyDescent="0.2">
      <c r="K5">
        <f t="shared" si="0"/>
        <v>0</v>
      </c>
      <c r="L5" s="2">
        <f t="shared" si="1"/>
        <v>0.42499999999999999</v>
      </c>
      <c r="M5">
        <f t="shared" si="2"/>
        <v>0</v>
      </c>
      <c r="N5" s="2">
        <f t="shared" si="3"/>
        <v>0.15</v>
      </c>
      <c r="Q5" s="3">
        <f>K5*L5</f>
        <v>0</v>
      </c>
      <c r="R5" s="3">
        <f t="shared" si="4"/>
        <v>0</v>
      </c>
    </row>
    <row r="6" spans="1:21" x14ac:dyDescent="0.2">
      <c r="K6">
        <f t="shared" si="0"/>
        <v>0</v>
      </c>
      <c r="L6" s="2">
        <f t="shared" si="1"/>
        <v>0.42499999999999999</v>
      </c>
      <c r="M6">
        <f t="shared" si="2"/>
        <v>0</v>
      </c>
      <c r="N6" s="2">
        <f t="shared" si="3"/>
        <v>0.15</v>
      </c>
      <c r="Q6" s="3">
        <f>K6*L6</f>
        <v>0</v>
      </c>
      <c r="R6" s="3">
        <f t="shared" si="4"/>
        <v>0</v>
      </c>
    </row>
    <row r="7" spans="1:21" x14ac:dyDescent="0.2">
      <c r="K7">
        <f t="shared" si="0"/>
        <v>0</v>
      </c>
      <c r="L7" s="2">
        <f t="shared" si="1"/>
        <v>0.42499999999999999</v>
      </c>
      <c r="M7">
        <f t="shared" si="2"/>
        <v>0</v>
      </c>
      <c r="N7" s="2">
        <f t="shared" si="3"/>
        <v>0.15</v>
      </c>
      <c r="Q7" s="3">
        <f>K7*L7</f>
        <v>0</v>
      </c>
      <c r="R7" s="3">
        <f t="shared" si="4"/>
        <v>0</v>
      </c>
    </row>
    <row r="8" spans="1:21" x14ac:dyDescent="0.2">
      <c r="K8">
        <f t="shared" si="0"/>
        <v>0</v>
      </c>
      <c r="L8" s="2">
        <f t="shared" si="1"/>
        <v>0.42499999999999999</v>
      </c>
      <c r="M8">
        <f t="shared" si="2"/>
        <v>0</v>
      </c>
      <c r="N8" s="2">
        <f t="shared" si="3"/>
        <v>0.15</v>
      </c>
      <c r="Q8" s="3">
        <f>K8*L8</f>
        <v>0</v>
      </c>
      <c r="R8" s="3">
        <f t="shared" si="4"/>
        <v>0</v>
      </c>
    </row>
    <row r="9" spans="1:21" ht="17" thickBot="1" x14ac:dyDescent="0.25">
      <c r="K9" s="5" t="s">
        <v>0</v>
      </c>
      <c r="L9" s="5" t="s">
        <v>8</v>
      </c>
      <c r="M9" s="5" t="s">
        <v>1</v>
      </c>
      <c r="N9" s="5" t="s">
        <v>8</v>
      </c>
      <c r="O9" s="5" t="s">
        <v>2</v>
      </c>
      <c r="P9" s="5" t="s">
        <v>8</v>
      </c>
      <c r="Q9" s="5" t="s">
        <v>9</v>
      </c>
      <c r="R9" s="5" t="s">
        <v>10</v>
      </c>
      <c r="S9" s="5" t="s">
        <v>12</v>
      </c>
      <c r="T9" s="5" t="s">
        <v>11</v>
      </c>
    </row>
    <row r="10" spans="1:21" x14ac:dyDescent="0.2">
      <c r="K10">
        <f>A2</f>
        <v>2455.94</v>
      </c>
      <c r="L10" s="2">
        <f>IF($E$3&gt;1,G$2/COUNT(A$2:A$10),G$2/COUNT(A$2:A$10)*$E$3)</f>
        <v>0.4</v>
      </c>
      <c r="M10">
        <f>B2</f>
        <v>435.28300000000002</v>
      </c>
      <c r="N10" s="2">
        <f>IF($E$3&gt;1,G$3/COUNT(B$2:B$10),G$3/COUNT(B$2:B$10)*$E$3)</f>
        <v>0.15</v>
      </c>
      <c r="O10">
        <f>C2</f>
        <v>422.19799999999998</v>
      </c>
      <c r="P10" s="2">
        <f>IF($E$3&gt;1,G$4/COUNT(C$2:C$10),G$4/COUNT(C$2:C$10)*$E$3)</f>
        <v>2.5000000000000001E-2</v>
      </c>
      <c r="Q10" s="3">
        <f t="shared" ref="Q9:Q16" si="5">K10*L10</f>
        <v>982.37600000000009</v>
      </c>
      <c r="R10" s="3">
        <f t="shared" si="4"/>
        <v>65.292450000000002</v>
      </c>
      <c r="S10" s="3">
        <f>O10*P10</f>
        <v>10.55495</v>
      </c>
      <c r="T10" s="1">
        <f>SUM(Q10:S16)</f>
        <v>2052.6741750000001</v>
      </c>
      <c r="U10" t="b">
        <f>IF(T10=E4,TRUE,FALSE)</f>
        <v>0</v>
      </c>
    </row>
    <row r="11" spans="1:21" x14ac:dyDescent="0.2">
      <c r="K11">
        <f t="shared" ref="K11:K16" si="6">A3</f>
        <v>2459.7199999999998</v>
      </c>
      <c r="L11" s="2">
        <f t="shared" ref="L11:L16" si="7">IF($E$3&gt;1,G$2/COUNT(A$2:A$10),G$2/COUNT(A$2:A$10)*$E$3)</f>
        <v>0.4</v>
      </c>
      <c r="M11">
        <f t="shared" ref="M11:M16" si="8">B3</f>
        <v>0</v>
      </c>
      <c r="N11" s="2">
        <f t="shared" ref="N11:N16" si="9">IF($E$3&gt;1,G$3/COUNT(B$2:B$10),G$3/COUNT(B$2:B$10)*$E$3)</f>
        <v>0.15</v>
      </c>
      <c r="O11">
        <f t="shared" ref="O11:O16" si="10">C3</f>
        <v>422.51100000000002</v>
      </c>
      <c r="P11" s="2">
        <f t="shared" ref="P11:P16" si="11">IF($E$3&gt;1,G$4/COUNT(C$2:C$10),G$4/COUNT(C$2:C$10)*$E$3)</f>
        <v>2.5000000000000001E-2</v>
      </c>
      <c r="Q11" s="3">
        <f t="shared" si="5"/>
        <v>983.88799999999992</v>
      </c>
      <c r="R11" s="3">
        <f t="shared" si="4"/>
        <v>0</v>
      </c>
      <c r="S11" s="3">
        <f t="shared" ref="S11:S16" si="12">O11*P11</f>
        <v>10.562775000000002</v>
      </c>
    </row>
    <row r="12" spans="1:21" x14ac:dyDescent="0.2">
      <c r="K12">
        <f t="shared" si="6"/>
        <v>0</v>
      </c>
      <c r="L12" s="2">
        <f t="shared" si="7"/>
        <v>0.4</v>
      </c>
      <c r="M12">
        <f t="shared" si="8"/>
        <v>0</v>
      </c>
      <c r="N12" s="2">
        <f t="shared" si="9"/>
        <v>0.15</v>
      </c>
      <c r="O12">
        <f t="shared" si="10"/>
        <v>0</v>
      </c>
      <c r="P12" s="2">
        <f t="shared" si="11"/>
        <v>2.5000000000000001E-2</v>
      </c>
      <c r="Q12" s="3">
        <f t="shared" si="5"/>
        <v>0</v>
      </c>
      <c r="R12" s="3">
        <f t="shared" si="4"/>
        <v>0</v>
      </c>
      <c r="S12" s="3">
        <f t="shared" si="12"/>
        <v>0</v>
      </c>
    </row>
    <row r="13" spans="1:21" x14ac:dyDescent="0.2">
      <c r="K13">
        <f t="shared" si="6"/>
        <v>0</v>
      </c>
      <c r="L13" s="2">
        <f t="shared" si="7"/>
        <v>0.4</v>
      </c>
      <c r="M13">
        <f t="shared" si="8"/>
        <v>0</v>
      </c>
      <c r="N13" s="2">
        <f t="shared" si="9"/>
        <v>0.15</v>
      </c>
      <c r="O13">
        <f t="shared" si="10"/>
        <v>0</v>
      </c>
      <c r="P13" s="2">
        <f t="shared" si="11"/>
        <v>2.5000000000000001E-2</v>
      </c>
      <c r="Q13" s="3">
        <f t="shared" si="5"/>
        <v>0</v>
      </c>
      <c r="R13" s="3">
        <f t="shared" si="4"/>
        <v>0</v>
      </c>
      <c r="S13" s="3">
        <f t="shared" si="12"/>
        <v>0</v>
      </c>
    </row>
    <row r="14" spans="1:21" x14ac:dyDescent="0.2">
      <c r="K14">
        <f t="shared" si="6"/>
        <v>0</v>
      </c>
      <c r="L14" s="2">
        <f t="shared" si="7"/>
        <v>0.4</v>
      </c>
      <c r="M14">
        <f t="shared" si="8"/>
        <v>0</v>
      </c>
      <c r="N14" s="2">
        <f t="shared" si="9"/>
        <v>0.15</v>
      </c>
      <c r="O14">
        <f t="shared" si="10"/>
        <v>0</v>
      </c>
      <c r="P14" s="2">
        <f t="shared" si="11"/>
        <v>2.5000000000000001E-2</v>
      </c>
      <c r="Q14" s="3">
        <f t="shared" si="5"/>
        <v>0</v>
      </c>
      <c r="R14" s="3">
        <f t="shared" si="4"/>
        <v>0</v>
      </c>
      <c r="S14" s="3">
        <f t="shared" si="12"/>
        <v>0</v>
      </c>
    </row>
    <row r="15" spans="1:21" x14ac:dyDescent="0.2">
      <c r="K15">
        <f t="shared" si="6"/>
        <v>0</v>
      </c>
      <c r="L15" s="2">
        <f t="shared" si="7"/>
        <v>0.4</v>
      </c>
      <c r="M15">
        <f t="shared" si="8"/>
        <v>0</v>
      </c>
      <c r="N15" s="2">
        <f t="shared" si="9"/>
        <v>0.15</v>
      </c>
      <c r="O15">
        <f t="shared" si="10"/>
        <v>0</v>
      </c>
      <c r="P15" s="2">
        <f t="shared" si="11"/>
        <v>2.5000000000000001E-2</v>
      </c>
      <c r="Q15" s="3">
        <f t="shared" si="5"/>
        <v>0</v>
      </c>
      <c r="R15" s="3">
        <f t="shared" si="4"/>
        <v>0</v>
      </c>
      <c r="S15" s="3">
        <f t="shared" si="12"/>
        <v>0</v>
      </c>
    </row>
    <row r="16" spans="1:21" x14ac:dyDescent="0.2">
      <c r="K16">
        <f t="shared" si="6"/>
        <v>0</v>
      </c>
      <c r="L16" s="2">
        <f t="shared" si="7"/>
        <v>0.4</v>
      </c>
      <c r="M16">
        <f t="shared" si="8"/>
        <v>0</v>
      </c>
      <c r="N16" s="2">
        <f t="shared" si="9"/>
        <v>0.15</v>
      </c>
      <c r="O16">
        <f t="shared" si="10"/>
        <v>0</v>
      </c>
      <c r="P16" s="2">
        <f t="shared" si="11"/>
        <v>2.5000000000000001E-2</v>
      </c>
      <c r="Q16" s="3">
        <f t="shared" si="5"/>
        <v>0</v>
      </c>
      <c r="R16" s="3">
        <f t="shared" si="4"/>
        <v>0</v>
      </c>
      <c r="S16" s="3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2019-01-29T19:15:21Z</dcterms:created>
  <dcterms:modified xsi:type="dcterms:W3CDTF">2019-01-29T20:27:10Z</dcterms:modified>
</cp:coreProperties>
</file>