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6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<sst xmlns="http://schemas.openxmlformats.org/spreadsheetml/2006/main" count="197" uniqueCount="56">
  <si>
    <t>LeetCode Name</t>
  </si>
  <si>
    <t>Difficulty</t>
  </si>
  <si>
    <t>Frequency</t>
  </si>
  <si>
    <t>中等</t>
  </si>
  <si>
    <t>√</t>
  </si>
  <si>
    <r>
      <rPr>
        <sz val="11"/>
        <rFont val="Times New Roman"/>
        <charset val="134"/>
      </rPr>
      <t>set+</t>
    </r>
    <r>
      <rPr>
        <sz val="11"/>
        <rFont val="宋体-简"/>
        <charset val="134"/>
      </rPr>
      <t>滑动窗口</t>
    </r>
  </si>
  <si>
    <t>DlinkedNode+HashMap&lt;Integer, Node&gt; cache</t>
  </si>
  <si>
    <t>简单</t>
  </si>
  <si>
    <r>
      <rPr>
        <sz val="11"/>
        <rFont val="宋体-简"/>
        <charset val="134"/>
      </rPr>
      <t>递归</t>
    </r>
    <r>
      <rPr>
        <sz val="11"/>
        <rFont val="Times New Roman"/>
        <charset val="134"/>
      </rPr>
      <t>+</t>
    </r>
    <r>
      <rPr>
        <sz val="11"/>
        <rFont val="宋体-简"/>
        <charset val="134"/>
      </rPr>
      <t>非递归</t>
    </r>
  </si>
  <si>
    <r>
      <rPr>
        <sz val="11"/>
        <rFont val="宋体-简"/>
        <charset val="134"/>
      </rPr>
      <t>大顶堆（</t>
    </r>
    <r>
      <rPr>
        <sz val="11"/>
        <rFont val="Times New Roman"/>
        <charset val="134"/>
      </rPr>
      <t>pq</t>
    </r>
    <r>
      <rPr>
        <sz val="11"/>
        <rFont val="宋体-简"/>
        <charset val="134"/>
      </rPr>
      <t>默认是小顶堆，要重写比较器）</t>
    </r>
  </si>
  <si>
    <t>困难</t>
  </si>
  <si>
    <t>☆</t>
  </si>
  <si>
    <r>
      <rPr>
        <sz val="11"/>
        <rFont val="宋体-简"/>
        <charset val="134"/>
      </rPr>
      <t>【</t>
    </r>
    <r>
      <rPr>
        <sz val="11"/>
        <rFont val="Times New Roman"/>
        <charset val="134"/>
      </rPr>
      <t>pre, end</t>
    </r>
    <r>
      <rPr>
        <sz val="11"/>
        <rFont val="宋体-简"/>
        <charset val="134"/>
      </rPr>
      <t>，start初始化为</t>
    </r>
    <r>
      <rPr>
        <sz val="11"/>
        <rFont val="Times New Roman"/>
        <charset val="134"/>
      </rPr>
      <t>dummy</t>
    </r>
    <r>
      <rPr>
        <sz val="11"/>
        <rFont val="宋体-简"/>
        <charset val="134"/>
      </rPr>
      <t>】</t>
    </r>
    <r>
      <rPr>
        <sz val="11"/>
        <rFont val="Times New Roman"/>
        <charset val="134"/>
      </rPr>
      <t>, next</t>
    </r>
    <r>
      <rPr>
        <sz val="11"/>
        <rFont val="宋体-简"/>
        <charset val="134"/>
      </rPr>
      <t>逻辑</t>
    </r>
  </si>
  <si>
    <t>【去重】,内部while (left &lt; right &amp;&amp; nums[left] == nums[left+1]) left++;</t>
  </si>
  <si>
    <r>
      <rPr>
        <sz val="11"/>
        <rFont val="Times New Roman"/>
        <charset val="134"/>
      </rPr>
      <t>dp[i]</t>
    </r>
    <r>
      <rPr>
        <sz val="11"/>
        <rFont val="宋体-简"/>
        <charset val="134"/>
      </rPr>
      <t>表示以</t>
    </r>
    <r>
      <rPr>
        <sz val="11"/>
        <rFont val="Times New Roman"/>
        <charset val="134"/>
      </rPr>
      <t>i</t>
    </r>
    <r>
      <rPr>
        <sz val="11"/>
        <rFont val="宋体-简"/>
        <charset val="134"/>
      </rPr>
      <t>为结尾的子数组的最大和，</t>
    </r>
    <r>
      <rPr>
        <sz val="11"/>
        <rFont val="Times New Roman"/>
        <charset val="134"/>
      </rPr>
      <t>dp[i] = max(dp[i-1]+nums[i], nums[i])</t>
    </r>
  </si>
  <si>
    <r>
      <rPr>
        <sz val="11"/>
        <rFont val="Times New Roman"/>
        <charset val="134"/>
      </rPr>
      <t xml:space="preserve">quickSort(nums, left, right) </t>
    </r>
    <r>
      <rPr>
        <sz val="11"/>
        <rFont val="宋体-简"/>
        <charset val="134"/>
      </rPr>
      <t>递归</t>
    </r>
    <r>
      <rPr>
        <sz val="11"/>
        <rFont val="Times New Roman"/>
        <charset val="134"/>
      </rPr>
      <t xml:space="preserve"> + partition(nums, left, right) </t>
    </r>
    <r>
      <rPr>
        <sz val="11"/>
        <rFont val="宋体-简"/>
        <charset val="134"/>
      </rPr>
      <t>获取</t>
    </r>
    <r>
      <rPr>
        <sz val="11"/>
        <rFont val="Times New Roman"/>
        <charset val="134"/>
      </rPr>
      <t>pivot</t>
    </r>
    <r>
      <rPr>
        <sz val="11"/>
        <rFont val="宋体-简"/>
        <charset val="134"/>
      </rPr>
      <t>的下标，</t>
    </r>
    <r>
      <rPr>
        <sz val="11"/>
        <rFont val="Times New Roman"/>
        <charset val="134"/>
      </rPr>
      <t xml:space="preserve"> nums[right]</t>
    </r>
    <r>
      <rPr>
        <sz val="11"/>
        <rFont val="宋体-简"/>
        <charset val="134"/>
      </rPr>
      <t>作为</t>
    </r>
    <r>
      <rPr>
        <sz val="11"/>
        <rFont val="Times New Roman"/>
        <charset val="134"/>
      </rPr>
      <t>pivot</t>
    </r>
  </si>
  <si>
    <t>递归</t>
  </si>
  <si>
    <r>
      <rPr>
        <sz val="11"/>
        <rFont val="Times New Roman"/>
        <charset val="134"/>
      </rPr>
      <t xml:space="preserve">dp[i][j] </t>
    </r>
    <r>
      <rPr>
        <sz val="11"/>
        <rFont val="宋体-简"/>
        <charset val="134"/>
      </rPr>
      <t>表示</t>
    </r>
    <r>
      <rPr>
        <sz val="11"/>
        <rFont val="Times New Roman"/>
        <charset val="134"/>
      </rPr>
      <t xml:space="preserve"> [i,j]</t>
    </r>
    <r>
      <rPr>
        <sz val="11"/>
        <rFont val="宋体-简"/>
        <charset val="134"/>
      </rPr>
      <t>子串是否为回文串</t>
    </r>
    <r>
      <rPr>
        <sz val="11"/>
        <rFont val="Times New Roman"/>
        <charset val="134"/>
      </rPr>
      <t xml:space="preserve">, </t>
    </r>
    <r>
      <rPr>
        <sz val="11"/>
        <rFont val="宋体-简"/>
        <charset val="134"/>
      </rPr>
      <t>初始</t>
    </r>
    <r>
      <rPr>
        <sz val="11"/>
        <rFont val="Times New Roman"/>
        <charset val="134"/>
      </rPr>
      <t>maxLen = 1, start = 0</t>
    </r>
  </si>
  <si>
    <t>队列</t>
  </si>
  <si>
    <r>
      <rPr>
        <sz val="11"/>
        <rFont val="Times New Roman"/>
        <charset val="134"/>
      </rPr>
      <t>hashMap</t>
    </r>
    <r>
      <rPr>
        <sz val="11"/>
        <rFont val="宋体-简"/>
        <charset val="134"/>
      </rPr>
      <t>存</t>
    </r>
    <r>
      <rPr>
        <sz val="11"/>
        <rFont val="Times New Roman"/>
        <charset val="134"/>
      </rPr>
      <t xml:space="preserve"> &lt;</t>
    </r>
    <r>
      <rPr>
        <sz val="11"/>
        <rFont val="宋体-简"/>
        <charset val="134"/>
      </rPr>
      <t>当前元素，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下标</t>
    </r>
    <r>
      <rPr>
        <sz val="11"/>
        <rFont val="Times New Roman"/>
        <charset val="134"/>
      </rPr>
      <t>&gt;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一次循环即可</t>
    </r>
  </si>
  <si>
    <r>
      <rPr>
        <sz val="11"/>
        <rFont val="Times New Roman"/>
        <charset val="134"/>
      </rPr>
      <t>BFS</t>
    </r>
    <r>
      <rPr>
        <sz val="11"/>
        <rFont val="宋体-简"/>
        <charset val="134"/>
      </rPr>
      <t>和</t>
    </r>
    <r>
      <rPr>
        <sz val="11"/>
        <rFont val="Times New Roman"/>
        <charset val="134"/>
      </rPr>
      <t>DFS</t>
    </r>
    <r>
      <rPr>
        <sz val="11"/>
        <rFont val="宋体-简"/>
        <charset val="134"/>
      </rPr>
      <t>都行</t>
    </r>
  </si>
  <si>
    <r>
      <rPr>
        <sz val="11"/>
        <rFont val="宋体-简"/>
        <charset val="134"/>
      </rPr>
      <t>以</t>
    </r>
    <r>
      <rPr>
        <sz val="11"/>
        <rFont val="Times New Roman"/>
        <charset val="134"/>
      </rPr>
      <t>nums[0]</t>
    </r>
    <r>
      <rPr>
        <sz val="11"/>
        <rFont val="宋体-简"/>
        <charset val="134"/>
      </rPr>
      <t>为基准，两个if判断</t>
    </r>
    <r>
      <rPr>
        <sz val="11"/>
        <rFont val="Times New Roman"/>
        <charset val="134"/>
      </rPr>
      <t>mid</t>
    </r>
    <r>
      <rPr>
        <sz val="11"/>
        <rFont val="宋体-简"/>
        <charset val="134"/>
      </rPr>
      <t>和</t>
    </r>
    <r>
      <rPr>
        <sz val="11"/>
        <rFont val="Times New Roman"/>
        <charset val="134"/>
      </rPr>
      <t>target</t>
    </r>
    <r>
      <rPr>
        <sz val="11"/>
        <rFont val="宋体-简"/>
        <charset val="134"/>
      </rPr>
      <t>是否在一边，在一边则进行二分，不在一边则换到另一边</t>
    </r>
  </si>
  <si>
    <r>
      <rPr>
        <sz val="11"/>
        <rFont val="Times New Roman"/>
        <charset val="134"/>
      </rPr>
      <t>backTracking()</t>
    </r>
    <r>
      <rPr>
        <sz val="11"/>
        <rFont val="宋体-简"/>
        <charset val="134"/>
      </rPr>
      <t>即可，因为是不同元素，所以只需判断</t>
    </r>
    <r>
      <rPr>
        <sz val="11"/>
        <rFont val="Times New Roman"/>
        <charset val="134"/>
      </rPr>
      <t>path</t>
    </r>
    <r>
      <rPr>
        <sz val="11"/>
        <rFont val="宋体-简"/>
        <charset val="134"/>
      </rPr>
      <t>是否含有当前元素，不用传入别的参数</t>
    </r>
  </si>
  <si>
    <r>
      <rPr>
        <sz val="11"/>
        <rFont val="宋体-简"/>
        <charset val="134"/>
      </rPr>
      <t>两个指针</t>
    </r>
    <r>
      <rPr>
        <sz val="11"/>
        <rFont val="Times New Roman"/>
        <charset val="134"/>
      </rPr>
      <t>p1,p2+</t>
    </r>
    <r>
      <rPr>
        <sz val="11"/>
        <rFont val="宋体-简"/>
        <charset val="134"/>
      </rPr>
      <t>一个指针</t>
    </r>
    <r>
      <rPr>
        <sz val="11"/>
        <rFont val="Times New Roman"/>
        <charset val="134"/>
      </rPr>
      <t>end</t>
    </r>
    <r>
      <rPr>
        <sz val="11"/>
        <rFont val="宋体-简"/>
        <charset val="134"/>
      </rPr>
      <t>，倒序</t>
    </r>
  </si>
  <si>
    <r>
      <rPr>
        <sz val="11"/>
        <rFont val="宋体-简"/>
        <charset val="134"/>
      </rPr>
      <t>最简单的股票，只需要</t>
    </r>
    <r>
      <rPr>
        <sz val="11"/>
        <rFont val="Times New Roman"/>
        <charset val="134"/>
      </rPr>
      <t>2</t>
    </r>
    <r>
      <rPr>
        <sz val="11"/>
        <rFont val="宋体-简"/>
        <charset val="134"/>
      </rPr>
      <t>个状态，</t>
    </r>
    <r>
      <rPr>
        <sz val="11"/>
        <rFont val="Times New Roman"/>
        <charset val="134"/>
      </rPr>
      <t>dp[i][2]</t>
    </r>
  </si>
  <si>
    <r>
      <rPr>
        <sz val="11"/>
        <rFont val="Times New Roman"/>
        <charset val="134"/>
      </rPr>
      <t>hashMap</t>
    </r>
    <r>
      <rPr>
        <sz val="11"/>
        <rFont val="宋体"/>
        <charset val="134"/>
      </rPr>
      <t>映射</t>
    </r>
    <r>
      <rPr>
        <sz val="11"/>
        <rFont val="Times New Roman"/>
        <charset val="134"/>
      </rPr>
      <t>+stack</t>
    </r>
  </si>
  <si>
    <t>用linkedList的首尾插入，用depth分类</t>
  </si>
  <si>
    <t>后续遍历，分类讨论left right的null情况，比如当仅left == null 说明 pq的公共祖先是right</t>
  </si>
  <si>
    <t>快慢指针</t>
  </si>
  <si>
    <r>
      <rPr>
        <sz val="11"/>
        <rFont val="宋体"/>
        <charset val="134"/>
      </rPr>
      <t>用dummy，</t>
    </r>
    <r>
      <rPr>
        <sz val="11"/>
        <rFont val="Times New Roman"/>
        <charset val="134"/>
      </rPr>
      <t xml:space="preserve"> 4</t>
    </r>
    <r>
      <rPr>
        <sz val="11"/>
        <rFont val="宋体"/>
        <charset val="134"/>
      </rPr>
      <t>个标记节点，断开链表套用翻转</t>
    </r>
    <r>
      <rPr>
        <sz val="11"/>
        <rFont val="Times New Roman"/>
        <charset val="134"/>
      </rPr>
      <t>1</t>
    </r>
    <r>
      <rPr>
        <sz val="11"/>
        <rFont val="宋体"/>
        <charset val="134"/>
      </rPr>
      <t>，最后连接链表</t>
    </r>
  </si>
  <si>
    <r>
      <rPr>
        <sz val="11"/>
        <rFont val="宋体"/>
        <charset val="134"/>
      </rPr>
      <t>用</t>
    </r>
    <r>
      <rPr>
        <sz val="11"/>
        <rFont val="Times New Roman"/>
        <charset val="134"/>
      </rPr>
      <t>dummy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minNode +minIndex</t>
    </r>
  </si>
  <si>
    <r>
      <rPr>
        <sz val="11"/>
        <rFont val="Times New Roman"/>
        <charset val="134"/>
      </rPr>
      <t xml:space="preserve">offset, startRow, startCol, </t>
    </r>
    <r>
      <rPr>
        <sz val="11"/>
        <rFont val="宋体"/>
        <charset val="134"/>
      </rPr>
      <t>循环条件不带</t>
    </r>
    <r>
      <rPr>
        <sz val="11"/>
        <rFont val="Times New Roman"/>
        <charset val="134"/>
      </rPr>
      <t>1</t>
    </r>
    <r>
      <rPr>
        <sz val="11"/>
        <rFont val="宋体"/>
        <charset val="134"/>
      </rPr>
      <t>；最终特判带</t>
    </r>
    <r>
      <rPr>
        <sz val="11"/>
        <rFont val="Times New Roman"/>
        <charset val="134"/>
      </rPr>
      <t>1</t>
    </r>
  </si>
  <si>
    <r>
      <rPr>
        <sz val="11"/>
        <rFont val="Times New Roman"/>
        <charset val="134"/>
      </rPr>
      <t>dp</t>
    </r>
    <r>
      <rPr>
        <sz val="11"/>
        <rFont val="宋体"/>
        <charset val="134"/>
      </rPr>
      <t>秒了</t>
    </r>
  </si>
  <si>
    <r>
      <rPr>
        <sz val="11"/>
        <rFont val="Times New Roman"/>
        <charset val="134"/>
      </rPr>
      <t>stringBuilder</t>
    </r>
    <r>
      <rPr>
        <sz val="11"/>
        <rFont val="宋体"/>
        <charset val="134"/>
      </rPr>
      <t>拼接，最终翻转成答案</t>
    </r>
  </si>
  <si>
    <t>短的先走diff，然后一起走</t>
  </si>
  <si>
    <t>找到中点，翻转后半段，双指针重构</t>
  </si>
  <si>
    <r>
      <t>贪心，左端点排序，维护</t>
    </r>
    <r>
      <rPr>
        <sz val="11"/>
        <rFont val="Times New Roman"/>
        <charset val="134"/>
      </rPr>
      <t>start</t>
    </r>
    <r>
      <rPr>
        <sz val="11"/>
        <rFont val="宋体-简"/>
        <charset val="134"/>
      </rPr>
      <t>和</t>
    </r>
    <r>
      <rPr>
        <sz val="11"/>
        <rFont val="Times New Roman"/>
        <charset val="134"/>
      </rPr>
      <t>end</t>
    </r>
  </si>
  <si>
    <t>单调栈，注意分三段if，以及出栈得到mid后，要再次判断栈是否为空</t>
  </si>
  <si>
    <t>快慢指针，先找到环。然后一起遍历得到结点</t>
  </si>
  <si>
    <r>
      <t>两个字符串的</t>
    </r>
    <r>
      <rPr>
        <sz val="11"/>
        <rFont val="Times New Roman"/>
        <charset val="134"/>
      </rPr>
      <t>dp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>dp[i][j]</t>
    </r>
    <r>
      <rPr>
        <sz val="11"/>
        <rFont val="宋体-简"/>
        <charset val="134"/>
      </rPr>
      <t>表示</t>
    </r>
    <r>
      <rPr>
        <sz val="11"/>
        <rFont val="Times New Roman"/>
        <charset val="134"/>
      </rPr>
      <t>s1[i-1] s2[j-1]</t>
    </r>
    <r>
      <rPr>
        <sz val="11"/>
        <rFont val="宋体-简"/>
        <charset val="134"/>
      </rPr>
      <t>的关系</t>
    </r>
  </si>
  <si>
    <r>
      <t>后续遍历，返回</t>
    </r>
    <r>
      <rPr>
        <sz val="11"/>
        <rFont val="Times New Roman"/>
        <charset val="134"/>
      </rPr>
      <t xml:space="preserve">int </t>
    </r>
    <r>
      <rPr>
        <sz val="11"/>
        <rFont val="宋体-简"/>
        <charset val="134"/>
      </rPr>
      <t>经过根节点的最大单边之和</t>
    </r>
  </si>
  <si>
    <t>双指针</t>
  </si>
  <si>
    <r>
      <t>回溯，</t>
    </r>
    <r>
      <rPr>
        <sz val="11"/>
        <rFont val="Times New Roman"/>
        <charset val="134"/>
      </rPr>
      <t>stringBuilder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>check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>dotCnt</t>
    </r>
  </si>
  <si>
    <t>dp</t>
  </si>
  <si>
    <t>双指针遍历</t>
  </si>
  <si>
    <r>
      <t>双指针</t>
    </r>
    <r>
      <rPr>
        <sz val="11"/>
        <rFont val="Times New Roman"/>
        <charset val="134"/>
      </rPr>
      <t>+dummy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>fast</t>
    </r>
    <r>
      <rPr>
        <sz val="11"/>
        <rFont val="宋体-简"/>
        <charset val="134"/>
      </rPr>
      <t>和</t>
    </r>
    <r>
      <rPr>
        <sz val="11"/>
        <rFont val="Times New Roman"/>
        <charset val="134"/>
      </rPr>
      <t>fast.next</t>
    </r>
    <r>
      <rPr>
        <sz val="11"/>
        <rFont val="宋体-简"/>
        <charset val="134"/>
      </rPr>
      <t>去重</t>
    </r>
  </si>
  <si>
    <r>
      <t>递归简单，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迭代用</t>
    </r>
    <r>
      <rPr>
        <sz val="11"/>
        <rFont val="Times New Roman"/>
        <charset val="134"/>
      </rPr>
      <t>stack+</t>
    </r>
    <r>
      <rPr>
        <sz val="11"/>
        <rFont val="宋体-简"/>
        <charset val="134"/>
      </rPr>
      <t>倒序入栈</t>
    </r>
    <r>
      <rPr>
        <sz val="11"/>
        <rFont val="Times New Roman"/>
        <charset val="134"/>
      </rPr>
      <t>+</t>
    </r>
    <r>
      <rPr>
        <sz val="11"/>
        <rFont val="宋体-简"/>
        <charset val="134"/>
      </rPr>
      <t>空值入栈，</t>
    </r>
    <r>
      <rPr>
        <sz val="11"/>
        <rFont val="Times New Roman"/>
        <charset val="134"/>
      </rPr>
      <t xml:space="preserve"> pop</t>
    </r>
    <r>
      <rPr>
        <sz val="11"/>
        <rFont val="宋体-简"/>
        <charset val="134"/>
      </rPr>
      <t>得空值则入库，否则倒序放入三个节点</t>
    </r>
  </si>
  <si>
    <t>层序遍历</t>
  </si>
  <si>
    <t>模板</t>
  </si>
  <si>
    <r>
      <t>两个栈，一个负责出，一个负责入</t>
    </r>
    <r>
      <rPr>
        <sz val="11"/>
        <rFont val="Times New Roman"/>
        <charset val="134"/>
      </rPr>
      <t>;peek</t>
    </r>
    <r>
      <rPr>
        <sz val="11"/>
        <rFont val="宋体-简"/>
        <charset val="134"/>
      </rPr>
      <t>只需调用自定义的</t>
    </r>
    <r>
      <rPr>
        <sz val="11"/>
        <rFont val="Times New Roman"/>
        <charset val="134"/>
      </rPr>
      <t>pop</t>
    </r>
    <r>
      <rPr>
        <sz val="11"/>
        <rFont val="宋体-简"/>
        <charset val="134"/>
      </rPr>
      <t>和</t>
    </r>
    <r>
      <rPr>
        <sz val="11"/>
        <rFont val="Times New Roman"/>
        <charset val="134"/>
      </rPr>
      <t>push</t>
    </r>
    <r>
      <rPr>
        <sz val="11"/>
        <rFont val="宋体-简"/>
        <charset val="134"/>
      </rPr>
      <t>即可</t>
    </r>
  </si>
  <si>
    <t>后续遍历，找到中点，对左右两边进行拼接</t>
  </si>
  <si>
    <t>△</t>
  </si>
  <si>
    <t>不会做</t>
  </si>
  <si>
    <r>
      <t>回溯，</t>
    </r>
    <r>
      <rPr>
        <sz val="11"/>
        <rFont val="Times New Roman"/>
        <charset val="134"/>
      </rPr>
      <t xml:space="preserve"> backTracking(</t>
    </r>
    <r>
      <rPr>
        <sz val="11"/>
        <rFont val="宋体-简"/>
        <charset val="134"/>
      </rPr>
      <t>左括号数，右括号数</t>
    </r>
    <r>
      <rPr>
        <sz val="11"/>
        <rFont val="Times New Roman"/>
        <charset val="134"/>
      </rPr>
      <t>)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先递归左，再递归右，左</t>
    </r>
    <r>
      <rPr>
        <sz val="11"/>
        <rFont val="Times New Roman"/>
        <charset val="134"/>
      </rPr>
      <t>&gt;</t>
    </r>
    <r>
      <rPr>
        <sz val="11"/>
        <rFont val="宋体-简"/>
        <charset val="134"/>
      </rPr>
      <t>右则要</t>
    </r>
    <r>
      <rPr>
        <sz val="11"/>
        <rFont val="Times New Roman"/>
        <charset val="134"/>
      </rPr>
      <t>break</t>
    </r>
  </si>
  <si>
    <r>
      <t>二分，由于是向下取整，所以取</t>
    </r>
    <r>
      <rPr>
        <sz val="11"/>
        <rFont val="Times New Roman"/>
        <charset val="134"/>
      </rPr>
      <t>right</t>
    </r>
  </si>
  <si>
    <t>模拟考虑情况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</si>
</sst>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name val="Times New Roman"/>
      <charset val="134"/>
    </font>
    <font>
      <b/>
      <sz val="11"/>
      <name val="Times New Roman"/>
      <charset val="134"/>
    </font>
    <font>
      <sz val="11"/>
      <color theme="1"/>
      <name val="Times New Roman"/>
      <charset val="134"/>
    </font>
    <font>
      <sz val="11"/>
      <name val="宋体-简"/>
      <charset val="134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0" fontId="0" fillId="0" borderId="0" xfId="0" applyFill="1" applyAlignment="1">
      <alignment vertical="center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2" fillId="0" borderId="1" xfId="0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4" fillId="0" borderId="0" xfId="0" applyFont="1" applyFill="1"/>
    <xf numFmtId="0" fontId="5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leetcode-cn.com/problems/serialize-and-deserialize-binary-tree" TargetMode="External"/><Relationship Id="rId98" Type="http://schemas.openxmlformats.org/officeDocument/2006/relationships/hyperlink" Target="https://leetcode-cn.com/problems/swap-nodes-in-pairs" TargetMode="External"/><Relationship Id="rId97" Type="http://schemas.openxmlformats.org/officeDocument/2006/relationships/hyperlink" Target="https://leetcode-cn.com/problems/word-break" TargetMode="External"/><Relationship Id="rId96" Type="http://schemas.openxmlformats.org/officeDocument/2006/relationships/hyperlink" Target="https://leetcode-cn.com/problems/minimum-size-subarray-sum" TargetMode="External"/><Relationship Id="rId95" Type="http://schemas.openxmlformats.org/officeDocument/2006/relationships/hyperlink" Target="https://leetcode-cn.com/problems/subarray-sum-equals-k" TargetMode="External"/><Relationship Id="rId94" Type="http://schemas.openxmlformats.org/officeDocument/2006/relationships/hyperlink" Target="https://leetcode-cn.com/problems/invert-binary-tree" TargetMode="External"/><Relationship Id="rId93" Type="http://schemas.openxmlformats.org/officeDocument/2006/relationships/hyperlink" Target="https://leetcode-cn.com/problems/maximum-length-of-repeated-subarray" TargetMode="External"/><Relationship Id="rId92" Type="http://schemas.openxmlformats.org/officeDocument/2006/relationships/hyperlink" Target="https://leetcode-cn.com/problems/basic-calculator-ii" TargetMode="External"/><Relationship Id="rId91" Type="http://schemas.openxmlformats.org/officeDocument/2006/relationships/hyperlink" Target="https://leetcode-cn.com/problems/remove-duplicates-from-sorted-list" TargetMode="External"/><Relationship Id="rId90" Type="http://schemas.openxmlformats.org/officeDocument/2006/relationships/hyperlink" Target="https://leetcode-cn.com/problems/house-robber" TargetMode="External"/><Relationship Id="rId9" Type="http://schemas.openxmlformats.org/officeDocument/2006/relationships/hyperlink" Target="https://leetcode-cn.com/problems/merge-two-sorted-lists" TargetMode="External"/><Relationship Id="rId89" Type="http://schemas.openxmlformats.org/officeDocument/2006/relationships/hyperlink" Target="https://leetcode-cn.com/problems/majority-element" TargetMode="External"/><Relationship Id="rId88" Type="http://schemas.openxmlformats.org/officeDocument/2006/relationships/hyperlink" Target="https://leetcode-cn.com/problems/largest-number" TargetMode="External"/><Relationship Id="rId87" Type="http://schemas.openxmlformats.org/officeDocument/2006/relationships/hyperlink" Target="https://leetcode-cn.com/problems/unique-paths" TargetMode="External"/><Relationship Id="rId86" Type="http://schemas.openxmlformats.org/officeDocument/2006/relationships/hyperlink" Target="https://leetcode-cn.com/problems/path-sum" TargetMode="External"/><Relationship Id="rId85" Type="http://schemas.openxmlformats.org/officeDocument/2006/relationships/hyperlink" Target="https://leetcode-cn.com/problems/maximum-product-subarray" TargetMode="External"/><Relationship Id="rId84" Type="http://schemas.openxmlformats.org/officeDocument/2006/relationships/hyperlink" Target="https://leetcode-cn.com/problems/maximum-width-of-binary-tree" TargetMode="External"/><Relationship Id="rId83" Type="http://schemas.openxmlformats.org/officeDocument/2006/relationships/hyperlink" Target="https://leetcode-cn.com/problems/max-area-of-island" TargetMode="External"/><Relationship Id="rId82" Type="http://schemas.openxmlformats.org/officeDocument/2006/relationships/hyperlink" Target="https://leetcode-cn.com/problems/best-time-to-buy-and-sell-stock-ii" TargetMode="External"/><Relationship Id="rId81" Type="http://schemas.openxmlformats.org/officeDocument/2006/relationships/hyperlink" Target="https://leetcode-cn.com/problems/longest-common-prefix" TargetMode="External"/><Relationship Id="rId80" Type="http://schemas.openxmlformats.org/officeDocument/2006/relationships/hyperlink" Target="https://leetcode-cn.com/problems/palindrome-linked-list" TargetMode="External"/><Relationship Id="rId8" Type="http://schemas.openxmlformats.org/officeDocument/2006/relationships/hyperlink" Target="https://leetcode-cn.com/problems/sort-an-array" TargetMode="External"/><Relationship Id="rId79" Type="http://schemas.openxmlformats.org/officeDocument/2006/relationships/hyperlink" Target="https://leetcode-cn.com/problems/longest-consecutive-sequence" TargetMode="External"/><Relationship Id="rId78" Type="http://schemas.openxmlformats.org/officeDocument/2006/relationships/hyperlink" Target="https://leetcode-cn.com/problems/path-sum-ii" TargetMode="External"/><Relationship Id="rId77" Type="http://schemas.openxmlformats.org/officeDocument/2006/relationships/hyperlink" Target="https://leetcode-cn.com/problems/find-peak-element" TargetMode="External"/><Relationship Id="rId76" Type="http://schemas.openxmlformats.org/officeDocument/2006/relationships/hyperlink" Target="https://leetcode-cn.com/problems/minimum-path-sum" TargetMode="External"/><Relationship Id="rId75" Type="http://schemas.openxmlformats.org/officeDocument/2006/relationships/hyperlink" Target="https://leetcode-cn.com/problems/search-a-2d-matrix-ii" TargetMode="External"/><Relationship Id="rId74" Type="http://schemas.openxmlformats.org/officeDocument/2006/relationships/hyperlink" Target="https://leetcode-cn.com/problems/diameter-of-binary-tree" TargetMode="External"/><Relationship Id="rId73" Type="http://schemas.openxmlformats.org/officeDocument/2006/relationships/hyperlink" Target="https://leetcode-cn.com/problems/validate-binary-search-tree" TargetMode="External"/><Relationship Id="rId72" Type="http://schemas.openxmlformats.org/officeDocument/2006/relationships/hyperlink" Target="https://leetcode-cn.com/problems/maximal-square" TargetMode="External"/><Relationship Id="rId71" Type="http://schemas.openxmlformats.org/officeDocument/2006/relationships/hyperlink" Target="https://leetcode-cn.com/problems/rotate-image" TargetMode="External"/><Relationship Id="rId70" Type="http://schemas.openxmlformats.org/officeDocument/2006/relationships/hyperlink" Target="https://leetcode-cn.com/problems/decode-string" TargetMode="External"/><Relationship Id="rId7" Type="http://schemas.openxmlformats.org/officeDocument/2006/relationships/hyperlink" Target="https://leetcode-cn.com/problems/maximum-subarray" TargetMode="External"/><Relationship Id="rId69" Type="http://schemas.openxmlformats.org/officeDocument/2006/relationships/hyperlink" Target="https://leetcode-cn.com/problems/implement-rand10-using-rand7" TargetMode="External"/><Relationship Id="rId68" Type="http://schemas.openxmlformats.org/officeDocument/2006/relationships/hyperlink" Target="https://leetcode-cn.com/problems/combination-sum" TargetMode="External"/><Relationship Id="rId67" Type="http://schemas.openxmlformats.org/officeDocument/2006/relationships/hyperlink" Target="https://leetcode-cn.com/problems/find-first-and-last-position-of-element-in-sorted-array" TargetMode="External"/><Relationship Id="rId66" Type="http://schemas.openxmlformats.org/officeDocument/2006/relationships/hyperlink" Target="https://leetcode-cn.com/problems/balanced-binary-tree" TargetMode="External"/><Relationship Id="rId65" Type="http://schemas.openxmlformats.org/officeDocument/2006/relationships/hyperlink" Target="https://leetcode-cn.com/problems/binary-tree-preorder-traversal" TargetMode="External"/><Relationship Id="rId64" Type="http://schemas.openxmlformats.org/officeDocument/2006/relationships/hyperlink" Target="https://leetcode-cn.com/problems/maximum-depth-of-binary-tree" TargetMode="External"/><Relationship Id="rId63" Type="http://schemas.openxmlformats.org/officeDocument/2006/relationships/hyperlink" Target="https://leetcode-cn.com/problems/symmetric-tree" TargetMode="External"/><Relationship Id="rId62" Type="http://schemas.openxmlformats.org/officeDocument/2006/relationships/hyperlink" Target="https://leetcode-cn.com/problems/sum-root-to-leaf-numbers" TargetMode="External"/><Relationship Id="rId61" Type="http://schemas.openxmlformats.org/officeDocument/2006/relationships/hyperlink" Target="https://leetcode-cn.com/problems/min-stack" TargetMode="External"/><Relationship Id="rId60" Type="http://schemas.openxmlformats.org/officeDocument/2006/relationships/hyperlink" Target="https://leetcode-cn.com/problems/reverse-words-in-a-string" TargetMode="External"/><Relationship Id="rId6" Type="http://schemas.openxmlformats.org/officeDocument/2006/relationships/hyperlink" Target="https://leetcode-cn.com/problems/3sum" TargetMode="External"/><Relationship Id="rId59" Type="http://schemas.openxmlformats.org/officeDocument/2006/relationships/hyperlink" Target="https://leetcode-cn.com/problems/subsets" TargetMode="External"/><Relationship Id="rId58" Type="http://schemas.openxmlformats.org/officeDocument/2006/relationships/hyperlink" Target="https://leetcode-cn.com/problems/multiply-strings" TargetMode="External"/><Relationship Id="rId57" Type="http://schemas.openxmlformats.org/officeDocument/2006/relationships/hyperlink" Target="https://leetcode-cn.com/problems/construct-binary-tree-from-preorder-and-inorder-traversal" TargetMode="External"/><Relationship Id="rId56" Type="http://schemas.openxmlformats.org/officeDocument/2006/relationships/hyperlink" Target="https://leetcode-cn.com/problems/minimum-window-substring" TargetMode="External"/><Relationship Id="rId55" Type="http://schemas.openxmlformats.org/officeDocument/2006/relationships/hyperlink" Target="https://leetcode-cn.com/problems/lian-biao-zhong-dao-shu-di-kge-jie-dian-lcof" TargetMode="External"/><Relationship Id="rId54" Type="http://schemas.openxmlformats.org/officeDocument/2006/relationships/hyperlink" Target="https://leetcode-cn.com/problems/first-missing-positive" TargetMode="External"/><Relationship Id="rId53" Type="http://schemas.openxmlformats.org/officeDocument/2006/relationships/hyperlink" Target="https://leetcode-cn.com/problems/coin-change" TargetMode="External"/><Relationship Id="rId52" Type="http://schemas.openxmlformats.org/officeDocument/2006/relationships/hyperlink" Target="https://leetcode-cn.com/problems/longest-valid-parentheses" TargetMode="External"/><Relationship Id="rId51" Type="http://schemas.openxmlformats.org/officeDocument/2006/relationships/hyperlink" Target="https://leetcode-cn.com/problems/compare-version-numbers" TargetMode="External"/><Relationship Id="rId50" Type="http://schemas.openxmlformats.org/officeDocument/2006/relationships/hyperlink" Target="https://leetcode-cn.com/problems/climbing-stairs" TargetMode="External"/><Relationship Id="rId5" Type="http://schemas.openxmlformats.org/officeDocument/2006/relationships/hyperlink" Target="https://leetcode-cn.com/problems/reverse-nodes-in-k-group" TargetMode="External"/><Relationship Id="rId49" Type="http://schemas.openxmlformats.org/officeDocument/2006/relationships/hyperlink" Target="https://leetcode-cn.com/problems/add-two-numbers" TargetMode="External"/><Relationship Id="rId48" Type="http://schemas.openxmlformats.org/officeDocument/2006/relationships/hyperlink" Target="https://leetcode-cn.com/problems/sliding-window-maximum" TargetMode="External"/><Relationship Id="rId47" Type="http://schemas.openxmlformats.org/officeDocument/2006/relationships/hyperlink" Target="https://leetcode-cn.com/problems/string-to-integer-atoi" TargetMode="External"/><Relationship Id="rId46" Type="http://schemas.openxmlformats.org/officeDocument/2006/relationships/hyperlink" Target="https://leetcode-cn.com/problems/sqrtx" TargetMode="External"/><Relationship Id="rId45" Type="http://schemas.openxmlformats.org/officeDocument/2006/relationships/hyperlink" Target="https://leetcode-cn.com/problems/generate-parentheses" TargetMode="External"/><Relationship Id="rId44" Type="http://schemas.openxmlformats.org/officeDocument/2006/relationships/hyperlink" Target="https://leetcode-cn.com/problems/next-permutation" TargetMode="External"/><Relationship Id="rId43" Type="http://schemas.openxmlformats.org/officeDocument/2006/relationships/hyperlink" Target="https://leetcode-cn.com/problems/sort-list" TargetMode="External"/><Relationship Id="rId42" Type="http://schemas.openxmlformats.org/officeDocument/2006/relationships/hyperlink" Target="https://leetcode-cn.com/problems/implement-queue-using-stacks" TargetMode="External"/><Relationship Id="rId41" Type="http://schemas.openxmlformats.org/officeDocument/2006/relationships/hyperlink" Target="https://leetcode-cn.com/problems/binary-search" TargetMode="External"/><Relationship Id="rId40" Type="http://schemas.openxmlformats.org/officeDocument/2006/relationships/hyperlink" Target="https://leetcode-cn.com/problems/binary-tree-right-side-view" TargetMode="External"/><Relationship Id="rId4" Type="http://schemas.openxmlformats.org/officeDocument/2006/relationships/hyperlink" Target="https://leetcode-cn.com/problems/kth-largest-element-in-an-array" TargetMode="External"/><Relationship Id="rId39" Type="http://schemas.openxmlformats.org/officeDocument/2006/relationships/hyperlink" Target="https://leetcode-cn.com/problems/binary-tree-inorder-traversal" TargetMode="External"/><Relationship Id="rId38" Type="http://schemas.openxmlformats.org/officeDocument/2006/relationships/hyperlink" Target="https://leetcode-cn.com/problems/remove-duplicates-from-sorted-list-ii" TargetMode="External"/><Relationship Id="rId37" Type="http://schemas.openxmlformats.org/officeDocument/2006/relationships/hyperlink" Target="https://leetcode-cn.com/problems/median-of-two-sorted-arrays" TargetMode="External"/><Relationship Id="rId36" Type="http://schemas.openxmlformats.org/officeDocument/2006/relationships/hyperlink" Target="https://leetcode-cn.com/problems/longest-common-subsequence" TargetMode="External"/><Relationship Id="rId35" Type="http://schemas.openxmlformats.org/officeDocument/2006/relationships/hyperlink" Target="https://leetcode-cn.com/problems/restore-ip-addresses" TargetMode="External"/><Relationship Id="rId34" Type="http://schemas.openxmlformats.org/officeDocument/2006/relationships/hyperlink" Target="https://leetcode-cn.com/problems/remove-nth-node-from-end-of-list" TargetMode="External"/><Relationship Id="rId33" Type="http://schemas.openxmlformats.org/officeDocument/2006/relationships/hyperlink" Target="https://leetcode-cn.com/problems/binary-tree-maximum-path-sum" TargetMode="External"/><Relationship Id="rId32" Type="http://schemas.openxmlformats.org/officeDocument/2006/relationships/hyperlink" Target="https://leetcode-cn.com/problems/edit-distance" TargetMode="External"/><Relationship Id="rId31" Type="http://schemas.openxmlformats.org/officeDocument/2006/relationships/hyperlink" Target="https://leetcode-cn.com/problems/linked-list-cycle-ii" TargetMode="External"/><Relationship Id="rId30" Type="http://schemas.openxmlformats.org/officeDocument/2006/relationships/hyperlink" Target="https://leetcode-cn.com/problems/trapping-rain-water" TargetMode="External"/><Relationship Id="rId3" Type="http://schemas.openxmlformats.org/officeDocument/2006/relationships/hyperlink" Target="https://leetcode-cn.com/problems/reverse-linked-list" TargetMode="External"/><Relationship Id="rId29" Type="http://schemas.openxmlformats.org/officeDocument/2006/relationships/hyperlink" Target="https://leetcode-cn.com/problems/merge-intervals" TargetMode="External"/><Relationship Id="rId28" Type="http://schemas.openxmlformats.org/officeDocument/2006/relationships/hyperlink" Target="https://leetcode-cn.com/problems/reorder-list" TargetMode="External"/><Relationship Id="rId27" Type="http://schemas.openxmlformats.org/officeDocument/2006/relationships/hyperlink" Target="https://leetcode-cn.com/problems/intersection-of-two-linked-lists" TargetMode="External"/><Relationship Id="rId26" Type="http://schemas.openxmlformats.org/officeDocument/2006/relationships/hyperlink" Target="https://leetcode-cn.com/problems/add-strings" TargetMode="External"/><Relationship Id="rId25" Type="http://schemas.openxmlformats.org/officeDocument/2006/relationships/hyperlink" Target="https://leetcode-cn.com/problems/longest-increasing-subsequence" TargetMode="External"/><Relationship Id="rId24" Type="http://schemas.openxmlformats.org/officeDocument/2006/relationships/hyperlink" Target="https://leetcode-cn.com/problems/spiral-matrix" TargetMode="External"/><Relationship Id="rId23" Type="http://schemas.openxmlformats.org/officeDocument/2006/relationships/hyperlink" Target="https://leetcode-cn.com/problems/merge-k-sorted-lists" TargetMode="External"/><Relationship Id="rId22" Type="http://schemas.openxmlformats.org/officeDocument/2006/relationships/hyperlink" Target="https://leetcode-cn.com/problems/reverse-linked-list-ii" TargetMode="External"/><Relationship Id="rId21" Type="http://schemas.openxmlformats.org/officeDocument/2006/relationships/hyperlink" Target="https://leetcode-cn.com/problems/linked-list-cycle" TargetMode="External"/><Relationship Id="rId20" Type="http://schemas.openxmlformats.org/officeDocument/2006/relationships/hyperlink" Target="https://leetcode-cn.com/problems/lowest-common-ancestor-of-a-binary-tree" TargetMode="External"/><Relationship Id="rId2" Type="http://schemas.openxmlformats.org/officeDocument/2006/relationships/hyperlink" Target="https://leetcode-cn.com/problems/lru-cache" TargetMode="External"/><Relationship Id="rId19" Type="http://schemas.openxmlformats.org/officeDocument/2006/relationships/hyperlink" Target="https://leetcode-cn.com/problems/binary-tree-zigzag-level-order-traversal" TargetMode="External"/><Relationship Id="rId18" Type="http://schemas.openxmlformats.org/officeDocument/2006/relationships/hyperlink" Target="https://leetcode-cn.com/problems/valid-parentheses" TargetMode="External"/><Relationship Id="rId17" Type="http://schemas.openxmlformats.org/officeDocument/2006/relationships/hyperlink" Target="https://leetcode-cn.com/problems/best-time-to-buy-and-sell-stock" TargetMode="External"/><Relationship Id="rId16" Type="http://schemas.openxmlformats.org/officeDocument/2006/relationships/hyperlink" Target="https://leetcode-cn.com/problems/merge-sorted-array" TargetMode="External"/><Relationship Id="rId15" Type="http://schemas.openxmlformats.org/officeDocument/2006/relationships/hyperlink" Target="https://leetcode-cn.com/problems/permutations" TargetMode="External"/><Relationship Id="rId14" Type="http://schemas.openxmlformats.org/officeDocument/2006/relationships/hyperlink" Target="https://leetcode-cn.com/problems/search-in-rotated-sorted-array" TargetMode="External"/><Relationship Id="rId13" Type="http://schemas.openxmlformats.org/officeDocument/2006/relationships/hyperlink" Target="https://leetcode-cn.com/problems/number-of-islands" TargetMode="External"/><Relationship Id="rId12" Type="http://schemas.openxmlformats.org/officeDocument/2006/relationships/hyperlink" Target="https://leetcode-cn.com/problems/two-sum" TargetMode="External"/><Relationship Id="rId11" Type="http://schemas.openxmlformats.org/officeDocument/2006/relationships/hyperlink" Target="https://leetcode-cn.com/problems/binary-tree-level-order-traversal" TargetMode="External"/><Relationship Id="rId10" Type="http://schemas.openxmlformats.org/officeDocument/2006/relationships/hyperlink" Target="https://leetcode-cn.com/problems/longest-palindromic-substring" TargetMode="External"/><Relationship Id="rId1" Type="http://schemas.openxmlformats.org/officeDocument/2006/relationships/hyperlink" Target="https://leetcode-cn.com/problems/longest-substring-without-repeating-charac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tabSelected="1" zoomScale="145" zoomScaleNormal="145" topLeftCell="A38" workbookViewId="0">
      <selection activeCell="E48" sqref="E48"/>
    </sheetView>
  </sheetViews>
  <sheetFormatPr defaultColWidth="9" defaultRowHeight="16.8" outlineLevelCol="4"/>
  <cols>
    <col min="1" max="1" width="42.5673076923077" style="1" customWidth="1"/>
    <col min="2" max="3" width="11.6538461538462" style="1" customWidth="1"/>
    <col min="4" max="4" width="8.60576923076923" style="2"/>
    <col min="5" max="5" width="107.682692307692" style="2" customWidth="1"/>
    <col min="6" max="26" width="8.60576923076923" style="2"/>
  </cols>
  <sheetData>
    <row r="1" ht="17" spans="1:3">
      <c r="A1" s="3" t="s">
        <v>0</v>
      </c>
      <c r="B1" s="3" t="s">
        <v>1</v>
      </c>
      <c r="C1" s="3" t="s">
        <v>2</v>
      </c>
    </row>
    <row r="2" ht="17" spans="1:5">
      <c r="A2" s="4" t="str">
        <f>HYPERLINK("https://leetcode-cn.com/problems/longest-substring-without-repeating-characters","无重复字符的最长子串")</f>
        <v>无重复字符的最长子串</v>
      </c>
      <c r="B2" s="4" t="s">
        <v>3</v>
      </c>
      <c r="C2" s="4">
        <v>856</v>
      </c>
      <c r="D2" s="2" t="s">
        <v>4</v>
      </c>
      <c r="E2" s="2" t="s">
        <v>5</v>
      </c>
    </row>
    <row r="3" ht="17" spans="1:5">
      <c r="A3" s="4" t="str">
        <f>HYPERLINK("https://leetcode-cn.com/problems/lru-cache","LRU缓存机制")</f>
        <v>LRU缓存机制</v>
      </c>
      <c r="B3" s="4" t="s">
        <v>3</v>
      </c>
      <c r="C3" s="4">
        <v>686</v>
      </c>
      <c r="D3" s="2" t="s">
        <v>4</v>
      </c>
      <c r="E3" s="2" t="s">
        <v>6</v>
      </c>
    </row>
    <row r="4" ht="17" spans="1:5">
      <c r="A4" s="4" t="str">
        <f>HYPERLINK("https://leetcode-cn.com/problems/reverse-linked-list","反转链表")</f>
        <v>反转链表</v>
      </c>
      <c r="B4" s="4" t="s">
        <v>7</v>
      </c>
      <c r="C4" s="4">
        <v>646</v>
      </c>
      <c r="D4" s="2" t="s">
        <v>4</v>
      </c>
      <c r="E4" s="5" t="s">
        <v>8</v>
      </c>
    </row>
    <row r="5" ht="17" spans="1:5">
      <c r="A5" s="4" t="str">
        <f>HYPERLINK("https://leetcode-cn.com/problems/kth-largest-element-in-an-array","数组中的第K个最大元素")</f>
        <v>数组中的第K个最大元素</v>
      </c>
      <c r="B5" s="4" t="s">
        <v>3</v>
      </c>
      <c r="C5" s="4">
        <v>478</v>
      </c>
      <c r="D5" s="2" t="s">
        <v>4</v>
      </c>
      <c r="E5" s="5" t="s">
        <v>9</v>
      </c>
    </row>
    <row r="6" ht="17" spans="1:5">
      <c r="A6" s="4" t="str">
        <f>HYPERLINK("https://leetcode-cn.com/problems/reverse-nodes-in-k-group","K 个一组翻转链表")</f>
        <v>K 个一组翻转链表</v>
      </c>
      <c r="B6" s="4" t="s">
        <v>10</v>
      </c>
      <c r="C6" s="4">
        <v>405</v>
      </c>
      <c r="D6" s="5" t="s">
        <v>11</v>
      </c>
      <c r="E6" s="5" t="s">
        <v>12</v>
      </c>
    </row>
    <row r="7" ht="17" spans="1:5">
      <c r="A7" s="4" t="str">
        <f>HYPERLINK("https://leetcode-cn.com/problems/3sum","三数之和")</f>
        <v>三数之和</v>
      </c>
      <c r="B7" s="4" t="s">
        <v>3</v>
      </c>
      <c r="C7" s="4">
        <v>380</v>
      </c>
      <c r="D7" s="5" t="s">
        <v>11</v>
      </c>
      <c r="E7" s="5" t="s">
        <v>13</v>
      </c>
    </row>
    <row r="8" ht="17" spans="1:5">
      <c r="A8" s="4" t="str">
        <f>HYPERLINK("https://leetcode-cn.com/problems/maximum-subarray","最大子数组和")</f>
        <v>最大子数组和</v>
      </c>
      <c r="B8" s="4" t="s">
        <v>3</v>
      </c>
      <c r="C8" s="4">
        <v>321</v>
      </c>
      <c r="D8" s="2" t="s">
        <v>4</v>
      </c>
      <c r="E8" s="2" t="s">
        <v>14</v>
      </c>
    </row>
    <row r="9" ht="17" spans="1:5">
      <c r="A9" s="4" t="str">
        <f>HYPERLINK("https://leetcode-cn.com/problems/sort-an-array","手撕快速排序")</f>
        <v>手撕快速排序</v>
      </c>
      <c r="B9" s="4" t="s">
        <v>3</v>
      </c>
      <c r="C9" s="4">
        <v>293</v>
      </c>
      <c r="D9" s="5" t="s">
        <v>11</v>
      </c>
      <c r="E9" s="2" t="s">
        <v>15</v>
      </c>
    </row>
    <row r="10" ht="17" spans="1:5">
      <c r="A10" s="4" t="str">
        <f>HYPERLINK("https://leetcode-cn.com/problems/merge-two-sorted-lists","合并两个有序链表")</f>
        <v>合并两个有序链表</v>
      </c>
      <c r="B10" s="4" t="s">
        <v>7</v>
      </c>
      <c r="C10" s="4">
        <v>273</v>
      </c>
      <c r="D10" s="5" t="s">
        <v>11</v>
      </c>
      <c r="E10" s="5" t="s">
        <v>16</v>
      </c>
    </row>
    <row r="11" ht="17" spans="1:5">
      <c r="A11" s="4" t="str">
        <f>HYPERLINK("https://leetcode-cn.com/problems/longest-palindromic-substring","最长回文子串")</f>
        <v>最长回文子串</v>
      </c>
      <c r="B11" s="4" t="s">
        <v>3</v>
      </c>
      <c r="C11" s="4">
        <v>272</v>
      </c>
      <c r="D11" s="5" t="s">
        <v>11</v>
      </c>
      <c r="E11" s="2" t="s">
        <v>17</v>
      </c>
    </row>
    <row r="12" ht="17" spans="1:5">
      <c r="A12" s="4" t="str">
        <f>HYPERLINK("https://leetcode-cn.com/problems/binary-tree-level-order-traversal","二叉树的层序遍历")</f>
        <v>二叉树的层序遍历</v>
      </c>
      <c r="B12" s="4" t="s">
        <v>3</v>
      </c>
      <c r="C12" s="4">
        <v>268</v>
      </c>
      <c r="D12" s="2" t="s">
        <v>4</v>
      </c>
      <c r="E12" s="5" t="s">
        <v>18</v>
      </c>
    </row>
    <row r="13" ht="17" spans="1:5">
      <c r="A13" s="4" t="str">
        <f>HYPERLINK("https://leetcode-cn.com/problems/two-sum","两数之和")</f>
        <v>两数之和</v>
      </c>
      <c r="B13" s="4" t="s">
        <v>7</v>
      </c>
      <c r="C13" s="4">
        <v>265</v>
      </c>
      <c r="D13" s="2" t="s">
        <v>4</v>
      </c>
      <c r="E13" s="2" t="s">
        <v>19</v>
      </c>
    </row>
    <row r="14" ht="17" spans="1:5">
      <c r="A14" s="4" t="str">
        <f>HYPERLINK("https://leetcode-cn.com/problems/number-of-islands","岛屿数量")</f>
        <v>岛屿数量</v>
      </c>
      <c r="B14" s="4" t="s">
        <v>3</v>
      </c>
      <c r="C14" s="4">
        <v>259</v>
      </c>
      <c r="D14" s="2" t="s">
        <v>4</v>
      </c>
      <c r="E14" s="2" t="s">
        <v>20</v>
      </c>
    </row>
    <row r="15" ht="17" spans="1:5">
      <c r="A15" s="4" t="str">
        <f>HYPERLINK("https://leetcode-cn.com/problems/search-in-rotated-sorted-array","搜索旋转排序数组")</f>
        <v>搜索旋转排序数组</v>
      </c>
      <c r="B15" s="4" t="s">
        <v>3</v>
      </c>
      <c r="C15" s="4">
        <v>259</v>
      </c>
      <c r="D15" s="2" t="s">
        <v>4</v>
      </c>
      <c r="E15" s="5" t="s">
        <v>21</v>
      </c>
    </row>
    <row r="16" ht="17" spans="1:5">
      <c r="A16" s="4" t="str">
        <f>HYPERLINK("https://leetcode-cn.com/problems/permutations","全排列")</f>
        <v>全排列</v>
      </c>
      <c r="B16" s="4" t="s">
        <v>3</v>
      </c>
      <c r="C16" s="4">
        <v>244</v>
      </c>
      <c r="D16" s="2" t="s">
        <v>4</v>
      </c>
      <c r="E16" s="2" t="s">
        <v>22</v>
      </c>
    </row>
    <row r="17" ht="17" spans="1:5">
      <c r="A17" s="4" t="str">
        <f>HYPERLINK("https://leetcode-cn.com/problems/merge-sorted-array","合并两个有序数组")</f>
        <v>合并两个有序数组</v>
      </c>
      <c r="B17" s="4" t="s">
        <v>7</v>
      </c>
      <c r="C17" s="4">
        <v>239</v>
      </c>
      <c r="D17" s="5" t="s">
        <v>11</v>
      </c>
      <c r="E17" s="5" t="s">
        <v>23</v>
      </c>
    </row>
    <row r="18" ht="17" spans="1:5">
      <c r="A18" s="4" t="str">
        <f>HYPERLINK("https://leetcode-cn.com/problems/best-time-to-buy-and-sell-stock","买卖股票的最佳时机")</f>
        <v>买卖股票的最佳时机</v>
      </c>
      <c r="B18" s="4" t="s">
        <v>7</v>
      </c>
      <c r="C18" s="4">
        <v>239</v>
      </c>
      <c r="D18" s="2" t="s">
        <v>4</v>
      </c>
      <c r="E18" s="5" t="s">
        <v>24</v>
      </c>
    </row>
    <row r="19" ht="17" spans="1:5">
      <c r="A19" s="4" t="str">
        <f>HYPERLINK("https://leetcode-cn.com/problems/valid-parentheses","有效的括号")</f>
        <v>有效的括号</v>
      </c>
      <c r="B19" s="4" t="s">
        <v>7</v>
      </c>
      <c r="C19" s="4">
        <v>234</v>
      </c>
      <c r="D19" s="2" t="s">
        <v>4</v>
      </c>
      <c r="E19" s="2" t="s">
        <v>25</v>
      </c>
    </row>
    <row r="20" ht="17" spans="1:5">
      <c r="A20" s="4" t="str">
        <f>HYPERLINK("https://leetcode-cn.com/problems/binary-tree-zigzag-level-order-traversal","二叉树的锯齿形层次遍历")</f>
        <v>二叉树的锯齿形层次遍历</v>
      </c>
      <c r="B20" s="4" t="s">
        <v>3</v>
      </c>
      <c r="C20" s="4">
        <v>233</v>
      </c>
      <c r="D20" s="2" t="s">
        <v>4</v>
      </c>
      <c r="E20" s="6" t="s">
        <v>26</v>
      </c>
    </row>
    <row r="21" ht="17" spans="1:5">
      <c r="A21" s="4" t="str">
        <f>HYPERLINK("https://leetcode-cn.com/problems/lowest-common-ancestor-of-a-binary-tree","二叉树的最近公共祖先")</f>
        <v>二叉树的最近公共祖先</v>
      </c>
      <c r="B21" s="4" t="s">
        <v>3</v>
      </c>
      <c r="C21" s="4">
        <v>229</v>
      </c>
      <c r="D21" s="6" t="s">
        <v>11</v>
      </c>
      <c r="E21" s="6" t="s">
        <v>27</v>
      </c>
    </row>
    <row r="22" ht="17" spans="1:5">
      <c r="A22" s="4" t="str">
        <f>HYPERLINK("https://leetcode-cn.com/problems/linked-list-cycle","环形链表")</f>
        <v>环形链表</v>
      </c>
      <c r="B22" s="4" t="s">
        <v>7</v>
      </c>
      <c r="C22" s="4">
        <v>228</v>
      </c>
      <c r="D22" s="2" t="s">
        <v>4</v>
      </c>
      <c r="E22" s="6" t="s">
        <v>28</v>
      </c>
    </row>
    <row r="23" ht="17" spans="1:5">
      <c r="A23" s="4" t="str">
        <f>HYPERLINK("https://leetcode-cn.com/problems/reverse-linked-list-ii","反转链表 II")</f>
        <v>反转链表 II</v>
      </c>
      <c r="B23" s="4" t="s">
        <v>3</v>
      </c>
      <c r="C23" s="4">
        <v>221</v>
      </c>
      <c r="D23" s="2" t="s">
        <v>4</v>
      </c>
      <c r="E23" s="6" t="s">
        <v>29</v>
      </c>
    </row>
    <row r="24" ht="17" spans="1:5">
      <c r="A24" s="4" t="str">
        <f>HYPERLINK("https://leetcode-cn.com/problems/merge-k-sorted-lists","合并K个排序链表")</f>
        <v>合并K个排序链表</v>
      </c>
      <c r="B24" s="4" t="s">
        <v>10</v>
      </c>
      <c r="C24" s="4">
        <v>209</v>
      </c>
      <c r="D24" s="6" t="s">
        <v>11</v>
      </c>
      <c r="E24" s="6" t="s">
        <v>30</v>
      </c>
    </row>
    <row r="25" ht="17" spans="1:5">
      <c r="A25" s="4" t="str">
        <f>HYPERLINK("https://leetcode-cn.com/problems/spiral-matrix","螺旋矩阵")</f>
        <v>螺旋矩阵</v>
      </c>
      <c r="B25" s="4" t="s">
        <v>3</v>
      </c>
      <c r="C25" s="4">
        <v>209</v>
      </c>
      <c r="D25" s="6" t="s">
        <v>11</v>
      </c>
      <c r="E25" s="2" t="s">
        <v>31</v>
      </c>
    </row>
    <row r="26" ht="17" spans="1:5">
      <c r="A26" s="4" t="str">
        <f>HYPERLINK("https://leetcode-cn.com/problems/longest-increasing-subsequence","最长上升子序列")</f>
        <v>最长上升子序列</v>
      </c>
      <c r="B26" s="4" t="s">
        <v>3</v>
      </c>
      <c r="C26" s="4">
        <v>206</v>
      </c>
      <c r="D26" s="2" t="s">
        <v>4</v>
      </c>
      <c r="E26" s="2" t="s">
        <v>32</v>
      </c>
    </row>
    <row r="27" ht="17" spans="1:5">
      <c r="A27" s="4" t="str">
        <f>HYPERLINK("https://leetcode-cn.com/problems/add-strings","字符串相加")</f>
        <v>字符串相加</v>
      </c>
      <c r="B27" s="4" t="s">
        <v>7</v>
      </c>
      <c r="C27" s="4">
        <v>190</v>
      </c>
      <c r="D27" s="2" t="s">
        <v>4</v>
      </c>
      <c r="E27" s="2" t="s">
        <v>33</v>
      </c>
    </row>
    <row r="28" ht="17" spans="1:5">
      <c r="A28" s="4" t="str">
        <f>HYPERLINK("https://leetcode-cn.com/problems/intersection-of-two-linked-lists","相交链表")</f>
        <v>相交链表</v>
      </c>
      <c r="B28" s="4" t="s">
        <v>7</v>
      </c>
      <c r="C28" s="4">
        <v>184</v>
      </c>
      <c r="D28" s="2" t="s">
        <v>4</v>
      </c>
      <c r="E28" s="6" t="s">
        <v>34</v>
      </c>
    </row>
    <row r="29" ht="17" spans="1:5">
      <c r="A29" s="4" t="str">
        <f>HYPERLINK("https://leetcode-cn.com/problems/reorder-list","重排链表")</f>
        <v>重排链表</v>
      </c>
      <c r="B29" s="4" t="s">
        <v>3</v>
      </c>
      <c r="C29" s="4">
        <v>180</v>
      </c>
      <c r="D29" s="2" t="s">
        <v>4</v>
      </c>
      <c r="E29" s="5" t="s">
        <v>35</v>
      </c>
    </row>
    <row r="30" ht="17" spans="1:5">
      <c r="A30" s="4" t="str">
        <f>HYPERLINK("https://leetcode-cn.com/problems/merge-intervals","合并区间")</f>
        <v>合并区间</v>
      </c>
      <c r="B30" s="4" t="s">
        <v>3</v>
      </c>
      <c r="C30" s="4">
        <v>175</v>
      </c>
      <c r="D30" s="2" t="s">
        <v>4</v>
      </c>
      <c r="E30" s="5" t="s">
        <v>36</v>
      </c>
    </row>
    <row r="31" ht="17" spans="1:5">
      <c r="A31" s="4" t="str">
        <f>HYPERLINK("https://leetcode-cn.com/problems/trapping-rain-water","接雨水")</f>
        <v>接雨水</v>
      </c>
      <c r="B31" s="4" t="s">
        <v>10</v>
      </c>
      <c r="C31" s="4">
        <v>166</v>
      </c>
      <c r="D31" s="5" t="s">
        <v>11</v>
      </c>
      <c r="E31" s="5" t="s">
        <v>37</v>
      </c>
    </row>
    <row r="32" ht="17" spans="1:5">
      <c r="A32" s="4" t="str">
        <f>HYPERLINK("https://leetcode-cn.com/problems/linked-list-cycle-ii","环形链表 II")</f>
        <v>环形链表 II</v>
      </c>
      <c r="B32" s="4" t="s">
        <v>3</v>
      </c>
      <c r="C32" s="4">
        <v>159</v>
      </c>
      <c r="D32" s="2" t="s">
        <v>4</v>
      </c>
      <c r="E32" s="5" t="s">
        <v>38</v>
      </c>
    </row>
    <row r="33" ht="17" spans="1:5">
      <c r="A33" s="4" t="str">
        <f>HYPERLINK("https://leetcode-cn.com/problems/edit-distance","编辑距离")</f>
        <v>编辑距离</v>
      </c>
      <c r="B33" s="4" t="s">
        <v>10</v>
      </c>
      <c r="C33" s="4">
        <v>156</v>
      </c>
      <c r="D33" s="2" t="s">
        <v>4</v>
      </c>
      <c r="E33" s="5" t="s">
        <v>39</v>
      </c>
    </row>
    <row r="34" ht="17" spans="1:5">
      <c r="A34" s="4" t="str">
        <f>HYPERLINK("https://leetcode-cn.com/problems/binary-tree-maximum-path-sum","二叉树中的最大路径和")</f>
        <v>二叉树中的最大路径和</v>
      </c>
      <c r="B34" s="4" t="s">
        <v>10</v>
      </c>
      <c r="C34" s="4">
        <v>154</v>
      </c>
      <c r="D34" s="5" t="s">
        <v>11</v>
      </c>
      <c r="E34" s="5" t="s">
        <v>40</v>
      </c>
    </row>
    <row r="35" ht="17" spans="1:5">
      <c r="A35" s="4" t="str">
        <f>HYPERLINK("https://leetcode-cn.com/problems/remove-nth-node-from-end-of-list","删除链表的倒数第N个节点")</f>
        <v>删除链表的倒数第N个节点</v>
      </c>
      <c r="B35" s="4" t="s">
        <v>3</v>
      </c>
      <c r="C35" s="4">
        <v>151</v>
      </c>
      <c r="D35" s="2" t="s">
        <v>4</v>
      </c>
      <c r="E35" s="5" t="s">
        <v>41</v>
      </c>
    </row>
    <row r="36" ht="17" spans="1:5">
      <c r="A36" s="4" t="str">
        <f>HYPERLINK("https://leetcode-cn.com/problems/restore-ip-addresses","复原IP地址")</f>
        <v>复原IP地址</v>
      </c>
      <c r="B36" s="4" t="s">
        <v>3</v>
      </c>
      <c r="C36" s="4">
        <v>150</v>
      </c>
      <c r="D36" s="5" t="s">
        <v>11</v>
      </c>
      <c r="E36" s="5" t="s">
        <v>42</v>
      </c>
    </row>
    <row r="37" ht="17" spans="1:5">
      <c r="A37" s="4" t="str">
        <f>HYPERLINK("https://leetcode-cn.com/problems/longest-common-subsequence","最长公共子序列")</f>
        <v>最长公共子序列</v>
      </c>
      <c r="B37" s="4" t="s">
        <v>3</v>
      </c>
      <c r="C37" s="4">
        <v>149</v>
      </c>
      <c r="D37" s="2" t="s">
        <v>4</v>
      </c>
      <c r="E37" s="2" t="s">
        <v>43</v>
      </c>
    </row>
    <row r="38" ht="17" spans="1:5">
      <c r="A38" s="4" t="str">
        <f>HYPERLINK("https://leetcode-cn.com/problems/median-of-two-sorted-arrays","寻找两个正序数组的中位数")</f>
        <v>寻找两个正序数组的中位数</v>
      </c>
      <c r="B38" s="4" t="s">
        <v>10</v>
      </c>
      <c r="C38" s="4">
        <v>139</v>
      </c>
      <c r="D38" s="2" t="s">
        <v>4</v>
      </c>
      <c r="E38" s="5" t="s">
        <v>44</v>
      </c>
    </row>
    <row r="39" ht="17" spans="1:5">
      <c r="A39" s="4" t="str">
        <f>HYPERLINK("https://leetcode-cn.com/problems/remove-duplicates-from-sorted-list-ii","删除排序链表中的重复元素 II")</f>
        <v>删除排序链表中的重复元素 II</v>
      </c>
      <c r="B39" s="4" t="s">
        <v>3</v>
      </c>
      <c r="C39" s="4">
        <v>139</v>
      </c>
      <c r="D39" s="5" t="s">
        <v>11</v>
      </c>
      <c r="E39" s="5" t="s">
        <v>45</v>
      </c>
    </row>
    <row r="40" ht="17" spans="1:5">
      <c r="A40" s="4" t="str">
        <f>HYPERLINK("https://leetcode-cn.com/problems/binary-tree-inorder-traversal","二叉树的中序遍历")</f>
        <v>二叉树的中序遍历</v>
      </c>
      <c r="B40" s="4" t="s">
        <v>7</v>
      </c>
      <c r="C40" s="4">
        <v>134</v>
      </c>
      <c r="D40" s="2" t="s">
        <v>4</v>
      </c>
      <c r="E40" s="5" t="s">
        <v>46</v>
      </c>
    </row>
    <row r="41" ht="17" spans="1:5">
      <c r="A41" s="4" t="str">
        <f>HYPERLINK("https://leetcode-cn.com/problems/binary-tree-right-side-view","二叉树的右视图")</f>
        <v>二叉树的右视图</v>
      </c>
      <c r="B41" s="4" t="s">
        <v>3</v>
      </c>
      <c r="C41" s="4">
        <v>133</v>
      </c>
      <c r="D41" s="2" t="s">
        <v>4</v>
      </c>
      <c r="E41" s="5" t="s">
        <v>47</v>
      </c>
    </row>
    <row r="42" ht="17" spans="1:5">
      <c r="A42" s="4" t="str">
        <f>HYPERLINK("https://leetcode-cn.com/problems/binary-search","二分查找")</f>
        <v>二分查找</v>
      </c>
      <c r="B42" s="4" t="s">
        <v>7</v>
      </c>
      <c r="C42" s="4">
        <v>131</v>
      </c>
      <c r="D42" s="2" t="s">
        <v>4</v>
      </c>
      <c r="E42" s="5" t="s">
        <v>48</v>
      </c>
    </row>
    <row r="43" ht="17" spans="1:5">
      <c r="A43" s="4" t="str">
        <f>HYPERLINK("https://leetcode-cn.com/problems/implement-queue-using-stacks","用栈实现队列")</f>
        <v>用栈实现队列</v>
      </c>
      <c r="B43" s="4" t="s">
        <v>7</v>
      </c>
      <c r="C43" s="4">
        <v>127</v>
      </c>
      <c r="D43" s="2" t="s">
        <v>4</v>
      </c>
      <c r="E43" s="5" t="s">
        <v>49</v>
      </c>
    </row>
    <row r="44" ht="17" spans="1:5">
      <c r="A44" s="4" t="str">
        <f>HYPERLINK("https://leetcode-cn.com/problems/sort-list","排序链表")</f>
        <v>排序链表</v>
      </c>
      <c r="B44" s="4" t="s">
        <v>3</v>
      </c>
      <c r="C44" s="4">
        <v>126</v>
      </c>
      <c r="D44" s="5" t="s">
        <v>11</v>
      </c>
      <c r="E44" s="5" t="s">
        <v>50</v>
      </c>
    </row>
    <row r="45" ht="17" spans="1:5">
      <c r="A45" s="4" t="str">
        <f>HYPERLINK("https://leetcode-cn.com/problems/next-permutation","下一个排列")</f>
        <v>下一个排列</v>
      </c>
      <c r="B45" s="4" t="s">
        <v>3</v>
      </c>
      <c r="C45" s="4">
        <v>125</v>
      </c>
      <c r="D45" s="5" t="s">
        <v>51</v>
      </c>
      <c r="E45" s="5" t="s">
        <v>52</v>
      </c>
    </row>
    <row r="46" ht="17" spans="1:5">
      <c r="A46" s="4" t="str">
        <f>HYPERLINK("https://leetcode-cn.com/problems/generate-parentheses","括号生成")</f>
        <v>括号生成</v>
      </c>
      <c r="B46" s="4" t="s">
        <v>3</v>
      </c>
      <c r="C46" s="4">
        <v>124</v>
      </c>
      <c r="D46" s="5" t="s">
        <v>11</v>
      </c>
      <c r="E46" s="5" t="s">
        <v>53</v>
      </c>
    </row>
    <row r="47" ht="17" spans="1:5">
      <c r="A47" s="4" t="str">
        <f>HYPERLINK("https://leetcode-cn.com/problems/sqrtx","x 的平方根")</f>
        <v>x 的平方根</v>
      </c>
      <c r="B47" s="4" t="s">
        <v>7</v>
      </c>
      <c r="C47" s="4">
        <v>123</v>
      </c>
      <c r="D47" s="2" t="s">
        <v>4</v>
      </c>
      <c r="E47" s="5" t="s">
        <v>54</v>
      </c>
    </row>
    <row r="48" ht="17" spans="1:5">
      <c r="A48" s="4" t="str">
        <f>HYPERLINK("https://leetcode-cn.com/problems/string-to-integer-atoi","字符串转换整数 (atoi)")</f>
        <v>字符串转换整数 (atoi)</v>
      </c>
      <c r="B48" s="4" t="s">
        <v>3</v>
      </c>
      <c r="C48" s="4">
        <v>122</v>
      </c>
      <c r="D48" s="5" t="s">
        <v>11</v>
      </c>
      <c r="E48" s="5" t="s">
        <v>55</v>
      </c>
    </row>
    <row r="49" ht="17" spans="1:3">
      <c r="A49" s="4" t="str">
        <f>HYPERLINK("https://leetcode-cn.com/problems/sliding-window-maximum","滑动窗口最大值")</f>
        <v>滑动窗口最大值</v>
      </c>
      <c r="B49" s="4" t="s">
        <v>10</v>
      </c>
      <c r="C49" s="4">
        <v>120</v>
      </c>
    </row>
    <row r="50" ht="17" spans="1:3">
      <c r="A50" s="4" t="str">
        <f>HYPERLINK("https://leetcode-cn.com/problems/add-two-numbers","两数相加")</f>
        <v>两数相加</v>
      </c>
      <c r="B50" s="4" t="s">
        <v>3</v>
      </c>
      <c r="C50" s="4">
        <v>119</v>
      </c>
    </row>
    <row r="51" ht="17" spans="1:3">
      <c r="A51" s="4" t="str">
        <f>HYPERLINK("https://leetcode-cn.com/problems/climbing-stairs","爬楼梯")</f>
        <v>爬楼梯</v>
      </c>
      <c r="B51" s="4" t="s">
        <v>7</v>
      </c>
      <c r="C51" s="4">
        <v>118</v>
      </c>
    </row>
    <row r="52" ht="17" spans="1:3">
      <c r="A52" s="4" t="str">
        <f>HYPERLINK("https://leetcode-cn.com/problems/compare-version-numbers","比较版本号")</f>
        <v>比较版本号</v>
      </c>
      <c r="B52" s="4" t="s">
        <v>3</v>
      </c>
      <c r="C52" s="4">
        <v>117</v>
      </c>
    </row>
    <row r="53" ht="17" spans="1:3">
      <c r="A53" s="4" t="str">
        <f>HYPERLINK("https://leetcode-cn.com/problems/longest-valid-parentheses","最长有效括号")</f>
        <v>最长有效括号</v>
      </c>
      <c r="B53" s="4" t="s">
        <v>10</v>
      </c>
      <c r="C53" s="4">
        <v>110</v>
      </c>
    </row>
    <row r="54" ht="17" spans="1:3">
      <c r="A54" s="4" t="str">
        <f>HYPERLINK("https://leetcode-cn.com/problems/coin-change","零钱兑换")</f>
        <v>零钱兑换</v>
      </c>
      <c r="B54" s="4" t="s">
        <v>3</v>
      </c>
      <c r="C54" s="4">
        <v>105</v>
      </c>
    </row>
    <row r="55" ht="17" spans="1:3">
      <c r="A55" s="4" t="str">
        <f>HYPERLINK("https://leetcode-cn.com/problems/first-missing-positive","缺失的第一个正数")</f>
        <v>缺失的第一个正数</v>
      </c>
      <c r="B55" s="4" t="s">
        <v>10</v>
      </c>
      <c r="C55" s="4">
        <v>104</v>
      </c>
    </row>
    <row r="56" ht="17" spans="1:3">
      <c r="A56" s="4" t="str">
        <f>HYPERLINK("https://leetcode-cn.com/problems/lian-biao-zhong-dao-shu-di-kge-jie-dian-lcof","链表中倒数第k个节点")</f>
        <v>链表中倒数第k个节点</v>
      </c>
      <c r="B56" s="4" t="s">
        <v>7</v>
      </c>
      <c r="C56" s="4">
        <v>102</v>
      </c>
    </row>
    <row r="57" ht="17" spans="1:3">
      <c r="A57" s="4" t="str">
        <f>HYPERLINK("https://leetcode-cn.com/problems/minimum-window-substring","最小覆盖子串")</f>
        <v>最小覆盖子串</v>
      </c>
      <c r="B57" s="4" t="s">
        <v>10</v>
      </c>
      <c r="C57" s="4">
        <v>100</v>
      </c>
    </row>
    <row r="58" ht="17" spans="1:3">
      <c r="A58" s="4" t="str">
        <f>HYPERLINK("https://leetcode-cn.com/problems/construct-binary-tree-from-preorder-and-inorder-traversal","从前序与中序遍历序列构造二叉树")</f>
        <v>从前序与中序遍历序列构造二叉树</v>
      </c>
      <c r="B58" s="4" t="s">
        <v>3</v>
      </c>
      <c r="C58" s="4">
        <v>100</v>
      </c>
    </row>
    <row r="59" ht="17" spans="1:3">
      <c r="A59" s="4" t="str">
        <f>HYPERLINK("https://leetcode-cn.com/problems/multiply-strings","字符串相乘")</f>
        <v>字符串相乘</v>
      </c>
      <c r="B59" s="4" t="s">
        <v>3</v>
      </c>
      <c r="C59" s="4">
        <v>96</v>
      </c>
    </row>
    <row r="60" ht="17" spans="1:3">
      <c r="A60" s="4" t="str">
        <f>HYPERLINK("https://leetcode-cn.com/problems/subsets","子集")</f>
        <v>子集</v>
      </c>
      <c r="B60" s="4" t="s">
        <v>3</v>
      </c>
      <c r="C60" s="4">
        <v>96</v>
      </c>
    </row>
    <row r="61" ht="17" spans="1:3">
      <c r="A61" s="4" t="str">
        <f>HYPERLINK("https://leetcode-cn.com/problems/reverse-words-in-a-string","翻转字符串里的单词")</f>
        <v>翻转字符串里的单词</v>
      </c>
      <c r="B61" s="4" t="s">
        <v>3</v>
      </c>
      <c r="C61" s="4">
        <v>94</v>
      </c>
    </row>
    <row r="62" ht="17" spans="1:3">
      <c r="A62" s="4" t="str">
        <f>HYPERLINK("https://leetcode-cn.com/problems/min-stack","最小栈")</f>
        <v>最小栈</v>
      </c>
      <c r="B62" s="4" t="s">
        <v>7</v>
      </c>
      <c r="C62" s="4">
        <v>91</v>
      </c>
    </row>
    <row r="63" ht="17" spans="1:3">
      <c r="A63" s="4" t="str">
        <f>HYPERLINK("https://leetcode-cn.com/problems/sum-root-to-leaf-numbers","求根到叶子节点数字之和")</f>
        <v>求根到叶子节点数字之和</v>
      </c>
      <c r="B63" s="4" t="s">
        <v>3</v>
      </c>
      <c r="C63" s="4">
        <v>89</v>
      </c>
    </row>
    <row r="64" ht="17" spans="1:3">
      <c r="A64" s="4" t="str">
        <f>HYPERLINK("https://leetcode-cn.com/problems/symmetric-tree","对称二叉树")</f>
        <v>对称二叉树</v>
      </c>
      <c r="B64" s="4" t="s">
        <v>7</v>
      </c>
      <c r="C64" s="4">
        <v>86</v>
      </c>
    </row>
    <row r="65" ht="17" spans="1:3">
      <c r="A65" s="4" t="str">
        <f>HYPERLINK("https://leetcode-cn.com/problems/maximum-depth-of-binary-tree","二叉树的最大深度")</f>
        <v>二叉树的最大深度</v>
      </c>
      <c r="B65" s="4" t="s">
        <v>7</v>
      </c>
      <c r="C65" s="4">
        <v>84</v>
      </c>
    </row>
    <row r="66" ht="17" spans="1:3">
      <c r="A66" s="4" t="str">
        <f>HYPERLINK("https://leetcode-cn.com/problems/binary-tree-preorder-traversal","二叉树的前序遍历")</f>
        <v>二叉树的前序遍历</v>
      </c>
      <c r="B66" s="4" t="s">
        <v>7</v>
      </c>
      <c r="C66" s="4">
        <v>83</v>
      </c>
    </row>
    <row r="67" ht="17" spans="1:3">
      <c r="A67" s="4" t="str">
        <f>HYPERLINK("https://leetcode-cn.com/problems/balanced-binary-tree","平衡二叉树")</f>
        <v>平衡二叉树</v>
      </c>
      <c r="B67" s="4" t="s">
        <v>7</v>
      </c>
      <c r="C67" s="4">
        <v>81</v>
      </c>
    </row>
    <row r="68" ht="34" spans="1:3">
      <c r="A68" s="4" t="str">
        <f>HYPERLINK("https://leetcode-cn.com/problems/find-first-and-last-position-of-element-in-sorted-array","在排序数组中查找元素的第一个和最后一个位置")</f>
        <v>在排序数组中查找元素的第一个和最后一个位置</v>
      </c>
      <c r="B68" s="4" t="s">
        <v>3</v>
      </c>
      <c r="C68" s="4">
        <v>80</v>
      </c>
    </row>
    <row r="69" ht="17" spans="1:3">
      <c r="A69" s="4" t="str">
        <f>HYPERLINK("https://leetcode-cn.com/problems/combination-sum","组合总和")</f>
        <v>组合总和</v>
      </c>
      <c r="B69" s="4" t="s">
        <v>3</v>
      </c>
      <c r="C69" s="4">
        <v>79</v>
      </c>
    </row>
    <row r="70" ht="17" spans="1:3">
      <c r="A70" s="4" t="str">
        <f>HYPERLINK("https://leetcode-cn.com/problems/implement-rand10-using-rand7","用 Rand7() 实现 Rand10()")</f>
        <v>用 Rand7() 实现 Rand10()</v>
      </c>
      <c r="B70" s="4" t="s">
        <v>3</v>
      </c>
      <c r="C70" s="4">
        <v>78</v>
      </c>
    </row>
    <row r="71" ht="17" spans="1:3">
      <c r="A71" s="4" t="str">
        <f>HYPERLINK("https://leetcode-cn.com/problems/decode-string","字符串解码")</f>
        <v>字符串解码</v>
      </c>
      <c r="B71" s="4" t="s">
        <v>3</v>
      </c>
      <c r="C71" s="4">
        <v>78</v>
      </c>
    </row>
    <row r="72" ht="17" spans="1:3">
      <c r="A72" s="4" t="str">
        <f>HYPERLINK("https://leetcode-cn.com/problems/rotate-image","旋转图像")</f>
        <v>旋转图像</v>
      </c>
      <c r="B72" s="4" t="s">
        <v>3</v>
      </c>
      <c r="C72" s="4">
        <v>78</v>
      </c>
    </row>
    <row r="73" ht="17" spans="1:3">
      <c r="A73" s="4" t="str">
        <f>HYPERLINK("https://leetcode-cn.com/problems/maximal-square","最大正方形")</f>
        <v>最大正方形</v>
      </c>
      <c r="B73" s="4" t="s">
        <v>3</v>
      </c>
      <c r="C73" s="4">
        <v>77</v>
      </c>
    </row>
    <row r="74" ht="17" spans="1:3">
      <c r="A74" s="4" t="str">
        <f>HYPERLINK("https://leetcode-cn.com/problems/validate-binary-search-tree","验证二叉搜索树")</f>
        <v>验证二叉搜索树</v>
      </c>
      <c r="B74" s="4" t="s">
        <v>3</v>
      </c>
      <c r="C74" s="4">
        <v>76</v>
      </c>
    </row>
    <row r="75" ht="17" spans="1:3">
      <c r="A75" s="4" t="str">
        <f>HYPERLINK("https://leetcode-cn.com/problems/diameter-of-binary-tree","二叉树的直径")</f>
        <v>二叉树的直径</v>
      </c>
      <c r="B75" s="4" t="s">
        <v>7</v>
      </c>
      <c r="C75" s="4">
        <v>76</v>
      </c>
    </row>
    <row r="76" ht="17" spans="1:3">
      <c r="A76" s="4" t="str">
        <f>HYPERLINK("https://leetcode-cn.com/problems/search-a-2d-matrix-ii","搜索二维矩阵 II")</f>
        <v>搜索二维矩阵 II</v>
      </c>
      <c r="B76" s="4" t="s">
        <v>3</v>
      </c>
      <c r="C76" s="4">
        <v>75</v>
      </c>
    </row>
    <row r="77" ht="17" spans="1:3">
      <c r="A77" s="4" t="str">
        <f>HYPERLINK("https://leetcode-cn.com/problems/minimum-path-sum","最小路径和")</f>
        <v>最小路径和</v>
      </c>
      <c r="B77" s="4" t="s">
        <v>3</v>
      </c>
      <c r="C77" s="4">
        <v>74</v>
      </c>
    </row>
    <row r="78" ht="17" spans="1:3">
      <c r="A78" s="4" t="str">
        <f>HYPERLINK("https://leetcode-cn.com/problems/find-peak-element","寻找峰值")</f>
        <v>寻找峰值</v>
      </c>
      <c r="B78" s="4" t="s">
        <v>3</v>
      </c>
      <c r="C78" s="4">
        <v>74</v>
      </c>
    </row>
    <row r="79" ht="17" spans="1:3">
      <c r="A79" s="4" t="str">
        <f>HYPERLINK("https://leetcode-cn.com/problems/path-sum-ii","路径总和 II")</f>
        <v>路径总和 II</v>
      </c>
      <c r="B79" s="4" t="s">
        <v>3</v>
      </c>
      <c r="C79" s="4">
        <v>71</v>
      </c>
    </row>
    <row r="80" ht="17" spans="1:3">
      <c r="A80" s="4" t="str">
        <f>HYPERLINK("https://leetcode-cn.com/problems/longest-consecutive-sequence","最长连续序列")</f>
        <v>最长连续序列</v>
      </c>
      <c r="B80" s="4" t="s">
        <v>3</v>
      </c>
      <c r="C80" s="4">
        <v>70</v>
      </c>
    </row>
    <row r="81" ht="17" spans="1:3">
      <c r="A81" s="4" t="str">
        <f>HYPERLINK("https://leetcode-cn.com/problems/palindrome-linked-list","回文链表")</f>
        <v>回文链表</v>
      </c>
      <c r="B81" s="4" t="s">
        <v>7</v>
      </c>
      <c r="C81" s="4">
        <v>70</v>
      </c>
    </row>
    <row r="82" ht="17" spans="1:3">
      <c r="A82" s="4" t="str">
        <f>HYPERLINK("https://leetcode-cn.com/problems/longest-common-prefix","最长公共前缀")</f>
        <v>最长公共前缀</v>
      </c>
      <c r="B82" s="4" t="s">
        <v>7</v>
      </c>
      <c r="C82" s="4">
        <v>70</v>
      </c>
    </row>
    <row r="83" ht="17" spans="1:3">
      <c r="A83" s="4" t="str">
        <f>HYPERLINK("https://leetcode-cn.com/problems/best-time-to-buy-and-sell-stock-ii","买卖股票的最佳时机 II")</f>
        <v>买卖股票的最佳时机 II</v>
      </c>
      <c r="B83" s="4" t="s">
        <v>7</v>
      </c>
      <c r="C83" s="4">
        <v>69</v>
      </c>
    </row>
    <row r="84" ht="17" spans="1:3">
      <c r="A84" s="4" t="str">
        <f>HYPERLINK("https://leetcode-cn.com/problems/max-area-of-island","岛屿的最大面积")</f>
        <v>岛屿的最大面积</v>
      </c>
      <c r="B84" s="4" t="s">
        <v>3</v>
      </c>
      <c r="C84" s="4">
        <v>68</v>
      </c>
    </row>
    <row r="85" ht="17" spans="1:3">
      <c r="A85" s="4" t="str">
        <f>HYPERLINK("https://leetcode-cn.com/problems/maximum-width-of-binary-tree","二叉树最大宽度")</f>
        <v>二叉树最大宽度</v>
      </c>
      <c r="B85" s="4" t="s">
        <v>3</v>
      </c>
      <c r="C85" s="4">
        <v>68</v>
      </c>
    </row>
    <row r="86" ht="17" spans="1:3">
      <c r="A86" s="4" t="str">
        <f>HYPERLINK("https://leetcode-cn.com/problems/maximum-product-subarray","乘积最大子数组")</f>
        <v>乘积最大子数组</v>
      </c>
      <c r="B86" s="4" t="s">
        <v>3</v>
      </c>
      <c r="C86" s="4">
        <v>67</v>
      </c>
    </row>
    <row r="87" ht="17" spans="1:3">
      <c r="A87" s="4" t="str">
        <f>HYPERLINK("https://leetcode-cn.com/problems/path-sum","路径总和")</f>
        <v>路径总和</v>
      </c>
      <c r="B87" s="4" t="s">
        <v>7</v>
      </c>
      <c r="C87" s="4">
        <v>67</v>
      </c>
    </row>
    <row r="88" ht="17" spans="1:3">
      <c r="A88" s="4" t="str">
        <f>HYPERLINK("https://leetcode-cn.com/problems/unique-paths","不同路径")</f>
        <v>不同路径</v>
      </c>
      <c r="B88" s="4" t="s">
        <v>3</v>
      </c>
      <c r="C88" s="4">
        <v>65</v>
      </c>
    </row>
    <row r="89" ht="17" spans="1:3">
      <c r="A89" s="4" t="str">
        <f>HYPERLINK("https://leetcode-cn.com/problems/largest-number","最大数")</f>
        <v>最大数</v>
      </c>
      <c r="B89" s="4" t="s">
        <v>3</v>
      </c>
      <c r="C89" s="4">
        <v>64</v>
      </c>
    </row>
    <row r="90" ht="17" spans="1:3">
      <c r="A90" s="4" t="str">
        <f>HYPERLINK("https://leetcode-cn.com/problems/majority-element","多数元素")</f>
        <v>多数元素</v>
      </c>
      <c r="B90" s="4" t="s">
        <v>7</v>
      </c>
      <c r="C90" s="4">
        <v>64</v>
      </c>
    </row>
    <row r="91" ht="17" spans="1:3">
      <c r="A91" s="4" t="str">
        <f>HYPERLINK("https://leetcode-cn.com/problems/house-robber","打家劫舍")</f>
        <v>打家劫舍</v>
      </c>
      <c r="B91" s="4" t="s">
        <v>3</v>
      </c>
      <c r="C91" s="4">
        <v>62</v>
      </c>
    </row>
    <row r="92" ht="17" spans="1:3">
      <c r="A92" s="4" t="str">
        <f>HYPERLINK("https://leetcode-cn.com/problems/remove-duplicates-from-sorted-list","删除排序链表中的重复元素")</f>
        <v>删除排序链表中的重复元素</v>
      </c>
      <c r="B92" s="4" t="s">
        <v>7</v>
      </c>
      <c r="C92" s="4">
        <v>62</v>
      </c>
    </row>
    <row r="93" ht="17" spans="1:3">
      <c r="A93" s="4" t="str">
        <f>HYPERLINK("https://leetcode-cn.com/problems/basic-calculator-ii","基本计算器 II")</f>
        <v>基本计算器 II</v>
      </c>
      <c r="B93" s="4" t="s">
        <v>3</v>
      </c>
      <c r="C93" s="4">
        <v>62</v>
      </c>
    </row>
    <row r="94" ht="17" spans="1:3">
      <c r="A94" s="4" t="str">
        <f>HYPERLINK("https://leetcode-cn.com/problems/maximum-length-of-repeated-subarray","最长重复子数组")</f>
        <v>最长重复子数组</v>
      </c>
      <c r="B94" s="4" t="s">
        <v>3</v>
      </c>
      <c r="C94" s="4">
        <v>62</v>
      </c>
    </row>
    <row r="95" ht="17" spans="1:3">
      <c r="A95" s="4" t="str">
        <f>HYPERLINK("https://leetcode-cn.com/problems/invert-binary-tree","翻转二叉树")</f>
        <v>翻转二叉树</v>
      </c>
      <c r="B95" s="4" t="s">
        <v>7</v>
      </c>
      <c r="C95" s="4">
        <v>61</v>
      </c>
    </row>
    <row r="96" ht="17" spans="1:3">
      <c r="A96" s="4" t="str">
        <f>HYPERLINK("https://leetcode-cn.com/problems/subarray-sum-equals-k","和为K的子数组")</f>
        <v>和为K的子数组</v>
      </c>
      <c r="B96" s="4" t="s">
        <v>3</v>
      </c>
      <c r="C96" s="4">
        <v>61</v>
      </c>
    </row>
    <row r="97" ht="17" spans="1:3">
      <c r="A97" s="4" t="str">
        <f>HYPERLINK("https://leetcode-cn.com/problems/minimum-size-subarray-sum","长度最小的子数组")</f>
        <v>长度最小的子数组</v>
      </c>
      <c r="B97" s="4" t="s">
        <v>3</v>
      </c>
      <c r="C97" s="4">
        <v>60</v>
      </c>
    </row>
    <row r="98" ht="17" spans="1:3">
      <c r="A98" s="4" t="str">
        <f>HYPERLINK("https://leetcode-cn.com/problems/word-break","单词拆分")</f>
        <v>单词拆分</v>
      </c>
      <c r="B98" s="4" t="s">
        <v>3</v>
      </c>
      <c r="C98" s="4">
        <v>60</v>
      </c>
    </row>
    <row r="99" ht="17" spans="1:3">
      <c r="A99" s="4" t="str">
        <f>HYPERLINK("https://leetcode-cn.com/problems/swap-nodes-in-pairs","两两交换链表中的节点")</f>
        <v>两两交换链表中的节点</v>
      </c>
      <c r="B99" s="4" t="s">
        <v>3</v>
      </c>
      <c r="C99" s="4">
        <v>58</v>
      </c>
    </row>
    <row r="100" ht="17" spans="1:3">
      <c r="A100" s="4" t="str">
        <f>HYPERLINK("https://leetcode-cn.com/problems/sort-an-array","手撕堆排序")</f>
        <v>手撕堆排序</v>
      </c>
      <c r="B100" s="4" t="s">
        <v>3</v>
      </c>
      <c r="C100" s="4">
        <v>57</v>
      </c>
    </row>
    <row r="101" ht="17" spans="1:3">
      <c r="A101" s="4" t="str">
        <f>HYPERLINK("https://leetcode-cn.com/problems/serialize-and-deserialize-binary-tree","二叉树的序列化与反序列化")</f>
        <v>二叉树的序列化与反序列化</v>
      </c>
      <c r="B101" s="4" t="s">
        <v>10</v>
      </c>
      <c r="C101" s="4">
        <v>55</v>
      </c>
    </row>
  </sheetData>
  <hyperlinks>
    <hyperlink ref="A2" r:id="rId1" display="=HYPERLINK(&quot;https://leetcode-cn.com/problems/longest-substring-without-repeating-characters&quot;,&quot;无重复字符的最长子串&quot;)"/>
    <hyperlink ref="A3" r:id="rId2" display="=HYPERLINK(&quot;https://leetcode-cn.com/problems/lru-cache&quot;,&quot;LRU缓存机制&quot;)"/>
    <hyperlink ref="A4" r:id="rId3" display="=HYPERLINK(&quot;https://leetcode-cn.com/problems/reverse-linked-list&quot;,&quot;反转链表&quot;)"/>
    <hyperlink ref="A5" r:id="rId4" display="=HYPERLINK(&quot;https://leetcode-cn.com/problems/kth-largest-element-in-an-array&quot;,&quot;数组中的第K个最大元素&quot;)"/>
    <hyperlink ref="A6" r:id="rId5" display="=HYPERLINK(&quot;https://leetcode-cn.com/problems/reverse-nodes-in-k-group&quot;,&quot;K 个一组翻转链表&quot;)"/>
    <hyperlink ref="A7" r:id="rId6" display="=HYPERLINK(&quot;https://leetcode-cn.com/problems/3sum&quot;,&quot;三数之和&quot;)"/>
    <hyperlink ref="A8" r:id="rId7" display="=HYPERLINK(&quot;https://leetcode-cn.com/problems/maximum-subarray&quot;,&quot;最大子数组和&quot;)"/>
    <hyperlink ref="A9" r:id="rId8" display="=HYPERLINK(&quot;https://leetcode-cn.com/problems/sort-an-array&quot;,&quot;手撕快速排序&quot;)"/>
    <hyperlink ref="A10" r:id="rId9" display="=HYPERLINK(&quot;https://leetcode-cn.com/problems/merge-two-sorted-lists&quot;,&quot;合并两个有序链表&quot;)"/>
    <hyperlink ref="A11" r:id="rId10" display="=HYPERLINK(&quot;https://leetcode-cn.com/problems/longest-palindromic-substring&quot;,&quot;最长回文子串&quot;)"/>
    <hyperlink ref="A12" r:id="rId11" display="=HYPERLINK(&quot;https://leetcode-cn.com/problems/binary-tree-level-order-traversal&quot;,&quot;二叉树的层序遍历&quot;)"/>
    <hyperlink ref="A13" r:id="rId12" display="=HYPERLINK(&quot;https://leetcode-cn.com/problems/two-sum&quot;,&quot;两数之和&quot;)"/>
    <hyperlink ref="A14" r:id="rId13" display="=HYPERLINK(&quot;https://leetcode-cn.com/problems/number-of-islands&quot;,&quot;岛屿数量&quot;)"/>
    <hyperlink ref="A15" r:id="rId14" display="=HYPERLINK(&quot;https://leetcode-cn.com/problems/search-in-rotated-sorted-array&quot;,&quot;搜索旋转排序数组&quot;)"/>
    <hyperlink ref="A16" r:id="rId15" display="=HYPERLINK(&quot;https://leetcode-cn.com/problems/permutations&quot;,&quot;全排列&quot;)"/>
    <hyperlink ref="A17" r:id="rId16" display="=HYPERLINK(&quot;https://leetcode-cn.com/problems/merge-sorted-array&quot;,&quot;合并两个有序数组&quot;)"/>
    <hyperlink ref="A18" r:id="rId17" display="=HYPERLINK(&quot;https://leetcode-cn.com/problems/best-time-to-buy-and-sell-stock&quot;,&quot;买卖股票的最佳时机&quot;)"/>
    <hyperlink ref="A19" r:id="rId18" display="=HYPERLINK(&quot;https://leetcode-cn.com/problems/valid-parentheses&quot;,&quot;有效的括号&quot;)"/>
    <hyperlink ref="A20" r:id="rId19" display="=HYPERLINK(&quot;https://leetcode-cn.com/problems/binary-tree-zigzag-level-order-traversal&quot;,&quot;二叉树的锯齿形层次遍历&quot;)"/>
    <hyperlink ref="A21" r:id="rId20" display="=HYPERLINK(&quot;https://leetcode-cn.com/problems/lowest-common-ancestor-of-a-binary-tree&quot;,&quot;二叉树的最近公共祖先&quot;)"/>
    <hyperlink ref="A22" r:id="rId21" display="=HYPERLINK(&quot;https://leetcode-cn.com/problems/linked-list-cycle&quot;,&quot;环形链表&quot;)"/>
    <hyperlink ref="A23" r:id="rId22" display="=HYPERLINK(&quot;https://leetcode-cn.com/problems/reverse-linked-list-ii&quot;,&quot;反转链表 II&quot;)"/>
    <hyperlink ref="A24" r:id="rId23" display="=HYPERLINK(&quot;https://leetcode-cn.com/problems/merge-k-sorted-lists&quot;,&quot;合并K个排序链表&quot;)"/>
    <hyperlink ref="A25" r:id="rId24" display="=HYPERLINK(&quot;https://leetcode-cn.com/problems/spiral-matrix&quot;,&quot;螺旋矩阵&quot;)"/>
    <hyperlink ref="A26" r:id="rId25" display="=HYPERLINK(&quot;https://leetcode-cn.com/problems/longest-increasing-subsequence&quot;,&quot;最长上升子序列&quot;)"/>
    <hyperlink ref="A27" r:id="rId26" display="=HYPERLINK(&quot;https://leetcode-cn.com/problems/add-strings&quot;,&quot;字符串相加&quot;)"/>
    <hyperlink ref="A28" r:id="rId27" display="=HYPERLINK(&quot;https://leetcode-cn.com/problems/intersection-of-two-linked-lists&quot;,&quot;相交链表&quot;)"/>
    <hyperlink ref="A29" r:id="rId28" display="=HYPERLINK(&quot;https://leetcode-cn.com/problems/reorder-list&quot;,&quot;重排链表&quot;)"/>
    <hyperlink ref="A30" r:id="rId29" display="=HYPERLINK(&quot;https://leetcode-cn.com/problems/merge-intervals&quot;,&quot;合并区间&quot;)"/>
    <hyperlink ref="A31" r:id="rId30" display="=HYPERLINK(&quot;https://leetcode-cn.com/problems/trapping-rain-water&quot;,&quot;接雨水&quot;)"/>
    <hyperlink ref="A32" r:id="rId31" display="=HYPERLINK(&quot;https://leetcode-cn.com/problems/linked-list-cycle-ii&quot;,&quot;环形链表 II&quot;)"/>
    <hyperlink ref="A33" r:id="rId32" display="=HYPERLINK(&quot;https://leetcode-cn.com/problems/edit-distance&quot;,&quot;编辑距离&quot;)"/>
    <hyperlink ref="A34" r:id="rId33" display="=HYPERLINK(&quot;https://leetcode-cn.com/problems/binary-tree-maximum-path-sum&quot;,&quot;二叉树中的最大路径和&quot;)"/>
    <hyperlink ref="A35" r:id="rId34" display="=HYPERLINK(&quot;https://leetcode-cn.com/problems/remove-nth-node-from-end-of-list&quot;,&quot;删除链表的倒数第N个节点&quot;)"/>
    <hyperlink ref="A36" r:id="rId35" display="=HYPERLINK(&quot;https://leetcode-cn.com/problems/restore-ip-addresses&quot;,&quot;复原IP地址&quot;)"/>
    <hyperlink ref="A37" r:id="rId36" display="=HYPERLINK(&quot;https://leetcode-cn.com/problems/longest-common-subsequence&quot;,&quot;最长公共子序列&quot;)"/>
    <hyperlink ref="A38" r:id="rId37" display="=HYPERLINK(&quot;https://leetcode-cn.com/problems/median-of-two-sorted-arrays&quot;,&quot;寻找两个正序数组的中位数&quot;)"/>
    <hyperlink ref="A39" r:id="rId38" display="=HYPERLINK(&quot;https://leetcode-cn.com/problems/remove-duplicates-from-sorted-list-ii&quot;,&quot;删除排序链表中的重复元素 II&quot;)"/>
    <hyperlink ref="A40" r:id="rId39" display="=HYPERLINK(&quot;https://leetcode-cn.com/problems/binary-tree-inorder-traversal&quot;,&quot;二叉树的中序遍历&quot;)"/>
    <hyperlink ref="A41" r:id="rId40" display="=HYPERLINK(&quot;https://leetcode-cn.com/problems/binary-tree-right-side-view&quot;,&quot;二叉树的右视图&quot;)"/>
    <hyperlink ref="A42" r:id="rId41" display="=HYPERLINK(&quot;https://leetcode-cn.com/problems/binary-search&quot;,&quot;二分查找&quot;)"/>
    <hyperlink ref="A43" r:id="rId42" display="=HYPERLINK(&quot;https://leetcode-cn.com/problems/implement-queue-using-stacks&quot;,&quot;用栈实现队列&quot;)"/>
    <hyperlink ref="A44" r:id="rId43" display="=HYPERLINK(&quot;https://leetcode-cn.com/problems/sort-list&quot;,&quot;排序链表&quot;)"/>
    <hyperlink ref="A45" r:id="rId44" display="=HYPERLINK(&quot;https://leetcode-cn.com/problems/next-permutation&quot;,&quot;下一个排列&quot;)"/>
    <hyperlink ref="A46" r:id="rId45" display="=HYPERLINK(&quot;https://leetcode-cn.com/problems/generate-parentheses&quot;,&quot;括号生成&quot;)"/>
    <hyperlink ref="A47" r:id="rId46" display="=HYPERLINK(&quot;https://leetcode-cn.com/problems/sqrtx&quot;,&quot;x 的平方根&quot;)"/>
    <hyperlink ref="A48" r:id="rId47" display="=HYPERLINK(&quot;https://leetcode-cn.com/problems/string-to-integer-atoi&quot;,&quot;字符串转换整数 (atoi)&quot;)"/>
    <hyperlink ref="A49" r:id="rId48" display="=HYPERLINK(&quot;https://leetcode-cn.com/problems/sliding-window-maximum&quot;,&quot;滑动窗口最大值&quot;)"/>
    <hyperlink ref="A50" r:id="rId49" display="=HYPERLINK(&quot;https://leetcode-cn.com/problems/add-two-numbers&quot;,&quot;两数相加&quot;)"/>
    <hyperlink ref="A51" r:id="rId50" display="=HYPERLINK(&quot;https://leetcode-cn.com/problems/climbing-stairs&quot;,&quot;爬楼梯&quot;)"/>
    <hyperlink ref="A52" r:id="rId51" display="=HYPERLINK(&quot;https://leetcode-cn.com/problems/compare-version-numbers&quot;,&quot;比较版本号&quot;)"/>
    <hyperlink ref="A53" r:id="rId52" display="=HYPERLINK(&quot;https://leetcode-cn.com/problems/longest-valid-parentheses&quot;,&quot;最长有效括号&quot;)"/>
    <hyperlink ref="A54" r:id="rId53" display="=HYPERLINK(&quot;https://leetcode-cn.com/problems/coin-change&quot;,&quot;零钱兑换&quot;)"/>
    <hyperlink ref="A55" r:id="rId54" display="=HYPERLINK(&quot;https://leetcode-cn.com/problems/first-missing-positive&quot;,&quot;缺失的第一个正数&quot;)"/>
    <hyperlink ref="A56" r:id="rId55" display="=HYPERLINK(&quot;https://leetcode-cn.com/problems/lian-biao-zhong-dao-shu-di-kge-jie-dian-lcof&quot;,&quot;链表中倒数第k个节点&quot;)"/>
    <hyperlink ref="A57" r:id="rId56" display="=HYPERLINK(&quot;https://leetcode-cn.com/problems/minimum-window-substring&quot;,&quot;最小覆盖子串&quot;)"/>
    <hyperlink ref="A58" r:id="rId57" display="=HYPERLINK(&quot;https://leetcode-cn.com/problems/construct-binary-tree-from-preorder-and-inorder-traversal&quot;,&quot;从前序与中序遍历序列构造二叉树&quot;)"/>
    <hyperlink ref="A59" r:id="rId58" display="=HYPERLINK(&quot;https://leetcode-cn.com/problems/multiply-strings&quot;,&quot;字符串相乘&quot;)"/>
    <hyperlink ref="A60" r:id="rId59" display="=HYPERLINK(&quot;https://leetcode-cn.com/problems/subsets&quot;,&quot;子集&quot;)"/>
    <hyperlink ref="A61" r:id="rId60" display="=HYPERLINK(&quot;https://leetcode-cn.com/problems/reverse-words-in-a-string&quot;,&quot;翻转字符串里的单词&quot;)"/>
    <hyperlink ref="A62" r:id="rId61" display="=HYPERLINK(&quot;https://leetcode-cn.com/problems/min-stack&quot;,&quot;最小栈&quot;)"/>
    <hyperlink ref="A63" r:id="rId62" display="=HYPERLINK(&quot;https://leetcode-cn.com/problems/sum-root-to-leaf-numbers&quot;,&quot;求根到叶子节点数字之和&quot;)"/>
    <hyperlink ref="A64" r:id="rId63" display="=HYPERLINK(&quot;https://leetcode-cn.com/problems/symmetric-tree&quot;,&quot;对称二叉树&quot;)"/>
    <hyperlink ref="A65" r:id="rId64" display="=HYPERLINK(&quot;https://leetcode-cn.com/problems/maximum-depth-of-binary-tree&quot;,&quot;二叉树的最大深度&quot;)"/>
    <hyperlink ref="A66" r:id="rId65" display="=HYPERLINK(&quot;https://leetcode-cn.com/problems/binary-tree-preorder-traversal&quot;,&quot;二叉树的前序遍历&quot;)"/>
    <hyperlink ref="A67" r:id="rId66" display="=HYPERLINK(&quot;https://leetcode-cn.com/problems/balanced-binary-tree&quot;,&quot;平衡二叉树&quot;)"/>
    <hyperlink ref="A68" r:id="rId67" display="=HYPERLINK(&quot;https://leetcode-cn.com/problems/find-first-and-last-position-of-element-in-sorted-array&quot;,&quot;在排序数组中查找元素的第一个和最后一个位置&quot;)"/>
    <hyperlink ref="A69" r:id="rId68" display="=HYPERLINK(&quot;https://leetcode-cn.com/problems/combination-sum&quot;,&quot;组合总和&quot;)"/>
    <hyperlink ref="A70" r:id="rId69" display="=HYPERLINK(&quot;https://leetcode-cn.com/problems/implement-rand10-using-rand7&quot;,&quot;用 Rand7() 实现 Rand10()&quot;)"/>
    <hyperlink ref="A71" r:id="rId70" display="=HYPERLINK(&quot;https://leetcode-cn.com/problems/decode-string&quot;,&quot;字符串解码&quot;)"/>
    <hyperlink ref="A72" r:id="rId71" display="=HYPERLINK(&quot;https://leetcode-cn.com/problems/rotate-image&quot;,&quot;旋转图像&quot;)"/>
    <hyperlink ref="A73" r:id="rId72" display="=HYPERLINK(&quot;https://leetcode-cn.com/problems/maximal-square&quot;,&quot;最大正方形&quot;)"/>
    <hyperlink ref="A74" r:id="rId73" display="=HYPERLINK(&quot;https://leetcode-cn.com/problems/validate-binary-search-tree&quot;,&quot;验证二叉搜索树&quot;)"/>
    <hyperlink ref="A75" r:id="rId74" display="=HYPERLINK(&quot;https://leetcode-cn.com/problems/diameter-of-binary-tree&quot;,&quot;二叉树的直径&quot;)"/>
    <hyperlink ref="A76" r:id="rId75" display="=HYPERLINK(&quot;https://leetcode-cn.com/problems/search-a-2d-matrix-ii&quot;,&quot;搜索二维矩阵 II&quot;)"/>
    <hyperlink ref="A77" r:id="rId76" display="=HYPERLINK(&quot;https://leetcode-cn.com/problems/minimum-path-sum&quot;,&quot;最小路径和&quot;)"/>
    <hyperlink ref="A78" r:id="rId77" display="=HYPERLINK(&quot;https://leetcode-cn.com/problems/find-peak-element&quot;,&quot;寻找峰值&quot;)"/>
    <hyperlink ref="A79" r:id="rId78" display="=HYPERLINK(&quot;https://leetcode-cn.com/problems/path-sum-ii&quot;,&quot;路径总和 II&quot;)"/>
    <hyperlink ref="A80" r:id="rId79" display="=HYPERLINK(&quot;https://leetcode-cn.com/problems/longest-consecutive-sequence&quot;,&quot;最长连续序列&quot;)"/>
    <hyperlink ref="A81" r:id="rId80" display="=HYPERLINK(&quot;https://leetcode-cn.com/problems/palindrome-linked-list&quot;,&quot;回文链表&quot;)"/>
    <hyperlink ref="A82" r:id="rId81" display="=HYPERLINK(&quot;https://leetcode-cn.com/problems/longest-common-prefix&quot;,&quot;最长公共前缀&quot;)"/>
    <hyperlink ref="A83" r:id="rId82" display="=HYPERLINK(&quot;https://leetcode-cn.com/problems/best-time-to-buy-and-sell-stock-ii&quot;,&quot;买卖股票的最佳时机 II&quot;)"/>
    <hyperlink ref="A84" r:id="rId83" display="=HYPERLINK(&quot;https://leetcode-cn.com/problems/max-area-of-island&quot;,&quot;岛屿的最大面积&quot;)"/>
    <hyperlink ref="A85" r:id="rId84" display="=HYPERLINK(&quot;https://leetcode-cn.com/problems/maximum-width-of-binary-tree&quot;,&quot;二叉树最大宽度&quot;)"/>
    <hyperlink ref="A86" r:id="rId85" display="=HYPERLINK(&quot;https://leetcode-cn.com/problems/maximum-product-subarray&quot;,&quot;乘积最大子数组&quot;)"/>
    <hyperlink ref="A87" r:id="rId86" display="=HYPERLINK(&quot;https://leetcode-cn.com/problems/path-sum&quot;,&quot;路径总和&quot;)"/>
    <hyperlink ref="A88" r:id="rId87" display="=HYPERLINK(&quot;https://leetcode-cn.com/problems/unique-paths&quot;,&quot;不同路径&quot;)"/>
    <hyperlink ref="A89" r:id="rId88" display="=HYPERLINK(&quot;https://leetcode-cn.com/problems/largest-number&quot;,&quot;最大数&quot;)"/>
    <hyperlink ref="A90" r:id="rId89" display="=HYPERLINK(&quot;https://leetcode-cn.com/problems/majority-element&quot;,&quot;多数元素&quot;)"/>
    <hyperlink ref="A91" r:id="rId90" display="=HYPERLINK(&quot;https://leetcode-cn.com/problems/house-robber&quot;,&quot;打家劫舍&quot;)"/>
    <hyperlink ref="A92" r:id="rId91" display="=HYPERLINK(&quot;https://leetcode-cn.com/problems/remove-duplicates-from-sorted-list&quot;,&quot;删除排序链表中的重复元素&quot;)"/>
    <hyperlink ref="A93" r:id="rId92" display="=HYPERLINK(&quot;https://leetcode-cn.com/problems/basic-calculator-ii&quot;,&quot;基本计算器 II&quot;)"/>
    <hyperlink ref="A94" r:id="rId93" display="=HYPERLINK(&quot;https://leetcode-cn.com/problems/maximum-length-of-repeated-subarray&quot;,&quot;最长重复子数组&quot;)"/>
    <hyperlink ref="A95" r:id="rId94" display="=HYPERLINK(&quot;https://leetcode-cn.com/problems/invert-binary-tree&quot;,&quot;翻转二叉树&quot;)"/>
    <hyperlink ref="A96" r:id="rId95" display="=HYPERLINK(&quot;https://leetcode-cn.com/problems/subarray-sum-equals-k&quot;,&quot;和为K的子数组&quot;)"/>
    <hyperlink ref="A97" r:id="rId96" display="=HYPERLINK(&quot;https://leetcode-cn.com/problems/minimum-size-subarray-sum&quot;,&quot;长度最小的子数组&quot;)"/>
    <hyperlink ref="A98" r:id="rId97" display="=HYPERLINK(&quot;https://leetcode-cn.com/problems/word-break&quot;,&quot;单词拆分&quot;)"/>
    <hyperlink ref="A99" r:id="rId98" display="=HYPERLINK(&quot;https://leetcode-cn.com/problems/swap-nodes-in-pairs&quot;,&quot;两两交换链表中的节点&quot;)"/>
    <hyperlink ref="A100" r:id="rId8" display="=HYPERLINK(&quot;https://leetcode-cn.com/problems/sort-an-array&quot;,&quot;手撕堆排序&quot;)"/>
    <hyperlink ref="A101" r:id="rId99" display="=HYPERLINK(&quot;https://leetcode-cn.com/problems/serialize-and-deserialize-binary-tree&quot;,&quot;二叉树的序列化与反序列化&quot;)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始まるよ</cp:lastModifiedBy>
  <dcterms:created xsi:type="dcterms:W3CDTF">2025-04-06T19:47:00Z</dcterms:created>
  <dcterms:modified xsi:type="dcterms:W3CDTF">2025-04-08T21:06:28Z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EBDC88F5464B2D26407EF367188C68F6_43</vt:lpwstr>
  </property>
  <property fmtid="{D5CDD505-2E9C-101B-9397-08002B2CF9AE}" pid="3" name="KSOProductBuildVer">
    <vt:lpwstr>2052-6.8.2.8850</vt:lpwstr>
  </property>
</Properties>
</file>