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Throttle 5" sheetId="1" r:id="rId1"/>
    <sheet name="Throttle 3" sheetId="2" r:id="rId2"/>
  </sheets>
  <calcPr calcId="145621"/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6" i="2"/>
  <c r="W3" i="2"/>
  <c r="W4" i="2" s="1"/>
  <c r="W7" i="2"/>
  <c r="X7" i="2" s="1"/>
  <c r="W8" i="2"/>
  <c r="X8" i="2" s="1"/>
  <c r="W9" i="2"/>
  <c r="X9" i="2" s="1"/>
  <c r="W10" i="2"/>
  <c r="W11" i="2"/>
  <c r="X11" i="2" s="1"/>
  <c r="W12" i="2"/>
  <c r="W13" i="2"/>
  <c r="W14" i="2"/>
  <c r="X14" i="2" s="1"/>
  <c r="W15" i="2"/>
  <c r="X15" i="2" s="1"/>
  <c r="W16" i="2"/>
  <c r="W17" i="2"/>
  <c r="W18" i="2"/>
  <c r="X18" i="2" s="1"/>
  <c r="W19" i="2"/>
  <c r="W20" i="2"/>
  <c r="X20" i="2" s="1"/>
  <c r="W21" i="2"/>
  <c r="W22" i="2"/>
  <c r="X22" i="2" s="1"/>
  <c r="W23" i="2"/>
  <c r="W24" i="2"/>
  <c r="X24" i="2" s="1"/>
  <c r="W25" i="2"/>
  <c r="W26" i="2"/>
  <c r="X26" i="2" s="1"/>
  <c r="W27" i="2"/>
  <c r="W28" i="2"/>
  <c r="X28" i="2" s="1"/>
  <c r="W29" i="2"/>
  <c r="W30" i="2"/>
  <c r="X30" i="2" s="1"/>
  <c r="W31" i="2"/>
  <c r="W32" i="2"/>
  <c r="W6" i="2"/>
  <c r="X17" i="2"/>
  <c r="X19" i="2"/>
  <c r="X21" i="2"/>
  <c r="X23" i="2"/>
  <c r="X25" i="2"/>
  <c r="X27" i="2"/>
  <c r="X29" i="2"/>
  <c r="X31" i="2"/>
  <c r="X10" i="2"/>
  <c r="X12" i="2"/>
  <c r="X13" i="2"/>
  <c r="X6" i="2"/>
  <c r="V4" i="2"/>
  <c r="U4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6" i="2"/>
  <c r="S4" i="2"/>
  <c r="S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6" i="2"/>
  <c r="Q4" i="2"/>
  <c r="R4" i="2"/>
  <c r="P4" i="2" l="1"/>
  <c r="Z4" i="2" l="1"/>
  <c r="Y4" i="2"/>
  <c r="O4" i="2"/>
  <c r="N4" i="2"/>
  <c r="O4" i="1"/>
  <c r="P4" i="1"/>
  <c r="Q4" i="1"/>
  <c r="N4" i="1"/>
</calcChain>
</file>

<file path=xl/sharedStrings.xml><?xml version="1.0" encoding="utf-8"?>
<sst xmlns="http://schemas.openxmlformats.org/spreadsheetml/2006/main" count="136" uniqueCount="69">
  <si>
    <t>0, DT, 2DT, 3DT, …..</t>
  </si>
  <si>
    <t>Throttle value (TH)</t>
  </si>
  <si>
    <t>-1, 0, 1, 2, 3, 4, 5</t>
  </si>
  <si>
    <t>Maximum Torque (TRMAX)</t>
  </si>
  <si>
    <t>See equation 1</t>
  </si>
  <si>
    <t>Maximum Current (IMAX)</t>
  </si>
  <si>
    <t>See equation 2</t>
  </si>
  <si>
    <t>Motor Torque (TRMOTOR)</t>
  </si>
  <si>
    <t>See equation 3</t>
  </si>
  <si>
    <t>Motor Current (IMOTOR)</t>
  </si>
  <si>
    <t>See equation 4</t>
  </si>
  <si>
    <t>Tire Patch Force (FTIRE)</t>
  </si>
  <si>
    <t>See equation 5</t>
  </si>
  <si>
    <t>Rolling Resistance Force (FRR)</t>
  </si>
  <si>
    <t>See equation 6</t>
  </si>
  <si>
    <t>Drag Force (FD)</t>
  </si>
  <si>
    <t>See equation 7</t>
  </si>
  <si>
    <t>Net Tire Patch Force (FNET)</t>
  </si>
  <si>
    <t>See equation 8</t>
  </si>
  <si>
    <t>Acceleration (ACCEL)</t>
  </si>
  <si>
    <t>See equation 9</t>
  </si>
  <si>
    <t>Speed (SPD)</t>
  </si>
  <si>
    <t>See equation 10</t>
  </si>
  <si>
    <t>Position (POS)</t>
  </si>
  <si>
    <t>See equation 11</t>
  </si>
  <si>
    <t>Motor RPM (RPM)</t>
  </si>
  <si>
    <t>See equation 12</t>
  </si>
  <si>
    <t>See equation 13</t>
  </si>
  <si>
    <t>See equation 14</t>
  </si>
  <si>
    <t>See equation 15</t>
  </si>
  <si>
    <t>Open Circuit Voltage (VOC)</t>
  </si>
  <si>
    <t>See equation 16</t>
  </si>
  <si>
    <t>Battery Voltage (VBATT)</t>
  </si>
  <si>
    <t>See equation 17</t>
  </si>
  <si>
    <t xml:space="preserve">Zero Load Voltage (VZEROL) </t>
  </si>
  <si>
    <t>See equation 18</t>
  </si>
  <si>
    <t xml:space="preserve">Actual State of Charge (SOC) </t>
  </si>
  <si>
    <t>See equation 19</t>
  </si>
  <si>
    <t xml:space="preserve">Zero Load SOC (SOCZEROL) </t>
  </si>
  <si>
    <t>See equation 20</t>
  </si>
  <si>
    <t xml:space="preserve">Energy Draw (E) </t>
  </si>
  <si>
    <t>See equation 21</t>
  </si>
  <si>
    <t xml:space="preserve">RPM/V scaling (RPMV) </t>
  </si>
  <si>
    <t>See equation 22</t>
  </si>
  <si>
    <t>Battery Output Power (PBATT)</t>
  </si>
  <si>
    <t>See equation 23</t>
  </si>
  <si>
    <t xml:space="preserve">Motor Output Power (PMOTOR) </t>
  </si>
  <si>
    <t>See equation 24</t>
  </si>
  <si>
    <t xml:space="preserve">Vehicle Power (PVEH) </t>
  </si>
  <si>
    <t>See equation 25</t>
  </si>
  <si>
    <t xml:space="preserve">Speed in KPH (SKPH) </t>
  </si>
  <si>
    <t>See equation 26</t>
  </si>
  <si>
    <t xml:space="preserve">Speed in MPH (SMPH) </t>
  </si>
  <si>
    <t>See equation 27</t>
  </si>
  <si>
    <t>Current in R1 (IR1)</t>
  </si>
  <si>
    <t>Voltage in R0/R2 (VR0R2)</t>
  </si>
  <si>
    <t>Voltage in R1 (VR1)</t>
  </si>
  <si>
    <t>MAX SPEED</t>
  </si>
  <si>
    <t>Approx 1 Lap</t>
  </si>
  <si>
    <t>0 SOC</t>
  </si>
  <si>
    <t>Approx 5 Laps</t>
  </si>
  <si>
    <r>
      <t xml:space="preserve">Time (t) - </t>
    </r>
    <r>
      <rPr>
        <sz val="11"/>
        <color rgb="FF00B050"/>
        <rFont val="Calibri"/>
        <family val="2"/>
        <scheme val="minor"/>
      </rPr>
      <t>SECONDS</t>
    </r>
  </si>
  <si>
    <r>
      <t xml:space="preserve">Time (t) - </t>
    </r>
    <r>
      <rPr>
        <sz val="11"/>
        <color rgb="FF00B050"/>
        <rFont val="Calibri"/>
        <family val="2"/>
        <scheme val="minor"/>
      </rPr>
      <t>MINUTES</t>
    </r>
  </si>
  <si>
    <t>WEBSITE</t>
  </si>
  <si>
    <t>Excel @ 0.05 dt</t>
  </si>
  <si>
    <t>Interpolated</t>
  </si>
  <si>
    <t>Error</t>
  </si>
  <si>
    <t>Excel Pi change</t>
  </si>
  <si>
    <t>dError @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</si>
</sst>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%"/>
    <numFmt numFmtId="165" formatCode="0.00000000"/>
    <numFmt numFmtId="169" formatCode="0.0000"/>
    <numFmt numFmtId="170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0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3" xfId="0" applyFont="1" applyBorder="1"/>
    <xf numFmtId="0" fontId="10" fillId="0" borderId="0" xfId="0" applyFont="1"/>
    <xf numFmtId="164" fontId="9" fillId="0" borderId="1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10" fillId="0" borderId="3" xfId="0" applyNumberFormat="1" applyFont="1" applyBorder="1"/>
    <xf numFmtId="164" fontId="10" fillId="0" borderId="0" xfId="0" applyNumberFormat="1" applyFont="1"/>
    <xf numFmtId="169" fontId="0" fillId="0" borderId="1" xfId="0" applyNumberFormat="1" applyBorder="1"/>
    <xf numFmtId="169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9" fontId="0" fillId="0" borderId="0" xfId="0" applyNumberFormat="1"/>
    <xf numFmtId="170" fontId="9" fillId="0" borderId="3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65" fontId="8" fillId="0" borderId="3" xfId="0" applyNumberFormat="1" applyFont="1" applyBorder="1"/>
    <xf numFmtId="165" fontId="8" fillId="0" borderId="0" xfId="0" applyNumberFormat="1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opLeftCell="B1" workbookViewId="0">
      <selection activeCell="M6" sqref="M6"/>
    </sheetView>
  </sheetViews>
  <sheetFormatPr defaultRowHeight="14.4" x14ac:dyDescent="0.3"/>
  <cols>
    <col min="1" max="1" width="27.88671875" bestFit="1" customWidth="1"/>
    <col min="2" max="2" width="16.6640625" bestFit="1" customWidth="1"/>
    <col min="3" max="3" width="8" bestFit="1" customWidth="1"/>
    <col min="4" max="13" width="12" bestFit="1" customWidth="1"/>
    <col min="14" max="14" width="12" style="4" customWidth="1"/>
    <col min="15" max="17" width="12.6640625" bestFit="1" customWidth="1"/>
  </cols>
  <sheetData>
    <row r="2" spans="1:17" ht="15" x14ac:dyDescent="0.25">
      <c r="N2" s="10" t="s">
        <v>57</v>
      </c>
      <c r="O2" s="10" t="s">
        <v>58</v>
      </c>
      <c r="P2" s="10" t="s">
        <v>60</v>
      </c>
      <c r="Q2" s="10" t="s">
        <v>59</v>
      </c>
    </row>
    <row r="3" spans="1:17" x14ac:dyDescent="0.3">
      <c r="A3" s="1" t="s">
        <v>61</v>
      </c>
      <c r="B3" s="1" t="s">
        <v>0</v>
      </c>
      <c r="C3" s="6">
        <v>0</v>
      </c>
      <c r="D3" s="6">
        <v>0.5</v>
      </c>
      <c r="E3" s="6">
        <v>1</v>
      </c>
      <c r="F3" s="6">
        <v>1.5</v>
      </c>
      <c r="G3" s="6">
        <v>2</v>
      </c>
      <c r="H3" s="6">
        <v>2.5</v>
      </c>
      <c r="I3" s="6">
        <v>3</v>
      </c>
      <c r="J3" s="6">
        <v>3.5</v>
      </c>
      <c r="K3" s="6">
        <v>4</v>
      </c>
      <c r="L3" s="6">
        <v>4.5</v>
      </c>
      <c r="M3" s="7">
        <v>5</v>
      </c>
      <c r="N3" s="13">
        <v>50</v>
      </c>
      <c r="O3" s="14">
        <v>120</v>
      </c>
      <c r="P3" s="14">
        <v>582.5</v>
      </c>
      <c r="Q3" s="13">
        <v>1346</v>
      </c>
    </row>
    <row r="4" spans="1:17" ht="15" x14ac:dyDescent="0.25">
      <c r="A4" s="1" t="s">
        <v>62</v>
      </c>
      <c r="B4" s="1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15">
        <f>N3/60</f>
        <v>0.83333333333333337</v>
      </c>
      <c r="O4" s="15">
        <f t="shared" ref="O4:Q4" si="0">O3/60</f>
        <v>2</v>
      </c>
      <c r="P4" s="15">
        <f t="shared" si="0"/>
        <v>9.7083333333333339</v>
      </c>
      <c r="Q4" s="15">
        <f t="shared" si="0"/>
        <v>22.433333333333334</v>
      </c>
    </row>
    <row r="5" spans="1:17" ht="15" x14ac:dyDescent="0.25">
      <c r="A5" s="1" t="s">
        <v>1</v>
      </c>
      <c r="B5" s="1" t="s">
        <v>2</v>
      </c>
      <c r="C5" s="6">
        <v>0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7">
        <v>5</v>
      </c>
      <c r="N5" s="8">
        <v>5</v>
      </c>
      <c r="O5" s="9">
        <v>5</v>
      </c>
      <c r="P5" s="9">
        <v>5</v>
      </c>
      <c r="Q5" s="6">
        <v>5</v>
      </c>
    </row>
    <row r="6" spans="1:17" ht="15" x14ac:dyDescent="0.25">
      <c r="A6" s="1" t="s">
        <v>3</v>
      </c>
      <c r="B6" s="1" t="s">
        <v>4</v>
      </c>
      <c r="C6" s="1">
        <v>0</v>
      </c>
      <c r="D6" s="1">
        <v>81.626499999999993</v>
      </c>
      <c r="E6" s="1">
        <v>76.799007088452711</v>
      </c>
      <c r="F6" s="1">
        <v>68.963714373718361</v>
      </c>
      <c r="G6" s="1">
        <v>61.476893382603301</v>
      </c>
      <c r="H6" s="1">
        <v>55.281812311536463</v>
      </c>
      <c r="I6" s="1">
        <v>50.348564990175532</v>
      </c>
      <c r="J6" s="1">
        <v>46.425455890925676</v>
      </c>
      <c r="K6" s="1">
        <v>43.269459740768298</v>
      </c>
      <c r="L6" s="1">
        <v>40.691942010496263</v>
      </c>
      <c r="M6" s="2">
        <v>38.555045230471478</v>
      </c>
      <c r="N6" s="5">
        <v>20.850306890402898</v>
      </c>
      <c r="O6" s="3">
        <v>20.781373784182279</v>
      </c>
      <c r="P6" s="3">
        <v>20.034031398268922</v>
      </c>
      <c r="Q6" s="1">
        <v>17.706792775221686</v>
      </c>
    </row>
    <row r="7" spans="1:17" ht="15" x14ac:dyDescent="0.25">
      <c r="A7" s="1" t="s">
        <v>5</v>
      </c>
      <c r="B7" s="1" t="s">
        <v>6</v>
      </c>
      <c r="C7" s="1">
        <v>0</v>
      </c>
      <c r="D7" s="1">
        <v>41.469000000000001</v>
      </c>
      <c r="E7" s="1">
        <v>40.745814826447202</v>
      </c>
      <c r="F7" s="1">
        <v>40.071314547682597</v>
      </c>
      <c r="G7" s="1">
        <v>39.47563877572729</v>
      </c>
      <c r="H7" s="1">
        <v>38.956319870680616</v>
      </c>
      <c r="I7" s="1">
        <v>38.501479255234024</v>
      </c>
      <c r="J7" s="1">
        <v>38.099295108699415</v>
      </c>
      <c r="K7" s="1">
        <v>37.740205500837021</v>
      </c>
      <c r="L7" s="1">
        <v>37.416875562551567</v>
      </c>
      <c r="M7" s="2">
        <v>37.123709441730298</v>
      </c>
      <c r="N7" s="5">
        <v>33.510149505743676</v>
      </c>
      <c r="O7" s="3">
        <v>33.498754798860666</v>
      </c>
      <c r="P7" s="3">
        <v>33.3813130623533</v>
      </c>
      <c r="Q7" s="1">
        <v>33.075945286139572</v>
      </c>
    </row>
    <row r="8" spans="1:17" ht="15" x14ac:dyDescent="0.25">
      <c r="A8" s="1" t="s">
        <v>7</v>
      </c>
      <c r="B8" s="1" t="s">
        <v>8</v>
      </c>
      <c r="C8" s="1">
        <v>0</v>
      </c>
      <c r="D8" s="1">
        <v>81.626499999999993</v>
      </c>
      <c r="E8" s="1">
        <v>76.799007088452711</v>
      </c>
      <c r="F8" s="1">
        <v>68.963714373718361</v>
      </c>
      <c r="G8" s="1">
        <v>61.476893382603301</v>
      </c>
      <c r="H8" s="1">
        <v>55.281812311536463</v>
      </c>
      <c r="I8" s="1">
        <v>50.348564990175532</v>
      </c>
      <c r="J8" s="1">
        <v>46.425455890925676</v>
      </c>
      <c r="K8" s="1">
        <v>43.269459740768298</v>
      </c>
      <c r="L8" s="1">
        <v>40.691942010496263</v>
      </c>
      <c r="M8" s="2">
        <v>38.555045230471478</v>
      </c>
      <c r="N8" s="5">
        <v>20.850306890402898</v>
      </c>
      <c r="O8" s="3">
        <v>20.781373784182279</v>
      </c>
      <c r="P8" s="3">
        <v>20.034031398268922</v>
      </c>
      <c r="Q8" s="1">
        <v>17.706792775221686</v>
      </c>
    </row>
    <row r="9" spans="1:17" ht="15" x14ac:dyDescent="0.25">
      <c r="A9" s="1" t="s">
        <v>9</v>
      </c>
      <c r="B9" s="1" t="s">
        <v>10</v>
      </c>
      <c r="C9" s="1">
        <v>0</v>
      </c>
      <c r="D9" s="1">
        <v>41.469000000000001</v>
      </c>
      <c r="E9" s="1">
        <v>40.745814826447202</v>
      </c>
      <c r="F9" s="1">
        <v>40.071314547682597</v>
      </c>
      <c r="G9" s="1">
        <v>39.47563877572729</v>
      </c>
      <c r="H9" s="1">
        <v>38.956319870680616</v>
      </c>
      <c r="I9" s="1">
        <v>38.501479255234024</v>
      </c>
      <c r="J9" s="1">
        <v>38.099295108699415</v>
      </c>
      <c r="K9" s="1">
        <v>37.740205500837021</v>
      </c>
      <c r="L9" s="1">
        <v>37.416875562551567</v>
      </c>
      <c r="M9" s="2">
        <v>37.123709441730298</v>
      </c>
      <c r="N9" s="5">
        <v>33.510149505743676</v>
      </c>
      <c r="O9" s="3">
        <v>33.498754798860666</v>
      </c>
      <c r="P9" s="3">
        <v>33.3813130623533</v>
      </c>
      <c r="Q9" s="1">
        <v>33.075945286139572</v>
      </c>
    </row>
    <row r="10" spans="1:17" ht="15" x14ac:dyDescent="0.25">
      <c r="A10" s="1" t="s">
        <v>11</v>
      </c>
      <c r="B10" s="1" t="s">
        <v>12</v>
      </c>
      <c r="C10" s="1">
        <v>0</v>
      </c>
      <c r="D10" s="1">
        <v>401.70521653543307</v>
      </c>
      <c r="E10" s="1">
        <v>377.947869529787</v>
      </c>
      <c r="F10" s="1">
        <v>339.38835813837778</v>
      </c>
      <c r="G10" s="1">
        <v>302.54376664666978</v>
      </c>
      <c r="H10" s="1">
        <v>272.05616295047474</v>
      </c>
      <c r="I10" s="1">
        <v>247.77837101464337</v>
      </c>
      <c r="J10" s="1">
        <v>228.47173174668148</v>
      </c>
      <c r="K10" s="1">
        <v>212.94025462976526</v>
      </c>
      <c r="L10" s="1">
        <v>200.25562013039499</v>
      </c>
      <c r="M10" s="2">
        <v>189.73939581924941</v>
      </c>
      <c r="N10" s="5">
        <v>102.60977800395128</v>
      </c>
      <c r="O10" s="3">
        <v>102.27054027648759</v>
      </c>
      <c r="P10" s="3">
        <v>98.592674204079344</v>
      </c>
      <c r="Q10" s="1">
        <v>87.139728224516176</v>
      </c>
    </row>
    <row r="11" spans="1:17" ht="15" x14ac:dyDescent="0.25">
      <c r="A11" s="1" t="s">
        <v>13</v>
      </c>
      <c r="B11" s="1" t="s">
        <v>14</v>
      </c>
      <c r="C11" s="1">
        <v>0</v>
      </c>
      <c r="D11" s="1">
        <v>26.521836</v>
      </c>
      <c r="E11" s="1">
        <v>26.521836</v>
      </c>
      <c r="F11" s="1">
        <v>26.521836</v>
      </c>
      <c r="G11" s="1">
        <v>26.521836</v>
      </c>
      <c r="H11" s="1">
        <v>26.521836</v>
      </c>
      <c r="I11" s="1">
        <v>26.521836</v>
      </c>
      <c r="J11" s="1">
        <v>26.521836</v>
      </c>
      <c r="K11" s="1">
        <v>26.521836</v>
      </c>
      <c r="L11" s="1">
        <v>26.521836</v>
      </c>
      <c r="M11" s="2">
        <v>26.521836</v>
      </c>
      <c r="N11" s="5">
        <v>26.521836</v>
      </c>
      <c r="O11" s="3">
        <v>26.521836</v>
      </c>
      <c r="P11" s="3">
        <v>26.521836</v>
      </c>
      <c r="Q11" s="1">
        <v>26.521836</v>
      </c>
    </row>
    <row r="12" spans="1:17" ht="15" x14ac:dyDescent="0.25">
      <c r="A12" s="1" t="s">
        <v>15</v>
      </c>
      <c r="B12" s="1" t="s">
        <v>16</v>
      </c>
      <c r="C12" s="1">
        <v>0</v>
      </c>
      <c r="D12" s="1">
        <v>0</v>
      </c>
      <c r="E12" s="1">
        <v>0.61386310808737832</v>
      </c>
      <c r="F12" s="1">
        <v>2.2985410698173712</v>
      </c>
      <c r="G12" s="1">
        <v>4.6857185689171788</v>
      </c>
      <c r="H12" s="1">
        <v>7.4599043512519643</v>
      </c>
      <c r="I12" s="1">
        <v>10.422905845629092</v>
      </c>
      <c r="J12" s="1">
        <v>13.459621569076228</v>
      </c>
      <c r="K12" s="1">
        <v>16.502762948160981</v>
      </c>
      <c r="L12" s="1">
        <v>19.51159898277837</v>
      </c>
      <c r="M12" s="2">
        <v>22.460540078823726</v>
      </c>
      <c r="N12" s="5">
        <v>76.084487880121756</v>
      </c>
      <c r="O12" s="3">
        <v>75.8132675770172</v>
      </c>
      <c r="P12" s="3">
        <v>72.220610666007801</v>
      </c>
      <c r="Q12" s="1">
        <v>60.906484425623184</v>
      </c>
    </row>
    <row r="13" spans="1:17" ht="15" x14ac:dyDescent="0.25">
      <c r="A13" s="1" t="s">
        <v>17</v>
      </c>
      <c r="B13" s="1" t="s">
        <v>18</v>
      </c>
      <c r="C13" s="1">
        <v>0</v>
      </c>
      <c r="D13" s="1">
        <v>375.18338053543306</v>
      </c>
      <c r="E13" s="1">
        <v>350.81217042169959</v>
      </c>
      <c r="F13" s="1">
        <v>310.56798106856041</v>
      </c>
      <c r="G13" s="1">
        <v>271.33621207775258</v>
      </c>
      <c r="H13" s="1">
        <v>238.07442259922277</v>
      </c>
      <c r="I13" s="1">
        <v>210.83362916901427</v>
      </c>
      <c r="J13" s="1">
        <v>188.49027417760524</v>
      </c>
      <c r="K13" s="1">
        <v>169.91565568160428</v>
      </c>
      <c r="L13" s="1">
        <v>154.22218514761661</v>
      </c>
      <c r="M13" s="2">
        <v>140.75701974042568</v>
      </c>
      <c r="N13" s="5">
        <v>3.454123829513378E-3</v>
      </c>
      <c r="O13" s="3">
        <v>-6.4563300529613343E-2</v>
      </c>
      <c r="P13" s="3">
        <v>-0.14977246192846394</v>
      </c>
      <c r="Q13" s="1">
        <v>-0.2885922011070079</v>
      </c>
    </row>
    <row r="14" spans="1:17" ht="15" x14ac:dyDescent="0.25">
      <c r="A14" s="1" t="s">
        <v>19</v>
      </c>
      <c r="B14" s="1" t="s">
        <v>20</v>
      </c>
      <c r="C14" s="1">
        <v>0</v>
      </c>
      <c r="D14" s="1">
        <v>2.3596439027385725</v>
      </c>
      <c r="E14" s="1">
        <v>2.2063658517088025</v>
      </c>
      <c r="F14" s="1">
        <v>1.9532577425695623</v>
      </c>
      <c r="G14" s="1">
        <v>1.7065170570927835</v>
      </c>
      <c r="H14" s="1">
        <v>1.497323412573728</v>
      </c>
      <c r="I14" s="1">
        <v>1.3259976677296494</v>
      </c>
      <c r="J14" s="1">
        <v>1.185473422500662</v>
      </c>
      <c r="K14" s="1">
        <v>1.0686519225258131</v>
      </c>
      <c r="L14" s="1">
        <v>0.96995084998501013</v>
      </c>
      <c r="M14" s="2">
        <v>0.88526427509701688</v>
      </c>
      <c r="N14" s="5">
        <v>2.1724049242222503E-5</v>
      </c>
      <c r="O14" s="3">
        <v>-4.0605849389693929E-4</v>
      </c>
      <c r="P14" s="3">
        <v>-9.4196516936140848E-4</v>
      </c>
      <c r="Q14" s="1">
        <v>-1.8150452899811818E-3</v>
      </c>
    </row>
    <row r="15" spans="1:17" ht="15" x14ac:dyDescent="0.25">
      <c r="A15" s="1" t="s">
        <v>21</v>
      </c>
      <c r="B15" s="1" t="s">
        <v>22</v>
      </c>
      <c r="C15" s="1">
        <v>0</v>
      </c>
      <c r="D15" s="1">
        <v>1.1798219513692862</v>
      </c>
      <c r="E15" s="1">
        <v>2.2830048772236875</v>
      </c>
      <c r="F15" s="1">
        <v>3.2596337485084685</v>
      </c>
      <c r="G15" s="1">
        <v>4.1128922770548604</v>
      </c>
      <c r="H15" s="1">
        <v>4.8615539833417243</v>
      </c>
      <c r="I15" s="1">
        <v>5.5245528172065494</v>
      </c>
      <c r="J15" s="1">
        <v>6.1172895284568805</v>
      </c>
      <c r="K15" s="1">
        <v>6.651615489719787</v>
      </c>
      <c r="L15" s="1">
        <v>7.1365909147122917</v>
      </c>
      <c r="M15" s="2">
        <v>7.5792230522608</v>
      </c>
      <c r="N15" s="5">
        <v>13.134971212236442</v>
      </c>
      <c r="O15" s="3">
        <v>13.111325156912597</v>
      </c>
      <c r="P15" s="3">
        <v>12.796620759908116</v>
      </c>
      <c r="Q15" s="1">
        <v>11.751111112815721</v>
      </c>
    </row>
    <row r="16" spans="1:17" ht="15" x14ac:dyDescent="0.25">
      <c r="A16" s="1" t="s">
        <v>50</v>
      </c>
      <c r="B16" s="1" t="s">
        <v>51</v>
      </c>
      <c r="C16" s="1">
        <v>0</v>
      </c>
      <c r="D16" s="1">
        <v>4.2473590249294304</v>
      </c>
      <c r="E16" s="1">
        <v>8.2188175580052754</v>
      </c>
      <c r="F16" s="1">
        <v>11.734681494630488</v>
      </c>
      <c r="G16" s="1">
        <v>14.806412197397497</v>
      </c>
      <c r="H16" s="1">
        <v>17.501594340030209</v>
      </c>
      <c r="I16" s="1">
        <v>19.888390141943578</v>
      </c>
      <c r="J16" s="1">
        <v>22.02224230244477</v>
      </c>
      <c r="K16" s="1">
        <v>23.945815762991234</v>
      </c>
      <c r="L16" s="1">
        <v>25.691727292964252</v>
      </c>
      <c r="M16" s="2">
        <v>27.285202988138899</v>
      </c>
      <c r="N16" s="12">
        <v>47.28589636405119</v>
      </c>
      <c r="O16" s="3">
        <v>47.200770564885353</v>
      </c>
      <c r="P16" s="3">
        <v>46.067834735669216</v>
      </c>
      <c r="Q16" s="1">
        <v>42.304000006136597</v>
      </c>
    </row>
    <row r="17" spans="1:17" ht="15" x14ac:dyDescent="0.25">
      <c r="A17" s="1" t="s">
        <v>23</v>
      </c>
      <c r="B17" s="1" t="s">
        <v>24</v>
      </c>
      <c r="C17" s="1">
        <v>0</v>
      </c>
      <c r="D17" s="1">
        <v>0.58991097568464312</v>
      </c>
      <c r="E17" s="1">
        <v>1.7314134142964868</v>
      </c>
      <c r="F17" s="1">
        <v>3.361230288550721</v>
      </c>
      <c r="G17" s="1">
        <v>5.4176764270781508</v>
      </c>
      <c r="H17" s="1">
        <v>7.8484534187490134</v>
      </c>
      <c r="I17" s="1">
        <v>10.610729827352287</v>
      </c>
      <c r="J17" s="1">
        <v>13.669374591580727</v>
      </c>
      <c r="K17" s="1">
        <v>16.995182336440621</v>
      </c>
      <c r="L17" s="1">
        <v>20.563477793796768</v>
      </c>
      <c r="M17" s="2">
        <v>24.353089319927168</v>
      </c>
      <c r="N17" s="5">
        <v>581.6844902751144</v>
      </c>
      <c r="O17" s="11">
        <v>1500.3854011433457</v>
      </c>
      <c r="P17" s="11">
        <v>7501.0325886023411</v>
      </c>
      <c r="Q17" s="1">
        <v>16914.067865155492</v>
      </c>
    </row>
    <row r="18" spans="1:17" ht="15" x14ac:dyDescent="0.25">
      <c r="A18" s="1" t="s">
        <v>25</v>
      </c>
      <c r="B18" s="1" t="s">
        <v>26</v>
      </c>
      <c r="C18" s="1">
        <v>0</v>
      </c>
      <c r="D18" s="1">
        <v>55.44522505770108</v>
      </c>
      <c r="E18" s="1">
        <v>107.28883208062662</v>
      </c>
      <c r="F18" s="1">
        <v>153.18508575126577</v>
      </c>
      <c r="G18" s="1">
        <v>193.28360323752818</v>
      </c>
      <c r="H18" s="1">
        <v>228.46663805814842</v>
      </c>
      <c r="I18" s="1">
        <v>259.62398304055466</v>
      </c>
      <c r="J18" s="1">
        <v>287.47938979671324</v>
      </c>
      <c r="K18" s="1">
        <v>312.5898084848983</v>
      </c>
      <c r="L18" s="1">
        <v>335.38101995113351</v>
      </c>
      <c r="M18" s="2">
        <v>356.18232683957154</v>
      </c>
      <c r="N18" s="5">
        <v>617.27232159365383</v>
      </c>
      <c r="O18" s="3">
        <v>616.16108539599225</v>
      </c>
      <c r="P18" s="3">
        <v>601.37168764126261</v>
      </c>
      <c r="Q18" s="1">
        <v>552.23841154332433</v>
      </c>
    </row>
    <row r="19" spans="1:17" ht="15" x14ac:dyDescent="0.25">
      <c r="A19" s="1" t="s">
        <v>54</v>
      </c>
      <c r="B19" s="1" t="s">
        <v>27</v>
      </c>
      <c r="C19" s="1">
        <v>0</v>
      </c>
      <c r="D19" s="1">
        <v>6.9115000000000001E-3</v>
      </c>
      <c r="E19" s="1">
        <v>1.3701317221074535E-2</v>
      </c>
      <c r="F19" s="1">
        <v>2.0377586092818121E-2</v>
      </c>
      <c r="G19" s="1">
        <v>2.6953462957757201E-2</v>
      </c>
      <c r="H19" s="1">
        <v>3.3441690692377679E-2</v>
      </c>
      <c r="I19" s="1">
        <v>3.9853030286467951E-2</v>
      </c>
      <c r="J19" s="1">
        <v>4.6196270632870115E-2</v>
      </c>
      <c r="K19" s="1">
        <v>5.2478605504570813E-2</v>
      </c>
      <c r="L19" s="1">
        <v>5.8706004997411979E-2</v>
      </c>
      <c r="M19" s="2">
        <v>6.4883505570200797E-2</v>
      </c>
      <c r="N19" s="5">
        <v>0.57014984515254497</v>
      </c>
      <c r="O19" s="3">
        <v>1.3297756670027405</v>
      </c>
      <c r="P19" s="3">
        <v>5.9184324848393111</v>
      </c>
      <c r="Q19" s="1">
        <v>12.055498847018837</v>
      </c>
    </row>
    <row r="20" spans="1:17" ht="15" x14ac:dyDescent="0.25">
      <c r="A20" s="1" t="s">
        <v>55</v>
      </c>
      <c r="B20" s="1" t="s">
        <v>28</v>
      </c>
      <c r="C20" s="1">
        <v>0</v>
      </c>
      <c r="D20" s="1">
        <v>0.82938000000000001</v>
      </c>
      <c r="E20" s="1">
        <v>0.81491629652894404</v>
      </c>
      <c r="F20" s="1">
        <v>0.80142629095365192</v>
      </c>
      <c r="G20" s="1">
        <v>0.78951277551454579</v>
      </c>
      <c r="H20" s="1">
        <v>0.77912639741361234</v>
      </c>
      <c r="I20" s="1">
        <v>0.77002958510468045</v>
      </c>
      <c r="J20" s="1">
        <v>0.76198590217398832</v>
      </c>
      <c r="K20" s="1">
        <v>0.75480411001674041</v>
      </c>
      <c r="L20" s="1">
        <v>0.74833751125103132</v>
      </c>
      <c r="M20" s="2">
        <v>0.74247418883460603</v>
      </c>
      <c r="N20" s="5">
        <v>0.6702029901148735</v>
      </c>
      <c r="O20" s="3">
        <v>0.66997509597721339</v>
      </c>
      <c r="P20" s="3">
        <v>0.66762626124706603</v>
      </c>
      <c r="Q20" s="1">
        <v>0.66151890572279148</v>
      </c>
    </row>
    <row r="21" spans="1:17" ht="15" x14ac:dyDescent="0.25">
      <c r="A21" s="1" t="s">
        <v>56</v>
      </c>
      <c r="B21" s="1" t="s">
        <v>29</v>
      </c>
      <c r="C21" s="1">
        <v>0</v>
      </c>
      <c r="D21" s="1">
        <v>5.0377010490850003E-7</v>
      </c>
      <c r="E21" s="1">
        <v>1.9797593830266483E-6</v>
      </c>
      <c r="F21" s="1">
        <v>4.3791844738758823E-6</v>
      </c>
      <c r="G21" s="1">
        <v>7.6615547384685892E-6</v>
      </c>
      <c r="H21" s="1">
        <v>1.1794084048941703E-5</v>
      </c>
      <c r="I21" s="1">
        <v>1.6749832386707035E-5</v>
      </c>
      <c r="J21" s="1">
        <v>2.2506170303384196E-5</v>
      </c>
      <c r="K21" s="1">
        <v>2.9043726560538285E-5</v>
      </c>
      <c r="L21" s="1">
        <v>3.6345681909986463E-5</v>
      </c>
      <c r="M21" s="2">
        <v>4.4397281585895513E-5</v>
      </c>
      <c r="N21" s="5">
        <v>3.428197141151109E-3</v>
      </c>
      <c r="O21" s="3">
        <v>1.8648526860731544E-2</v>
      </c>
      <c r="P21" s="3">
        <v>0.36940363309638247</v>
      </c>
      <c r="Q21" s="1">
        <v>1.5327034631426832</v>
      </c>
    </row>
    <row r="22" spans="1:17" ht="15" x14ac:dyDescent="0.25">
      <c r="A22" s="1" t="s">
        <v>30</v>
      </c>
      <c r="B22" s="1" t="s">
        <v>31</v>
      </c>
      <c r="C22" s="1">
        <v>12.6631</v>
      </c>
      <c r="D22" s="1">
        <v>12.6631</v>
      </c>
      <c r="E22" s="1">
        <v>12.6631</v>
      </c>
      <c r="F22" s="1">
        <v>12.662862355373486</v>
      </c>
      <c r="G22" s="1">
        <v>12.662629079749355</v>
      </c>
      <c r="H22" s="1">
        <v>12.662399882750352</v>
      </c>
      <c r="I22" s="1">
        <v>12.662174303105482</v>
      </c>
      <c r="J22" s="1">
        <v>12.661951895464103</v>
      </c>
      <c r="K22" s="1">
        <v>12.661732283925305</v>
      </c>
      <c r="L22" s="1">
        <v>12.661515161359475</v>
      </c>
      <c r="M22" s="2">
        <v>12.661300276209419</v>
      </c>
      <c r="N22" s="5">
        <v>12.644454896970537</v>
      </c>
      <c r="O22" s="3">
        <v>12.620939896347538</v>
      </c>
      <c r="P22" s="3">
        <v>12.513714243897489</v>
      </c>
      <c r="Q22" s="1">
        <v>12.349731715912853</v>
      </c>
    </row>
    <row r="23" spans="1:17" ht="15" x14ac:dyDescent="0.25">
      <c r="A23" s="1" t="s">
        <v>32</v>
      </c>
      <c r="B23" s="1" t="s">
        <v>33</v>
      </c>
      <c r="C23" s="1">
        <v>12.6631</v>
      </c>
      <c r="D23" s="1">
        <v>11.833719496229895</v>
      </c>
      <c r="E23" s="1">
        <v>11.848181723711674</v>
      </c>
      <c r="F23" s="1">
        <v>11.86143168523536</v>
      </c>
      <c r="G23" s="1">
        <v>11.873108642680071</v>
      </c>
      <c r="H23" s="1">
        <v>11.88326169125269</v>
      </c>
      <c r="I23" s="1">
        <v>11.892127968168415</v>
      </c>
      <c r="J23" s="1">
        <v>11.899943487119812</v>
      </c>
      <c r="K23" s="1">
        <v>11.906899130182005</v>
      </c>
      <c r="L23" s="1">
        <v>11.913141304426533</v>
      </c>
      <c r="M23" s="2">
        <v>11.918781690093226</v>
      </c>
      <c r="N23" s="5">
        <v>11.970823709714512</v>
      </c>
      <c r="O23" s="3">
        <v>11.932316273509594</v>
      </c>
      <c r="P23" s="3">
        <v>11.476684349554041</v>
      </c>
      <c r="Q23" s="1">
        <v>10.155509347047378</v>
      </c>
    </row>
    <row r="24" spans="1:17" ht="15" x14ac:dyDescent="0.25">
      <c r="A24" s="1" t="s">
        <v>34</v>
      </c>
      <c r="B24" s="1" t="s">
        <v>35</v>
      </c>
      <c r="C24" s="1">
        <v>12.6631</v>
      </c>
      <c r="D24" s="1">
        <v>12.663099496229895</v>
      </c>
      <c r="E24" s="1">
        <v>12.663098020240618</v>
      </c>
      <c r="F24" s="1">
        <v>12.662857976189011</v>
      </c>
      <c r="G24" s="1">
        <v>12.662621418194616</v>
      </c>
      <c r="H24" s="1">
        <v>12.662388088666303</v>
      </c>
      <c r="I24" s="1">
        <v>12.662157553273095</v>
      </c>
      <c r="J24" s="1">
        <v>12.6619293892938</v>
      </c>
      <c r="K24" s="1">
        <v>12.661703240198745</v>
      </c>
      <c r="L24" s="1">
        <v>12.661478815677565</v>
      </c>
      <c r="M24" s="2">
        <v>12.661255878927832</v>
      </c>
      <c r="N24" s="5">
        <v>12.641026699829386</v>
      </c>
      <c r="O24" s="3">
        <v>12.602291369486807</v>
      </c>
      <c r="P24" s="3">
        <v>12.144310610801107</v>
      </c>
      <c r="Q24" s="1">
        <v>10.81702825277017</v>
      </c>
    </row>
    <row r="25" spans="1:17" ht="15" x14ac:dyDescent="0.25">
      <c r="A25" s="1" t="s">
        <v>36</v>
      </c>
      <c r="B25" s="1" t="s">
        <v>37</v>
      </c>
      <c r="C25" s="1">
        <v>100</v>
      </c>
      <c r="D25" s="1">
        <v>99.999911584258371</v>
      </c>
      <c r="E25" s="1">
        <v>99.999652319129382</v>
      </c>
      <c r="F25" s="1">
        <v>99.957494252674223</v>
      </c>
      <c r="G25" s="1">
        <v>99.915961863771372</v>
      </c>
      <c r="H25" s="1">
        <v>99.875009357019735</v>
      </c>
      <c r="I25" s="1">
        <v>99.834559996692406</v>
      </c>
      <c r="J25" s="1">
        <v>99.794539185000758</v>
      </c>
      <c r="K25" s="1">
        <v>99.754884025511274</v>
      </c>
      <c r="L25" s="1">
        <v>99.715543308244378</v>
      </c>
      <c r="M25" s="2">
        <v>99.676475263091561</v>
      </c>
      <c r="N25" s="5">
        <v>96.180461213494709</v>
      </c>
      <c r="O25" s="3">
        <v>89.75284113415546</v>
      </c>
      <c r="P25" s="3">
        <v>36.932368721601961</v>
      </c>
      <c r="Q25" s="12">
        <v>0</v>
      </c>
    </row>
    <row r="26" spans="1:17" ht="15" x14ac:dyDescent="0.25">
      <c r="A26" s="1" t="s">
        <v>38</v>
      </c>
      <c r="B26" s="1" t="s">
        <v>39</v>
      </c>
      <c r="C26" s="1">
        <v>100</v>
      </c>
      <c r="D26" s="1">
        <v>100</v>
      </c>
      <c r="E26" s="1">
        <v>99.977847756410256</v>
      </c>
      <c r="F26" s="1">
        <v>99.956081829686724</v>
      </c>
      <c r="G26" s="1">
        <v>99.93467621294117</v>
      </c>
      <c r="H26" s="1">
        <v>99.913588799065252</v>
      </c>
      <c r="I26" s="1">
        <v>99.892778799134334</v>
      </c>
      <c r="J26" s="1">
        <v>99.87221176961765</v>
      </c>
      <c r="K26" s="1">
        <v>99.851859582059575</v>
      </c>
      <c r="L26" s="1">
        <v>99.831699215873243</v>
      </c>
      <c r="M26" s="2">
        <v>99.811711568671015</v>
      </c>
      <c r="N26" s="5">
        <v>98.175047224538361</v>
      </c>
      <c r="O26" s="3">
        <v>95.669389636463293</v>
      </c>
      <c r="P26" s="3">
        <v>79.142691168305248</v>
      </c>
      <c r="Q26" s="1">
        <v>52.031984974577014</v>
      </c>
    </row>
    <row r="27" spans="1:17" ht="15" x14ac:dyDescent="0.25">
      <c r="A27" s="1" t="s">
        <v>40</v>
      </c>
      <c r="B27" s="1" t="s">
        <v>41</v>
      </c>
      <c r="C27" s="1">
        <v>0</v>
      </c>
      <c r="D27" s="1">
        <v>5.7595833333333336E-3</v>
      </c>
      <c r="E27" s="1">
        <v>1.1418724281451E-2</v>
      </c>
      <c r="F27" s="1">
        <v>1.6984184635295805E-2</v>
      </c>
      <c r="G27" s="1">
        <v>2.2466912243035708E-2</v>
      </c>
      <c r="H27" s="1">
        <v>2.7877512225074681E-2</v>
      </c>
      <c r="I27" s="1">
        <v>3.3224939899412741E-2</v>
      </c>
      <c r="J27" s="1">
        <v>3.8516508664509883E-2</v>
      </c>
      <c r="K27" s="1">
        <v>4.3758203872959471E-2</v>
      </c>
      <c r="L27" s="1">
        <v>4.8954992145536079E-2</v>
      </c>
      <c r="M27" s="2">
        <v>5.4111062901331955E-2</v>
      </c>
      <c r="N27" s="5">
        <v>0.47914190905138015</v>
      </c>
      <c r="O27" s="3">
        <v>1.1306112993527186</v>
      </c>
      <c r="P27" s="3">
        <v>5.4275365897215195</v>
      </c>
      <c r="Q27" s="1">
        <v>12.476277787899717</v>
      </c>
    </row>
    <row r="28" spans="1:17" ht="15" x14ac:dyDescent="0.25">
      <c r="A28" s="1" t="s">
        <v>42</v>
      </c>
      <c r="B28" s="1" t="s">
        <v>43</v>
      </c>
      <c r="C28" s="1">
        <v>0</v>
      </c>
      <c r="D28" s="1">
        <v>1.1713397692789105</v>
      </c>
      <c r="E28" s="1">
        <v>2.2638248336854572</v>
      </c>
      <c r="F28" s="1">
        <v>3.2286381993403146</v>
      </c>
      <c r="G28" s="1">
        <v>4.0697766914794062</v>
      </c>
      <c r="H28" s="1">
        <v>4.8064799882830886</v>
      </c>
      <c r="I28" s="1">
        <v>5.4578958394891259</v>
      </c>
      <c r="J28" s="1">
        <v>6.0395116604518631</v>
      </c>
      <c r="K28" s="1">
        <v>6.5632077056178133</v>
      </c>
      <c r="L28" s="1">
        <v>7.0380475514572485</v>
      </c>
      <c r="M28" s="2">
        <v>7.471030515132826</v>
      </c>
      <c r="N28" s="5">
        <v>12.891183108241908</v>
      </c>
      <c r="O28" s="3">
        <v>12.909502884278725</v>
      </c>
      <c r="P28" s="3">
        <v>13.099856834187275</v>
      </c>
      <c r="Q28" s="1">
        <v>13.594552293526338</v>
      </c>
    </row>
    <row r="29" spans="1:17" ht="15" x14ac:dyDescent="0.25">
      <c r="A29" s="1" t="s">
        <v>44</v>
      </c>
      <c r="B29" s="1" t="s">
        <v>45</v>
      </c>
      <c r="C29" s="1">
        <v>0</v>
      </c>
      <c r="D29" s="1">
        <v>1962.93005515663</v>
      </c>
      <c r="E29" s="1">
        <v>1931.0552741778076</v>
      </c>
      <c r="F29" s="1">
        <v>1901.21264017966</v>
      </c>
      <c r="G29" s="1">
        <v>1874.794191693617</v>
      </c>
      <c r="H29" s="1">
        <v>1851.7125742057797</v>
      </c>
      <c r="I29" s="1">
        <v>1831.4580730680982</v>
      </c>
      <c r="J29" s="1">
        <v>1813.5178347704932</v>
      </c>
      <c r="K29" s="1">
        <v>1797.4752802032258</v>
      </c>
      <c r="L29" s="1">
        <v>1783.0101029872835</v>
      </c>
      <c r="M29" s="2">
        <v>1769.8775534497445</v>
      </c>
      <c r="N29" s="5">
        <v>1604.5763688777379</v>
      </c>
      <c r="O29" s="3">
        <v>1598.8709481150108</v>
      </c>
      <c r="P29" s="3">
        <v>1532.427172761096</v>
      </c>
      <c r="Q29" s="1">
        <v>1343.6122860632722</v>
      </c>
    </row>
    <row r="30" spans="1:17" ht="15" x14ac:dyDescent="0.25">
      <c r="A30" s="1" t="s">
        <v>46</v>
      </c>
      <c r="B30" s="1" t="s">
        <v>47</v>
      </c>
      <c r="C30" s="1">
        <v>0</v>
      </c>
      <c r="D30" s="1">
        <v>473.94063244805631</v>
      </c>
      <c r="E30" s="1">
        <v>862.85682947280543</v>
      </c>
      <c r="F30" s="1">
        <v>1106.2817460387348</v>
      </c>
      <c r="G30" s="1">
        <v>1244.3299213121759</v>
      </c>
      <c r="H30" s="1">
        <v>1322.6157226845457</v>
      </c>
      <c r="I30" s="1">
        <v>1368.8646976317978</v>
      </c>
      <c r="J30" s="1">
        <v>1397.6277321623841</v>
      </c>
      <c r="K30" s="1">
        <v>1416.396696080222</v>
      </c>
      <c r="L30" s="1">
        <v>1429.1424392426529</v>
      </c>
      <c r="M30" s="2">
        <v>1438.0772027152916</v>
      </c>
      <c r="N30" s="5">
        <v>1347.7764801758717</v>
      </c>
      <c r="O30" s="3">
        <v>1340.9023075381549</v>
      </c>
      <c r="P30" s="3">
        <v>1261.6530614947792</v>
      </c>
      <c r="Q30" s="1">
        <v>1023.9886287068538</v>
      </c>
    </row>
    <row r="31" spans="1:17" x14ac:dyDescent="0.3">
      <c r="A31" s="1" t="s">
        <v>48</v>
      </c>
      <c r="B31" s="1" t="s">
        <v>49</v>
      </c>
      <c r="C31" s="1">
        <v>0</v>
      </c>
      <c r="D31" s="1">
        <v>31.291044303416186</v>
      </c>
      <c r="E31" s="1">
        <v>61.950933410637958</v>
      </c>
      <c r="F31" s="1">
        <v>93.943873741516313</v>
      </c>
      <c r="G31" s="1">
        <v>128.35331017226758</v>
      </c>
      <c r="H31" s="1">
        <v>165.20406516551319</v>
      </c>
      <c r="I31" s="1">
        <v>204.10317764423891</v>
      </c>
      <c r="J31" s="1">
        <v>244.57815171975309</v>
      </c>
      <c r="K31" s="1">
        <v>286.18308880256927</v>
      </c>
      <c r="L31" s="1">
        <v>328.5217938710951</v>
      </c>
      <c r="M31" s="2">
        <v>371.24835393112875</v>
      </c>
      <c r="N31" s="5">
        <v>1347.7311103588077</v>
      </c>
      <c r="O31" s="3">
        <v>1341.748817964602</v>
      </c>
      <c r="P31" s="3">
        <v>1263.5696428903552</v>
      </c>
      <c r="Q31" s="1">
        <v>1027.3799077283543</v>
      </c>
    </row>
    <row r="32" spans="1:17" x14ac:dyDescent="0.3">
      <c r="A32" s="1" t="s">
        <v>52</v>
      </c>
      <c r="B32" s="1" t="s">
        <v>53</v>
      </c>
      <c r="C32" s="1">
        <v>0</v>
      </c>
      <c r="D32" s="1">
        <v>2.654599390580894</v>
      </c>
      <c r="E32" s="1">
        <v>5.1367609737532964</v>
      </c>
      <c r="F32" s="1">
        <v>7.3341759341440547</v>
      </c>
      <c r="G32" s="1">
        <v>9.2540076233734361</v>
      </c>
      <c r="H32" s="1">
        <v>10.938496462518881</v>
      </c>
      <c r="I32" s="1">
        <v>12.430243838714736</v>
      </c>
      <c r="J32" s="1">
        <v>13.763901439027981</v>
      </c>
      <c r="K32" s="1">
        <v>14.966134851869521</v>
      </c>
      <c r="L32" s="1">
        <v>16.057329558102655</v>
      </c>
      <c r="M32" s="2">
        <v>17.053251867586798</v>
      </c>
      <c r="N32" s="5">
        <v>29.553685227531993</v>
      </c>
      <c r="O32" s="3">
        <v>29.500481603053345</v>
      </c>
      <c r="P32" s="3">
        <v>28.792396709793259</v>
      </c>
      <c r="Q32" s="1">
        <v>26.440000003835372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2"/>
  <sheetViews>
    <sheetView tabSelected="1" workbookViewId="0">
      <selection activeCell="AB21" sqref="AB21"/>
    </sheetView>
  </sheetViews>
  <sheetFormatPr defaultRowHeight="14.4" x14ac:dyDescent="0.3"/>
  <cols>
    <col min="1" max="1" width="27.88671875" bestFit="1" customWidth="1"/>
    <col min="2" max="2" width="16.6640625" bestFit="1" customWidth="1"/>
    <col min="3" max="3" width="8" bestFit="1" customWidth="1"/>
    <col min="4" max="14" width="12" bestFit="1" customWidth="1"/>
    <col min="15" max="15" width="12.6640625" bestFit="1" customWidth="1"/>
    <col min="16" max="16" width="12.6640625" customWidth="1"/>
    <col min="17" max="18" width="13.77734375" style="22" bestFit="1" customWidth="1"/>
    <col min="19" max="19" width="13.77734375" style="26" customWidth="1"/>
    <col min="20" max="20" width="13.77734375" style="31" customWidth="1"/>
    <col min="21" max="22" width="13.77734375" style="43" customWidth="1"/>
    <col min="23" max="23" width="13.77734375" style="26" customWidth="1"/>
    <col min="24" max="24" width="11.6640625" style="31" bestFit="1" customWidth="1"/>
    <col min="25" max="26" width="12.6640625" bestFit="1" customWidth="1"/>
    <col min="27" max="27" width="10.6640625" bestFit="1" customWidth="1"/>
  </cols>
  <sheetData>
    <row r="2" spans="1:27" x14ac:dyDescent="0.3">
      <c r="N2" s="10" t="s">
        <v>57</v>
      </c>
      <c r="O2" s="10" t="s">
        <v>58</v>
      </c>
      <c r="P2" s="13" t="s">
        <v>63</v>
      </c>
      <c r="Q2" s="19" t="s">
        <v>64</v>
      </c>
      <c r="R2" s="19" t="s">
        <v>64</v>
      </c>
      <c r="S2" s="24" t="s">
        <v>65</v>
      </c>
      <c r="T2" s="27" t="s">
        <v>66</v>
      </c>
      <c r="U2" s="40" t="s">
        <v>67</v>
      </c>
      <c r="V2" s="40" t="s">
        <v>67</v>
      </c>
      <c r="W2" s="24" t="s">
        <v>65</v>
      </c>
      <c r="X2" s="27" t="s">
        <v>66</v>
      </c>
      <c r="Y2" s="10" t="s">
        <v>60</v>
      </c>
      <c r="Z2" s="10" t="s">
        <v>59</v>
      </c>
      <c r="AA2" s="32" t="s">
        <v>68</v>
      </c>
    </row>
    <row r="3" spans="1:27" x14ac:dyDescent="0.3">
      <c r="A3" s="1" t="s">
        <v>61</v>
      </c>
      <c r="B3" s="1" t="s">
        <v>0</v>
      </c>
      <c r="C3" s="6">
        <v>0</v>
      </c>
      <c r="D3" s="6">
        <v>0.5</v>
      </c>
      <c r="E3" s="6">
        <v>1</v>
      </c>
      <c r="F3" s="6">
        <v>1.5</v>
      </c>
      <c r="G3" s="6">
        <v>2</v>
      </c>
      <c r="H3" s="6">
        <v>2.5</v>
      </c>
      <c r="I3" s="6">
        <v>3</v>
      </c>
      <c r="J3" s="6">
        <v>3.5</v>
      </c>
      <c r="K3" s="6">
        <v>4</v>
      </c>
      <c r="L3" s="6">
        <v>4.5</v>
      </c>
      <c r="M3" s="7">
        <v>5</v>
      </c>
      <c r="N3" s="13">
        <v>99</v>
      </c>
      <c r="O3" s="14">
        <v>165.5</v>
      </c>
      <c r="P3" s="14">
        <v>165.53899999999999</v>
      </c>
      <c r="Q3" s="20">
        <v>165.50000000000338</v>
      </c>
      <c r="R3" s="20">
        <v>165.55000000000339</v>
      </c>
      <c r="S3" s="39">
        <f>P3</f>
        <v>165.53899999999999</v>
      </c>
      <c r="T3" s="28"/>
      <c r="U3" s="40">
        <v>165.50000000000338</v>
      </c>
      <c r="V3" s="40">
        <v>165.55000000000339</v>
      </c>
      <c r="W3" s="39">
        <f>P3</f>
        <v>165.53899999999999</v>
      </c>
      <c r="X3" s="28"/>
      <c r="Y3" s="14">
        <v>792.5</v>
      </c>
      <c r="Z3" s="13">
        <v>3767</v>
      </c>
      <c r="AA3" s="1"/>
    </row>
    <row r="4" spans="1:27" s="38" customFormat="1" x14ac:dyDescent="0.3">
      <c r="A4" s="32" t="s">
        <v>62</v>
      </c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5">
        <f>N3/60</f>
        <v>1.65</v>
      </c>
      <c r="O4" s="35">
        <f t="shared" ref="O4:Z4" si="0">O3/60</f>
        <v>2.7583333333333333</v>
      </c>
      <c r="P4" s="35">
        <f t="shared" si="0"/>
        <v>2.7589833333333331</v>
      </c>
      <c r="Q4" s="36">
        <f t="shared" si="0"/>
        <v>2.7583333333333897</v>
      </c>
      <c r="R4" s="36">
        <f t="shared" si="0"/>
        <v>2.7591666666667232</v>
      </c>
      <c r="S4" s="37">
        <f t="shared" si="0"/>
        <v>2.7589833333333331</v>
      </c>
      <c r="T4" s="37"/>
      <c r="U4" s="36">
        <f t="shared" si="0"/>
        <v>2.7583333333333897</v>
      </c>
      <c r="V4" s="36">
        <f t="shared" si="0"/>
        <v>2.7591666666667232</v>
      </c>
      <c r="W4" s="37">
        <f t="shared" ref="W4" si="1">W3/60</f>
        <v>2.7589833333333331</v>
      </c>
      <c r="X4" s="37"/>
      <c r="Y4" s="35">
        <f t="shared" si="0"/>
        <v>13.208333333333334</v>
      </c>
      <c r="Z4" s="35">
        <f t="shared" si="0"/>
        <v>62.783333333333331</v>
      </c>
      <c r="AA4" s="32"/>
    </row>
    <row r="5" spans="1:27" x14ac:dyDescent="0.3">
      <c r="A5" s="1" t="s">
        <v>1</v>
      </c>
      <c r="B5" s="1" t="s">
        <v>2</v>
      </c>
      <c r="C5" s="6">
        <v>0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3</v>
      </c>
      <c r="M5" s="7">
        <v>3</v>
      </c>
      <c r="N5" s="8">
        <v>3</v>
      </c>
      <c r="O5" s="9">
        <v>3</v>
      </c>
      <c r="P5" s="9">
        <v>3</v>
      </c>
      <c r="Q5" s="23">
        <v>3</v>
      </c>
      <c r="R5" s="23">
        <v>3</v>
      </c>
      <c r="S5" s="23">
        <v>3</v>
      </c>
      <c r="T5" s="29"/>
      <c r="U5" s="41">
        <v>3</v>
      </c>
      <c r="V5" s="41">
        <v>3</v>
      </c>
      <c r="W5" s="23">
        <v>3</v>
      </c>
      <c r="X5" s="29"/>
      <c r="Y5" s="9">
        <v>3</v>
      </c>
      <c r="Z5" s="6">
        <v>3</v>
      </c>
      <c r="AA5" s="1"/>
    </row>
    <row r="6" spans="1:27" x14ac:dyDescent="0.3">
      <c r="A6" s="1" t="s">
        <v>3</v>
      </c>
      <c r="B6" s="1" t="s">
        <v>4</v>
      </c>
      <c r="C6" s="1">
        <v>0</v>
      </c>
      <c r="D6" s="1">
        <v>81.626499999999993</v>
      </c>
      <c r="E6" s="1">
        <v>80.470394361993115</v>
      </c>
      <c r="F6" s="1">
        <v>78.400352025022102</v>
      </c>
      <c r="G6" s="1">
        <v>75.783346884367745</v>
      </c>
      <c r="H6" s="1">
        <v>72.906775253034922</v>
      </c>
      <c r="I6" s="1">
        <v>69.97220553417813</v>
      </c>
      <c r="J6" s="1">
        <v>67.108364473638758</v>
      </c>
      <c r="K6" s="1">
        <v>64.389697203764214</v>
      </c>
      <c r="L6" s="1">
        <v>61.853518836386044</v>
      </c>
      <c r="M6" s="2">
        <v>59.513355979704251</v>
      </c>
      <c r="N6" s="5">
        <v>30.941348897763795</v>
      </c>
      <c r="O6" s="17">
        <v>30.918674732310635</v>
      </c>
      <c r="P6" s="18">
        <v>30.9175681478076</v>
      </c>
      <c r="Q6" s="21">
        <v>30.918350920498739</v>
      </c>
      <c r="R6" s="21">
        <v>30.918334742606667</v>
      </c>
      <c r="S6" s="25">
        <f>((R6-Q6)*($P$3-$Q$3)/($R$3-$Q$3))+Q6</f>
        <v>30.918338301742924</v>
      </c>
      <c r="T6" s="30">
        <f>(S6-P6)/P6</f>
        <v>2.490991308379521E-5</v>
      </c>
      <c r="U6" s="42">
        <v>30.918337662848003</v>
      </c>
      <c r="V6" s="42">
        <v>30.918321484964679</v>
      </c>
      <c r="W6" s="25">
        <f>((V6-U6)*($P$3-$U$3)/($V$3-$U$3))+U6</f>
        <v>30.91832504409901</v>
      </c>
      <c r="X6" s="30">
        <f>(W6-P6)/P6</f>
        <v>2.4481106916024731E-5</v>
      </c>
      <c r="Y6" s="3">
        <v>30.641236722529676</v>
      </c>
      <c r="Z6" s="1">
        <v>28.520434798112852</v>
      </c>
      <c r="AA6" s="44">
        <f>X6-T6</f>
        <v>-4.2880616777047901E-7</v>
      </c>
    </row>
    <row r="7" spans="1:27" x14ac:dyDescent="0.3">
      <c r="A7" s="1" t="s">
        <v>5</v>
      </c>
      <c r="B7" s="1" t="s">
        <v>6</v>
      </c>
      <c r="C7" s="1">
        <v>0</v>
      </c>
      <c r="D7" s="1">
        <v>41.469000000000001</v>
      </c>
      <c r="E7" s="1">
        <v>41.189130628132382</v>
      </c>
      <c r="F7" s="1">
        <v>40.914217593789338</v>
      </c>
      <c r="G7" s="1">
        <v>40.648286357578435</v>
      </c>
      <c r="H7" s="1">
        <v>40.393853049153513</v>
      </c>
      <c r="I7" s="1">
        <v>40.152224550883389</v>
      </c>
      <c r="J7" s="1">
        <v>39.923845990832547</v>
      </c>
      <c r="K7" s="1">
        <v>39.708597979750337</v>
      </c>
      <c r="L7" s="1">
        <v>39.506021060115629</v>
      </c>
      <c r="M7" s="2">
        <v>39.315471498875986</v>
      </c>
      <c r="N7" s="5">
        <v>35.814320488969571</v>
      </c>
      <c r="O7" s="17">
        <v>35.809597128774698</v>
      </c>
      <c r="P7" s="18">
        <v>35.809366456129801</v>
      </c>
      <c r="Q7" s="21">
        <v>35.809529630201574</v>
      </c>
      <c r="R7" s="21">
        <v>35.809526257887512</v>
      </c>
      <c r="S7" s="25">
        <f t="shared" ref="S7:S32" si="2">((R7-Q7)*($P$3-$Q$3)/($R$3-$Q$3))+Q7</f>
        <v>35.809526999796603</v>
      </c>
      <c r="T7" s="30">
        <f t="shared" ref="T7:T31" si="3">(S7-P7)/P7</f>
        <v>4.4832869913573749E-6</v>
      </c>
      <c r="U7" s="42">
        <v>35.809526866617922</v>
      </c>
      <c r="V7" s="42">
        <v>35.80952349430315</v>
      </c>
      <c r="W7" s="25">
        <f t="shared" ref="W7:W32" si="4">((V7-U7)*($P$3-$U$3)/($V$3-$U$3))+U7</f>
        <v>35.809524236212397</v>
      </c>
      <c r="X7" s="30">
        <f t="shared" ref="X7:X15" si="5">(W7-P7)/P7</f>
        <v>4.4061120932952077E-6</v>
      </c>
      <c r="Y7" s="3">
        <v>35.751309391594226</v>
      </c>
      <c r="Z7" s="1">
        <v>35.274468920057473</v>
      </c>
      <c r="AA7" s="44">
        <f t="shared" ref="AA7:AA32" si="6">X7-T7</f>
        <v>-7.7174898062167217E-8</v>
      </c>
    </row>
    <row r="8" spans="1:27" x14ac:dyDescent="0.3">
      <c r="A8" s="1" t="s">
        <v>7</v>
      </c>
      <c r="B8" s="1" t="s">
        <v>8</v>
      </c>
      <c r="C8" s="1">
        <v>0</v>
      </c>
      <c r="D8" s="1">
        <v>36.047336089733911</v>
      </c>
      <c r="E8" s="1">
        <v>35.536784632934101</v>
      </c>
      <c r="F8" s="1">
        <v>34.62262670823106</v>
      </c>
      <c r="G8" s="1">
        <v>33.466922814841915</v>
      </c>
      <c r="H8" s="1">
        <v>32.196590944911826</v>
      </c>
      <c r="I8" s="1">
        <v>30.900646356642252</v>
      </c>
      <c r="J8" s="1">
        <v>29.63593647422854</v>
      </c>
      <c r="K8" s="1">
        <v>28.435337247343558</v>
      </c>
      <c r="L8" s="1">
        <v>27.315327520203553</v>
      </c>
      <c r="M8" s="2">
        <v>26.28188082091447</v>
      </c>
      <c r="N8" s="5">
        <v>13.664106666185731</v>
      </c>
      <c r="O8" s="17">
        <v>13.654093456472657</v>
      </c>
      <c r="P8" s="18">
        <v>13.653604774200399</v>
      </c>
      <c r="Q8" s="21">
        <v>13.653950456917203</v>
      </c>
      <c r="R8" s="21">
        <v>13.653943312547264</v>
      </c>
      <c r="S8" s="25">
        <f t="shared" si="2"/>
        <v>13.653944884308652</v>
      </c>
      <c r="T8" s="30">
        <f t="shared" si="3"/>
        <v>2.4909913087231768E-5</v>
      </c>
      <c r="U8" s="42">
        <v>13.653944602164252</v>
      </c>
      <c r="V8" s="42">
        <v>13.653937457798175</v>
      </c>
      <c r="W8" s="25">
        <f t="shared" si="4"/>
        <v>13.653939029558712</v>
      </c>
      <c r="X8" s="30">
        <f t="shared" si="5"/>
        <v>2.4481106919425165E-5</v>
      </c>
      <c r="Y8" s="3">
        <v>13.531573182019617</v>
      </c>
      <c r="Z8" s="1">
        <v>12.594999155824597</v>
      </c>
      <c r="AA8" s="44">
        <f t="shared" si="6"/>
        <v>-4.2880616780660328E-7</v>
      </c>
    </row>
    <row r="9" spans="1:27" x14ac:dyDescent="0.3">
      <c r="A9" s="1" t="s">
        <v>9</v>
      </c>
      <c r="B9" s="1" t="s">
        <v>10</v>
      </c>
      <c r="C9" s="1">
        <v>0</v>
      </c>
      <c r="D9" s="1">
        <v>18.313255870399637</v>
      </c>
      <c r="E9" s="1">
        <v>18.189661874467742</v>
      </c>
      <c r="F9" s="1">
        <v>18.068256662380829</v>
      </c>
      <c r="G9" s="1">
        <v>17.950817930492867</v>
      </c>
      <c r="H9" s="1">
        <v>17.838456834755377</v>
      </c>
      <c r="I9" s="1">
        <v>17.731750511612759</v>
      </c>
      <c r="J9" s="1">
        <v>17.630895535473368</v>
      </c>
      <c r="K9" s="1">
        <v>17.535839182473701</v>
      </c>
      <c r="L9" s="1">
        <v>17.44637855012887</v>
      </c>
      <c r="M9" s="2">
        <v>17.362229357455455</v>
      </c>
      <c r="N9" s="5">
        <v>15.816075018423302</v>
      </c>
      <c r="O9" s="17">
        <v>15.813989120431625</v>
      </c>
      <c r="P9" s="18">
        <v>15.8138872523574</v>
      </c>
      <c r="Q9" s="21">
        <v>15.81395931217388</v>
      </c>
      <c r="R9" s="21">
        <v>15.813957822915633</v>
      </c>
      <c r="S9" s="25">
        <f t="shared" si="2"/>
        <v>15.813958150552446</v>
      </c>
      <c r="T9" s="30">
        <f t="shared" si="3"/>
        <v>4.4832869942072571E-6</v>
      </c>
      <c r="U9" s="42">
        <v>15.813958091738989</v>
      </c>
      <c r="V9" s="42">
        <v>15.813956602480427</v>
      </c>
      <c r="W9" s="25">
        <f t="shared" si="4"/>
        <v>15.81395693011731</v>
      </c>
      <c r="X9" s="30">
        <f t="shared" si="5"/>
        <v>4.4061120961833469E-6</v>
      </c>
      <c r="Y9" s="3">
        <v>15.788248488993865</v>
      </c>
      <c r="Z9" s="1">
        <v>15.577669464551159</v>
      </c>
      <c r="AA9" s="44">
        <f t="shared" si="6"/>
        <v>-7.7174898023910127E-8</v>
      </c>
    </row>
    <row r="10" spans="1:27" x14ac:dyDescent="0.3">
      <c r="A10" s="1" t="s">
        <v>11</v>
      </c>
      <c r="B10" s="1" t="s">
        <v>12</v>
      </c>
      <c r="C10" s="1">
        <v>0</v>
      </c>
      <c r="D10" s="1">
        <v>177.39830752821808</v>
      </c>
      <c r="E10" s="1">
        <v>174.88575114632926</v>
      </c>
      <c r="F10" s="1">
        <v>170.38694246176703</v>
      </c>
      <c r="G10" s="1">
        <v>164.69942330138738</v>
      </c>
      <c r="H10" s="1">
        <v>158.44779008322749</v>
      </c>
      <c r="I10" s="1">
        <v>152.07011002284574</v>
      </c>
      <c r="J10" s="1">
        <v>145.84614406608534</v>
      </c>
      <c r="K10" s="1">
        <v>139.93768330385609</v>
      </c>
      <c r="L10" s="1">
        <v>134.42582441045056</v>
      </c>
      <c r="M10" s="2">
        <v>129.33996466985468</v>
      </c>
      <c r="N10" s="5">
        <v>67.244619420205368</v>
      </c>
      <c r="O10" s="17">
        <v>67.195341813349685</v>
      </c>
      <c r="P10" s="18">
        <v>67.192936880907695</v>
      </c>
      <c r="Q10" s="21">
        <v>67.194638075379942</v>
      </c>
      <c r="R10" s="21">
        <v>67.194602916079063</v>
      </c>
      <c r="S10" s="25">
        <f t="shared" si="2"/>
        <v>67.194610651125259</v>
      </c>
      <c r="T10" s="30">
        <f t="shared" si="3"/>
        <v>2.4909913084037848E-5</v>
      </c>
      <c r="U10" s="42">
        <v>67.194609262619352</v>
      </c>
      <c r="V10" s="42">
        <v>67.194574103337473</v>
      </c>
      <c r="W10" s="25">
        <f t="shared" si="4"/>
        <v>67.194581838379492</v>
      </c>
      <c r="X10" s="30">
        <f t="shared" si="5"/>
        <v>2.4481106916225834E-5</v>
      </c>
      <c r="Y10" s="3">
        <v>66.592387706789452</v>
      </c>
      <c r="Z10" s="1">
        <v>61.983263562128926</v>
      </c>
      <c r="AA10" s="44">
        <f t="shared" si="6"/>
        <v>-4.2880616781201412E-7</v>
      </c>
    </row>
    <row r="11" spans="1:27" x14ac:dyDescent="0.3">
      <c r="A11" s="1" t="s">
        <v>13</v>
      </c>
      <c r="B11" s="1" t="s">
        <v>14</v>
      </c>
      <c r="C11" s="1">
        <v>0</v>
      </c>
      <c r="D11" s="1">
        <v>26.521836</v>
      </c>
      <c r="E11" s="1">
        <v>26.521836</v>
      </c>
      <c r="F11" s="1">
        <v>26.521836</v>
      </c>
      <c r="G11" s="1">
        <v>26.521836</v>
      </c>
      <c r="H11" s="1">
        <v>26.521836</v>
      </c>
      <c r="I11" s="1">
        <v>26.521836</v>
      </c>
      <c r="J11" s="1">
        <v>26.521836</v>
      </c>
      <c r="K11" s="1">
        <v>26.521836</v>
      </c>
      <c r="L11" s="1">
        <v>26.521836</v>
      </c>
      <c r="M11" s="2">
        <v>26.521836</v>
      </c>
      <c r="N11" s="5">
        <v>26.521836</v>
      </c>
      <c r="O11" s="17">
        <v>26.521836</v>
      </c>
      <c r="P11" s="18">
        <v>26.521836</v>
      </c>
      <c r="Q11" s="21">
        <v>26.521836</v>
      </c>
      <c r="R11" s="21">
        <v>26.521836</v>
      </c>
      <c r="S11" s="25">
        <f t="shared" si="2"/>
        <v>26.521836</v>
      </c>
      <c r="T11" s="30">
        <f t="shared" si="3"/>
        <v>0</v>
      </c>
      <c r="U11" s="42">
        <v>26.521836</v>
      </c>
      <c r="V11" s="42">
        <v>26.521836</v>
      </c>
      <c r="W11" s="25">
        <f t="shared" si="4"/>
        <v>26.521836</v>
      </c>
      <c r="X11" s="30">
        <f t="shared" si="5"/>
        <v>0</v>
      </c>
      <c r="Y11" s="3">
        <v>26.521836</v>
      </c>
      <c r="Z11" s="1">
        <v>26.521836</v>
      </c>
      <c r="AA11" s="44">
        <f t="shared" si="6"/>
        <v>0</v>
      </c>
    </row>
    <row r="12" spans="1:27" x14ac:dyDescent="0.3">
      <c r="A12" s="1" t="s">
        <v>15</v>
      </c>
      <c r="B12" s="1" t="s">
        <v>16</v>
      </c>
      <c r="C12" s="1">
        <v>0</v>
      </c>
      <c r="D12" s="1">
        <v>0</v>
      </c>
      <c r="E12" s="1">
        <v>9.9272140742208512E-2</v>
      </c>
      <c r="F12" s="1">
        <v>0.39024429635295738</v>
      </c>
      <c r="G12" s="1">
        <v>0.85435530781779856</v>
      </c>
      <c r="H12" s="1">
        <v>1.4667270205750877</v>
      </c>
      <c r="I12" s="1">
        <v>2.2008393501837937</v>
      </c>
      <c r="J12" s="1">
        <v>3.0314592956870641</v>
      </c>
      <c r="K12" s="1">
        <v>3.9361075855144287</v>
      </c>
      <c r="L12" s="1">
        <v>4.8955490276335514</v>
      </c>
      <c r="M12" s="2">
        <v>5.8937318150802049</v>
      </c>
      <c r="N12" s="5">
        <v>40.722374945856252</v>
      </c>
      <c r="O12" s="17">
        <v>40.686286080316556</v>
      </c>
      <c r="P12" s="18">
        <v>40.682195042046501</v>
      </c>
      <c r="Q12" s="21">
        <v>40.685573011288142</v>
      </c>
      <c r="R12" s="21">
        <v>40.685538988882094</v>
      </c>
      <c r="S12" s="25">
        <f t="shared" si="2"/>
        <v>40.685546473811428</v>
      </c>
      <c r="T12" s="30">
        <f t="shared" si="3"/>
        <v>8.2380799793682123E-5</v>
      </c>
      <c r="U12" s="42">
        <v>40.685544195952644</v>
      </c>
      <c r="V12" s="42">
        <v>40.685510173565518</v>
      </c>
      <c r="W12" s="25">
        <f t="shared" si="4"/>
        <v>40.685517658490689</v>
      </c>
      <c r="X12" s="30">
        <f t="shared" si="5"/>
        <v>8.1672496795048391E-5</v>
      </c>
      <c r="Y12" s="3">
        <v>40.092407994925416</v>
      </c>
      <c r="Z12" s="1">
        <v>35.499892320751144</v>
      </c>
      <c r="AA12" s="44">
        <f t="shared" si="6"/>
        <v>-7.0830299863373198E-7</v>
      </c>
    </row>
    <row r="13" spans="1:27" x14ac:dyDescent="0.3">
      <c r="A13" s="1" t="s">
        <v>17</v>
      </c>
      <c r="B13" s="1" t="s">
        <v>18</v>
      </c>
      <c r="C13" s="1">
        <v>0</v>
      </c>
      <c r="D13" s="1">
        <v>150.87647152821808</v>
      </c>
      <c r="E13" s="1">
        <v>148.26464300558703</v>
      </c>
      <c r="F13" s="1">
        <v>143.47486216541407</v>
      </c>
      <c r="G13" s="1">
        <v>137.32323199356958</v>
      </c>
      <c r="H13" s="1">
        <v>130.45922706265239</v>
      </c>
      <c r="I13" s="1">
        <v>123.34743467266193</v>
      </c>
      <c r="J13" s="1">
        <v>116.29284877039828</v>
      </c>
      <c r="K13" s="1">
        <v>109.47973971834165</v>
      </c>
      <c r="L13" s="1">
        <v>103.008439382817</v>
      </c>
      <c r="M13" s="2">
        <v>96.924396854774471</v>
      </c>
      <c r="N13" s="5">
        <v>4.0847434911484015E-4</v>
      </c>
      <c r="O13" s="17">
        <v>-1.2780266966871068E-2</v>
      </c>
      <c r="P13" s="18">
        <v>-1.1094161138785801E-2</v>
      </c>
      <c r="Q13" s="21">
        <v>-1.2770935908200443E-2</v>
      </c>
      <c r="R13" s="21">
        <v>-1.2772072803031165E-2</v>
      </c>
      <c r="S13" s="25">
        <f t="shared" si="2"/>
        <v>-1.2771822686168329E-2</v>
      </c>
      <c r="T13" s="30">
        <f t="shared" si="3"/>
        <v>0.15122022534153853</v>
      </c>
      <c r="U13" s="42">
        <v>-1.2770933333293044E-2</v>
      </c>
      <c r="V13" s="42">
        <v>-1.2772070228045607E-2</v>
      </c>
      <c r="W13" s="25">
        <f t="shared" si="4"/>
        <v>-1.2771820111199966E-2</v>
      </c>
      <c r="X13" s="30">
        <f t="shared" si="5"/>
        <v>0.15121999324031599</v>
      </c>
      <c r="Y13" s="3">
        <v>-2.1856288135964519E-2</v>
      </c>
      <c r="Z13" s="1">
        <v>-3.8464758622218653E-2</v>
      </c>
      <c r="AA13" s="44">
        <f t="shared" si="6"/>
        <v>-2.3210122254702092E-7</v>
      </c>
    </row>
    <row r="14" spans="1:27" x14ac:dyDescent="0.3">
      <c r="A14" s="1" t="s">
        <v>19</v>
      </c>
      <c r="B14" s="1" t="s">
        <v>20</v>
      </c>
      <c r="C14" s="1">
        <v>0</v>
      </c>
      <c r="D14" s="1">
        <v>0.94890862596363568</v>
      </c>
      <c r="E14" s="1">
        <v>0.93248203148167941</v>
      </c>
      <c r="F14" s="1">
        <v>0.90235762368184946</v>
      </c>
      <c r="G14" s="1">
        <v>0.86366812574572061</v>
      </c>
      <c r="H14" s="1">
        <v>0.82049828341290809</v>
      </c>
      <c r="I14" s="1">
        <v>0.77577002938781092</v>
      </c>
      <c r="J14" s="1">
        <v>0.73140156459369987</v>
      </c>
      <c r="K14" s="1">
        <v>0.68855182212793486</v>
      </c>
      <c r="L14" s="1">
        <v>0.64785182001771702</v>
      </c>
      <c r="M14" s="2">
        <v>0.60958740160235514</v>
      </c>
      <c r="N14" s="5">
        <v>2.5690210636153467E-6</v>
      </c>
      <c r="O14" s="17">
        <v>-8.0379037527490986E-5</v>
      </c>
      <c r="P14" s="18">
        <v>-6.9774598357143401E-5</v>
      </c>
      <c r="Q14" s="21">
        <v>-8.0320351623902158E-5</v>
      </c>
      <c r="R14" s="21">
        <v>-8.0327501905856386E-5</v>
      </c>
      <c r="S14" s="25">
        <f t="shared" si="2"/>
        <v>-8.0325928843825965E-5</v>
      </c>
      <c r="T14" s="30">
        <f t="shared" si="3"/>
        <v>0.15122022534153845</v>
      </c>
      <c r="U14" s="42">
        <v>-8.0320335429515994E-5</v>
      </c>
      <c r="V14" s="42">
        <v>-8.0327485710978658E-5</v>
      </c>
      <c r="W14" s="25">
        <f t="shared" si="4"/>
        <v>-8.0325912649056386E-5</v>
      </c>
      <c r="X14" s="30">
        <f t="shared" si="5"/>
        <v>0.15121999324031593</v>
      </c>
      <c r="Y14" s="3">
        <v>-1.3746093167273283E-4</v>
      </c>
      <c r="Z14" s="1">
        <v>-2.4191672089445693E-4</v>
      </c>
      <c r="AA14" s="44">
        <f t="shared" si="6"/>
        <v>-2.3210122251926535E-7</v>
      </c>
    </row>
    <row r="15" spans="1:27" x14ac:dyDescent="0.3">
      <c r="A15" s="1" t="s">
        <v>21</v>
      </c>
      <c r="B15" s="1" t="s">
        <v>22</v>
      </c>
      <c r="C15" s="1">
        <v>0</v>
      </c>
      <c r="D15" s="1">
        <v>0.47445431298181784</v>
      </c>
      <c r="E15" s="1">
        <v>0.9406953287226576</v>
      </c>
      <c r="F15" s="1">
        <v>1.3918741405635824</v>
      </c>
      <c r="G15" s="1">
        <v>1.8237082034364427</v>
      </c>
      <c r="H15" s="1">
        <v>2.2339573451428967</v>
      </c>
      <c r="I15" s="1">
        <v>2.6218423598368021</v>
      </c>
      <c r="J15" s="1">
        <v>2.987543142133652</v>
      </c>
      <c r="K15" s="1">
        <v>3.3318190531976195</v>
      </c>
      <c r="L15" s="1">
        <v>3.655744963206478</v>
      </c>
      <c r="M15" s="2">
        <v>3.9605386640076556</v>
      </c>
      <c r="N15" s="5">
        <v>9.6094230294326923</v>
      </c>
      <c r="O15" s="17">
        <v>9.6051225946073515</v>
      </c>
      <c r="P15" s="18">
        <v>9.6046294913660208</v>
      </c>
      <c r="Q15" s="21">
        <v>9.6050745975591436</v>
      </c>
      <c r="R15" s="21">
        <v>9.605070581184048</v>
      </c>
      <c r="S15" s="25">
        <f t="shared" si="2"/>
        <v>9.6050714647865689</v>
      </c>
      <c r="T15" s="30">
        <f t="shared" si="3"/>
        <v>4.6016706937564648E-5</v>
      </c>
      <c r="U15" s="42">
        <v>9.6050711961870441</v>
      </c>
      <c r="V15" s="42">
        <v>9.6050671798127585</v>
      </c>
      <c r="W15" s="25">
        <f t="shared" si="4"/>
        <v>9.6050680634151018</v>
      </c>
      <c r="X15" s="30">
        <f t="shared" si="5"/>
        <v>4.5662568189140625E-5</v>
      </c>
      <c r="Y15" s="3">
        <v>9.5347353988496355</v>
      </c>
      <c r="Z15" s="1">
        <v>8.9719814732059451</v>
      </c>
      <c r="AA15" s="44">
        <f t="shared" si="6"/>
        <v>-3.5413874842402224E-7</v>
      </c>
    </row>
    <row r="16" spans="1:27" x14ac:dyDescent="0.3">
      <c r="A16" s="1" t="s">
        <v>50</v>
      </c>
      <c r="B16" s="1" t="s">
        <v>51</v>
      </c>
      <c r="C16" s="1">
        <v>0</v>
      </c>
      <c r="D16" s="1">
        <v>1.7080355267345442</v>
      </c>
      <c r="E16" s="1">
        <v>3.3865031834015675</v>
      </c>
      <c r="F16" s="1">
        <v>5.0107469060288965</v>
      </c>
      <c r="G16" s="1">
        <v>6.5653495323711937</v>
      </c>
      <c r="H16" s="1">
        <v>8.0422464425144291</v>
      </c>
      <c r="I16" s="1">
        <v>9.4386324954124881</v>
      </c>
      <c r="J16" s="1">
        <v>10.755155311681147</v>
      </c>
      <c r="K16" s="1">
        <v>11.99454859151143</v>
      </c>
      <c r="L16" s="1">
        <v>13.160681867543321</v>
      </c>
      <c r="M16" s="2">
        <v>14.25793919042756</v>
      </c>
      <c r="N16" s="12">
        <v>34.59392290595769</v>
      </c>
      <c r="O16" s="3">
        <v>34.578441340586465</v>
      </c>
      <c r="P16" s="3"/>
      <c r="Q16" s="21">
        <v>34.578268551212915</v>
      </c>
      <c r="R16" s="21">
        <v>34.578254092262576</v>
      </c>
      <c r="S16" s="25">
        <f t="shared" si="2"/>
        <v>34.57825727323165</v>
      </c>
      <c r="T16" s="30"/>
      <c r="U16" s="42">
        <v>34.57825630627336</v>
      </c>
      <c r="V16" s="42">
        <v>34.578241847325934</v>
      </c>
      <c r="W16" s="25">
        <f t="shared" si="4"/>
        <v>34.578245028294369</v>
      </c>
      <c r="X16" s="30"/>
      <c r="Y16" s="3">
        <v>34.325047435858686</v>
      </c>
      <c r="Z16" s="1">
        <v>32.299133303541403</v>
      </c>
      <c r="AA16" s="44">
        <f t="shared" si="6"/>
        <v>0</v>
      </c>
    </row>
    <row r="17" spans="1:27" x14ac:dyDescent="0.3">
      <c r="A17" s="1" t="s">
        <v>23</v>
      </c>
      <c r="B17" s="1" t="s">
        <v>24</v>
      </c>
      <c r="C17" s="1">
        <v>0</v>
      </c>
      <c r="D17" s="1">
        <v>0.23722715649090892</v>
      </c>
      <c r="E17" s="1">
        <v>0.70757482085223766</v>
      </c>
      <c r="F17" s="1">
        <v>1.4035118911340287</v>
      </c>
      <c r="G17" s="1">
        <v>2.3153659928522501</v>
      </c>
      <c r="H17" s="1">
        <v>3.4323446654236984</v>
      </c>
      <c r="I17" s="1">
        <v>4.7432658453420995</v>
      </c>
      <c r="J17" s="1">
        <v>6.2370374164089259</v>
      </c>
      <c r="K17" s="1">
        <v>7.9029469430077359</v>
      </c>
      <c r="L17" s="1">
        <v>9.7308194246109743</v>
      </c>
      <c r="M17" s="2">
        <v>11.711088756614803</v>
      </c>
      <c r="N17" s="5">
        <v>858.93813348157857</v>
      </c>
      <c r="O17" s="11">
        <v>1497.8414449209238</v>
      </c>
      <c r="P17" s="18">
        <v>1497.69256408454</v>
      </c>
      <c r="Q17" s="21">
        <v>1493.5297471707302</v>
      </c>
      <c r="R17" s="21">
        <v>1494.0100006997893</v>
      </c>
      <c r="S17" s="25">
        <f t="shared" si="2"/>
        <v>1493.9043449233636</v>
      </c>
      <c r="T17" s="30">
        <f t="shared" si="3"/>
        <v>-2.5293703474396929E-3</v>
      </c>
      <c r="U17" s="42">
        <v>1493.5292234881547</v>
      </c>
      <c r="V17" s="42">
        <v>1494.0094768471454</v>
      </c>
      <c r="W17" s="25">
        <f t="shared" si="4"/>
        <v>1493.9038211081347</v>
      </c>
      <c r="X17" s="30">
        <f t="shared" ref="X17:X31" si="7">(W17-P17)/P17</f>
        <v>-2.5297200956066251E-3</v>
      </c>
      <c r="Y17" s="11">
        <v>7500.0207369906875</v>
      </c>
      <c r="Z17" s="1">
        <v>35090.492359431155</v>
      </c>
      <c r="AA17" s="44">
        <f t="shared" si="6"/>
        <v>-3.4974816693223582E-7</v>
      </c>
    </row>
    <row r="18" spans="1:27" x14ac:dyDescent="0.3">
      <c r="A18" s="1" t="s">
        <v>25</v>
      </c>
      <c r="B18" s="1" t="s">
        <v>26</v>
      </c>
      <c r="C18" s="1">
        <v>0</v>
      </c>
      <c r="D18" s="1">
        <v>22.296776333363834</v>
      </c>
      <c r="E18" s="1">
        <v>44.207572296161324</v>
      </c>
      <c r="F18" s="1">
        <v>65.410526466282775</v>
      </c>
      <c r="G18" s="1">
        <v>85.704382480556021</v>
      </c>
      <c r="H18" s="1">
        <v>104.9838644102183</v>
      </c>
      <c r="I18" s="1">
        <v>123.21235381173626</v>
      </c>
      <c r="J18" s="1">
        <v>140.39830475517624</v>
      </c>
      <c r="K18" s="1">
        <v>156.57740309177944</v>
      </c>
      <c r="L18" s="1">
        <v>171.80016188315255</v>
      </c>
      <c r="M18" s="2">
        <v>186.12381073328433</v>
      </c>
      <c r="N18" s="5">
        <v>451.5907013962526</v>
      </c>
      <c r="O18" s="17">
        <v>451.38860431163721</v>
      </c>
      <c r="P18" s="18">
        <v>451.36581238933002</v>
      </c>
      <c r="Q18" s="21">
        <v>451.38634871100447</v>
      </c>
      <c r="R18" s="21">
        <v>451.38615996318464</v>
      </c>
      <c r="S18" s="25">
        <f t="shared" si="2"/>
        <v>451.38620148770502</v>
      </c>
      <c r="T18" s="30">
        <f t="shared" si="3"/>
        <v>4.5172004204471895E-5</v>
      </c>
      <c r="U18" s="42">
        <v>451.38657013491081</v>
      </c>
      <c r="V18" s="42">
        <v>451.38638138696967</v>
      </c>
      <c r="W18" s="25">
        <f t="shared" si="4"/>
        <v>451.38642291151672</v>
      </c>
      <c r="X18" s="30">
        <f t="shared" si="7"/>
        <v>4.5662568189641168E-5</v>
      </c>
      <c r="Y18" s="3">
        <v>448.08078832682884</v>
      </c>
      <c r="Z18" s="1">
        <v>421.63440968197784</v>
      </c>
      <c r="AA18" s="44">
        <f t="shared" si="6"/>
        <v>4.9056398516927289E-7</v>
      </c>
    </row>
    <row r="19" spans="1:27" x14ac:dyDescent="0.3">
      <c r="A19" s="1" t="s">
        <v>54</v>
      </c>
      <c r="B19" s="1" t="s">
        <v>27</v>
      </c>
      <c r="C19" s="1">
        <v>0</v>
      </c>
      <c r="D19" s="1">
        <v>3.0522093117332726E-3</v>
      </c>
      <c r="E19" s="1">
        <v>6.0833109225926071E-3</v>
      </c>
      <c r="F19" s="1">
        <v>9.0936731478356465E-3</v>
      </c>
      <c r="G19" s="1">
        <v>1.2083960524059819E-2</v>
      </c>
      <c r="H19" s="1">
        <v>1.505502266976504E-2</v>
      </c>
      <c r="I19" s="1">
        <v>1.8007805251255539E-2</v>
      </c>
      <c r="J19" s="1">
        <v>2.0943286539625891E-2</v>
      </c>
      <c r="K19" s="1">
        <v>2.3862435855614907E-2</v>
      </c>
      <c r="L19" s="1">
        <v>2.6766188541327115E-2</v>
      </c>
      <c r="M19" s="2">
        <v>2.9655432402812803E-2</v>
      </c>
      <c r="N19" s="5">
        <v>0.52166774740783517</v>
      </c>
      <c r="O19" s="17">
        <v>0.85696716537053419</v>
      </c>
      <c r="P19" s="18">
        <v>0.85720367565363098</v>
      </c>
      <c r="Q19" s="21">
        <v>0.85690278331661784</v>
      </c>
      <c r="R19" s="21">
        <v>0.8571520675672778</v>
      </c>
      <c r="S19" s="25">
        <f t="shared" si="2"/>
        <v>0.85709722503211561</v>
      </c>
      <c r="T19" s="30">
        <f t="shared" si="3"/>
        <v>-1.2418358033078268E-4</v>
      </c>
      <c r="U19" s="42">
        <v>0.85690272132561396</v>
      </c>
      <c r="V19" s="42">
        <v>0.85715200555696647</v>
      </c>
      <c r="W19" s="25">
        <f t="shared" si="4"/>
        <v>0.85709716302605199</v>
      </c>
      <c r="X19" s="30">
        <f t="shared" si="7"/>
        <v>-1.2425591560579147E-4</v>
      </c>
      <c r="Y19" s="3">
        <v>3.6758294447821993</v>
      </c>
      <c r="Z19" s="1">
        <v>11.22347476857008</v>
      </c>
      <c r="AA19" s="44">
        <f t="shared" si="6"/>
        <v>-7.2335275008787421E-8</v>
      </c>
    </row>
    <row r="20" spans="1:27" x14ac:dyDescent="0.3">
      <c r="A20" s="1" t="s">
        <v>55</v>
      </c>
      <c r="B20" s="1" t="s">
        <v>28</v>
      </c>
      <c r="C20" s="1">
        <v>0</v>
      </c>
      <c r="D20" s="1">
        <v>0.36626511740799272</v>
      </c>
      <c r="E20" s="1">
        <v>0.36379323748935483</v>
      </c>
      <c r="F20" s="1">
        <v>0.3613651332476166</v>
      </c>
      <c r="G20" s="1">
        <v>0.35901635860985737</v>
      </c>
      <c r="H20" s="1">
        <v>0.35676913669510751</v>
      </c>
      <c r="I20" s="1">
        <v>0.35463501023225519</v>
      </c>
      <c r="J20" s="1">
        <v>0.35261791070946735</v>
      </c>
      <c r="K20" s="1">
        <v>0.35071678364947401</v>
      </c>
      <c r="L20" s="1">
        <v>0.34892757100257737</v>
      </c>
      <c r="M20" s="2">
        <v>0.34724458714910911</v>
      </c>
      <c r="N20" s="5">
        <v>0.31632150036846601</v>
      </c>
      <c r="O20" s="17">
        <v>0.31627978240863253</v>
      </c>
      <c r="P20" s="18">
        <v>0.31627774504714801</v>
      </c>
      <c r="Q20" s="21">
        <v>0.31627918624347762</v>
      </c>
      <c r="R20" s="21">
        <v>0.31627915645831267</v>
      </c>
      <c r="S20" s="25">
        <f t="shared" si="2"/>
        <v>0.31627916301104897</v>
      </c>
      <c r="T20" s="30">
        <f t="shared" si="3"/>
        <v>4.4832869943195855E-6</v>
      </c>
      <c r="U20" s="42">
        <v>0.31627916183477978</v>
      </c>
      <c r="V20" s="42">
        <v>0.31627913204960856</v>
      </c>
      <c r="W20" s="25">
        <f t="shared" si="4"/>
        <v>0.31627913860234624</v>
      </c>
      <c r="X20" s="30">
        <f t="shared" si="7"/>
        <v>4.4061120962816341E-6</v>
      </c>
      <c r="Y20" s="3">
        <v>0.31576496977987734</v>
      </c>
      <c r="Z20" s="1">
        <v>0.31155338929102316</v>
      </c>
      <c r="AA20" s="44">
        <f t="shared" si="6"/>
        <v>-7.7174898037951392E-8</v>
      </c>
    </row>
    <row r="21" spans="1:27" x14ac:dyDescent="0.3">
      <c r="A21" s="1" t="s">
        <v>56</v>
      </c>
      <c r="B21" s="1" t="s">
        <v>29</v>
      </c>
      <c r="C21" s="1">
        <v>0</v>
      </c>
      <c r="D21" s="1">
        <v>9.8246342825029667E-8</v>
      </c>
      <c r="E21" s="1">
        <v>3.9027236060173538E-7</v>
      </c>
      <c r="F21" s="1">
        <v>8.7210032385720898E-7</v>
      </c>
      <c r="G21" s="1">
        <v>1.5399490871334424E-6</v>
      </c>
      <c r="H21" s="1">
        <v>2.3902900002139706E-6</v>
      </c>
      <c r="I21" s="1">
        <v>3.4198679529535277E-6</v>
      </c>
      <c r="J21" s="1">
        <v>4.6256997138989084E-6</v>
      </c>
      <c r="K21" s="1">
        <v>6.0050595009833404E-6</v>
      </c>
      <c r="L21" s="1">
        <v>7.5554586418690187E-6</v>
      </c>
      <c r="M21" s="16">
        <v>9.2746235003427928E-6</v>
      </c>
      <c r="N21" s="5">
        <v>2.869959319177968E-3</v>
      </c>
      <c r="O21" s="17">
        <v>7.7449056517297568E-3</v>
      </c>
      <c r="P21" s="18">
        <v>9.0400699634431893E-3</v>
      </c>
      <c r="Q21" s="21">
        <v>7.7437419800681136E-3</v>
      </c>
      <c r="R21" s="21">
        <v>7.748248147495025E-3</v>
      </c>
      <c r="S21" s="25">
        <f t="shared" si="2"/>
        <v>7.7472567906607974E-3</v>
      </c>
      <c r="T21" s="30">
        <f t="shared" si="3"/>
        <v>-0.14300919992990677</v>
      </c>
      <c r="U21" s="42">
        <v>7.7437408596555506E-3</v>
      </c>
      <c r="V21" s="42">
        <v>7.7482470264074585E-3</v>
      </c>
      <c r="W21" s="25">
        <f t="shared" si="4"/>
        <v>7.7472556697217318E-3</v>
      </c>
      <c r="X21" s="30">
        <f t="shared" si="7"/>
        <v>-0.14300932392663135</v>
      </c>
      <c r="Y21" s="3">
        <v>0.14249462134176991</v>
      </c>
      <c r="Z21" s="1">
        <v>1.3284415054981702</v>
      </c>
      <c r="AA21" s="44">
        <f t="shared" si="6"/>
        <v>-1.239967245825202E-7</v>
      </c>
    </row>
    <row r="22" spans="1:27" x14ac:dyDescent="0.3">
      <c r="A22" s="1" t="s">
        <v>30</v>
      </c>
      <c r="B22" s="1" t="s">
        <v>31</v>
      </c>
      <c r="C22" s="1">
        <v>12.6631</v>
      </c>
      <c r="D22" s="1">
        <v>12.6631</v>
      </c>
      <c r="E22" s="1">
        <v>12.6631</v>
      </c>
      <c r="F22" s="1">
        <v>12.662995024553105</v>
      </c>
      <c r="G22" s="1">
        <v>12.662890802126913</v>
      </c>
      <c r="H22" s="1">
        <v>12.66278731926629</v>
      </c>
      <c r="I22" s="1">
        <v>12.662684552368976</v>
      </c>
      <c r="J22" s="1">
        <v>12.662582471519945</v>
      </c>
      <c r="K22" s="1">
        <v>12.662481043557973</v>
      </c>
      <c r="L22" s="1">
        <v>12.662380234257157</v>
      </c>
      <c r="M22" s="2">
        <v>12.662280009752932</v>
      </c>
      <c r="N22" s="5">
        <v>12.645687318339682</v>
      </c>
      <c r="O22" s="17">
        <v>12.634760930734441</v>
      </c>
      <c r="P22" s="18">
        <v>12.634870108760699</v>
      </c>
      <c r="Q22" s="21">
        <v>12.634616827637505</v>
      </c>
      <c r="R22" s="21">
        <v>12.634608820323855</v>
      </c>
      <c r="S22" s="25">
        <f t="shared" si="2"/>
        <v>12.634610581932858</v>
      </c>
      <c r="T22" s="30">
        <f t="shared" si="3"/>
        <v>-2.0540522032089085E-5</v>
      </c>
      <c r="U22" s="42">
        <v>12.634616829569447</v>
      </c>
      <c r="V22" s="42">
        <v>12.634608822256343</v>
      </c>
      <c r="W22" s="25">
        <f t="shared" si="4"/>
        <v>12.634610583865227</v>
      </c>
      <c r="X22" s="30">
        <f t="shared" si="7"/>
        <v>-2.0540369092730398E-5</v>
      </c>
      <c r="Y22" s="3">
        <v>12.554154127262665</v>
      </c>
      <c r="Z22" s="1">
        <v>12.145740042388326</v>
      </c>
      <c r="AA22" s="44">
        <f t="shared" si="6"/>
        <v>1.529393586871975E-10</v>
      </c>
    </row>
    <row r="23" spans="1:27" x14ac:dyDescent="0.3">
      <c r="A23" s="1" t="s">
        <v>32</v>
      </c>
      <c r="B23" s="1" t="s">
        <v>33</v>
      </c>
      <c r="C23" s="1">
        <v>12.6631</v>
      </c>
      <c r="D23" s="1">
        <v>12.296834784345664</v>
      </c>
      <c r="E23" s="1">
        <v>12.299306372238284</v>
      </c>
      <c r="F23" s="1">
        <v>12.301629019205164</v>
      </c>
      <c r="G23" s="1">
        <v>12.303872903567969</v>
      </c>
      <c r="H23" s="1">
        <v>12.306015792281183</v>
      </c>
      <c r="I23" s="1">
        <v>12.308046122268767</v>
      </c>
      <c r="J23" s="1">
        <v>12.309959935110765</v>
      </c>
      <c r="K23" s="1">
        <v>12.311758254848998</v>
      </c>
      <c r="L23" s="1">
        <v>12.313445107795937</v>
      </c>
      <c r="M23" s="2">
        <v>12.315026147980321</v>
      </c>
      <c r="N23" s="5">
        <v>12.32649585865204</v>
      </c>
      <c r="O23" s="17">
        <v>12.310736242674079</v>
      </c>
      <c r="P23" s="18">
        <v>12.3095522937501</v>
      </c>
      <c r="Q23" s="21">
        <v>12.310593899413959</v>
      </c>
      <c r="R23" s="21">
        <v>12.310581415718048</v>
      </c>
      <c r="S23" s="25">
        <f t="shared" si="2"/>
        <v>12.31058416213115</v>
      </c>
      <c r="T23" s="30">
        <f t="shared" si="3"/>
        <v>8.3826637754637817E-5</v>
      </c>
      <c r="U23" s="42">
        <v>12.310593926875011</v>
      </c>
      <c r="V23" s="42">
        <v>12.310581443180327</v>
      </c>
      <c r="W23" s="25">
        <f t="shared" si="4"/>
        <v>12.310584189593158</v>
      </c>
      <c r="X23" s="30">
        <f t="shared" si="7"/>
        <v>8.3828868705619915E-5</v>
      </c>
      <c r="Y23" s="3">
        <v>12.095894536141017</v>
      </c>
      <c r="Z23" s="1">
        <v>10.505745147599132</v>
      </c>
      <c r="AA23" s="44">
        <f t="shared" si="6"/>
        <v>2.230950982097849E-9</v>
      </c>
    </row>
    <row r="24" spans="1:27" x14ac:dyDescent="0.3">
      <c r="A24" s="1" t="s">
        <v>34</v>
      </c>
      <c r="B24" s="1" t="s">
        <v>35</v>
      </c>
      <c r="C24" s="1">
        <v>12.6631</v>
      </c>
      <c r="D24" s="1">
        <v>12.663099901753657</v>
      </c>
      <c r="E24" s="1">
        <v>12.66309960972764</v>
      </c>
      <c r="F24" s="1">
        <v>12.66299415245278</v>
      </c>
      <c r="G24" s="1">
        <v>12.662889262177826</v>
      </c>
      <c r="H24" s="1">
        <v>12.66278492897629</v>
      </c>
      <c r="I24" s="1">
        <v>12.662681132501023</v>
      </c>
      <c r="J24" s="1">
        <v>12.662577845820232</v>
      </c>
      <c r="K24" s="1">
        <v>12.662475038498473</v>
      </c>
      <c r="L24" s="1">
        <v>12.662372678798514</v>
      </c>
      <c r="M24" s="2">
        <v>12.662270735129431</v>
      </c>
      <c r="N24" s="5">
        <v>12.642817359020505</v>
      </c>
      <c r="O24" s="17">
        <v>12.62701602508271</v>
      </c>
      <c r="P24" s="18">
        <v>12.625830038797201</v>
      </c>
      <c r="Q24" s="21">
        <v>12.626873085657436</v>
      </c>
      <c r="R24" s="21">
        <v>12.62686057217636</v>
      </c>
      <c r="S24" s="25">
        <f t="shared" si="2"/>
        <v>12.626863325142198</v>
      </c>
      <c r="T24" s="30">
        <f t="shared" si="3"/>
        <v>8.1839082406620495E-5</v>
      </c>
      <c r="U24" s="42">
        <v>12.626873088709791</v>
      </c>
      <c r="V24" s="42">
        <v>12.626860575229935</v>
      </c>
      <c r="W24" s="25">
        <f t="shared" si="4"/>
        <v>12.626863328195505</v>
      </c>
      <c r="X24" s="30">
        <f t="shared" si="7"/>
        <v>8.1839324236815525E-5</v>
      </c>
      <c r="Y24" s="3">
        <v>12.411659505920895</v>
      </c>
      <c r="Z24" s="1">
        <v>10.817298536890156</v>
      </c>
      <c r="AA24" s="44">
        <f t="shared" si="6"/>
        <v>2.4183019502925854E-10</v>
      </c>
    </row>
    <row r="25" spans="1:27" x14ac:dyDescent="0.3">
      <c r="A25" s="1" t="s">
        <v>36</v>
      </c>
      <c r="B25" s="1" t="s">
        <v>37</v>
      </c>
      <c r="C25" s="1">
        <v>100</v>
      </c>
      <c r="D25" s="1">
        <v>99.999982816698321</v>
      </c>
      <c r="E25" s="1">
        <v>99.999931520746031</v>
      </c>
      <c r="F25" s="1">
        <v>99.981408710656979</v>
      </c>
      <c r="G25" s="1">
        <v>99.962988119172223</v>
      </c>
      <c r="H25" s="1">
        <v>99.944667960786319</v>
      </c>
      <c r="I25" s="1">
        <v>99.926444621603878</v>
      </c>
      <c r="J25" s="1">
        <v>99.908313334315608</v>
      </c>
      <c r="K25" s="1">
        <v>99.890268719384039</v>
      </c>
      <c r="L25" s="1">
        <v>99.87230517212447</v>
      </c>
      <c r="M25" s="2">
        <v>99.854417116766854</v>
      </c>
      <c r="N25" s="5">
        <v>96.486030716980167</v>
      </c>
      <c r="O25" s="17">
        <v>93.815474948140036</v>
      </c>
      <c r="P25" s="18">
        <v>93.617380237345003</v>
      </c>
      <c r="Q25" s="21">
        <v>93.791582547251892</v>
      </c>
      <c r="R25" s="21">
        <v>93.789491137991718</v>
      </c>
      <c r="S25" s="25">
        <f t="shared" si="2"/>
        <v>93.789951248029098</v>
      </c>
      <c r="T25" s="30">
        <f t="shared" si="3"/>
        <v>1.8433650914667925E-3</v>
      </c>
      <c r="U25" s="42">
        <v>93.791583057412936</v>
      </c>
      <c r="V25" s="42">
        <v>93.789491648327385</v>
      </c>
      <c r="W25" s="25">
        <f t="shared" si="4"/>
        <v>93.789951758326353</v>
      </c>
      <c r="X25" s="30">
        <f t="shared" si="7"/>
        <v>1.8433705423483899E-3</v>
      </c>
      <c r="Y25" s="3">
        <v>62.910588519727753</v>
      </c>
      <c r="Z25" s="12">
        <v>0</v>
      </c>
      <c r="AA25" s="44">
        <f t="shared" si="6"/>
        <v>5.4508815974362718E-9</v>
      </c>
    </row>
    <row r="26" spans="1:27" x14ac:dyDescent="0.3">
      <c r="A26" s="1" t="s">
        <v>38</v>
      </c>
      <c r="B26" s="1" t="s">
        <v>39</v>
      </c>
      <c r="C26" s="1">
        <v>100</v>
      </c>
      <c r="D26" s="1">
        <v>100</v>
      </c>
      <c r="E26" s="1">
        <v>99.990217277847009</v>
      </c>
      <c r="F26" s="1">
        <v>99.980500578127746</v>
      </c>
      <c r="G26" s="1">
        <v>99.970848731620052</v>
      </c>
      <c r="H26" s="1">
        <v>99.961259619477701</v>
      </c>
      <c r="I26" s="1">
        <v>99.951730529288199</v>
      </c>
      <c r="J26" s="1">
        <v>99.942258440339685</v>
      </c>
      <c r="K26" s="1">
        <v>99.932840226912617</v>
      </c>
      <c r="L26" s="1">
        <v>99.9234727914519</v>
      </c>
      <c r="M26" s="2">
        <v>99.91415314479049</v>
      </c>
      <c r="N26" s="5">
        <v>98.308483627085906</v>
      </c>
      <c r="O26" s="17">
        <v>97.184876235010321</v>
      </c>
      <c r="P26" s="18">
        <v>97.187986670081102</v>
      </c>
      <c r="Q26" s="21">
        <v>97.177281785092532</v>
      </c>
      <c r="R26" s="21">
        <v>97.176437022308761</v>
      </c>
      <c r="S26" s="25">
        <f t="shared" si="2"/>
        <v>97.17662287012125</v>
      </c>
      <c r="T26" s="30">
        <f t="shared" si="3"/>
        <v>-1.1692597356120216E-4</v>
      </c>
      <c r="U26" s="42">
        <v>97.177281988971799</v>
      </c>
      <c r="V26" s="42">
        <v>97.176437226253228</v>
      </c>
      <c r="W26" s="25">
        <f t="shared" si="4"/>
        <v>97.176623074051378</v>
      </c>
      <c r="X26" s="30">
        <f t="shared" si="7"/>
        <v>-1.16923875255281E-4</v>
      </c>
      <c r="Y26" s="3">
        <v>86.599435507822704</v>
      </c>
      <c r="Z26" s="1">
        <v>36.731100291425378</v>
      </c>
      <c r="AA26" s="44">
        <f t="shared" si="6"/>
        <v>2.0983059211606564E-9</v>
      </c>
    </row>
    <row r="27" spans="1:27" x14ac:dyDescent="0.3">
      <c r="A27" s="1" t="s">
        <v>40</v>
      </c>
      <c r="B27" s="1" t="s">
        <v>41</v>
      </c>
      <c r="C27" s="1">
        <v>0</v>
      </c>
      <c r="D27" s="1">
        <v>2.5435077597777273E-3</v>
      </c>
      <c r="E27" s="1">
        <v>5.0698496867871354E-3</v>
      </c>
      <c r="F27" s="1">
        <v>7.5793297787844728E-3</v>
      </c>
      <c r="G27" s="1">
        <v>1.0072498935797371E-2</v>
      </c>
      <c r="H27" s="1">
        <v>1.2550062385068951E-2</v>
      </c>
      <c r="I27" s="1">
        <v>1.5012805511681835E-2</v>
      </c>
      <c r="J27" s="1">
        <v>1.7461541002719801E-2</v>
      </c>
      <c r="K27" s="1">
        <v>1.9897074222507815E-2</v>
      </c>
      <c r="L27" s="1">
        <v>2.2320182354470159E-2</v>
      </c>
      <c r="M27" s="2">
        <v>2.4731603098561195E-2</v>
      </c>
      <c r="N27" s="5">
        <v>0.44199093404355649</v>
      </c>
      <c r="O27" s="17">
        <v>0.73412856627515422</v>
      </c>
      <c r="P27" s="18">
        <v>0.73429502872230101</v>
      </c>
      <c r="Q27" s="21">
        <v>0.73412637419972238</v>
      </c>
      <c r="R27" s="21">
        <v>0.73434601250281839</v>
      </c>
      <c r="S27" s="25">
        <f t="shared" si="2"/>
        <v>0.73429769207612228</v>
      </c>
      <c r="T27" s="30">
        <f t="shared" si="3"/>
        <v>3.6270895445094511E-6</v>
      </c>
      <c r="U27" s="42">
        <v>0.73412632117416365</v>
      </c>
      <c r="V27" s="42">
        <v>0.73434595946030923</v>
      </c>
      <c r="W27" s="25">
        <f t="shared" si="4"/>
        <v>0.73429763903734224</v>
      </c>
      <c r="X27" s="30">
        <f t="shared" si="7"/>
        <v>3.554858659156888E-6</v>
      </c>
      <c r="Y27" s="3">
        <v>3.4863395802562369</v>
      </c>
      <c r="Z27" s="1">
        <v>16.452077489432813</v>
      </c>
      <c r="AA27" s="44">
        <f t="shared" si="6"/>
        <v>-7.2230885352563104E-8</v>
      </c>
    </row>
    <row r="28" spans="1:27" x14ac:dyDescent="0.3">
      <c r="A28" s="1" t="s">
        <v>42</v>
      </c>
      <c r="B28" s="1" t="s">
        <v>43</v>
      </c>
      <c r="C28" s="1">
        <v>0</v>
      </c>
      <c r="D28" s="1">
        <v>0.45330316143119354</v>
      </c>
      <c r="E28" s="1">
        <v>0.898578565291</v>
      </c>
      <c r="F28" s="1">
        <v>1.3293061911590043</v>
      </c>
      <c r="G28" s="1">
        <v>1.741410675164379</v>
      </c>
      <c r="H28" s="1">
        <v>2.1327752658189403</v>
      </c>
      <c r="I28" s="1">
        <v>2.5026789912009262</v>
      </c>
      <c r="J28" s="1">
        <v>2.8513152255420589</v>
      </c>
      <c r="K28" s="1">
        <v>3.1794281501204606</v>
      </c>
      <c r="L28" s="1">
        <v>3.4880604164626061</v>
      </c>
      <c r="M28" s="2">
        <v>3.7783884600969535</v>
      </c>
      <c r="N28" s="5">
        <v>9.158943193885845</v>
      </c>
      <c r="O28" s="17">
        <v>9.1665639530749292</v>
      </c>
      <c r="P28" s="18">
        <v>9.1669827142799605</v>
      </c>
      <c r="Q28" s="21">
        <v>9.1666241368845043</v>
      </c>
      <c r="R28" s="21">
        <v>9.1666295993716957</v>
      </c>
      <c r="S28" s="25">
        <f t="shared" si="2"/>
        <v>9.166628397624514</v>
      </c>
      <c r="T28" s="30">
        <f t="shared" si="3"/>
        <v>-3.8651393429002071E-5</v>
      </c>
      <c r="U28" s="42">
        <v>9.1666286130496477</v>
      </c>
      <c r="V28" s="42">
        <v>9.1666340755379885</v>
      </c>
      <c r="W28" s="25">
        <f t="shared" si="4"/>
        <v>9.1666328737905527</v>
      </c>
      <c r="X28" s="30">
        <f t="shared" si="7"/>
        <v>-3.8163101241896601E-5</v>
      </c>
      <c r="Y28" s="3">
        <v>9.2610097373951881</v>
      </c>
      <c r="Z28" s="1">
        <v>10.033424658562499</v>
      </c>
      <c r="AA28" s="44">
        <f t="shared" si="6"/>
        <v>4.8829218710546977E-7</v>
      </c>
    </row>
    <row r="29" spans="1:27" x14ac:dyDescent="0.3">
      <c r="A29" s="1" t="s">
        <v>44</v>
      </c>
      <c r="B29" s="1" t="s">
        <v>45</v>
      </c>
      <c r="C29" s="1">
        <v>0</v>
      </c>
      <c r="D29" s="1">
        <v>900.78032720701071</v>
      </c>
      <c r="E29" s="1">
        <v>894.88089680600353</v>
      </c>
      <c r="F29" s="1">
        <v>889.07596193756422</v>
      </c>
      <c r="G29" s="1">
        <v>883.45832932749295</v>
      </c>
      <c r="H29" s="1">
        <v>878.08132607370351</v>
      </c>
      <c r="I29" s="1">
        <v>872.97281250197057</v>
      </c>
      <c r="J29" s="1">
        <v>868.14247064720166</v>
      </c>
      <c r="K29" s="1">
        <v>863.58805124210039</v>
      </c>
      <c r="L29" s="1">
        <v>859.30009842736126</v>
      </c>
      <c r="M29" s="2">
        <v>855.26523409718197</v>
      </c>
      <c r="N29" s="5">
        <v>779.82713285889929</v>
      </c>
      <c r="O29" s="17">
        <v>778.72739602460467</v>
      </c>
      <c r="P29" s="18">
        <v>778.64748840144898</v>
      </c>
      <c r="Q29" s="21">
        <v>778.71692413611333</v>
      </c>
      <c r="R29" s="21">
        <v>778.71606113493692</v>
      </c>
      <c r="S29" s="25">
        <f t="shared" si="2"/>
        <v>778.71625099519576</v>
      </c>
      <c r="T29" s="30">
        <f t="shared" si="3"/>
        <v>8.8310300580242499E-5</v>
      </c>
      <c r="U29" s="42">
        <v>778.71686577607181</v>
      </c>
      <c r="V29" s="42">
        <v>778.7160027750183</v>
      </c>
      <c r="W29" s="25">
        <f t="shared" si="4"/>
        <v>778.71619263525008</v>
      </c>
      <c r="X29" s="30">
        <f t="shared" si="7"/>
        <v>8.8235350173861599E-5</v>
      </c>
      <c r="Y29" s="3">
        <v>763.89195453303023</v>
      </c>
      <c r="Z29" s="1">
        <v>654.62010155244604</v>
      </c>
      <c r="AA29" s="44">
        <f t="shared" si="6"/>
        <v>-7.4950406380900562E-8</v>
      </c>
    </row>
    <row r="30" spans="1:27" x14ac:dyDescent="0.3">
      <c r="A30" s="1" t="s">
        <v>46</v>
      </c>
      <c r="B30" s="1" t="s">
        <v>47</v>
      </c>
      <c r="C30" s="1">
        <v>0</v>
      </c>
      <c r="D30" s="1">
        <v>84.167392122437931</v>
      </c>
      <c r="E30" s="1">
        <v>164.51420916350509</v>
      </c>
      <c r="F30" s="1">
        <v>237.1571791022285</v>
      </c>
      <c r="G30" s="1">
        <v>300.36368937599133</v>
      </c>
      <c r="H30" s="1">
        <v>353.96560447808588</v>
      </c>
      <c r="I30" s="1">
        <v>398.70385612294001</v>
      </c>
      <c r="J30" s="1">
        <v>435.72164751126979</v>
      </c>
      <c r="K30" s="1">
        <v>466.24703949212216</v>
      </c>
      <c r="L30" s="1">
        <v>491.426530513383</v>
      </c>
      <c r="M30" s="16">
        <v>512.25593087634354</v>
      </c>
      <c r="N30" s="5">
        <v>646.18199446195842</v>
      </c>
      <c r="O30" s="17">
        <v>645.4194959037693</v>
      </c>
      <c r="P30" s="18">
        <v>645.363263177862</v>
      </c>
      <c r="Q30" s="21">
        <v>645.40951127001233</v>
      </c>
      <c r="R30" s="21">
        <v>645.40890368357475</v>
      </c>
      <c r="S30" s="25">
        <f t="shared" si="2"/>
        <v>645.4090373525911</v>
      </c>
      <c r="T30" s="30">
        <f t="shared" si="3"/>
        <v>7.0927766330709902E-5</v>
      </c>
      <c r="U30" s="42">
        <v>645.40900596742836</v>
      </c>
      <c r="V30" s="42">
        <v>645.40839838146314</v>
      </c>
      <c r="W30" s="25">
        <f t="shared" si="4"/>
        <v>645.40853205037558</v>
      </c>
      <c r="X30" s="30">
        <f t="shared" si="7"/>
        <v>7.0144793012664065E-5</v>
      </c>
      <c r="Y30" s="3">
        <v>634.94079636184472</v>
      </c>
      <c r="Z30" s="1">
        <v>556.11269232826191</v>
      </c>
      <c r="AA30" s="44">
        <f t="shared" si="6"/>
        <v>-7.8297331804583713E-7</v>
      </c>
    </row>
    <row r="31" spans="1:27" x14ac:dyDescent="0.3">
      <c r="A31" s="1" t="s">
        <v>48</v>
      </c>
      <c r="B31" s="1" t="s">
        <v>49</v>
      </c>
      <c r="C31" s="1">
        <v>0</v>
      </c>
      <c r="D31" s="1">
        <v>12.583399478396444</v>
      </c>
      <c r="E31" s="1">
        <v>25.042352073416907</v>
      </c>
      <c r="F31" s="1">
        <v>37.45822863326439</v>
      </c>
      <c r="G31" s="1">
        <v>49.926184666912754</v>
      </c>
      <c r="H31" s="1">
        <v>62.525255939808581</v>
      </c>
      <c r="I31" s="1">
        <v>75.30632692095223</v>
      </c>
      <c r="J31" s="1">
        <v>88.291744688080612</v>
      </c>
      <c r="K31" s="1">
        <v>101.4803567594352</v>
      </c>
      <c r="L31" s="1">
        <v>114.85394707188996</v>
      </c>
      <c r="M31" s="2">
        <v>128.38310964738733</v>
      </c>
      <c r="N31" s="5">
        <v>646.17806925914101</v>
      </c>
      <c r="O31" s="17">
        <v>645.54225193477782</v>
      </c>
      <c r="P31" s="18">
        <v>645.469818485117</v>
      </c>
      <c r="Q31" s="21">
        <v>645.53217706209125</v>
      </c>
      <c r="R31" s="21">
        <v>645.53158034431601</v>
      </c>
      <c r="S31" s="25">
        <f t="shared" si="2"/>
        <v>645.53171162222657</v>
      </c>
      <c r="T31" s="30">
        <f t="shared" si="3"/>
        <v>9.5888506847344139E-5</v>
      </c>
      <c r="U31" s="42">
        <v>645.53167169133644</v>
      </c>
      <c r="V31" s="42">
        <v>645.5310749740288</v>
      </c>
      <c r="W31" s="25">
        <f t="shared" si="4"/>
        <v>645.53120625183647</v>
      </c>
      <c r="X31" s="30">
        <f t="shared" si="7"/>
        <v>9.5105557163829415E-5</v>
      </c>
      <c r="Y31" s="3">
        <v>635.14919028602208</v>
      </c>
      <c r="Z31" s="1">
        <v>556.45779742999173</v>
      </c>
      <c r="AA31" s="44">
        <f t="shared" si="6"/>
        <v>-7.8294968351472378E-7</v>
      </c>
    </row>
    <row r="32" spans="1:27" x14ac:dyDescent="0.3">
      <c r="A32" s="1" t="s">
        <v>52</v>
      </c>
      <c r="B32" s="1" t="s">
        <v>53</v>
      </c>
      <c r="C32" s="1">
        <v>0</v>
      </c>
      <c r="D32" s="1">
        <v>1.0675222042090899</v>
      </c>
      <c r="E32" s="1">
        <v>2.1165644896259797</v>
      </c>
      <c r="F32" s="1">
        <v>3.1317168162680602</v>
      </c>
      <c r="G32" s="1">
        <v>4.103343457731996</v>
      </c>
      <c r="H32" s="1">
        <v>5.0264040265715177</v>
      </c>
      <c r="I32" s="1">
        <v>5.8991453096328046</v>
      </c>
      <c r="J32" s="1">
        <v>6.7219720698007164</v>
      </c>
      <c r="K32" s="1">
        <v>7.4965928696946431</v>
      </c>
      <c r="L32" s="1">
        <v>8.2254261672145752</v>
      </c>
      <c r="M32" s="2">
        <v>8.9112119940172239</v>
      </c>
      <c r="N32" s="5">
        <v>21.621201816223554</v>
      </c>
      <c r="O32" s="3">
        <v>21.611525837866541</v>
      </c>
      <c r="P32" s="3"/>
      <c r="Q32" s="21">
        <v>21.611417844508072</v>
      </c>
      <c r="R32" s="21">
        <v>21.611408807664109</v>
      </c>
      <c r="S32" s="25">
        <f t="shared" si="2"/>
        <v>21.611410795769782</v>
      </c>
      <c r="T32" s="30"/>
      <c r="U32" s="42">
        <v>21.611410191420848</v>
      </c>
      <c r="V32" s="42">
        <v>21.611401154578708</v>
      </c>
      <c r="W32" s="25">
        <f t="shared" si="4"/>
        <v>21.611403142683979</v>
      </c>
      <c r="X32" s="30"/>
      <c r="Y32" s="3">
        <v>21.453154647411676</v>
      </c>
      <c r="Z32" s="1">
        <v>20.186958314713376</v>
      </c>
      <c r="AA32" s="44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Throttle 5</vt:lpstr>
      <vt:lpstr>Throttle 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 Bedewi</dc:creator>
  <cp:lastModifiedBy>Nabih Bedewi</cp:lastModifiedBy>
  <dcterms:created xsi:type="dcterms:W3CDTF">2020-11-10T13:18:10Z</dcterms:created>
  <dcterms:modified xsi:type="dcterms:W3CDTF">2020-11-11T14:18:21Z</dcterms:modified>
</cp:coreProperties>
</file>