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40" yWindow="0" windowWidth="24720" windowHeight="12500" tabRatio="500"/>
  </bookViews>
  <sheets>
    <sheet name="ephem_log.txt" sheetId="1" r:id="rId1"/>
    <sheet name="stacked image" sheetId="2" r:id="rId2"/>
  </sheets>
  <definedNames>
    <definedName name="_xlnm._FilterDatabase" localSheetId="1" hidden="1">'stacked image'!$A$2:$Y$99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2" l="1"/>
  <c r="F84" i="2"/>
  <c r="F65" i="2"/>
  <c r="F62" i="2"/>
  <c r="F50" i="2"/>
  <c r="F48" i="2"/>
  <c r="F37" i="2"/>
  <c r="F35" i="2"/>
  <c r="F26" i="2"/>
  <c r="F25" i="2"/>
  <c r="F18" i="2"/>
  <c r="F16" i="2"/>
  <c r="F12" i="2"/>
  <c r="F10" i="2"/>
  <c r="F5" i="2"/>
  <c r="F4" i="2"/>
  <c r="G87" i="2"/>
  <c r="G84" i="2"/>
  <c r="G65" i="2"/>
  <c r="G62" i="2"/>
  <c r="G50" i="2"/>
  <c r="G48" i="2"/>
  <c r="G37" i="2"/>
  <c r="G35" i="2"/>
  <c r="G26" i="2"/>
  <c r="G25" i="2"/>
  <c r="G18" i="2"/>
  <c r="G16" i="2"/>
  <c r="G12" i="2"/>
  <c r="G10" i="2"/>
  <c r="G5" i="2"/>
  <c r="G4" i="2"/>
  <c r="Y87" i="2"/>
  <c r="Y86" i="2"/>
  <c r="L78" i="2"/>
  <c r="J77" i="1"/>
  <c r="Q86" i="1"/>
  <c r="Q85" i="1"/>
</calcChain>
</file>

<file path=xl/sharedStrings.xml><?xml version="1.0" encoding="utf-8"?>
<sst xmlns="http://schemas.openxmlformats.org/spreadsheetml/2006/main" count="808" uniqueCount="250">
  <si>
    <t>OBS_ID</t>
  </si>
  <si>
    <t>START.[UT]</t>
  </si>
  <si>
    <t>END.[UT]</t>
  </si>
  <si>
    <t>MIDTIME</t>
  </si>
  <si>
    <t>EXP_TIME.[s]</t>
  </si>
  <si>
    <t>FILTER</t>
  </si>
  <si>
    <t>HELIO.[AU]</t>
  </si>
  <si>
    <t>HELIOV.[km/s]</t>
  </si>
  <si>
    <t>RANGE.[AU]</t>
  </si>
  <si>
    <t>PHASE[deg]</t>
  </si>
  <si>
    <t>MODCOR</t>
  </si>
  <si>
    <t>2013-04-24T12:05:16</t>
  </si>
  <si>
    <t>2013-04-24T12:13:57</t>
  </si>
  <si>
    <t>UVW1</t>
  </si>
  <si>
    <t>2013-04-24T12:14:21</t>
  </si>
  <si>
    <t>2013-04-24T12:16:04</t>
  </si>
  <si>
    <t>V</t>
  </si>
  <si>
    <t>2013-04-24T12:16:07</t>
  </si>
  <si>
    <t>2013-04-24T12:33:21</t>
  </si>
  <si>
    <t>2013-04-24T12:33:26</t>
  </si>
  <si>
    <t>2013-04-24T12:34:57</t>
  </si>
  <si>
    <t>2013-01-30T05:49:20</t>
  </si>
  <si>
    <t>2013-01-30T06:06:58</t>
  </si>
  <si>
    <t>2013-01-30T05:42:49</t>
  </si>
  <si>
    <t>2013-01-30T05:43:22</t>
  </si>
  <si>
    <t>2013-01-30T05:43:25</t>
  </si>
  <si>
    <t>2013-01-30T05:48:58</t>
  </si>
  <si>
    <t>2013-01-30T07:16:20</t>
  </si>
  <si>
    <t>2013-01-30T07:32:57</t>
  </si>
  <si>
    <t>2013-01-30T07:10:48</t>
  </si>
  <si>
    <t>2013-01-30T07:11:16</t>
  </si>
  <si>
    <t>2013-01-30T07:11:19</t>
  </si>
  <si>
    <t>2013-01-30T07:15:57</t>
  </si>
  <si>
    <t>2013-03-11T05:44:43</t>
  </si>
  <si>
    <t>2013-03-11T05:45:16</t>
  </si>
  <si>
    <t>2013-03-11T05:45:18</t>
  </si>
  <si>
    <t>2013-03-11T05:50:53</t>
  </si>
  <si>
    <t>2013-03-11T05:50:56</t>
  </si>
  <si>
    <t>2013-03-11T05:50:57</t>
  </si>
  <si>
    <t>2013-03-11T05:51:20</t>
  </si>
  <si>
    <t>2013-03-11T06:06:57</t>
  </si>
  <si>
    <t>2013-03-11T07:10:49</t>
  </si>
  <si>
    <t>2013-03-11T07:11:22</t>
  </si>
  <si>
    <t>2013-03-11T07:11:24</t>
  </si>
  <si>
    <t>2013-03-11T07:16:57</t>
  </si>
  <si>
    <t>2013-03-11T07:17:20</t>
  </si>
  <si>
    <t>2013-03-11T07:33:57</t>
  </si>
  <si>
    <t>2013-04-25T02:37:50</t>
  </si>
  <si>
    <t>2013-04-25T02:38:33</t>
  </si>
  <si>
    <t>2013-04-25T02:38:36</t>
  </si>
  <si>
    <t>2013-04-25T02:45:50</t>
  </si>
  <si>
    <t>2013-04-25T02:45:54</t>
  </si>
  <si>
    <t>2013-04-25T02:45:58</t>
  </si>
  <si>
    <t>2013-04-25T02:46:21</t>
  </si>
  <si>
    <t>2013-04-25T03:03:57</t>
  </si>
  <si>
    <t>2013-05-09T06:18:03</t>
  </si>
  <si>
    <t>2013-05-09T06:18:56</t>
  </si>
  <si>
    <t>2013-05-09T06:18:59</t>
  </si>
  <si>
    <t>2013-05-09T06:27:53</t>
  </si>
  <si>
    <t>2013-05-09T06:28:21</t>
  </si>
  <si>
    <t>2013-05-09T06:44:57</t>
  </si>
  <si>
    <t>2013-05-10T00:02:36</t>
  </si>
  <si>
    <t>2013-05-10T00:03:29</t>
  </si>
  <si>
    <t>2013-05-10T00:03:32</t>
  </si>
  <si>
    <t>2013-05-10T00:12:27</t>
  </si>
  <si>
    <t>2013-05-10T00:12:30</t>
  </si>
  <si>
    <t>2013-05-10T00:12:58</t>
  </si>
  <si>
    <t>2013-05-10T00:13:21</t>
  </si>
  <si>
    <t>2013-05-10T00:29:57</t>
  </si>
  <si>
    <t>2013-10-07T17:32:02</t>
  </si>
  <si>
    <t>2013-10-07T17:33:57</t>
  </si>
  <si>
    <t>U</t>
  </si>
  <si>
    <t>2013-10-07T17:34:20</t>
  </si>
  <si>
    <t>2013-10-07T17:45:57</t>
  </si>
  <si>
    <t>UGRISM</t>
  </si>
  <si>
    <t>2013-10-07T17:46:20</t>
  </si>
  <si>
    <t>2013-10-07T17:57:49</t>
  </si>
  <si>
    <t>2013-10-07T17:57:55</t>
  </si>
  <si>
    <t>2013-10-07T17:58:57</t>
  </si>
  <si>
    <t>UVW2</t>
  </si>
  <si>
    <t>2013-10-07T19:08:03</t>
  </si>
  <si>
    <t>2013-10-07T19:08:36</t>
  </si>
  <si>
    <t>2013-10-07T19:08:38</t>
  </si>
  <si>
    <t>2013-10-07T19:13:58</t>
  </si>
  <si>
    <t>2013-10-07T19:14:22</t>
  </si>
  <si>
    <t>2013-10-07T19:20:57</t>
  </si>
  <si>
    <t>2013-10-07T19:21:20</t>
  </si>
  <si>
    <t>2013-10-07T19:27:57</t>
  </si>
  <si>
    <t>2013-10-07T19:28:20</t>
  </si>
  <si>
    <t>2013-10-07T19:34:57</t>
  </si>
  <si>
    <t>2013-10-08T03:11:06</t>
  </si>
  <si>
    <t>2013-10-08T03:11:57</t>
  </si>
  <si>
    <t>2013-10-08T03:12:21</t>
  </si>
  <si>
    <t>2013-10-08T03:23:57</t>
  </si>
  <si>
    <t>2013-10-08T03:24:21</t>
  </si>
  <si>
    <t>2013-10-08T03:36:53</t>
  </si>
  <si>
    <t>2013-10-08T03:36:59</t>
  </si>
  <si>
    <t>2013-10-08T03:37:59</t>
  </si>
  <si>
    <t>2013-10-20T01:52:36</t>
  </si>
  <si>
    <t>2013-10-20T01:53:57</t>
  </si>
  <si>
    <t>2013-10-20T01:54:22</t>
  </si>
  <si>
    <t>2013-10-20T02:05:57</t>
  </si>
  <si>
    <t>2013-10-20T02:06:21</t>
  </si>
  <si>
    <t>2013-10-20T02:17:59</t>
  </si>
  <si>
    <t>2013-10-20T02:18:05</t>
  </si>
  <si>
    <t>2013-10-20T02:18:57</t>
  </si>
  <si>
    <t>2013-10-20T03:32:51</t>
  </si>
  <si>
    <t>2013-10-20T03:33:09</t>
  </si>
  <si>
    <t>2013-10-20T03:33:11</t>
  </si>
  <si>
    <t>2013-10-20T03:35:57</t>
  </si>
  <si>
    <t>2013-10-20T03:36:20</t>
  </si>
  <si>
    <t>2013-10-20T03:42:57</t>
  </si>
  <si>
    <t>2013-10-20T03:43:20</t>
  </si>
  <si>
    <t>2013-10-20T03:48:57</t>
  </si>
  <si>
    <t>2013-10-20T03:49:20</t>
  </si>
  <si>
    <t>2013-10-20T03:54:58</t>
  </si>
  <si>
    <t>2013-10-20T05:05:01</t>
  </si>
  <si>
    <t>2013-10-20T05:06:57</t>
  </si>
  <si>
    <t>2013-10-20T05:07:21</t>
  </si>
  <si>
    <t>2013-10-20T05:18:58</t>
  </si>
  <si>
    <t>2013-10-20T05:19:20</t>
  </si>
  <si>
    <t>2013-10-20T05:30:58</t>
  </si>
  <si>
    <t>2013-10-20T05:31:04</t>
  </si>
  <si>
    <t>2013-10-20T05:31:57</t>
  </si>
  <si>
    <t>2013-11-01T07:00:29</t>
  </si>
  <si>
    <t>2013-11-01T07:02:57</t>
  </si>
  <si>
    <t>2013-11-01T07:03:22</t>
  </si>
  <si>
    <t>2013-11-01T07:09:58</t>
  </si>
  <si>
    <t>2013-11-01T07:10:20</t>
  </si>
  <si>
    <t>2013-11-01T07:16:57</t>
  </si>
  <si>
    <t>2013-11-01T07:17:21</t>
  </si>
  <si>
    <t>2013-11-01T07:24:26</t>
  </si>
  <si>
    <t>2013-11-01T07:24:31</t>
  </si>
  <si>
    <t>2013-11-01T07:24:57</t>
  </si>
  <si>
    <t>2013-11-01T16:37:09</t>
  </si>
  <si>
    <t>2013-11-01T16:37:32</t>
  </si>
  <si>
    <t>2013-11-01T16:37:34</t>
  </si>
  <si>
    <t>2013-11-01T16:41:29</t>
  </si>
  <si>
    <t>2013-11-01T16:41:32</t>
  </si>
  <si>
    <t>2013-11-01T16:41:58</t>
  </si>
  <si>
    <t>2013-11-01T16:42:20</t>
  </si>
  <si>
    <t>2013-11-01T16:45:40</t>
  </si>
  <si>
    <t>2013-11-01T16:45:43</t>
  </si>
  <si>
    <t>2013-11-01T16:49:03</t>
  </si>
  <si>
    <t>2013-11-01T16:49:06</t>
  </si>
  <si>
    <t>2013-11-01T16:52:26</t>
  </si>
  <si>
    <t>2013-11-01T16:52:30</t>
  </si>
  <si>
    <t>2013-11-01T16:55:50</t>
  </si>
  <si>
    <t>2013-11-01T16:55:53</t>
  </si>
  <si>
    <t>2013-11-01T16:59:13</t>
  </si>
  <si>
    <t>2013-11-01T16:59:15</t>
  </si>
  <si>
    <t>2013-11-01T17:02:35</t>
  </si>
  <si>
    <t>2013-11-01T17:02:38</t>
  </si>
  <si>
    <t>2013-11-01T17:03:57</t>
  </si>
  <si>
    <t>2013-11-01T18:12:06</t>
  </si>
  <si>
    <t>2013-11-01T18:14:57</t>
  </si>
  <si>
    <t>2013-11-01T18:15:21</t>
  </si>
  <si>
    <t>2013-11-01T18:21:57</t>
  </si>
  <si>
    <t>2013-11-01T18:22:20</t>
  </si>
  <si>
    <t>2013-11-01T18:28:58</t>
  </si>
  <si>
    <t>2013-11-01T18:29:20</t>
  </si>
  <si>
    <t>2013-11-01T18:36:25</t>
  </si>
  <si>
    <t>2013-11-01T18:36:30</t>
  </si>
  <si>
    <t>2013-11-01T18:36:57</t>
  </si>
  <si>
    <t>2013-11-07T16:48:37</t>
  </si>
  <si>
    <t>2013-11-07T16:48:57</t>
  </si>
  <si>
    <t>2013-11-07T16:54:20</t>
  </si>
  <si>
    <t>2013-11-07T16:58:58</t>
  </si>
  <si>
    <t>2013-11-07T17:04:20</t>
  </si>
  <si>
    <t>2013-11-07T17:08:58</t>
  </si>
  <si>
    <t>2013-11-07T17:09:20</t>
  </si>
  <si>
    <t>2013-11-07T17:15:31</t>
  </si>
  <si>
    <t>2013-11-07T17:15:37</t>
  </si>
  <si>
    <t>2013-11-07T17:15:57</t>
  </si>
  <si>
    <t>2013-11-07T16:59:20</t>
  </si>
  <si>
    <t>2013-11-07T17:03:58</t>
  </si>
  <si>
    <t>2013-11-07T23:20:20</t>
  </si>
  <si>
    <t>2013-11-07T23:24:57</t>
  </si>
  <si>
    <t>2013-11-07T23:30:20</t>
  </si>
  <si>
    <t>2013-11-07T23:34:57</t>
  </si>
  <si>
    <t>2013-11-07T23:35:20</t>
  </si>
  <si>
    <t>2013-11-07T23:41:31</t>
  </si>
  <si>
    <t>2013-11-07T23:41:36</t>
  </si>
  <si>
    <t>2013-11-07T23:41:57</t>
  </si>
  <si>
    <t>2013-11-07T23:25:20</t>
  </si>
  <si>
    <t>2013-11-07T23:29:57</t>
  </si>
  <si>
    <t>2013-11-07T16:49:20</t>
  </si>
  <si>
    <t>2013-11-07T16:53:57</t>
  </si>
  <si>
    <t>2013-11-07T23:16:09</t>
  </si>
  <si>
    <t>2013-11-07T23:19:57</t>
  </si>
  <si>
    <t>2013-11-07T18:31:56</t>
  </si>
  <si>
    <t>2013-11-07T18:32:58</t>
  </si>
  <si>
    <t>2013-11-07T18:33:21</t>
  </si>
  <si>
    <t>2013-11-07T18:34:57</t>
  </si>
  <si>
    <t>2013-11-07T18:35:20</t>
  </si>
  <si>
    <t>2013-11-07T18:36:57</t>
  </si>
  <si>
    <t>2013-11-07T18:37:39</t>
  </si>
  <si>
    <t>2013-11-07T18:40:59</t>
  </si>
  <si>
    <t>2013-11-07T18:41:02</t>
  </si>
  <si>
    <t>2013-11-07T18:44:21</t>
  </si>
  <si>
    <t>2013-11-07T18:44:25</t>
  </si>
  <si>
    <t>2013-11-07T18:47:44</t>
  </si>
  <si>
    <t>2013-11-07T18:47:48</t>
  </si>
  <si>
    <t>2013-11-07T18:51:08</t>
  </si>
  <si>
    <t>2013-11-07T18:51:11</t>
  </si>
  <si>
    <t>2013-11-07T18:54:31</t>
  </si>
  <si>
    <t>2013-11-07T18:54:34</t>
  </si>
  <si>
    <t>2013-11-07T18:57:53</t>
  </si>
  <si>
    <t>2013-11-07T18:57:56</t>
  </si>
  <si>
    <t>2013-11-07T18:58:58</t>
  </si>
  <si>
    <t>recommended aperture radius</t>
  </si>
  <si>
    <t>remarks</t>
  </si>
  <si>
    <t>method</t>
  </si>
  <si>
    <t>aper</t>
  </si>
  <si>
    <t>small source under comet. 15 misses part of tail though</t>
  </si>
  <si>
    <t>tricky, 2 stars nearby</t>
  </si>
  <si>
    <t>currently not included</t>
  </si>
  <si>
    <t>25+</t>
  </si>
  <si>
    <t>nice image! Useful for colors/CN?</t>
  </si>
  <si>
    <t>beautiful stack, but somewhat strange bulge - reflection?</t>
  </si>
  <si>
    <t>full mode, not easily stackable</t>
  </si>
  <si>
    <t>v is half UV</t>
  </si>
  <si>
    <t>large</t>
  </si>
  <si>
    <t>Good stacked image! What does it mean?</t>
  </si>
  <si>
    <t>in stack</t>
  </si>
  <si>
    <t>v</t>
  </si>
  <si>
    <t>full moed</t>
  </si>
  <si>
    <t>full mode</t>
  </si>
  <si>
    <t>full mode; too short to be of use</t>
  </si>
  <si>
    <t>OH</t>
  </si>
  <si>
    <t>oh</t>
  </si>
  <si>
    <t>oh\</t>
  </si>
  <si>
    <t>beautiful :)</t>
  </si>
  <si>
    <t>nearby star; in doughnut</t>
  </si>
  <si>
    <t>20; nothing</t>
  </si>
  <si>
    <t>nothing</t>
  </si>
  <si>
    <t>*</t>
  </si>
  <si>
    <t>stack of 1 image</t>
  </si>
  <si>
    <t>OH is neat</t>
  </si>
  <si>
    <t>slightly assymetric</t>
  </si>
  <si>
    <t>sum</t>
  </si>
  <si>
    <t>midtime</t>
  </si>
  <si>
    <t>aperture radius</t>
  </si>
  <si>
    <t>counts</t>
  </si>
  <si>
    <t>background</t>
  </si>
  <si>
    <t>radius</t>
  </si>
  <si>
    <t>cts</t>
  </si>
  <si>
    <t>bg</t>
  </si>
  <si>
    <t>stacked</t>
  </si>
  <si>
    <t>subtracted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</si>
</sst>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1" fontId="0" fillId="2" borderId="0" xfId="0" applyNumberFormat="1" applyFill="1"/>
    <xf numFmtId="0" fontId="5" fillId="0" borderId="0" xfId="0" applyFont="1"/>
    <xf numFmtId="165" fontId="0" fillId="0" borderId="0" xfId="0" applyNumberFormat="1"/>
    <xf numFmtId="165" fontId="0" fillId="2" borderId="0" xfId="0" applyNumberFormat="1" applyFill="1"/>
    <xf numFmtId="165" fontId="4" fillId="0" borderId="0" xfId="0" applyNumberFormat="1" applyFont="1"/>
    <xf numFmtId="11" fontId="0" fillId="0" borderId="0" xfId="0" applyNumberFormat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O56" sqref="O56"/>
    </sheetView>
  </sheetViews>
  <sheetFormatPr baseColWidth="10" defaultRowHeight="15" x14ac:dyDescent="0"/>
  <cols>
    <col min="2" max="3" width="18.6640625" bestFit="1" customWidth="1"/>
    <col min="13" max="13" width="3.6640625" customWidth="1"/>
    <col min="14" max="14" width="3.1640625" customWidth="1"/>
    <col min="15" max="15" width="26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229</v>
      </c>
      <c r="N1" t="s">
        <v>224</v>
      </c>
      <c r="O1" t="s">
        <v>210</v>
      </c>
      <c r="P1" t="s">
        <v>211</v>
      </c>
      <c r="Q1" t="s">
        <v>212</v>
      </c>
    </row>
    <row r="2" spans="1:17" s="4" customFormat="1">
      <c r="A2" s="4">
        <v>32695002</v>
      </c>
      <c r="B2" s="4" t="s">
        <v>23</v>
      </c>
      <c r="C2" s="4" t="s">
        <v>24</v>
      </c>
      <c r="D2" s="4">
        <v>2456322.7382581001</v>
      </c>
      <c r="E2" s="5">
        <v>32.250985999999997</v>
      </c>
      <c r="F2" s="4" t="s">
        <v>16</v>
      </c>
      <c r="G2" s="4">
        <v>4.9467115000000002</v>
      </c>
      <c r="H2" s="4">
        <v>-18.922639</v>
      </c>
      <c r="I2" s="4">
        <v>4.0364018000000002</v>
      </c>
      <c r="K2" s="4">
        <v>4.8301563999999999</v>
      </c>
      <c r="L2" s="4">
        <v>1</v>
      </c>
    </row>
    <row r="3" spans="1:17">
      <c r="A3">
        <v>32695002</v>
      </c>
      <c r="B3" t="s">
        <v>25</v>
      </c>
      <c r="C3" t="s">
        <v>26</v>
      </c>
      <c r="D3">
        <v>2456322.7404108802</v>
      </c>
      <c r="E3" s="2">
        <v>327.60241000000002</v>
      </c>
      <c r="F3" t="s">
        <v>16</v>
      </c>
      <c r="G3">
        <v>4.946688</v>
      </c>
      <c r="H3">
        <v>-18.922684</v>
      </c>
      <c r="I3">
        <v>4.0363889000000004</v>
      </c>
      <c r="K3">
        <v>4.8307143999999997</v>
      </c>
      <c r="L3">
        <v>1</v>
      </c>
      <c r="M3" t="s">
        <v>230</v>
      </c>
      <c r="N3" t="s">
        <v>225</v>
      </c>
      <c r="O3">
        <v>10</v>
      </c>
      <c r="Q3" t="s">
        <v>213</v>
      </c>
    </row>
    <row r="4" spans="1:17">
      <c r="A4">
        <v>32695001</v>
      </c>
      <c r="B4" t="s">
        <v>21</v>
      </c>
      <c r="C4" t="s">
        <v>22</v>
      </c>
      <c r="D4">
        <v>2456322.7487152698</v>
      </c>
      <c r="E4" s="2">
        <v>1040.6525999999999</v>
      </c>
      <c r="F4" t="s">
        <v>13</v>
      </c>
      <c r="G4">
        <v>4.9465972999999996</v>
      </c>
      <c r="H4">
        <v>-18.922857</v>
      </c>
      <c r="I4">
        <v>4.0363533</v>
      </c>
      <c r="K4">
        <v>4.8328670000000002</v>
      </c>
      <c r="L4">
        <v>1</v>
      </c>
      <c r="N4" t="s">
        <v>225</v>
      </c>
      <c r="O4">
        <v>10</v>
      </c>
      <c r="P4" t="s">
        <v>233</v>
      </c>
      <c r="Q4" t="s">
        <v>213</v>
      </c>
    </row>
    <row r="5" spans="1:17" s="4" customFormat="1">
      <c r="A5" s="4">
        <v>32696002</v>
      </c>
      <c r="B5" s="4" t="s">
        <v>29</v>
      </c>
      <c r="C5" s="4" t="s">
        <v>30</v>
      </c>
      <c r="D5" s="4">
        <v>2456322.7993287002</v>
      </c>
      <c r="E5" s="5">
        <v>27.331854</v>
      </c>
      <c r="F5" s="4" t="s">
        <v>16</v>
      </c>
      <c r="G5" s="4">
        <v>4.9460442000000002</v>
      </c>
      <c r="H5" s="4">
        <v>-18.923914</v>
      </c>
      <c r="I5" s="4">
        <v>4.0361586000000003</v>
      </c>
      <c r="K5" s="4">
        <v>4.8432861000000003</v>
      </c>
      <c r="L5" s="4">
        <v>1</v>
      </c>
    </row>
    <row r="6" spans="1:17">
      <c r="A6">
        <v>32696002</v>
      </c>
      <c r="B6" t="s">
        <v>31</v>
      </c>
      <c r="C6" t="s">
        <v>32</v>
      </c>
      <c r="D6">
        <v>2456322.8011342501</v>
      </c>
      <c r="E6" s="2">
        <v>274.21999</v>
      </c>
      <c r="F6" t="s">
        <v>16</v>
      </c>
      <c r="G6">
        <v>4.9460245</v>
      </c>
      <c r="H6">
        <v>-18.923950999999999</v>
      </c>
      <c r="I6">
        <v>4.0361456000000002</v>
      </c>
      <c r="K6">
        <v>4.8437541</v>
      </c>
      <c r="L6">
        <v>1</v>
      </c>
      <c r="N6" t="s">
        <v>225</v>
      </c>
    </row>
    <row r="7" spans="1:17">
      <c r="A7">
        <v>32696001</v>
      </c>
      <c r="B7" t="s">
        <v>27</v>
      </c>
      <c r="C7" t="s">
        <v>28</v>
      </c>
      <c r="D7">
        <v>2456322.80877893</v>
      </c>
      <c r="E7" s="2">
        <v>981.40638000000001</v>
      </c>
      <c r="F7" t="s">
        <v>13</v>
      </c>
      <c r="G7">
        <v>4.9459407999999998</v>
      </c>
      <c r="H7">
        <v>-18.924111</v>
      </c>
      <c r="I7">
        <v>4.0360975999999997</v>
      </c>
      <c r="K7">
        <v>4.8457819000000004</v>
      </c>
      <c r="L7">
        <v>1</v>
      </c>
      <c r="N7" t="s">
        <v>225</v>
      </c>
    </row>
    <row r="8" spans="1:17" s="4" customFormat="1">
      <c r="A8" s="6">
        <v>32745001</v>
      </c>
      <c r="B8" s="6" t="s">
        <v>33</v>
      </c>
      <c r="C8" s="6" t="s">
        <v>34</v>
      </c>
      <c r="D8" s="6">
        <v>2456362.7395775402</v>
      </c>
      <c r="E8" s="7">
        <v>32.261831999999998</v>
      </c>
      <c r="F8" s="6" t="s">
        <v>16</v>
      </c>
      <c r="G8" s="6">
        <v>4.4992983999999998</v>
      </c>
      <c r="H8" s="6">
        <v>-19.838940000000001</v>
      </c>
      <c r="I8" s="6">
        <v>4.0806516999999998</v>
      </c>
      <c r="J8" s="6"/>
      <c r="K8" s="6">
        <v>12.069499</v>
      </c>
      <c r="L8" s="6">
        <v>1</v>
      </c>
      <c r="M8" s="6"/>
      <c r="N8" s="6"/>
    </row>
    <row r="9" spans="1:17">
      <c r="A9" s="1">
        <v>32745001</v>
      </c>
      <c r="B9" s="1" t="s">
        <v>35</v>
      </c>
      <c r="C9" s="1" t="s">
        <v>36</v>
      </c>
      <c r="D9" s="1">
        <v>2456362.7417303198</v>
      </c>
      <c r="E9" s="3">
        <v>329.49182999999999</v>
      </c>
      <c r="F9" s="1" t="s">
        <v>16</v>
      </c>
      <c r="G9" s="1">
        <v>4.4992736999999998</v>
      </c>
      <c r="H9" s="1">
        <v>-19.838994</v>
      </c>
      <c r="I9" s="1">
        <v>4.0806597</v>
      </c>
      <c r="J9" s="1"/>
      <c r="K9" s="1">
        <v>12.069870999999999</v>
      </c>
      <c r="L9" s="1">
        <v>1</v>
      </c>
      <c r="M9" s="1"/>
      <c r="N9" s="1" t="s">
        <v>225</v>
      </c>
      <c r="O9" s="1">
        <v>15</v>
      </c>
      <c r="P9" t="s">
        <v>214</v>
      </c>
    </row>
    <row r="10" spans="1:17" s="4" customFormat="1">
      <c r="A10" s="6">
        <v>32745001</v>
      </c>
      <c r="B10" s="6" t="s">
        <v>37</v>
      </c>
      <c r="C10" s="6" t="s">
        <v>38</v>
      </c>
      <c r="D10" s="6">
        <v>2456362.7437094902</v>
      </c>
      <c r="E10" s="7">
        <v>1.0533208000000001</v>
      </c>
      <c r="F10" s="6" t="s">
        <v>16</v>
      </c>
      <c r="G10" s="6">
        <v>4.4992510000000001</v>
      </c>
      <c r="H10" s="6">
        <v>-19.839044000000001</v>
      </c>
      <c r="I10" s="6">
        <v>4.0806681999999999</v>
      </c>
      <c r="J10" s="6"/>
      <c r="K10" s="6">
        <v>12.070213000000001</v>
      </c>
      <c r="L10" s="6">
        <v>1</v>
      </c>
      <c r="M10" s="6"/>
      <c r="N10" s="6"/>
    </row>
    <row r="11" spans="1:17">
      <c r="A11" s="1">
        <v>32746001</v>
      </c>
      <c r="B11" s="1" t="s">
        <v>39</v>
      </c>
      <c r="C11" s="1" t="s">
        <v>40</v>
      </c>
      <c r="D11" s="1">
        <v>2456362.7494039298</v>
      </c>
      <c r="E11" s="3">
        <v>922.40997000000004</v>
      </c>
      <c r="F11" s="1" t="s">
        <v>13</v>
      </c>
      <c r="G11" s="1">
        <v>4.4991857</v>
      </c>
      <c r="H11" s="1">
        <v>-19.839188</v>
      </c>
      <c r="I11" s="1">
        <v>4.0806991000000004</v>
      </c>
      <c r="J11" s="1"/>
      <c r="K11" s="1">
        <v>12.071197</v>
      </c>
      <c r="L11" s="1">
        <v>1</v>
      </c>
      <c r="M11" s="1" t="s">
        <v>229</v>
      </c>
      <c r="N11" s="1" t="s">
        <v>225</v>
      </c>
      <c r="O11" s="1" t="s">
        <v>234</v>
      </c>
    </row>
    <row r="12" spans="1:17" s="4" customFormat="1">
      <c r="A12" s="6">
        <v>32747001</v>
      </c>
      <c r="B12" s="6" t="s">
        <v>41</v>
      </c>
      <c r="C12" s="6" t="s">
        <v>42</v>
      </c>
      <c r="D12" s="6">
        <v>2456362.7993692099</v>
      </c>
      <c r="E12" s="7">
        <v>32.261811999999999</v>
      </c>
      <c r="F12" s="6" t="s">
        <v>16</v>
      </c>
      <c r="G12" s="6">
        <v>4.4986132000000003</v>
      </c>
      <c r="H12" s="6">
        <v>-19.840447000000001</v>
      </c>
      <c r="I12" s="6">
        <v>4.0809547999999998</v>
      </c>
      <c r="J12" s="6"/>
      <c r="K12" s="6">
        <v>12.07602</v>
      </c>
      <c r="L12" s="6">
        <v>1</v>
      </c>
      <c r="M12" s="6"/>
      <c r="N12" s="6"/>
    </row>
    <row r="13" spans="1:17">
      <c r="A13" s="1">
        <v>32747001</v>
      </c>
      <c r="B13" s="1" t="s">
        <v>43</v>
      </c>
      <c r="C13" s="1" t="s">
        <v>44</v>
      </c>
      <c r="D13" s="1">
        <v>2456362.8015104099</v>
      </c>
      <c r="E13" s="3">
        <v>327.72183999999999</v>
      </c>
      <c r="F13" s="1" t="s">
        <v>16</v>
      </c>
      <c r="G13" s="1">
        <v>4.4985887</v>
      </c>
      <c r="H13" s="1">
        <v>-19.840501</v>
      </c>
      <c r="I13" s="1">
        <v>4.0809607999999997</v>
      </c>
      <c r="J13" s="1"/>
      <c r="K13" s="1">
        <v>12.076359</v>
      </c>
      <c r="L13" s="1">
        <v>1</v>
      </c>
      <c r="M13" s="1"/>
      <c r="N13" s="1" t="s">
        <v>225</v>
      </c>
    </row>
    <row r="14" spans="1:17">
      <c r="A14" s="1">
        <v>32748001</v>
      </c>
      <c r="B14" s="1" t="s">
        <v>45</v>
      </c>
      <c r="C14" s="1" t="s">
        <v>46</v>
      </c>
      <c r="D14" s="1">
        <v>2456362.80947338</v>
      </c>
      <c r="E14" s="3">
        <v>981.46070999999995</v>
      </c>
      <c r="F14" s="1" t="s">
        <v>13</v>
      </c>
      <c r="G14" s="1">
        <v>4.4984976999999997</v>
      </c>
      <c r="H14" s="1">
        <v>-19.840702</v>
      </c>
      <c r="I14" s="1">
        <v>4.0809891</v>
      </c>
      <c r="J14" s="1"/>
      <c r="K14" s="1">
        <v>12.077677</v>
      </c>
      <c r="L14" s="1">
        <v>1</v>
      </c>
      <c r="M14" s="1"/>
      <c r="N14" s="1" t="s">
        <v>225</v>
      </c>
    </row>
    <row r="15" spans="1:17">
      <c r="A15">
        <v>32692001</v>
      </c>
      <c r="B15" t="s">
        <v>11</v>
      </c>
      <c r="C15" t="s">
        <v>12</v>
      </c>
      <c r="D15">
        <v>2456407.0066724499</v>
      </c>
      <c r="E15" s="2">
        <v>513.64810999999997</v>
      </c>
      <c r="F15" t="s">
        <v>13</v>
      </c>
      <c r="G15">
        <v>3.9766669000000001</v>
      </c>
      <c r="H15">
        <v>-21.098008</v>
      </c>
      <c r="I15">
        <v>4.3042457000000001</v>
      </c>
      <c r="K15">
        <v>13.198407</v>
      </c>
      <c r="L15">
        <v>1</v>
      </c>
      <c r="N15" s="1" t="s">
        <v>225</v>
      </c>
      <c r="O15">
        <v>15</v>
      </c>
    </row>
    <row r="16" spans="1:17">
      <c r="A16" s="4">
        <v>32692002</v>
      </c>
      <c r="B16" s="4" t="s">
        <v>14</v>
      </c>
      <c r="C16" s="4" t="s">
        <v>15</v>
      </c>
      <c r="D16" s="4">
        <v>2456407.01056134</v>
      </c>
      <c r="E16" s="5">
        <v>101.13988000000001</v>
      </c>
      <c r="F16" s="4" t="s">
        <v>16</v>
      </c>
      <c r="G16" s="4">
        <v>3.9766195</v>
      </c>
      <c r="H16" s="4">
        <v>-21.098134000000002</v>
      </c>
      <c r="I16" s="4">
        <v>4.3042560999999999</v>
      </c>
      <c r="J16" s="4"/>
      <c r="K16" s="4">
        <v>13.198399999999999</v>
      </c>
      <c r="L16" s="4">
        <v>1</v>
      </c>
      <c r="M16" s="4"/>
      <c r="N16" s="1"/>
      <c r="P16" t="s">
        <v>216</v>
      </c>
    </row>
    <row r="17" spans="1:16">
      <c r="A17">
        <v>32692002</v>
      </c>
      <c r="B17" t="s">
        <v>17</v>
      </c>
      <c r="C17" t="s">
        <v>18</v>
      </c>
      <c r="D17">
        <v>2456407.0171759198</v>
      </c>
      <c r="E17" s="2">
        <v>1018.4571</v>
      </c>
      <c r="F17" t="s">
        <v>16</v>
      </c>
      <c r="G17">
        <v>3.9765389</v>
      </c>
      <c r="H17">
        <v>-21.098347</v>
      </c>
      <c r="I17">
        <v>4.3042813000000004</v>
      </c>
      <c r="K17">
        <v>13.198352999999999</v>
      </c>
      <c r="L17">
        <v>1</v>
      </c>
      <c r="N17" s="1" t="s">
        <v>225</v>
      </c>
      <c r="O17">
        <v>10</v>
      </c>
      <c r="P17" t="s">
        <v>215</v>
      </c>
    </row>
    <row r="18" spans="1:16">
      <c r="A18" s="4">
        <v>32692002</v>
      </c>
      <c r="B18" s="4" t="s">
        <v>19</v>
      </c>
      <c r="C18" s="4" t="s">
        <v>20</v>
      </c>
      <c r="D18" s="4">
        <v>2456407.0237442101</v>
      </c>
      <c r="E18" s="5">
        <v>89.694567000000006</v>
      </c>
      <c r="F18" s="4" t="s">
        <v>16</v>
      </c>
      <c r="G18" s="4">
        <v>3.9764588999999999</v>
      </c>
      <c r="H18" s="4">
        <v>-21.098559000000002</v>
      </c>
      <c r="I18" s="4">
        <v>4.3043173000000001</v>
      </c>
      <c r="J18" s="4"/>
      <c r="K18" s="4">
        <v>13.198257999999999</v>
      </c>
      <c r="L18" s="4">
        <v>1</v>
      </c>
      <c r="M18" s="4"/>
      <c r="P18" t="s">
        <v>216</v>
      </c>
    </row>
    <row r="19" spans="1:16">
      <c r="A19" s="4">
        <v>32799001</v>
      </c>
      <c r="B19" s="4" t="s">
        <v>47</v>
      </c>
      <c r="C19" s="4" t="s">
        <v>48</v>
      </c>
      <c r="D19" s="4">
        <v>2456407.6098553198</v>
      </c>
      <c r="E19" s="5">
        <v>42.099978</v>
      </c>
      <c r="F19" s="4" t="s">
        <v>16</v>
      </c>
      <c r="G19" s="4">
        <v>3.9693139</v>
      </c>
      <c r="H19" s="4">
        <v>-21.117466</v>
      </c>
      <c r="I19" s="4">
        <v>4.3063228000000002</v>
      </c>
      <c r="J19" s="4"/>
      <c r="K19" s="4">
        <v>13.163918000000001</v>
      </c>
      <c r="L19" s="4">
        <v>1</v>
      </c>
      <c r="M19" s="4"/>
      <c r="N19" s="4"/>
    </row>
    <row r="20" spans="1:16">
      <c r="A20">
        <v>32799001</v>
      </c>
      <c r="B20" t="s">
        <v>49</v>
      </c>
      <c r="C20" t="s">
        <v>50</v>
      </c>
      <c r="D20">
        <v>2456407.6126504601</v>
      </c>
      <c r="E20" s="2">
        <v>427.91699</v>
      </c>
      <c r="F20" t="s">
        <v>16</v>
      </c>
      <c r="G20">
        <v>3.9692797999999998</v>
      </c>
      <c r="H20">
        <v>-21.117556</v>
      </c>
      <c r="I20">
        <v>4.3063305999999999</v>
      </c>
      <c r="K20">
        <v>13.1639</v>
      </c>
      <c r="L20">
        <v>1</v>
      </c>
      <c r="M20" t="s">
        <v>229</v>
      </c>
      <c r="N20" t="s">
        <v>225</v>
      </c>
      <c r="O20" t="s">
        <v>235</v>
      </c>
    </row>
    <row r="21" spans="1:16" s="4" customFormat="1">
      <c r="A21" s="4">
        <v>32799001</v>
      </c>
      <c r="B21" s="4" t="s">
        <v>51</v>
      </c>
      <c r="C21" s="4" t="s">
        <v>52</v>
      </c>
      <c r="D21" s="4">
        <v>2456407.61523148</v>
      </c>
      <c r="E21" s="5">
        <v>3.4965684000000001</v>
      </c>
      <c r="F21" s="4" t="s">
        <v>16</v>
      </c>
      <c r="G21" s="4">
        <v>3.9692484000000001</v>
      </c>
      <c r="H21" s="4">
        <v>-21.117640000000002</v>
      </c>
      <c r="I21" s="4">
        <v>4.3063399999999996</v>
      </c>
      <c r="K21" s="4">
        <v>13.1639</v>
      </c>
      <c r="L21" s="4">
        <v>1</v>
      </c>
    </row>
    <row r="22" spans="1:16">
      <c r="A22">
        <v>32799002</v>
      </c>
      <c r="B22" t="s">
        <v>53</v>
      </c>
      <c r="C22" t="s">
        <v>54</v>
      </c>
      <c r="D22">
        <v>2456407.6216319399</v>
      </c>
      <c r="E22" s="2">
        <v>1040.0988</v>
      </c>
      <c r="F22" t="s">
        <v>13</v>
      </c>
      <c r="G22">
        <v>3.9691703</v>
      </c>
      <c r="H22">
        <v>-21.117847000000001</v>
      </c>
      <c r="I22">
        <v>4.3063696</v>
      </c>
      <c r="K22">
        <v>13.163849000000001</v>
      </c>
      <c r="L22">
        <v>1</v>
      </c>
      <c r="N22" t="s">
        <v>225</v>
      </c>
      <c r="O22">
        <v>15</v>
      </c>
    </row>
    <row r="23" spans="1:16" s="4" customFormat="1">
      <c r="A23" s="6">
        <v>32819001</v>
      </c>
      <c r="B23" s="6" t="s">
        <v>55</v>
      </c>
      <c r="C23" s="6" t="s">
        <v>56</v>
      </c>
      <c r="D23" s="6">
        <v>2456421.76284143</v>
      </c>
      <c r="E23" s="7">
        <v>51.938144000000001</v>
      </c>
      <c r="F23" s="6" t="s">
        <v>16</v>
      </c>
      <c r="G23" s="6">
        <v>3.7947758999999999</v>
      </c>
      <c r="H23" s="6">
        <v>-21.595697000000001</v>
      </c>
      <c r="I23" s="6">
        <v>4.3390624999999998</v>
      </c>
      <c r="J23" s="6"/>
      <c r="K23" s="6">
        <v>12.027576</v>
      </c>
      <c r="L23" s="6">
        <v>1</v>
      </c>
      <c r="M23" s="6"/>
      <c r="N23" s="6"/>
    </row>
    <row r="24" spans="1:16">
      <c r="A24" s="1">
        <v>32819001</v>
      </c>
      <c r="B24" s="1" t="s">
        <v>57</v>
      </c>
      <c r="C24" s="1" t="s">
        <v>58</v>
      </c>
      <c r="D24" s="1">
        <v>2456421.76627314</v>
      </c>
      <c r="E24" s="3">
        <v>526.34205999999995</v>
      </c>
      <c r="F24" s="1" t="s">
        <v>16</v>
      </c>
      <c r="G24" s="1">
        <v>3.7947331000000002</v>
      </c>
      <c r="H24" s="1">
        <v>-21.595818000000001</v>
      </c>
      <c r="I24" s="1">
        <v>4.3390586999999998</v>
      </c>
      <c r="J24" s="1"/>
      <c r="K24" s="1">
        <v>12.027362999999999</v>
      </c>
      <c r="L24" s="1">
        <v>1</v>
      </c>
      <c r="M24" s="1"/>
      <c r="N24" s="1" t="s">
        <v>225</v>
      </c>
    </row>
    <row r="25" spans="1:16">
      <c r="A25" s="1">
        <v>32819002</v>
      </c>
      <c r="B25" s="1" t="s">
        <v>59</v>
      </c>
      <c r="C25" s="1" t="s">
        <v>60</v>
      </c>
      <c r="D25" s="1">
        <v>2456421.7754513798</v>
      </c>
      <c r="E25" s="3">
        <v>981.03711999999996</v>
      </c>
      <c r="F25" s="1" t="s">
        <v>13</v>
      </c>
      <c r="G25" s="1">
        <v>3.7946186000000002</v>
      </c>
      <c r="H25" s="1">
        <v>-21.596142</v>
      </c>
      <c r="I25" s="1">
        <v>4.3390624999999998</v>
      </c>
      <c r="J25" s="1"/>
      <c r="K25" s="1">
        <v>12.026899999999999</v>
      </c>
      <c r="L25" s="1">
        <v>1</v>
      </c>
      <c r="M25" s="1" t="s">
        <v>229</v>
      </c>
      <c r="N25" s="1" t="s">
        <v>225</v>
      </c>
      <c r="O25" s="1">
        <v>15</v>
      </c>
    </row>
    <row r="26" spans="1:16" s="4" customFormat="1">
      <c r="A26" s="6">
        <v>32821001</v>
      </c>
      <c r="B26" s="6" t="s">
        <v>61</v>
      </c>
      <c r="C26" s="6" t="s">
        <v>62</v>
      </c>
      <c r="D26" s="6">
        <v>2456422.5021122601</v>
      </c>
      <c r="E26" s="7">
        <v>51.938164</v>
      </c>
      <c r="F26" s="6" t="s">
        <v>16</v>
      </c>
      <c r="G26" s="6">
        <v>3.7855498000000001</v>
      </c>
      <c r="H26" s="6">
        <v>-21.621887999999998</v>
      </c>
      <c r="I26" s="6">
        <v>4.339823</v>
      </c>
      <c r="J26" s="6"/>
      <c r="K26" s="6">
        <v>11.952178</v>
      </c>
      <c r="L26" s="6">
        <v>1</v>
      </c>
      <c r="M26" s="6"/>
      <c r="N26" s="6"/>
    </row>
    <row r="27" spans="1:16">
      <c r="A27" s="1">
        <v>32821001</v>
      </c>
      <c r="B27" s="1" t="s">
        <v>63</v>
      </c>
      <c r="C27" s="1" t="s">
        <v>64</v>
      </c>
      <c r="D27" s="1">
        <v>2456422.5055497601</v>
      </c>
      <c r="E27" s="3">
        <v>526.35288000000003</v>
      </c>
      <c r="F27" s="1" t="s">
        <v>16</v>
      </c>
      <c r="G27" s="1">
        <v>3.7855069000000001</v>
      </c>
      <c r="H27" s="1">
        <v>-21.622008999999998</v>
      </c>
      <c r="I27" s="1">
        <v>4.3398218000000002</v>
      </c>
      <c r="J27" s="1"/>
      <c r="K27" s="1">
        <v>11.951980000000001</v>
      </c>
      <c r="L27" s="1">
        <v>1</v>
      </c>
      <c r="M27" s="1"/>
      <c r="N27" s="1" t="s">
        <v>225</v>
      </c>
      <c r="O27" t="s">
        <v>217</v>
      </c>
    </row>
    <row r="28" spans="1:16" s="4" customFormat="1">
      <c r="A28" s="6">
        <v>32821001</v>
      </c>
      <c r="B28" s="6" t="s">
        <v>65</v>
      </c>
      <c r="C28" s="6" t="s">
        <v>66</v>
      </c>
      <c r="D28" s="6">
        <v>2456422.5088425898</v>
      </c>
      <c r="E28" s="7">
        <v>26.864936</v>
      </c>
      <c r="F28" s="6" t="s">
        <v>16</v>
      </c>
      <c r="G28" s="6">
        <v>3.7854657999999999</v>
      </c>
      <c r="H28" s="6">
        <v>-21.622126000000002</v>
      </c>
      <c r="I28" s="6">
        <v>4.3398249</v>
      </c>
      <c r="J28" s="6"/>
      <c r="K28" s="6">
        <v>11.951790000000001</v>
      </c>
      <c r="L28" s="6">
        <v>1</v>
      </c>
      <c r="M28" s="6"/>
      <c r="N28" s="6"/>
    </row>
    <row r="29" spans="1:16">
      <c r="A29" s="1">
        <v>32821002</v>
      </c>
      <c r="B29" s="1" t="s">
        <v>67</v>
      </c>
      <c r="C29" s="1" t="s">
        <v>68</v>
      </c>
      <c r="D29" s="1">
        <v>2456422.5150347198</v>
      </c>
      <c r="E29" s="3">
        <v>981.04786999999999</v>
      </c>
      <c r="F29" s="1" t="s">
        <v>13</v>
      </c>
      <c r="G29" s="1">
        <v>3.7853884999999998</v>
      </c>
      <c r="H29" s="1">
        <v>-21.622346</v>
      </c>
      <c r="I29" s="1">
        <v>4.3398384999999999</v>
      </c>
      <c r="J29" s="1"/>
      <c r="K29" s="1">
        <v>11.951416999999999</v>
      </c>
      <c r="L29" s="1">
        <v>1</v>
      </c>
      <c r="M29" s="1"/>
      <c r="N29" s="1" t="s">
        <v>225</v>
      </c>
    </row>
    <row r="30" spans="1:16">
      <c r="A30">
        <v>32978001</v>
      </c>
      <c r="B30" t="s">
        <v>69</v>
      </c>
      <c r="C30" t="s">
        <v>70</v>
      </c>
      <c r="D30">
        <v>2456573.2312442102</v>
      </c>
      <c r="E30" s="2">
        <v>113.18241999999999</v>
      </c>
      <c r="F30" t="s">
        <v>71</v>
      </c>
      <c r="G30">
        <v>1.5214531</v>
      </c>
      <c r="H30">
        <v>-34.011785000000003</v>
      </c>
      <c r="I30">
        <v>1.9509757000000001</v>
      </c>
      <c r="K30">
        <v>30.361277999999999</v>
      </c>
      <c r="L30">
        <v>1</v>
      </c>
      <c r="N30" s="6" t="s">
        <v>236</v>
      </c>
      <c r="O30" t="s">
        <v>237</v>
      </c>
      <c r="P30" t="s">
        <v>218</v>
      </c>
    </row>
    <row r="31" spans="1:16">
      <c r="A31">
        <v>32978002</v>
      </c>
      <c r="B31" t="s">
        <v>72</v>
      </c>
      <c r="C31" t="s">
        <v>73</v>
      </c>
      <c r="D31">
        <v>2456573.2362094899</v>
      </c>
      <c r="E31" s="2">
        <v>382.13263000000001</v>
      </c>
      <c r="F31" t="s">
        <v>74</v>
      </c>
      <c r="G31">
        <v>1.5213555000000001</v>
      </c>
      <c r="H31">
        <v>-34.012866000000002</v>
      </c>
      <c r="I31">
        <v>1.9508109</v>
      </c>
      <c r="K31">
        <v>30.363849999999999</v>
      </c>
      <c r="L31">
        <v>1</v>
      </c>
    </row>
    <row r="32" spans="1:16">
      <c r="A32">
        <v>32978003</v>
      </c>
      <c r="B32" t="s">
        <v>75</v>
      </c>
      <c r="C32" t="s">
        <v>76</v>
      </c>
      <c r="D32">
        <v>2456573.2444965201</v>
      </c>
      <c r="E32" s="2">
        <v>282.51951000000003</v>
      </c>
      <c r="F32" t="s">
        <v>74</v>
      </c>
      <c r="G32">
        <v>1.5211926</v>
      </c>
      <c r="H32">
        <v>-34.014671999999997</v>
      </c>
      <c r="I32">
        <v>1.9505562999999999</v>
      </c>
      <c r="K32">
        <v>30.368047000000001</v>
      </c>
      <c r="L32">
        <v>1</v>
      </c>
    </row>
    <row r="33" spans="1:16">
      <c r="A33" s="4">
        <v>32978003</v>
      </c>
      <c r="B33" s="4" t="s">
        <v>77</v>
      </c>
      <c r="C33" s="4" t="s">
        <v>78</v>
      </c>
      <c r="D33" s="4">
        <v>2456573.2489120299</v>
      </c>
      <c r="E33" s="5">
        <v>61.758493000000001</v>
      </c>
      <c r="F33" s="4" t="s">
        <v>79</v>
      </c>
      <c r="G33" s="4">
        <v>1.5211059</v>
      </c>
      <c r="H33" s="4">
        <v>-34.015631999999997</v>
      </c>
      <c r="I33" s="4">
        <v>1.9504300000000001</v>
      </c>
      <c r="J33" s="4"/>
      <c r="K33" s="4">
        <v>30.370335000000001</v>
      </c>
      <c r="L33" s="4">
        <v>1</v>
      </c>
      <c r="M33" s="4"/>
      <c r="N33" s="4"/>
      <c r="P33" t="s">
        <v>220</v>
      </c>
    </row>
    <row r="34" spans="1:16">
      <c r="A34" s="8">
        <v>32979001</v>
      </c>
      <c r="B34" s="8" t="s">
        <v>80</v>
      </c>
      <c r="C34" s="8" t="s">
        <v>81</v>
      </c>
      <c r="D34" s="8">
        <v>2456573.2974479101</v>
      </c>
      <c r="E34" s="9">
        <v>32.250945999999999</v>
      </c>
      <c r="F34" s="8" t="s">
        <v>16</v>
      </c>
      <c r="G34" s="8">
        <v>1.5201521</v>
      </c>
      <c r="H34" s="8">
        <v>-34.026212999999998</v>
      </c>
      <c r="I34" s="8">
        <v>1.948995</v>
      </c>
      <c r="J34" s="8"/>
      <c r="K34" s="8">
        <v>30.400863999999999</v>
      </c>
      <c r="L34" s="8">
        <v>1</v>
      </c>
      <c r="M34" s="8"/>
      <c r="N34" s="8" t="s">
        <v>225</v>
      </c>
    </row>
    <row r="35" spans="1:16">
      <c r="A35">
        <v>32979001</v>
      </c>
      <c r="B35" t="s">
        <v>82</v>
      </c>
      <c r="C35" t="s">
        <v>83</v>
      </c>
      <c r="D35">
        <v>2456573.2995138802</v>
      </c>
      <c r="E35" s="2">
        <v>314.28937000000002</v>
      </c>
      <c r="F35" t="s">
        <v>16</v>
      </c>
      <c r="G35">
        <v>1.5201115000000001</v>
      </c>
      <c r="H35">
        <v>-34.026662999999999</v>
      </c>
      <c r="I35">
        <v>1.9489262999999999</v>
      </c>
      <c r="K35">
        <v>30.401955999999998</v>
      </c>
      <c r="L35">
        <v>1</v>
      </c>
      <c r="N35" t="s">
        <v>225</v>
      </c>
    </row>
    <row r="36" spans="1:16">
      <c r="A36">
        <v>32979002</v>
      </c>
      <c r="B36" t="s">
        <v>84</v>
      </c>
      <c r="C36" t="s">
        <v>85</v>
      </c>
      <c r="D36">
        <v>2456573.3039293899</v>
      </c>
      <c r="E36" s="2">
        <v>389.4873</v>
      </c>
      <c r="F36" t="s">
        <v>13</v>
      </c>
      <c r="G36">
        <v>1.5200247</v>
      </c>
      <c r="H36">
        <v>-34.027625999999998</v>
      </c>
      <c r="I36">
        <v>1.9487825999999999</v>
      </c>
      <c r="K36">
        <v>30.404181000000001</v>
      </c>
      <c r="L36">
        <v>1</v>
      </c>
      <c r="M36" t="s">
        <v>230</v>
      </c>
      <c r="N36" t="s">
        <v>225</v>
      </c>
      <c r="O36" t="s">
        <v>238</v>
      </c>
      <c r="P36" t="s">
        <v>219</v>
      </c>
    </row>
    <row r="37" spans="1:16">
      <c r="A37">
        <v>32979003</v>
      </c>
      <c r="B37" t="s">
        <v>86</v>
      </c>
      <c r="C37" t="s">
        <v>87</v>
      </c>
      <c r="D37">
        <v>2456573.30877893</v>
      </c>
      <c r="E37" s="2">
        <v>390.8338</v>
      </c>
      <c r="F37" t="s">
        <v>13</v>
      </c>
      <c r="G37">
        <v>1.5199294000000001</v>
      </c>
      <c r="H37">
        <v>-34.028683999999998</v>
      </c>
      <c r="I37">
        <v>1.9486323999999999</v>
      </c>
      <c r="K37">
        <v>30.406624999999998</v>
      </c>
      <c r="L37">
        <v>1</v>
      </c>
      <c r="N37" t="s">
        <v>225</v>
      </c>
    </row>
    <row r="38" spans="1:16">
      <c r="A38">
        <v>32979004</v>
      </c>
      <c r="B38" t="s">
        <v>88</v>
      </c>
      <c r="C38" t="s">
        <v>89</v>
      </c>
      <c r="D38">
        <v>2456573.3136400399</v>
      </c>
      <c r="E38" s="2">
        <v>390.77953000000002</v>
      </c>
      <c r="F38" t="s">
        <v>13</v>
      </c>
      <c r="G38">
        <v>1.5198338</v>
      </c>
      <c r="H38">
        <v>-34.029744000000001</v>
      </c>
      <c r="I38">
        <v>1.9484885000000001</v>
      </c>
      <c r="K38">
        <v>30.409123999999998</v>
      </c>
      <c r="L38">
        <v>1</v>
      </c>
      <c r="N38" t="s">
        <v>225</v>
      </c>
    </row>
    <row r="39" spans="1:16">
      <c r="A39">
        <v>32982001</v>
      </c>
      <c r="B39" t="s">
        <v>90</v>
      </c>
      <c r="C39" t="s">
        <v>91</v>
      </c>
      <c r="D39">
        <v>2456573.63300347</v>
      </c>
      <c r="E39" s="2">
        <v>50.331037000000002</v>
      </c>
      <c r="F39" t="s">
        <v>79</v>
      </c>
      <c r="G39">
        <v>1.5135495999999999</v>
      </c>
      <c r="H39">
        <v>-34.099716000000001</v>
      </c>
      <c r="I39">
        <v>1.9389392000000001</v>
      </c>
      <c r="K39">
        <v>30.602134</v>
      </c>
      <c r="L39">
        <v>1</v>
      </c>
      <c r="N39" t="s">
        <v>225</v>
      </c>
    </row>
    <row r="40" spans="1:16">
      <c r="A40">
        <v>32982002</v>
      </c>
      <c r="B40" t="s">
        <v>92</v>
      </c>
      <c r="C40" t="s">
        <v>93</v>
      </c>
      <c r="D40">
        <v>2456573.6376041598</v>
      </c>
      <c r="E40" s="2">
        <v>384.14139999999998</v>
      </c>
      <c r="F40" t="s">
        <v>74</v>
      </c>
      <c r="G40">
        <v>1.5134589000000001</v>
      </c>
      <c r="H40">
        <v>-34.100726999999999</v>
      </c>
      <c r="I40">
        <v>1.9387886999999999</v>
      </c>
      <c r="K40">
        <v>30.604452999999999</v>
      </c>
      <c r="L40">
        <v>1</v>
      </c>
    </row>
    <row r="41" spans="1:16">
      <c r="A41">
        <v>32983001</v>
      </c>
      <c r="B41" t="s">
        <v>94</v>
      </c>
      <c r="C41" t="s">
        <v>95</v>
      </c>
      <c r="D41">
        <v>2456573.64626157</v>
      </c>
      <c r="E41" s="2">
        <v>311.34802999999999</v>
      </c>
      <c r="F41" t="s">
        <v>74</v>
      </c>
      <c r="G41">
        <v>1.5132884</v>
      </c>
      <c r="H41">
        <v>-34.102632999999997</v>
      </c>
      <c r="I41">
        <v>1.9385241</v>
      </c>
      <c r="K41">
        <v>30.608927999999999</v>
      </c>
      <c r="L41">
        <v>1</v>
      </c>
    </row>
    <row r="42" spans="1:16">
      <c r="A42">
        <v>32983001</v>
      </c>
      <c r="B42" t="s">
        <v>96</v>
      </c>
      <c r="C42" t="s">
        <v>97</v>
      </c>
      <c r="D42">
        <v>2456573.6510300902</v>
      </c>
      <c r="E42" s="2">
        <v>58.881377999999998</v>
      </c>
      <c r="F42" t="s">
        <v>79</v>
      </c>
      <c r="G42">
        <v>1.5131943999999999</v>
      </c>
      <c r="H42">
        <v>-34.103684000000001</v>
      </c>
      <c r="I42">
        <v>1.9383914</v>
      </c>
      <c r="K42">
        <v>30.611469</v>
      </c>
      <c r="L42">
        <v>1</v>
      </c>
      <c r="N42" t="s">
        <v>225</v>
      </c>
    </row>
    <row r="43" spans="1:16">
      <c r="A43" s="1">
        <v>33005001</v>
      </c>
      <c r="B43" s="1" t="s">
        <v>98</v>
      </c>
      <c r="C43" s="1" t="s">
        <v>99</v>
      </c>
      <c r="D43" s="1">
        <v>2456585.5786631899</v>
      </c>
      <c r="E43" s="3">
        <v>80.56223</v>
      </c>
      <c r="F43" s="1" t="s">
        <v>79</v>
      </c>
      <c r="G43" s="1">
        <v>1.2681165000000001</v>
      </c>
      <c r="H43" s="1">
        <v>-37.223077000000004</v>
      </c>
      <c r="I43" s="1">
        <v>1.57897</v>
      </c>
      <c r="J43" s="1"/>
      <c r="K43" s="1">
        <v>39.056736000000001</v>
      </c>
      <c r="L43" s="1">
        <v>1</v>
      </c>
      <c r="M43" s="1"/>
      <c r="N43" s="1" t="s">
        <v>225</v>
      </c>
      <c r="P43" t="s">
        <v>223</v>
      </c>
    </row>
    <row r="44" spans="1:16">
      <c r="A44" s="1">
        <v>33005002</v>
      </c>
      <c r="B44" s="1" t="s">
        <v>100</v>
      </c>
      <c r="C44" s="1" t="s">
        <v>101</v>
      </c>
      <c r="D44" s="1">
        <v>2456585.5834432798</v>
      </c>
      <c r="E44" s="3">
        <v>386.1936</v>
      </c>
      <c r="F44" s="1" t="s">
        <v>74</v>
      </c>
      <c r="G44" s="1">
        <v>1.2680137</v>
      </c>
      <c r="H44" s="1">
        <v>-37.224570999999997</v>
      </c>
      <c r="I44" s="1">
        <v>1.5788099</v>
      </c>
      <c r="J44" s="1"/>
      <c r="K44" s="1">
        <v>39.060378</v>
      </c>
      <c r="L44" s="1">
        <v>1</v>
      </c>
      <c r="M44" s="1"/>
      <c r="N44" s="1"/>
    </row>
    <row r="45" spans="1:16">
      <c r="A45" s="1">
        <v>33005003</v>
      </c>
      <c r="B45" s="1" t="s">
        <v>102</v>
      </c>
      <c r="C45" s="1" t="s">
        <v>103</v>
      </c>
      <c r="D45" s="1">
        <v>2456585.5917823999</v>
      </c>
      <c r="E45" s="3">
        <v>288.58924000000002</v>
      </c>
      <c r="F45" s="1" t="s">
        <v>74</v>
      </c>
      <c r="G45" s="1">
        <v>1.2678343999999999</v>
      </c>
      <c r="H45" s="1">
        <v>-37.227178000000002</v>
      </c>
      <c r="I45" s="1">
        <v>1.5785529</v>
      </c>
      <c r="J45" s="1"/>
      <c r="K45" s="1">
        <v>39.066361999999998</v>
      </c>
      <c r="L45" s="1">
        <v>1</v>
      </c>
      <c r="M45" s="1"/>
      <c r="N45" s="1"/>
    </row>
    <row r="46" spans="1:16">
      <c r="A46" s="1">
        <v>33005003</v>
      </c>
      <c r="B46" s="1" t="s">
        <v>104</v>
      </c>
      <c r="C46" s="1" t="s">
        <v>105</v>
      </c>
      <c r="D46" s="1">
        <v>2456585.5961921201</v>
      </c>
      <c r="E46" s="3">
        <v>51.954264000000002</v>
      </c>
      <c r="F46" s="1" t="s">
        <v>79</v>
      </c>
      <c r="G46" s="1">
        <v>1.2677395</v>
      </c>
      <c r="H46" s="1">
        <v>-37.228555999999998</v>
      </c>
      <c r="I46" s="1">
        <v>1.5784267999999999</v>
      </c>
      <c r="J46" s="1"/>
      <c r="K46" s="1">
        <v>39.069474999999997</v>
      </c>
      <c r="L46" s="1">
        <v>1</v>
      </c>
      <c r="M46" s="1"/>
      <c r="N46" s="1"/>
      <c r="O46" t="s">
        <v>226</v>
      </c>
    </row>
    <row r="47" spans="1:16">
      <c r="A47" s="1">
        <v>33006001</v>
      </c>
      <c r="B47" s="1" t="s">
        <v>106</v>
      </c>
      <c r="C47" s="1" t="s">
        <v>107</v>
      </c>
      <c r="D47" s="1">
        <v>2456585.6479166602</v>
      </c>
      <c r="E47" s="3">
        <v>17.482842000000002</v>
      </c>
      <c r="F47" s="1" t="s">
        <v>16</v>
      </c>
      <c r="G47" s="1">
        <v>1.2666269999999999</v>
      </c>
      <c r="H47" s="1">
        <v>-37.244737000000001</v>
      </c>
      <c r="I47" s="1">
        <v>1.5768785999999999</v>
      </c>
      <c r="J47" s="1"/>
      <c r="K47" s="1">
        <v>39.114829999999998</v>
      </c>
      <c r="L47" s="1">
        <v>1</v>
      </c>
      <c r="M47" s="1"/>
      <c r="N47" s="1" t="s">
        <v>225</v>
      </c>
    </row>
    <row r="48" spans="1:16">
      <c r="A48" s="1">
        <v>33006001</v>
      </c>
      <c r="B48" s="1" t="s">
        <v>108</v>
      </c>
      <c r="C48" s="1" t="s">
        <v>109</v>
      </c>
      <c r="D48" s="1">
        <v>2456585.6490046298</v>
      </c>
      <c r="E48" s="3">
        <v>163.69803999999999</v>
      </c>
      <c r="F48" s="1" t="s">
        <v>16</v>
      </c>
      <c r="G48" s="1">
        <v>1.2666036000000001</v>
      </c>
      <c r="H48" s="1">
        <v>-37.245077999999999</v>
      </c>
      <c r="I48" s="1">
        <v>1.5768428999999999</v>
      </c>
      <c r="J48" s="1"/>
      <c r="K48" s="1">
        <v>39.115628999999998</v>
      </c>
      <c r="L48" s="1">
        <v>1</v>
      </c>
      <c r="M48" s="1"/>
      <c r="N48" s="1" t="s">
        <v>225</v>
      </c>
      <c r="P48" t="s">
        <v>221</v>
      </c>
    </row>
    <row r="49" spans="1:16">
      <c r="A49" s="1">
        <v>33006002</v>
      </c>
      <c r="B49" s="1" t="s">
        <v>110</v>
      </c>
      <c r="C49" s="1" t="s">
        <v>111</v>
      </c>
      <c r="D49" s="1">
        <v>2456585.65252893</v>
      </c>
      <c r="E49" s="3">
        <v>390.76862999999997</v>
      </c>
      <c r="F49" s="1" t="s">
        <v>13</v>
      </c>
      <c r="G49" s="1">
        <v>1.2665278</v>
      </c>
      <c r="H49" s="1">
        <v>-37.246184</v>
      </c>
      <c r="I49" s="1">
        <v>1.5767272999999999</v>
      </c>
      <c r="J49" s="1"/>
      <c r="K49" s="1">
        <v>39.118217999999999</v>
      </c>
      <c r="L49" s="1">
        <v>1</v>
      </c>
      <c r="M49" s="1" t="s">
        <v>230</v>
      </c>
      <c r="N49" s="1" t="s">
        <v>225</v>
      </c>
      <c r="O49" t="s">
        <v>239</v>
      </c>
    </row>
    <row r="50" spans="1:16">
      <c r="A50" s="1">
        <v>33006003</v>
      </c>
      <c r="B50" s="1" t="s">
        <v>112</v>
      </c>
      <c r="C50" s="1" t="s">
        <v>113</v>
      </c>
      <c r="D50" s="1">
        <v>2456585.65704282</v>
      </c>
      <c r="E50" s="3">
        <v>331.82648</v>
      </c>
      <c r="F50" s="1" t="s">
        <v>13</v>
      </c>
      <c r="G50" s="1">
        <v>1.2664306999999999</v>
      </c>
      <c r="H50" s="1">
        <v>-37.247596999999999</v>
      </c>
      <c r="I50" s="1">
        <v>1.5765902000000001</v>
      </c>
      <c r="J50" s="1"/>
      <c r="K50" s="1">
        <v>39.121409</v>
      </c>
      <c r="L50" s="1">
        <v>1</v>
      </c>
      <c r="M50" s="1"/>
      <c r="N50" s="1" t="s">
        <v>225</v>
      </c>
    </row>
    <row r="51" spans="1:16">
      <c r="A51" s="1">
        <v>33006004</v>
      </c>
      <c r="B51" s="1" t="s">
        <v>114</v>
      </c>
      <c r="C51" s="1" t="s">
        <v>115</v>
      </c>
      <c r="D51" s="1">
        <v>2456585.6612152699</v>
      </c>
      <c r="E51" s="3">
        <v>332.00020000000001</v>
      </c>
      <c r="F51" s="1" t="s">
        <v>13</v>
      </c>
      <c r="G51" s="1">
        <v>1.2663409000000001</v>
      </c>
      <c r="H51" s="1">
        <v>-37.248902999999999</v>
      </c>
      <c r="I51" s="1">
        <v>1.5764678999999999</v>
      </c>
      <c r="J51" s="1"/>
      <c r="K51" s="1">
        <v>39.124374000000003</v>
      </c>
      <c r="L51" s="1">
        <v>1</v>
      </c>
      <c r="M51" s="1"/>
      <c r="N51" s="1" t="s">
        <v>225</v>
      </c>
    </row>
    <row r="52" spans="1:16">
      <c r="A52" s="1">
        <v>33007001</v>
      </c>
      <c r="B52" s="1" t="s">
        <v>116</v>
      </c>
      <c r="C52" s="1" t="s">
        <v>117</v>
      </c>
      <c r="D52" s="1">
        <v>2456585.7124884198</v>
      </c>
      <c r="E52" s="3">
        <v>114.37688</v>
      </c>
      <c r="F52" s="1" t="s">
        <v>79</v>
      </c>
      <c r="G52" s="1">
        <v>1.2652374</v>
      </c>
      <c r="H52" s="1">
        <v>-37.264978999999997</v>
      </c>
      <c r="I52" s="1">
        <v>1.5749439999999999</v>
      </c>
      <c r="J52" s="1"/>
      <c r="K52" s="1">
        <v>39.169390999999997</v>
      </c>
      <c r="L52" s="1">
        <v>1</v>
      </c>
      <c r="M52" s="1"/>
      <c r="N52" s="1" t="s">
        <v>225</v>
      </c>
    </row>
    <row r="53" spans="1:16">
      <c r="A53" s="1">
        <v>33007002</v>
      </c>
      <c r="B53" s="1" t="s">
        <v>118</v>
      </c>
      <c r="C53" s="1" t="s">
        <v>119</v>
      </c>
      <c r="D53" s="1">
        <v>2456585.7174710599</v>
      </c>
      <c r="E53" s="3">
        <v>386.88852000000003</v>
      </c>
      <c r="F53" s="1" t="s">
        <v>74</v>
      </c>
      <c r="G53" s="1">
        <v>1.2651302</v>
      </c>
      <c r="H53" s="1">
        <v>-37.266542000000001</v>
      </c>
      <c r="I53" s="1">
        <v>1.5747796999999999</v>
      </c>
      <c r="J53" s="1"/>
      <c r="K53" s="1">
        <v>39.173180000000002</v>
      </c>
      <c r="L53" s="1">
        <v>1</v>
      </c>
      <c r="M53" s="1"/>
      <c r="N53" s="1"/>
    </row>
    <row r="54" spans="1:16">
      <c r="A54" s="1">
        <v>33007003</v>
      </c>
      <c r="B54" s="1" t="s">
        <v>120</v>
      </c>
      <c r="C54" s="1" t="s">
        <v>121</v>
      </c>
      <c r="D54" s="1">
        <v>2456585.7257986101</v>
      </c>
      <c r="E54" s="3">
        <v>287.99203999999997</v>
      </c>
      <c r="F54" s="1" t="s">
        <v>74</v>
      </c>
      <c r="G54" s="1">
        <v>1.2649509000000001</v>
      </c>
      <c r="H54" s="1">
        <v>-37.269156000000002</v>
      </c>
      <c r="I54" s="1">
        <v>1.5745237000000001</v>
      </c>
      <c r="J54" s="1"/>
      <c r="K54" s="1">
        <v>39.179124000000002</v>
      </c>
      <c r="L54" s="1">
        <v>1</v>
      </c>
      <c r="M54" s="1"/>
      <c r="N54" s="1"/>
    </row>
    <row r="55" spans="1:16">
      <c r="A55" s="1">
        <v>33007003</v>
      </c>
      <c r="B55" s="1" t="s">
        <v>122</v>
      </c>
      <c r="C55" s="1" t="s">
        <v>123</v>
      </c>
      <c r="D55" s="1">
        <v>2456585.7302141199</v>
      </c>
      <c r="E55" s="3">
        <v>52.659560999999997</v>
      </c>
      <c r="F55" s="1" t="s">
        <v>79</v>
      </c>
      <c r="G55" s="1">
        <v>1.2648558000000001</v>
      </c>
      <c r="H55" s="1">
        <v>-37.270543000000004</v>
      </c>
      <c r="I55" s="1">
        <v>1.5743974000000001</v>
      </c>
      <c r="J55" s="1"/>
      <c r="K55" s="1">
        <v>39.182284000000003</v>
      </c>
      <c r="L55" s="1">
        <v>1</v>
      </c>
      <c r="M55" s="1"/>
      <c r="N55" s="1"/>
      <c r="O55" t="s">
        <v>227</v>
      </c>
      <c r="P55" t="s">
        <v>222</v>
      </c>
    </row>
    <row r="56" spans="1:16">
      <c r="A56">
        <v>33016001</v>
      </c>
      <c r="B56" t="s">
        <v>124</v>
      </c>
      <c r="C56" t="s">
        <v>125</v>
      </c>
      <c r="D56">
        <v>2456597.7928587901</v>
      </c>
      <c r="E56" s="2">
        <v>146.2912</v>
      </c>
      <c r="F56" t="s">
        <v>79</v>
      </c>
      <c r="G56">
        <v>0.98977183000000002</v>
      </c>
      <c r="H56">
        <v>-42.073785000000001</v>
      </c>
      <c r="I56">
        <v>1.2218374999999999</v>
      </c>
      <c r="K56">
        <v>52.051178</v>
      </c>
      <c r="L56">
        <v>1</v>
      </c>
      <c r="N56" t="s">
        <v>225</v>
      </c>
    </row>
    <row r="57" spans="1:16">
      <c r="A57">
        <v>33016002</v>
      </c>
      <c r="B57" t="s">
        <v>126</v>
      </c>
      <c r="C57" t="s">
        <v>127</v>
      </c>
      <c r="D57">
        <v>2456597.7962962901</v>
      </c>
      <c r="E57" s="2">
        <v>246.82859999999999</v>
      </c>
      <c r="F57" t="s">
        <v>74</v>
      </c>
      <c r="G57">
        <v>0.98968827999999998</v>
      </c>
      <c r="H57">
        <v>-42.075536999999997</v>
      </c>
      <c r="I57">
        <v>1.2217305000000001</v>
      </c>
      <c r="K57">
        <v>52.055433999999998</v>
      </c>
      <c r="L57">
        <v>1</v>
      </c>
    </row>
    <row r="58" spans="1:16">
      <c r="A58">
        <v>33017001</v>
      </c>
      <c r="B58" t="s">
        <v>128</v>
      </c>
      <c r="C58" t="s">
        <v>129</v>
      </c>
      <c r="D58">
        <v>2456597.8011400402</v>
      </c>
      <c r="E58" s="2">
        <v>156.09747999999999</v>
      </c>
      <c r="F58" t="s">
        <v>74</v>
      </c>
      <c r="G58">
        <v>0.98957054</v>
      </c>
      <c r="H58">
        <v>-42.078007999999997</v>
      </c>
      <c r="I58">
        <v>1.2215857000000001</v>
      </c>
      <c r="K58">
        <v>52.061213000000002</v>
      </c>
      <c r="L58">
        <v>1</v>
      </c>
    </row>
    <row r="59" spans="1:16">
      <c r="A59">
        <v>33017002</v>
      </c>
      <c r="B59" t="s">
        <v>130</v>
      </c>
      <c r="C59" t="s">
        <v>131</v>
      </c>
      <c r="D59">
        <v>2456597.8061747602</v>
      </c>
      <c r="E59" s="2">
        <v>163.88281000000001</v>
      </c>
      <c r="F59" t="s">
        <v>74</v>
      </c>
      <c r="G59">
        <v>0.98944816000000002</v>
      </c>
      <c r="H59">
        <v>-42.080576999999998</v>
      </c>
      <c r="I59">
        <v>1.2214423999999999</v>
      </c>
      <c r="K59">
        <v>52.067022000000001</v>
      </c>
      <c r="L59">
        <v>1</v>
      </c>
    </row>
    <row r="60" spans="1:16">
      <c r="A60">
        <v>33017002</v>
      </c>
      <c r="B60" t="s">
        <v>132</v>
      </c>
      <c r="C60" t="s">
        <v>133</v>
      </c>
      <c r="D60">
        <v>2456597.8088425901</v>
      </c>
      <c r="E60" s="2">
        <v>26.305617000000002</v>
      </c>
      <c r="F60" t="s">
        <v>79</v>
      </c>
      <c r="G60">
        <v>0.98938331000000002</v>
      </c>
      <c r="H60">
        <v>-42.081938999999998</v>
      </c>
      <c r="I60">
        <v>1.221373</v>
      </c>
      <c r="K60">
        <v>52.070135000000001</v>
      </c>
      <c r="L60">
        <v>1</v>
      </c>
      <c r="N60" t="s">
        <v>225</v>
      </c>
    </row>
    <row r="61" spans="1:16">
      <c r="A61">
        <v>33018001</v>
      </c>
      <c r="B61" t="s">
        <v>134</v>
      </c>
      <c r="C61" t="s">
        <v>135</v>
      </c>
      <c r="D61">
        <v>2456598.1925983801</v>
      </c>
      <c r="E61" s="2">
        <v>22.412780999999999</v>
      </c>
      <c r="F61" t="s">
        <v>16</v>
      </c>
      <c r="G61">
        <v>0.98003306000000001</v>
      </c>
      <c r="H61">
        <v>-42.279618999999997</v>
      </c>
      <c r="I61">
        <v>1.2107823</v>
      </c>
      <c r="K61">
        <v>52.597727999999996</v>
      </c>
      <c r="L61">
        <v>1</v>
      </c>
      <c r="M61" t="s">
        <v>230</v>
      </c>
      <c r="N61" t="s">
        <v>225</v>
      </c>
      <c r="O61">
        <v>100</v>
      </c>
    </row>
    <row r="62" spans="1:16">
      <c r="A62">
        <v>33018001</v>
      </c>
      <c r="B62" t="s">
        <v>136</v>
      </c>
      <c r="C62" t="s">
        <v>137</v>
      </c>
      <c r="D62">
        <v>2456598.1941145798</v>
      </c>
      <c r="E62" s="2">
        <v>231.07756000000001</v>
      </c>
      <c r="F62" t="s">
        <v>16</v>
      </c>
      <c r="G62">
        <v>0.97999603000000002</v>
      </c>
      <c r="H62">
        <v>-42.280406999999997</v>
      </c>
      <c r="I62">
        <v>1.2107341</v>
      </c>
      <c r="K62">
        <v>52.599758999999999</v>
      </c>
      <c r="L62">
        <v>1</v>
      </c>
      <c r="N62" t="s">
        <v>225</v>
      </c>
    </row>
    <row r="63" spans="1:16">
      <c r="A63">
        <v>33018001</v>
      </c>
      <c r="B63" t="s">
        <v>138</v>
      </c>
      <c r="C63" t="s">
        <v>139</v>
      </c>
      <c r="D63">
        <v>2456598.1956597199</v>
      </c>
      <c r="E63" s="2">
        <v>25.051496</v>
      </c>
      <c r="F63" t="s">
        <v>16</v>
      </c>
      <c r="G63">
        <v>0.97995829000000001</v>
      </c>
      <c r="H63">
        <v>-42.281210999999999</v>
      </c>
      <c r="I63">
        <v>1.2106868</v>
      </c>
      <c r="K63">
        <v>52.601688000000003</v>
      </c>
      <c r="L63">
        <v>1</v>
      </c>
      <c r="N63" t="s">
        <v>225</v>
      </c>
    </row>
    <row r="64" spans="1:16">
      <c r="A64">
        <v>33018002</v>
      </c>
      <c r="B64" t="s">
        <v>140</v>
      </c>
      <c r="C64" t="s">
        <v>141</v>
      </c>
      <c r="D64">
        <v>2456598.1972222198</v>
      </c>
      <c r="E64" s="2">
        <v>196.63310000000001</v>
      </c>
      <c r="F64" t="s">
        <v>13</v>
      </c>
      <c r="G64">
        <v>0.97992011999999995</v>
      </c>
      <c r="H64">
        <v>-42.282024</v>
      </c>
      <c r="I64">
        <v>1.2106395000000001</v>
      </c>
      <c r="K64">
        <v>52.6036</v>
      </c>
      <c r="L64">
        <v>1</v>
      </c>
      <c r="N64" t="s">
        <v>225</v>
      </c>
    </row>
    <row r="65" spans="1:14">
      <c r="A65">
        <v>33018002</v>
      </c>
      <c r="B65" t="s">
        <v>142</v>
      </c>
      <c r="C65" t="s">
        <v>143</v>
      </c>
      <c r="D65">
        <v>2456598.1995717501</v>
      </c>
      <c r="E65" s="2">
        <v>196.63310000000001</v>
      </c>
      <c r="F65" t="s">
        <v>13</v>
      </c>
      <c r="G65">
        <v>0.97986273000000002</v>
      </c>
      <c r="H65">
        <v>-42.283245999999998</v>
      </c>
      <c r="I65">
        <v>1.2105683</v>
      </c>
      <c r="K65">
        <v>52.606476000000001</v>
      </c>
      <c r="L65">
        <v>1</v>
      </c>
      <c r="N65" t="s">
        <v>225</v>
      </c>
    </row>
    <row r="66" spans="1:14">
      <c r="A66">
        <v>33018002</v>
      </c>
      <c r="B66" t="s">
        <v>144</v>
      </c>
      <c r="C66" t="s">
        <v>145</v>
      </c>
      <c r="D66">
        <v>2456598.2019212898</v>
      </c>
      <c r="E66" s="2">
        <v>196.62226000000001</v>
      </c>
      <c r="F66" t="s">
        <v>13</v>
      </c>
      <c r="G66">
        <v>0.97980533999999997</v>
      </c>
      <c r="H66">
        <v>-42.284467999999997</v>
      </c>
      <c r="I66">
        <v>1.2104984999999999</v>
      </c>
      <c r="K66">
        <v>52.609329000000002</v>
      </c>
      <c r="L66">
        <v>1</v>
      </c>
      <c r="N66" t="s">
        <v>225</v>
      </c>
    </row>
    <row r="67" spans="1:14">
      <c r="A67">
        <v>33018002</v>
      </c>
      <c r="B67" t="s">
        <v>146</v>
      </c>
      <c r="C67" t="s">
        <v>147</v>
      </c>
      <c r="D67">
        <v>2456598.2042824002</v>
      </c>
      <c r="E67" s="2">
        <v>196.62224000000001</v>
      </c>
      <c r="F67" t="s">
        <v>13</v>
      </c>
      <c r="G67">
        <v>0.97974766000000002</v>
      </c>
      <c r="H67">
        <v>-42.285696000000002</v>
      </c>
      <c r="I67">
        <v>1.2104330000000001</v>
      </c>
      <c r="K67">
        <v>52.612116999999998</v>
      </c>
      <c r="L67">
        <v>1</v>
      </c>
      <c r="N67" t="s">
        <v>225</v>
      </c>
    </row>
    <row r="68" spans="1:14">
      <c r="A68">
        <v>33018002</v>
      </c>
      <c r="B68" t="s">
        <v>148</v>
      </c>
      <c r="C68" t="s">
        <v>149</v>
      </c>
      <c r="D68">
        <v>2456598.2066319399</v>
      </c>
      <c r="E68" s="2">
        <v>196.62226000000001</v>
      </c>
      <c r="F68" t="s">
        <v>13</v>
      </c>
      <c r="G68">
        <v>0.97969026999999997</v>
      </c>
      <c r="H68">
        <v>-42.286918999999997</v>
      </c>
      <c r="I68">
        <v>1.2103679000000001</v>
      </c>
      <c r="K68">
        <v>52.614891999999998</v>
      </c>
      <c r="L68">
        <v>1</v>
      </c>
      <c r="N68" t="s">
        <v>225</v>
      </c>
    </row>
    <row r="69" spans="1:14">
      <c r="A69">
        <v>33018002</v>
      </c>
      <c r="B69" t="s">
        <v>150</v>
      </c>
      <c r="C69" t="s">
        <v>151</v>
      </c>
      <c r="D69">
        <v>2456598.2089698999</v>
      </c>
      <c r="E69" s="2">
        <v>196.63310000000001</v>
      </c>
      <c r="F69" t="s">
        <v>13</v>
      </c>
      <c r="G69">
        <v>0.97963316</v>
      </c>
      <c r="H69">
        <v>-42.288134999999997</v>
      </c>
      <c r="I69">
        <v>1.2103047</v>
      </c>
      <c r="K69">
        <v>52.617671000000001</v>
      </c>
      <c r="L69">
        <v>1</v>
      </c>
      <c r="N69" t="s">
        <v>225</v>
      </c>
    </row>
    <row r="70" spans="1:14">
      <c r="A70">
        <v>33018002</v>
      </c>
      <c r="B70" t="s">
        <v>152</v>
      </c>
      <c r="C70" t="s">
        <v>153</v>
      </c>
      <c r="D70">
        <v>2456598.2106192098</v>
      </c>
      <c r="E70" s="2">
        <v>78.04298</v>
      </c>
      <c r="F70" t="s">
        <v>13</v>
      </c>
      <c r="G70">
        <v>0.97959286999999995</v>
      </c>
      <c r="H70">
        <v>-42.288994000000002</v>
      </c>
      <c r="I70">
        <v>1.2102634000000001</v>
      </c>
      <c r="K70">
        <v>52.619666000000002</v>
      </c>
      <c r="L70">
        <v>1</v>
      </c>
      <c r="N70" t="s">
        <v>225</v>
      </c>
    </row>
    <row r="71" spans="1:14">
      <c r="A71">
        <v>33019001</v>
      </c>
      <c r="B71" t="s">
        <v>154</v>
      </c>
      <c r="C71" t="s">
        <v>155</v>
      </c>
      <c r="D71">
        <v>2456598.2593923602</v>
      </c>
      <c r="E71" s="2">
        <v>168.96459999999999</v>
      </c>
      <c r="F71" t="s">
        <v>79</v>
      </c>
      <c r="G71">
        <v>0.97840112999999995</v>
      </c>
      <c r="H71">
        <v>-42.314408999999998</v>
      </c>
      <c r="I71">
        <v>1.2089411000000001</v>
      </c>
      <c r="K71">
        <v>52.690038000000001</v>
      </c>
      <c r="L71">
        <v>1</v>
      </c>
      <c r="M71" t="s">
        <v>230</v>
      </c>
      <c r="N71" s="2" t="s">
        <v>225</v>
      </c>
    </row>
    <row r="72" spans="1:14">
      <c r="A72">
        <v>33019002</v>
      </c>
      <c r="B72" t="s">
        <v>156</v>
      </c>
      <c r="C72" t="s">
        <v>157</v>
      </c>
      <c r="D72">
        <v>2456598.2629513801</v>
      </c>
      <c r="E72" s="2">
        <v>247.21950000000001</v>
      </c>
      <c r="F72" t="s">
        <v>74</v>
      </c>
      <c r="G72">
        <v>0.97831413</v>
      </c>
      <c r="H72">
        <v>-42.316265000000001</v>
      </c>
      <c r="I72">
        <v>1.2088295</v>
      </c>
      <c r="K72">
        <v>52.694598999999997</v>
      </c>
      <c r="L72">
        <v>1</v>
      </c>
    </row>
    <row r="73" spans="1:14">
      <c r="A73">
        <v>33020001</v>
      </c>
      <c r="B73" t="s">
        <v>158</v>
      </c>
      <c r="C73" t="s">
        <v>159</v>
      </c>
      <c r="D73">
        <v>2456598.2678124998</v>
      </c>
      <c r="E73" s="2">
        <v>156.16263000000001</v>
      </c>
      <c r="F73" t="s">
        <v>74</v>
      </c>
      <c r="G73">
        <v>0.97819529999999999</v>
      </c>
      <c r="H73">
        <v>-42.318803000000003</v>
      </c>
      <c r="I73">
        <v>1.2086849</v>
      </c>
      <c r="K73">
        <v>52.700491</v>
      </c>
      <c r="L73">
        <v>1</v>
      </c>
    </row>
    <row r="74" spans="1:14">
      <c r="A74">
        <v>33020002</v>
      </c>
      <c r="B74" t="s">
        <v>160</v>
      </c>
      <c r="C74" t="s">
        <v>161</v>
      </c>
      <c r="D74">
        <v>2456598.27282986</v>
      </c>
      <c r="E74" s="2">
        <v>163.68736000000001</v>
      </c>
      <c r="F74" t="s">
        <v>74</v>
      </c>
      <c r="G74">
        <v>0.97807266000000004</v>
      </c>
      <c r="H74">
        <v>-42.321423000000003</v>
      </c>
      <c r="I74">
        <v>1.2085431</v>
      </c>
      <c r="K74">
        <v>52.706487000000003</v>
      </c>
      <c r="L74">
        <v>1</v>
      </c>
    </row>
    <row r="75" spans="1:14">
      <c r="A75">
        <v>33020002</v>
      </c>
      <c r="B75" t="s">
        <v>162</v>
      </c>
      <c r="C75" t="s">
        <v>163</v>
      </c>
      <c r="D75">
        <v>2456598.2755034701</v>
      </c>
      <c r="E75" s="2">
        <v>26.878812</v>
      </c>
      <c r="F75" t="s">
        <v>79</v>
      </c>
      <c r="G75">
        <v>0.97800730000000002</v>
      </c>
      <c r="H75">
        <v>-42.322817999999998</v>
      </c>
      <c r="I75">
        <v>1.208472</v>
      </c>
      <c r="K75">
        <v>52.709681000000003</v>
      </c>
      <c r="L75">
        <v>1</v>
      </c>
    </row>
    <row r="76" spans="1:14">
      <c r="A76">
        <v>33025001</v>
      </c>
      <c r="B76" t="s">
        <v>164</v>
      </c>
      <c r="C76" t="s">
        <v>165</v>
      </c>
      <c r="D76">
        <v>2456604.2005439801</v>
      </c>
      <c r="E76" s="2">
        <v>19.839220999999998</v>
      </c>
      <c r="F76" t="s">
        <v>13</v>
      </c>
      <c r="G76">
        <v>0.82729240000000004</v>
      </c>
      <c r="H76">
        <v>-45.962257999999999</v>
      </c>
      <c r="I76">
        <v>1.054513</v>
      </c>
      <c r="K76">
        <v>61.685186999999999</v>
      </c>
      <c r="L76">
        <v>0</v>
      </c>
    </row>
    <row r="77" spans="1:14">
      <c r="A77" s="1">
        <v>33029001</v>
      </c>
      <c r="B77" s="1" t="s">
        <v>186</v>
      </c>
      <c r="C77" s="1" t="s">
        <v>187</v>
      </c>
      <c r="D77" s="1">
        <v>2456604.2025289298</v>
      </c>
      <c r="E77" s="3">
        <v>194.47036</v>
      </c>
      <c r="F77" s="1" t="s">
        <v>74</v>
      </c>
      <c r="G77" s="1">
        <v>0.82723970999999996</v>
      </c>
      <c r="H77" s="1">
        <v>-45.963698999999998</v>
      </c>
      <c r="I77" s="1">
        <v>1.0544587999999999</v>
      </c>
      <c r="J77" s="10">
        <f>+I77*SIN(2*PI()/360*(13/60))*149580000</f>
        <v>596446.61598476884</v>
      </c>
      <c r="K77" s="1">
        <v>61.688245000000002</v>
      </c>
      <c r="L77" s="1">
        <v>0</v>
      </c>
      <c r="M77" s="1"/>
      <c r="N77" s="1"/>
    </row>
    <row r="78" spans="1:14">
      <c r="A78" s="1">
        <v>33025003</v>
      </c>
      <c r="B78" s="1" t="s">
        <v>166</v>
      </c>
      <c r="C78" s="1" t="s">
        <v>167</v>
      </c>
      <c r="D78" s="1">
        <v>2456604.20600694</v>
      </c>
      <c r="E78" s="3">
        <v>111.01424</v>
      </c>
      <c r="F78" s="1" t="s">
        <v>74</v>
      </c>
      <c r="G78" s="1">
        <v>0.82714737000000005</v>
      </c>
      <c r="H78" s="1">
        <v>-45.966225000000001</v>
      </c>
      <c r="I78" s="1">
        <v>1.0543657</v>
      </c>
      <c r="J78" s="1"/>
      <c r="K78" s="1">
        <v>61.693604000000001</v>
      </c>
      <c r="L78" s="1">
        <v>0</v>
      </c>
      <c r="M78" s="1"/>
      <c r="N78" s="1"/>
    </row>
    <row r="79" spans="1:14">
      <c r="A79" s="1">
        <v>33026003</v>
      </c>
      <c r="B79" s="1" t="s">
        <v>174</v>
      </c>
      <c r="C79" s="1" t="s">
        <v>175</v>
      </c>
      <c r="D79" s="1">
        <v>2456604.2094791601</v>
      </c>
      <c r="E79" s="3">
        <v>103.09860999999999</v>
      </c>
      <c r="F79" s="1" t="s">
        <v>74</v>
      </c>
      <c r="G79" s="1">
        <v>0.82705519000000005</v>
      </c>
      <c r="H79" s="1">
        <v>-45.968747</v>
      </c>
      <c r="I79" s="1">
        <v>1.0542757</v>
      </c>
      <c r="J79" s="1"/>
      <c r="K79" s="1">
        <v>61.698954999999998</v>
      </c>
      <c r="L79" s="1">
        <v>0</v>
      </c>
      <c r="M79" s="1"/>
      <c r="N79" s="1"/>
    </row>
    <row r="80" spans="1:14">
      <c r="A80" s="1">
        <v>33026001</v>
      </c>
      <c r="B80" s="1" t="s">
        <v>168</v>
      </c>
      <c r="C80" s="1" t="s">
        <v>169</v>
      </c>
      <c r="D80" s="1">
        <v>2456604.2129513798</v>
      </c>
      <c r="E80" s="3">
        <v>102.90316</v>
      </c>
      <c r="F80" s="1" t="s">
        <v>74</v>
      </c>
      <c r="G80" s="1">
        <v>0.82696298000000001</v>
      </c>
      <c r="H80" s="1">
        <v>-45.971271000000002</v>
      </c>
      <c r="I80" s="1">
        <v>1.0541913999999999</v>
      </c>
      <c r="J80" s="1"/>
      <c r="K80" s="1">
        <v>61.704304999999998</v>
      </c>
      <c r="L80" s="1">
        <v>0</v>
      </c>
      <c r="M80" s="1"/>
      <c r="N80" s="1"/>
    </row>
    <row r="81" spans="1:17">
      <c r="A81" s="1">
        <v>33026002</v>
      </c>
      <c r="B81" s="1" t="s">
        <v>170</v>
      </c>
      <c r="C81" s="1" t="s">
        <v>171</v>
      </c>
      <c r="D81" s="1">
        <v>2456604.2169618001</v>
      </c>
      <c r="E81" s="3">
        <v>139.84276</v>
      </c>
      <c r="F81" s="1" t="s">
        <v>74</v>
      </c>
      <c r="G81" s="1">
        <v>0.82685648</v>
      </c>
      <c r="H81" s="1">
        <v>-45.974184999999999</v>
      </c>
      <c r="I81" s="1">
        <v>1.0540984</v>
      </c>
      <c r="J81" s="1"/>
      <c r="K81" s="1">
        <v>61.710484000000001</v>
      </c>
      <c r="L81" s="1">
        <v>0</v>
      </c>
      <c r="M81" s="1"/>
      <c r="N81" s="1"/>
    </row>
    <row r="82" spans="1:17">
      <c r="A82" s="1">
        <v>33026002</v>
      </c>
      <c r="B82" s="1" t="s">
        <v>172</v>
      </c>
      <c r="C82" s="1" t="s">
        <v>173</v>
      </c>
      <c r="D82" s="1">
        <v>2456604.2192939799</v>
      </c>
      <c r="E82" s="3">
        <v>20.570343000000001</v>
      </c>
      <c r="F82" s="1" t="s">
        <v>79</v>
      </c>
      <c r="G82" s="1">
        <v>0.82679453999999997</v>
      </c>
      <c r="H82" s="1">
        <v>-45.975879999999997</v>
      </c>
      <c r="I82" s="1">
        <v>1.0540478</v>
      </c>
      <c r="J82" s="1"/>
      <c r="K82" s="1">
        <v>61.714078000000001</v>
      </c>
      <c r="L82" s="1">
        <v>0</v>
      </c>
      <c r="M82" s="1"/>
      <c r="N82" s="1" t="s">
        <v>225</v>
      </c>
      <c r="O82" t="s">
        <v>228</v>
      </c>
    </row>
    <row r="83" spans="1:17">
      <c r="A83" s="1">
        <v>33031002</v>
      </c>
      <c r="B83" s="1" t="s">
        <v>190</v>
      </c>
      <c r="C83" s="1" t="s">
        <v>191</v>
      </c>
      <c r="D83" s="1">
        <v>2456604.2725347201</v>
      </c>
      <c r="E83" s="3">
        <v>61.016190000000002</v>
      </c>
      <c r="F83" s="1" t="s">
        <v>16</v>
      </c>
      <c r="G83" s="1">
        <v>0.82538003999999998</v>
      </c>
      <c r="H83" s="1">
        <v>-46.014654</v>
      </c>
      <c r="I83" s="1">
        <v>1.0527687999999999</v>
      </c>
      <c r="J83" s="1"/>
      <c r="K83" s="1">
        <v>61.796112999999998</v>
      </c>
      <c r="L83" s="1">
        <v>0</v>
      </c>
      <c r="M83" s="1"/>
      <c r="N83" s="1" t="s">
        <v>225</v>
      </c>
      <c r="O83" t="s">
        <v>227</v>
      </c>
      <c r="P83" s="1">
        <v>150</v>
      </c>
    </row>
    <row r="84" spans="1:17">
      <c r="A84" s="1">
        <v>33031003</v>
      </c>
      <c r="B84" s="1" t="s">
        <v>192</v>
      </c>
      <c r="C84" s="1" t="s">
        <v>193</v>
      </c>
      <c r="D84" s="1">
        <v>2456604.2737152702</v>
      </c>
      <c r="E84" s="3">
        <v>95.373778999999999</v>
      </c>
      <c r="F84" s="1" t="s">
        <v>16</v>
      </c>
      <c r="G84" s="1">
        <v>0.82534865999999996</v>
      </c>
      <c r="H84" s="1">
        <v>-46.015515000000001</v>
      </c>
      <c r="I84" s="1">
        <v>1.0527382999999999</v>
      </c>
      <c r="J84" s="1"/>
      <c r="K84" s="1">
        <v>61.797932000000003</v>
      </c>
      <c r="L84" s="1">
        <v>0</v>
      </c>
      <c r="M84" s="1"/>
      <c r="N84" s="1" t="s">
        <v>225</v>
      </c>
      <c r="O84" t="s">
        <v>227</v>
      </c>
    </row>
    <row r="85" spans="1:17">
      <c r="A85" s="1">
        <v>33031004</v>
      </c>
      <c r="B85" s="1" t="s">
        <v>194</v>
      </c>
      <c r="C85" s="1" t="s">
        <v>195</v>
      </c>
      <c r="D85" s="1">
        <v>2456604.2750983802</v>
      </c>
      <c r="E85" s="3">
        <v>95.677846000000002</v>
      </c>
      <c r="F85" s="1" t="s">
        <v>16</v>
      </c>
      <c r="G85" s="1">
        <v>0.82531189000000005</v>
      </c>
      <c r="H85" s="1">
        <v>-46.016523999999997</v>
      </c>
      <c r="I85" s="1">
        <v>1.0527027</v>
      </c>
      <c r="J85" s="1"/>
      <c r="K85" s="1">
        <v>61.800063000000002</v>
      </c>
      <c r="L85" s="1">
        <v>0</v>
      </c>
      <c r="M85" s="1"/>
      <c r="N85" s="1" t="s">
        <v>225</v>
      </c>
      <c r="O85" t="s">
        <v>227</v>
      </c>
      <c r="P85">
        <v>1.9551900000000001E-4</v>
      </c>
      <c r="Q85">
        <f>+P85*3600</f>
        <v>0.70386840000000006</v>
      </c>
    </row>
    <row r="86" spans="1:17">
      <c r="A86" s="1">
        <v>33032001</v>
      </c>
      <c r="B86" s="1" t="s">
        <v>196</v>
      </c>
      <c r="C86" s="1" t="s">
        <v>197</v>
      </c>
      <c r="D86" s="1">
        <v>2456604.2773032398</v>
      </c>
      <c r="E86" s="3">
        <v>196.62219999999999</v>
      </c>
      <c r="F86" s="1" t="s">
        <v>13</v>
      </c>
      <c r="G86" s="1">
        <v>0.82525329000000003</v>
      </c>
      <c r="H86" s="1">
        <v>-46.018132000000001</v>
      </c>
      <c r="I86" s="1">
        <v>1.0526458000000001</v>
      </c>
      <c r="J86" s="1"/>
      <c r="K86" s="1">
        <v>61.803460000000001</v>
      </c>
      <c r="L86" s="1">
        <v>0</v>
      </c>
      <c r="M86" s="1" t="s">
        <v>231</v>
      </c>
      <c r="N86" s="1" t="s">
        <v>225</v>
      </c>
      <c r="O86" t="s">
        <v>232</v>
      </c>
      <c r="Q86">
        <f>+SQRT(0.5^2+0.5^2)</f>
        <v>0.70710678118654757</v>
      </c>
    </row>
    <row r="87" spans="1:17">
      <c r="A87" s="1">
        <v>33032001</v>
      </c>
      <c r="B87" s="1" t="s">
        <v>198</v>
      </c>
      <c r="C87" s="1" t="s">
        <v>199</v>
      </c>
      <c r="D87" s="1">
        <v>2456604.2796469899</v>
      </c>
      <c r="E87" s="3">
        <v>196.61134999999999</v>
      </c>
      <c r="F87" s="1" t="s">
        <v>13</v>
      </c>
      <c r="G87" s="1">
        <v>0.82519098000000002</v>
      </c>
      <c r="H87" s="1">
        <v>-46.019843000000002</v>
      </c>
      <c r="I87" s="1">
        <v>1.0525902</v>
      </c>
      <c r="J87" s="1"/>
      <c r="K87" s="1">
        <v>61.807071000000001</v>
      </c>
      <c r="L87" s="1">
        <v>0</v>
      </c>
      <c r="M87" s="1"/>
      <c r="N87" s="1" t="s">
        <v>225</v>
      </c>
    </row>
    <row r="88" spans="1:17">
      <c r="A88" s="1">
        <v>33032001</v>
      </c>
      <c r="B88" s="1" t="s">
        <v>200</v>
      </c>
      <c r="C88" s="1" t="s">
        <v>201</v>
      </c>
      <c r="D88" s="1">
        <v>2456604.2819965198</v>
      </c>
      <c r="E88" s="3">
        <v>196.63310000000001</v>
      </c>
      <c r="F88" s="1" t="s">
        <v>13</v>
      </c>
      <c r="G88" s="1">
        <v>0.82512852999999997</v>
      </c>
      <c r="H88" s="1">
        <v>-46.021557999999999</v>
      </c>
      <c r="I88" s="1">
        <v>1.0525358</v>
      </c>
      <c r="J88" s="1"/>
      <c r="K88" s="1">
        <v>61.810692000000003</v>
      </c>
      <c r="L88" s="1">
        <v>0</v>
      </c>
      <c r="M88" s="1"/>
      <c r="N88" s="1" t="s">
        <v>225</v>
      </c>
    </row>
    <row r="89" spans="1:17">
      <c r="A89" s="1">
        <v>33032001</v>
      </c>
      <c r="B89" s="1" t="s">
        <v>202</v>
      </c>
      <c r="C89" s="1" t="s">
        <v>203</v>
      </c>
      <c r="D89" s="1">
        <v>2456604.2843518499</v>
      </c>
      <c r="E89" s="3">
        <v>196.62224000000001</v>
      </c>
      <c r="F89" s="1" t="s">
        <v>13</v>
      </c>
      <c r="G89" s="1">
        <v>0.82506592000000001</v>
      </c>
      <c r="H89" s="1">
        <v>-46.023277999999998</v>
      </c>
      <c r="I89" s="1">
        <v>1.0524811999999999</v>
      </c>
      <c r="J89" s="1"/>
      <c r="K89" s="1">
        <v>61.814321</v>
      </c>
      <c r="L89" s="1">
        <v>0</v>
      </c>
      <c r="M89" s="1"/>
      <c r="N89" s="1" t="s">
        <v>225</v>
      </c>
    </row>
    <row r="90" spans="1:17">
      <c r="A90" s="1">
        <v>33032001</v>
      </c>
      <c r="B90" s="1" t="s">
        <v>204</v>
      </c>
      <c r="C90" s="1" t="s">
        <v>205</v>
      </c>
      <c r="D90" s="1">
        <v>2456604.2867013798</v>
      </c>
      <c r="E90" s="3">
        <v>196.62222</v>
      </c>
      <c r="F90" s="1" t="s">
        <v>13</v>
      </c>
      <c r="G90" s="1">
        <v>0.82500346999999996</v>
      </c>
      <c r="H90" s="1">
        <v>-46.024993000000002</v>
      </c>
      <c r="I90" s="1">
        <v>1.0524313000000001</v>
      </c>
      <c r="J90" s="1"/>
      <c r="K90" s="1">
        <v>61.817940999999998</v>
      </c>
      <c r="L90" s="1">
        <v>0</v>
      </c>
      <c r="M90" s="1"/>
      <c r="N90" s="1" t="s">
        <v>225</v>
      </c>
    </row>
    <row r="91" spans="1:17">
      <c r="A91" s="1">
        <v>33032001</v>
      </c>
      <c r="B91" s="1" t="s">
        <v>206</v>
      </c>
      <c r="C91" s="1" t="s">
        <v>207</v>
      </c>
      <c r="D91" s="1">
        <v>2456604.2890451299</v>
      </c>
      <c r="E91" s="3">
        <v>196.63308000000001</v>
      </c>
      <c r="F91" s="1" t="s">
        <v>13</v>
      </c>
      <c r="G91" s="1">
        <v>0.82494117</v>
      </c>
      <c r="H91" s="1">
        <v>-46.026704000000002</v>
      </c>
      <c r="I91" s="1">
        <v>1.0523823999999999</v>
      </c>
      <c r="J91" s="1"/>
      <c r="K91" s="1">
        <v>61.821551999999997</v>
      </c>
      <c r="L91" s="1">
        <v>0</v>
      </c>
      <c r="M91" s="1"/>
      <c r="N91" s="1" t="s">
        <v>225</v>
      </c>
    </row>
    <row r="92" spans="1:17">
      <c r="A92" s="1">
        <v>33032001</v>
      </c>
      <c r="B92" s="1" t="s">
        <v>208</v>
      </c>
      <c r="C92" s="1" t="s">
        <v>209</v>
      </c>
      <c r="D92" s="1">
        <v>2456604.29059027</v>
      </c>
      <c r="E92" s="3">
        <v>60.169184000000001</v>
      </c>
      <c r="F92" s="1" t="s">
        <v>13</v>
      </c>
      <c r="G92" s="1">
        <v>0.82490008999999997</v>
      </c>
      <c r="H92" s="1">
        <v>-46.027831999999997</v>
      </c>
      <c r="I92" s="1">
        <v>1.0523501</v>
      </c>
      <c r="J92" s="1"/>
      <c r="K92" s="1">
        <v>61.823932999999997</v>
      </c>
      <c r="L92" s="1">
        <v>0</v>
      </c>
      <c r="M92" s="1"/>
      <c r="N92" s="1" t="s">
        <v>225</v>
      </c>
    </row>
    <row r="93" spans="1:17">
      <c r="A93" s="1">
        <v>33030001</v>
      </c>
      <c r="B93" s="1" t="s">
        <v>188</v>
      </c>
      <c r="C93" s="1" t="s">
        <v>189</v>
      </c>
      <c r="D93" s="1">
        <v>2456604.4708680501</v>
      </c>
      <c r="E93" s="3">
        <v>174.14381</v>
      </c>
      <c r="F93" s="1" t="s">
        <v>74</v>
      </c>
      <c r="G93" s="1">
        <v>0.82010017000000002</v>
      </c>
      <c r="H93" s="1">
        <v>-46.160254000000002</v>
      </c>
      <c r="I93" s="1">
        <v>1.0480332999999999</v>
      </c>
      <c r="J93" s="1"/>
      <c r="K93" s="1">
        <v>62.101711000000002</v>
      </c>
      <c r="L93" s="1">
        <v>0</v>
      </c>
      <c r="M93" s="1"/>
      <c r="N93" s="1"/>
    </row>
    <row r="94" spans="1:17">
      <c r="A94" s="1">
        <v>33027003</v>
      </c>
      <c r="B94" s="1" t="s">
        <v>176</v>
      </c>
      <c r="C94" s="1" t="s">
        <v>177</v>
      </c>
      <c r="D94" s="1">
        <v>2456604.47405671</v>
      </c>
      <c r="E94" s="3">
        <v>111.20968000000001</v>
      </c>
      <c r="F94" s="1" t="s">
        <v>74</v>
      </c>
      <c r="G94" s="1">
        <v>0.82001515000000003</v>
      </c>
      <c r="H94" s="1">
        <v>-46.162610000000001</v>
      </c>
      <c r="I94" s="1">
        <v>1.0479499999999999</v>
      </c>
      <c r="J94" s="1"/>
      <c r="K94" s="1">
        <v>62.106623999999996</v>
      </c>
      <c r="L94" s="1">
        <v>0</v>
      </c>
      <c r="M94" s="1"/>
      <c r="N94" s="1"/>
    </row>
    <row r="95" spans="1:17">
      <c r="A95" s="1">
        <v>33028003</v>
      </c>
      <c r="B95" s="1" t="s">
        <v>184</v>
      </c>
      <c r="C95" s="1" t="s">
        <v>185</v>
      </c>
      <c r="D95" s="1">
        <v>2456604.4775289302</v>
      </c>
      <c r="E95" s="3">
        <v>103.29406</v>
      </c>
      <c r="F95" s="1" t="s">
        <v>74</v>
      </c>
      <c r="G95" s="1">
        <v>0.81992255000000003</v>
      </c>
      <c r="H95" s="1">
        <v>-46.165176000000002</v>
      </c>
      <c r="I95" s="1">
        <v>1.0478623</v>
      </c>
      <c r="J95" s="1"/>
      <c r="K95" s="1">
        <v>62.111973999999996</v>
      </c>
      <c r="L95" s="1">
        <v>0</v>
      </c>
      <c r="M95" s="1"/>
      <c r="N95" s="1"/>
    </row>
    <row r="96" spans="1:17">
      <c r="A96" s="1">
        <v>33028001</v>
      </c>
      <c r="B96" s="1" t="s">
        <v>178</v>
      </c>
      <c r="C96" s="1" t="s">
        <v>179</v>
      </c>
      <c r="D96" s="1">
        <v>2456604.4810011499</v>
      </c>
      <c r="E96" s="3">
        <v>103.05517999999999</v>
      </c>
      <c r="F96" s="1" t="s">
        <v>74</v>
      </c>
      <c r="G96" s="1">
        <v>0.81982995000000003</v>
      </c>
      <c r="H96" s="1">
        <v>-46.167741999999997</v>
      </c>
      <c r="I96" s="1">
        <v>1.0477795000000001</v>
      </c>
      <c r="J96" s="1"/>
      <c r="K96" s="1">
        <v>62.117324000000004</v>
      </c>
      <c r="L96" s="1">
        <v>0</v>
      </c>
      <c r="M96" s="1"/>
      <c r="N96" s="1"/>
    </row>
    <row r="97" spans="1:15">
      <c r="A97" s="1">
        <v>33028002</v>
      </c>
      <c r="B97" s="1" t="s">
        <v>180</v>
      </c>
      <c r="C97" s="1" t="s">
        <v>181</v>
      </c>
      <c r="D97" s="1">
        <v>2456604.4850173602</v>
      </c>
      <c r="E97" s="3">
        <v>140.13593</v>
      </c>
      <c r="F97" s="1" t="s">
        <v>74</v>
      </c>
      <c r="G97" s="1">
        <v>0.81972285</v>
      </c>
      <c r="H97" s="1">
        <v>-46.170712000000002</v>
      </c>
      <c r="I97" s="1">
        <v>1.0476888</v>
      </c>
      <c r="J97" s="1"/>
      <c r="K97" s="1">
        <v>62.123513000000003</v>
      </c>
      <c r="L97" s="1">
        <v>0</v>
      </c>
      <c r="M97" s="1"/>
      <c r="N97" s="1"/>
    </row>
    <row r="98" spans="1:15">
      <c r="A98" s="1">
        <v>33028002</v>
      </c>
      <c r="B98" s="1" t="s">
        <v>182</v>
      </c>
      <c r="C98" s="1" t="s">
        <v>183</v>
      </c>
      <c r="D98" s="1">
        <v>2456604.48734375</v>
      </c>
      <c r="E98" s="3">
        <v>20.657802</v>
      </c>
      <c r="F98" s="1" t="s">
        <v>79</v>
      </c>
      <c r="G98" s="1">
        <v>0.81966079999999997</v>
      </c>
      <c r="H98" s="1">
        <v>-46.172432000000001</v>
      </c>
      <c r="I98" s="1">
        <v>1.0476388999999999</v>
      </c>
      <c r="J98" s="1"/>
      <c r="K98" s="1">
        <v>62.127096999999999</v>
      </c>
      <c r="L98" s="1">
        <v>0</v>
      </c>
      <c r="M98" s="1"/>
      <c r="N98" s="1" t="s">
        <v>225</v>
      </c>
      <c r="O98" t="s">
        <v>228</v>
      </c>
    </row>
  </sheetData>
  <sortState ref="A2:K98">
    <sortCondition ref="D2:D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99"/>
  <sheetViews>
    <sheetView workbookViewId="0">
      <selection activeCell="M84" sqref="A4:M84"/>
    </sheetView>
  </sheetViews>
  <sheetFormatPr baseColWidth="10" defaultRowHeight="15" x14ac:dyDescent="0"/>
  <cols>
    <col min="2" max="3" width="18.6640625" hidden="1" customWidth="1"/>
    <col min="4" max="5" width="0" hidden="1" customWidth="1"/>
    <col min="9" max="9" width="11" bestFit="1" customWidth="1"/>
    <col min="10" max="10" width="11.5" bestFit="1" customWidth="1"/>
    <col min="11" max="11" width="11" bestFit="1" customWidth="1"/>
    <col min="12" max="12" width="0" hidden="1" customWidth="1"/>
    <col min="13" max="13" width="11" bestFit="1" customWidth="1"/>
    <col min="14" max="14" width="0" hidden="1" customWidth="1"/>
    <col min="15" max="15" width="3.6640625" hidden="1" customWidth="1"/>
    <col min="16" max="16" width="3.1640625" hidden="1" customWidth="1"/>
    <col min="17" max="17" width="26.1640625" bestFit="1" customWidth="1"/>
    <col min="18" max="18" width="9" bestFit="1" customWidth="1"/>
    <col min="19" max="19" width="7.1640625" bestFit="1" customWidth="1"/>
    <col min="20" max="20" width="6" bestFit="1" customWidth="1"/>
    <col min="21" max="21" width="15.5" customWidth="1"/>
    <col min="22" max="22" width="9.5" bestFit="1" customWidth="1"/>
    <col min="23" max="23" width="9" customWidth="1"/>
    <col min="24" max="24" width="47.6640625" bestFit="1" customWidth="1"/>
    <col min="25" max="25" width="12.1640625" bestFit="1" customWidth="1"/>
  </cols>
  <sheetData>
    <row r="1" spans="1:25">
      <c r="R1" t="s">
        <v>248</v>
      </c>
      <c r="U1" t="s">
        <v>249</v>
      </c>
    </row>
    <row r="2" spans="1:25" s="11" customForma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241</v>
      </c>
      <c r="G2" s="11" t="s">
        <v>240</v>
      </c>
      <c r="H2" s="11" t="s">
        <v>5</v>
      </c>
      <c r="I2" s="11" t="s">
        <v>6</v>
      </c>
      <c r="J2" s="11" t="s">
        <v>7</v>
      </c>
      <c r="K2" s="11" t="s">
        <v>8</v>
      </c>
      <c r="M2" s="11" t="s">
        <v>9</v>
      </c>
      <c r="N2" s="11" t="s">
        <v>10</v>
      </c>
      <c r="O2" s="11" t="s">
        <v>229</v>
      </c>
      <c r="P2" s="11" t="s">
        <v>224</v>
      </c>
      <c r="Q2" s="11" t="s">
        <v>210</v>
      </c>
      <c r="R2" s="11" t="s">
        <v>245</v>
      </c>
      <c r="S2" s="11" t="s">
        <v>246</v>
      </c>
      <c r="T2" s="11" t="s">
        <v>247</v>
      </c>
      <c r="U2" s="11" t="s">
        <v>242</v>
      </c>
      <c r="V2" s="11" t="s">
        <v>243</v>
      </c>
      <c r="W2" s="11" t="s">
        <v>244</v>
      </c>
      <c r="X2" s="11" t="s">
        <v>211</v>
      </c>
      <c r="Y2" s="11" t="s">
        <v>212</v>
      </c>
    </row>
    <row r="3" spans="1:25" s="4" customFormat="1" hidden="1">
      <c r="A3" s="4">
        <v>32695002</v>
      </c>
      <c r="B3" s="4" t="s">
        <v>23</v>
      </c>
      <c r="C3" s="4" t="s">
        <v>24</v>
      </c>
      <c r="D3" s="4">
        <v>2456322.7382581001</v>
      </c>
      <c r="E3" s="5">
        <v>32.250985999999997</v>
      </c>
      <c r="F3" s="5"/>
      <c r="G3" s="5"/>
      <c r="H3" s="4" t="s">
        <v>16</v>
      </c>
      <c r="I3" s="4">
        <v>4.9467115000000002</v>
      </c>
      <c r="J3" s="4">
        <v>-18.922639</v>
      </c>
      <c r="K3" s="4">
        <v>4.0364018000000002</v>
      </c>
      <c r="M3" s="4">
        <v>4.8301563999999999</v>
      </c>
      <c r="N3" s="4">
        <v>1</v>
      </c>
    </row>
    <row r="4" spans="1:25">
      <c r="A4">
        <v>32695002</v>
      </c>
      <c r="B4" t="s">
        <v>25</v>
      </c>
      <c r="C4" t="s">
        <v>26</v>
      </c>
      <c r="D4">
        <v>2456322.7404108802</v>
      </c>
      <c r="E4" s="2">
        <v>327.60241000000002</v>
      </c>
      <c r="F4" s="2">
        <f>AVERAGE(D4,D7)</f>
        <v>2456322.7707725652</v>
      </c>
      <c r="G4" s="2">
        <f>+E4+E7</f>
        <v>601.82240000000002</v>
      </c>
      <c r="H4" t="s">
        <v>16</v>
      </c>
      <c r="I4" s="12">
        <v>4.946688</v>
      </c>
      <c r="J4" s="12">
        <v>-18.922684</v>
      </c>
      <c r="K4" s="12">
        <v>4.0363889000000004</v>
      </c>
      <c r="L4" s="12"/>
      <c r="M4" s="12">
        <v>4.8307143999999997</v>
      </c>
      <c r="N4">
        <v>1</v>
      </c>
      <c r="O4" t="s">
        <v>230</v>
      </c>
      <c r="P4" t="s">
        <v>225</v>
      </c>
      <c r="Q4">
        <v>10</v>
      </c>
      <c r="Y4" t="s">
        <v>213</v>
      </c>
    </row>
    <row r="5" spans="1:25" hidden="1">
      <c r="A5">
        <v>32695001</v>
      </c>
      <c r="B5" t="s">
        <v>21</v>
      </c>
      <c r="C5" t="s">
        <v>22</v>
      </c>
      <c r="D5">
        <v>2456322.7487152698</v>
      </c>
      <c r="E5" s="2">
        <v>1040.6525999999999</v>
      </c>
      <c r="F5" s="2">
        <f>AVERAGE(D5,D8)</f>
        <v>2456322.7787470999</v>
      </c>
      <c r="G5" s="2">
        <f>+E5+E8</f>
        <v>2022.0589799999998</v>
      </c>
      <c r="H5" t="s">
        <v>13</v>
      </c>
      <c r="I5" s="12">
        <v>4.9465972999999996</v>
      </c>
      <c r="J5" s="12">
        <v>-18.922857</v>
      </c>
      <c r="K5" s="12">
        <v>4.0363533</v>
      </c>
      <c r="L5" s="12"/>
      <c r="M5" s="12">
        <v>4.8328670000000002</v>
      </c>
      <c r="N5">
        <v>1</v>
      </c>
      <c r="P5" t="s">
        <v>225</v>
      </c>
      <c r="Q5">
        <v>10</v>
      </c>
      <c r="R5">
        <v>10</v>
      </c>
      <c r="S5">
        <v>826.08699999999999</v>
      </c>
      <c r="T5">
        <v>4.82</v>
      </c>
      <c r="U5">
        <v>10</v>
      </c>
      <c r="V5" s="15">
        <v>-2.0600000000000002E-6</v>
      </c>
      <c r="W5" s="15">
        <v>9.5000000000000007E-9</v>
      </c>
      <c r="X5" t="s">
        <v>233</v>
      </c>
      <c r="Y5" t="s">
        <v>213</v>
      </c>
    </row>
    <row r="6" spans="1:25" s="4" customFormat="1" hidden="1">
      <c r="A6" s="4">
        <v>32696002</v>
      </c>
      <c r="B6" s="4" t="s">
        <v>29</v>
      </c>
      <c r="C6" s="4" t="s">
        <v>30</v>
      </c>
      <c r="D6" s="4">
        <v>2456322.7993287002</v>
      </c>
      <c r="E6" s="5">
        <v>27.331854</v>
      </c>
      <c r="F6" s="5"/>
      <c r="G6" s="5"/>
      <c r="H6" s="4" t="s">
        <v>16</v>
      </c>
      <c r="I6" s="4">
        <v>4.9460442000000002</v>
      </c>
      <c r="J6" s="4">
        <v>-18.923914</v>
      </c>
      <c r="K6" s="4">
        <v>4.0361586000000003</v>
      </c>
      <c r="M6" s="4">
        <v>4.8432861000000003</v>
      </c>
      <c r="N6" s="4">
        <v>1</v>
      </c>
    </row>
    <row r="7" spans="1:25" hidden="1">
      <c r="A7">
        <v>32696002</v>
      </c>
      <c r="B7" t="s">
        <v>31</v>
      </c>
      <c r="C7" t="s">
        <v>32</v>
      </c>
      <c r="D7">
        <v>2456322.8011342501</v>
      </c>
      <c r="E7" s="2">
        <v>274.21999</v>
      </c>
      <c r="F7" s="2"/>
      <c r="G7" s="2"/>
      <c r="H7" t="s">
        <v>16</v>
      </c>
      <c r="I7">
        <v>4.9460245</v>
      </c>
      <c r="J7">
        <v>-18.923950999999999</v>
      </c>
      <c r="K7">
        <v>4.0361456000000002</v>
      </c>
      <c r="M7">
        <v>4.8437541</v>
      </c>
      <c r="N7">
        <v>1</v>
      </c>
      <c r="P7" t="s">
        <v>225</v>
      </c>
    </row>
    <row r="8" spans="1:25" hidden="1">
      <c r="A8">
        <v>32696001</v>
      </c>
      <c r="B8" t="s">
        <v>27</v>
      </c>
      <c r="C8" t="s">
        <v>28</v>
      </c>
      <c r="D8">
        <v>2456322.80877893</v>
      </c>
      <c r="E8" s="2">
        <v>981.40638000000001</v>
      </c>
      <c r="F8" s="2"/>
      <c r="G8" s="2"/>
      <c r="H8" t="s">
        <v>13</v>
      </c>
      <c r="I8">
        <v>4.9459407999999998</v>
      </c>
      <c r="J8">
        <v>-18.924111</v>
      </c>
      <c r="K8">
        <v>4.0360975999999997</v>
      </c>
      <c r="M8">
        <v>4.8457819000000004</v>
      </c>
      <c r="N8">
        <v>1</v>
      </c>
      <c r="P8" t="s">
        <v>225</v>
      </c>
    </row>
    <row r="9" spans="1:25" s="4" customFormat="1" hidden="1">
      <c r="A9" s="6">
        <v>32745001</v>
      </c>
      <c r="B9" s="6" t="s">
        <v>33</v>
      </c>
      <c r="C9" s="6" t="s">
        <v>34</v>
      </c>
      <c r="D9" s="6">
        <v>2456362.7395775402</v>
      </c>
      <c r="E9" s="7">
        <v>32.261831999999998</v>
      </c>
      <c r="F9" s="7"/>
      <c r="G9" s="7"/>
      <c r="H9" s="6" t="s">
        <v>16</v>
      </c>
      <c r="I9" s="6">
        <v>4.4992983999999998</v>
      </c>
      <c r="J9" s="6">
        <v>-19.838940000000001</v>
      </c>
      <c r="K9" s="6">
        <v>4.0806516999999998</v>
      </c>
      <c r="L9" s="6"/>
      <c r="M9" s="6">
        <v>12.069499</v>
      </c>
      <c r="N9" s="6">
        <v>1</v>
      </c>
      <c r="O9" s="6"/>
      <c r="P9" s="6"/>
    </row>
    <row r="10" spans="1:25">
      <c r="A10" s="1">
        <v>32745001</v>
      </c>
      <c r="B10" s="1" t="s">
        <v>35</v>
      </c>
      <c r="C10" s="1" t="s">
        <v>36</v>
      </c>
      <c r="D10" s="1">
        <v>2456362.7417303198</v>
      </c>
      <c r="E10" s="3">
        <v>329.49182999999999</v>
      </c>
      <c r="F10" s="3">
        <f>AVERAGE(D10,D14)</f>
        <v>2456362.7716203649</v>
      </c>
      <c r="G10" s="3">
        <f>+E10+E14</f>
        <v>657.21366999999998</v>
      </c>
      <c r="H10" s="1" t="s">
        <v>16</v>
      </c>
      <c r="I10" s="13">
        <v>4.4992736999999998</v>
      </c>
      <c r="J10" s="13">
        <v>-19.838994</v>
      </c>
      <c r="K10" s="13">
        <v>4.0806597</v>
      </c>
      <c r="L10" s="13"/>
      <c r="M10" s="13">
        <v>12.069870999999999</v>
      </c>
      <c r="N10" s="1">
        <v>1</v>
      </c>
      <c r="O10" s="1"/>
      <c r="P10" s="1" t="s">
        <v>225</v>
      </c>
      <c r="Q10" s="1">
        <v>15</v>
      </c>
      <c r="R10" s="1"/>
      <c r="S10" s="1"/>
      <c r="T10" s="1"/>
      <c r="U10" s="1"/>
      <c r="V10" s="1"/>
      <c r="W10" s="1"/>
      <c r="X10" t="s">
        <v>214</v>
      </c>
    </row>
    <row r="11" spans="1:25" s="4" customFormat="1" hidden="1">
      <c r="A11" s="6">
        <v>32745001</v>
      </c>
      <c r="B11" s="6" t="s">
        <v>37</v>
      </c>
      <c r="C11" s="6" t="s">
        <v>38</v>
      </c>
      <c r="D11" s="6">
        <v>2456362.7437094902</v>
      </c>
      <c r="E11" s="7">
        <v>1.0533208000000001</v>
      </c>
      <c r="F11" s="7"/>
      <c r="G11" s="7"/>
      <c r="H11" s="6" t="s">
        <v>16</v>
      </c>
      <c r="I11" s="6">
        <v>4.4992510000000001</v>
      </c>
      <c r="J11" s="6">
        <v>-19.839044000000001</v>
      </c>
      <c r="K11" s="6">
        <v>4.0806681999999999</v>
      </c>
      <c r="L11" s="6"/>
      <c r="M11" s="6">
        <v>12.070213000000001</v>
      </c>
      <c r="N11" s="6">
        <v>1</v>
      </c>
      <c r="O11" s="6"/>
      <c r="P11" s="6"/>
    </row>
    <row r="12" spans="1:25" hidden="1">
      <c r="A12" s="1">
        <v>32746001</v>
      </c>
      <c r="B12" s="1" t="s">
        <v>39</v>
      </c>
      <c r="C12" s="1" t="s">
        <v>40</v>
      </c>
      <c r="D12" s="1">
        <v>2456362.7494039298</v>
      </c>
      <c r="E12" s="3">
        <v>922.40997000000004</v>
      </c>
      <c r="F12" s="3">
        <f>AVERAGE(D12,D15)</f>
        <v>2456362.7794386549</v>
      </c>
      <c r="G12" s="3">
        <f>+E12+E15</f>
        <v>1903.87068</v>
      </c>
      <c r="H12" s="1" t="s">
        <v>13</v>
      </c>
      <c r="I12" s="13">
        <v>4.4991857</v>
      </c>
      <c r="J12" s="13">
        <v>-19.839188</v>
      </c>
      <c r="K12" s="13">
        <v>4.0806991000000004</v>
      </c>
      <c r="L12" s="13"/>
      <c r="M12" s="13">
        <v>12.071197</v>
      </c>
      <c r="N12" s="1">
        <v>1</v>
      </c>
      <c r="O12" s="1" t="s">
        <v>229</v>
      </c>
      <c r="P12" s="1" t="s">
        <v>225</v>
      </c>
      <c r="Q12" s="1" t="s">
        <v>234</v>
      </c>
      <c r="R12" s="1">
        <v>20</v>
      </c>
      <c r="S12" s="1">
        <v>1191.8399999999999</v>
      </c>
      <c r="T12" s="1">
        <v>5.3</v>
      </c>
      <c r="U12" s="1">
        <v>20</v>
      </c>
      <c r="V12" s="10">
        <v>-1.27E-8</v>
      </c>
      <c r="W12" s="10">
        <v>8.6300000000000004E-7</v>
      </c>
    </row>
    <row r="13" spans="1:25" s="4" customFormat="1" hidden="1">
      <c r="A13" s="6">
        <v>32747001</v>
      </c>
      <c r="B13" s="6" t="s">
        <v>41</v>
      </c>
      <c r="C13" s="6" t="s">
        <v>42</v>
      </c>
      <c r="D13" s="6">
        <v>2456362.7993692099</v>
      </c>
      <c r="E13" s="7">
        <v>32.261811999999999</v>
      </c>
      <c r="F13" s="7"/>
      <c r="G13" s="7"/>
      <c r="H13" s="6" t="s">
        <v>16</v>
      </c>
      <c r="I13" s="6">
        <v>4.4986132000000003</v>
      </c>
      <c r="J13" s="6">
        <v>-19.840447000000001</v>
      </c>
      <c r="K13" s="6">
        <v>4.0809547999999998</v>
      </c>
      <c r="L13" s="6"/>
      <c r="M13" s="6">
        <v>12.07602</v>
      </c>
      <c r="N13" s="6">
        <v>1</v>
      </c>
      <c r="O13" s="6"/>
      <c r="P13" s="6"/>
    </row>
    <row r="14" spans="1:25" hidden="1">
      <c r="A14" s="1">
        <v>32747001</v>
      </c>
      <c r="B14" s="1" t="s">
        <v>43</v>
      </c>
      <c r="C14" s="1" t="s">
        <v>44</v>
      </c>
      <c r="D14" s="1">
        <v>2456362.8015104099</v>
      </c>
      <c r="E14" s="3">
        <v>327.72183999999999</v>
      </c>
      <c r="F14" s="3"/>
      <c r="G14" s="3"/>
      <c r="H14" s="1" t="s">
        <v>16</v>
      </c>
      <c r="I14" s="1">
        <v>4.4985887</v>
      </c>
      <c r="J14" s="1">
        <v>-19.840501</v>
      </c>
      <c r="K14" s="1">
        <v>4.0809607999999997</v>
      </c>
      <c r="L14" s="1"/>
      <c r="M14" s="1">
        <v>12.076359</v>
      </c>
      <c r="N14" s="1">
        <v>1</v>
      </c>
      <c r="O14" s="1"/>
      <c r="P14" s="1" t="s">
        <v>225</v>
      </c>
    </row>
    <row r="15" spans="1:25" hidden="1">
      <c r="A15" s="1">
        <v>32748001</v>
      </c>
      <c r="B15" s="1" t="s">
        <v>45</v>
      </c>
      <c r="C15" s="1" t="s">
        <v>46</v>
      </c>
      <c r="D15" s="1">
        <v>2456362.80947338</v>
      </c>
      <c r="E15" s="3">
        <v>981.46070999999995</v>
      </c>
      <c r="F15" s="3"/>
      <c r="G15" s="3"/>
      <c r="H15" s="1" t="s">
        <v>13</v>
      </c>
      <c r="I15" s="1">
        <v>4.4984976999999997</v>
      </c>
      <c r="J15" s="1">
        <v>-19.840702</v>
      </c>
      <c r="K15" s="1">
        <v>4.0809891</v>
      </c>
      <c r="L15" s="1"/>
      <c r="M15" s="1">
        <v>12.077677</v>
      </c>
      <c r="N15" s="1">
        <v>1</v>
      </c>
      <c r="O15" s="1"/>
      <c r="P15" s="1" t="s">
        <v>225</v>
      </c>
    </row>
    <row r="16" spans="1:25" hidden="1">
      <c r="A16">
        <v>32692001</v>
      </c>
      <c r="B16" t="s">
        <v>11</v>
      </c>
      <c r="C16" t="s">
        <v>12</v>
      </c>
      <c r="D16">
        <v>2456407.0066724499</v>
      </c>
      <c r="E16" s="2">
        <v>513.64810999999997</v>
      </c>
      <c r="F16" s="2">
        <f>AVERAGE(D16,D23)</f>
        <v>2456407.3141521951</v>
      </c>
      <c r="G16" s="2">
        <f>+E16+E23</f>
        <v>1553.7469099999998</v>
      </c>
      <c r="H16" t="s">
        <v>13</v>
      </c>
      <c r="I16" s="12">
        <v>3.9766669000000001</v>
      </c>
      <c r="J16" s="12">
        <v>-21.098008</v>
      </c>
      <c r="K16" s="12">
        <v>4.3042457000000001</v>
      </c>
      <c r="L16" s="12"/>
      <c r="M16" s="12">
        <v>13.198407</v>
      </c>
      <c r="N16">
        <v>1</v>
      </c>
      <c r="P16" s="1" t="s">
        <v>225</v>
      </c>
      <c r="Q16">
        <v>15</v>
      </c>
      <c r="R16">
        <v>15</v>
      </c>
      <c r="S16">
        <v>719.78700000000003</v>
      </c>
      <c r="T16">
        <v>6.98</v>
      </c>
      <c r="U16">
        <v>15</v>
      </c>
      <c r="V16" s="15">
        <v>-6.4300000000000003E-6</v>
      </c>
      <c r="W16" s="15">
        <v>5.5400000000000003E-9</v>
      </c>
    </row>
    <row r="17" spans="1:24" hidden="1">
      <c r="A17" s="4">
        <v>32692002</v>
      </c>
      <c r="B17" s="4" t="s">
        <v>14</v>
      </c>
      <c r="C17" s="4" t="s">
        <v>15</v>
      </c>
      <c r="D17" s="4">
        <v>2456407.01056134</v>
      </c>
      <c r="E17" s="5">
        <v>101.13988000000001</v>
      </c>
      <c r="F17" s="5"/>
      <c r="G17" s="5"/>
      <c r="H17" s="4" t="s">
        <v>16</v>
      </c>
      <c r="I17" s="4">
        <v>3.9766195</v>
      </c>
      <c r="J17" s="4">
        <v>-21.098134000000002</v>
      </c>
      <c r="K17" s="4">
        <v>4.3042560999999999</v>
      </c>
      <c r="L17" s="4"/>
      <c r="M17" s="4">
        <v>13.198399999999999</v>
      </c>
      <c r="N17" s="4">
        <v>1</v>
      </c>
      <c r="O17" s="4"/>
      <c r="P17" s="1"/>
      <c r="X17" t="s">
        <v>216</v>
      </c>
    </row>
    <row r="18" spans="1:24">
      <c r="A18">
        <v>32692002</v>
      </c>
      <c r="B18" t="s">
        <v>17</v>
      </c>
      <c r="C18" t="s">
        <v>18</v>
      </c>
      <c r="D18">
        <v>2456407.0171759198</v>
      </c>
      <c r="E18" s="2">
        <v>1018.4571</v>
      </c>
      <c r="F18" s="2">
        <f>AVERAGE(D18,D21)</f>
        <v>2456407.31491319</v>
      </c>
      <c r="G18" s="2">
        <f>+E18+E21</f>
        <v>1446.37409</v>
      </c>
      <c r="H18" t="s">
        <v>16</v>
      </c>
      <c r="I18" s="12">
        <v>3.9765389</v>
      </c>
      <c r="J18" s="12">
        <v>-21.098347</v>
      </c>
      <c r="K18" s="12">
        <v>4.3042813000000004</v>
      </c>
      <c r="L18" s="12"/>
      <c r="M18" s="12">
        <v>13.198352999999999</v>
      </c>
      <c r="N18">
        <v>1</v>
      </c>
      <c r="P18" s="1" t="s">
        <v>225</v>
      </c>
      <c r="Q18">
        <v>10</v>
      </c>
      <c r="X18" t="s">
        <v>215</v>
      </c>
    </row>
    <row r="19" spans="1:24" hidden="1">
      <c r="A19" s="4">
        <v>32692002</v>
      </c>
      <c r="B19" s="4" t="s">
        <v>19</v>
      </c>
      <c r="C19" s="4" t="s">
        <v>20</v>
      </c>
      <c r="D19" s="4">
        <v>2456407.0237442101</v>
      </c>
      <c r="E19" s="5">
        <v>89.694567000000006</v>
      </c>
      <c r="F19" s="5"/>
      <c r="G19" s="5"/>
      <c r="H19" s="4" t="s">
        <v>16</v>
      </c>
      <c r="I19" s="4">
        <v>3.9764588999999999</v>
      </c>
      <c r="J19" s="4">
        <v>-21.098559000000002</v>
      </c>
      <c r="K19" s="4">
        <v>4.3043173000000001</v>
      </c>
      <c r="L19" s="4"/>
      <c r="M19" s="4">
        <v>13.198257999999999</v>
      </c>
      <c r="N19" s="4">
        <v>1</v>
      </c>
      <c r="O19" s="4"/>
      <c r="X19" t="s">
        <v>216</v>
      </c>
    </row>
    <row r="20" spans="1:24" hidden="1">
      <c r="A20" s="4">
        <v>32799001</v>
      </c>
      <c r="B20" s="4" t="s">
        <v>47</v>
      </c>
      <c r="C20" s="4" t="s">
        <v>48</v>
      </c>
      <c r="D20" s="4">
        <v>2456407.6098553198</v>
      </c>
      <c r="E20" s="5">
        <v>42.099978</v>
      </c>
      <c r="F20" s="5"/>
      <c r="G20" s="5"/>
      <c r="H20" s="4" t="s">
        <v>16</v>
      </c>
      <c r="I20" s="4">
        <v>3.9693139</v>
      </c>
      <c r="J20" s="4">
        <v>-21.117466</v>
      </c>
      <c r="K20" s="4">
        <v>4.3063228000000002</v>
      </c>
      <c r="L20" s="4"/>
      <c r="M20" s="4">
        <v>13.163918000000001</v>
      </c>
      <c r="N20" s="4">
        <v>1</v>
      </c>
      <c r="O20" s="4"/>
      <c r="P20" s="4"/>
    </row>
    <row r="21" spans="1:24" hidden="1">
      <c r="A21">
        <v>32799001</v>
      </c>
      <c r="B21" t="s">
        <v>49</v>
      </c>
      <c r="C21" t="s">
        <v>50</v>
      </c>
      <c r="D21">
        <v>2456407.6126504601</v>
      </c>
      <c r="E21" s="2">
        <v>427.91699</v>
      </c>
      <c r="F21" s="2"/>
      <c r="G21" s="2"/>
      <c r="H21" t="s">
        <v>16</v>
      </c>
      <c r="I21">
        <v>3.9692797999999998</v>
      </c>
      <c r="J21">
        <v>-21.117556</v>
      </c>
      <c r="K21">
        <v>4.3063305999999999</v>
      </c>
      <c r="M21">
        <v>13.1639</v>
      </c>
      <c r="N21">
        <v>1</v>
      </c>
      <c r="O21" t="s">
        <v>229</v>
      </c>
      <c r="P21" t="s">
        <v>225</v>
      </c>
      <c r="Q21" t="s">
        <v>235</v>
      </c>
    </row>
    <row r="22" spans="1:24" s="4" customFormat="1" hidden="1">
      <c r="A22" s="4">
        <v>32799001</v>
      </c>
      <c r="B22" s="4" t="s">
        <v>51</v>
      </c>
      <c r="C22" s="4" t="s">
        <v>52</v>
      </c>
      <c r="D22" s="4">
        <v>2456407.61523148</v>
      </c>
      <c r="E22" s="5">
        <v>3.4965684000000001</v>
      </c>
      <c r="F22" s="5"/>
      <c r="G22" s="5"/>
      <c r="H22" s="4" t="s">
        <v>16</v>
      </c>
      <c r="I22" s="4">
        <v>3.9692484000000001</v>
      </c>
      <c r="J22" s="4">
        <v>-21.117640000000002</v>
      </c>
      <c r="K22" s="4">
        <v>4.3063399999999996</v>
      </c>
      <c r="M22" s="4">
        <v>13.1639</v>
      </c>
      <c r="N22" s="4">
        <v>1</v>
      </c>
    </row>
    <row r="23" spans="1:24" hidden="1">
      <c r="A23">
        <v>32799002</v>
      </c>
      <c r="B23" t="s">
        <v>53</v>
      </c>
      <c r="C23" t="s">
        <v>54</v>
      </c>
      <c r="D23">
        <v>2456407.6216319399</v>
      </c>
      <c r="E23" s="2">
        <v>1040.0988</v>
      </c>
      <c r="F23" s="2"/>
      <c r="G23" s="2"/>
      <c r="H23" t="s">
        <v>13</v>
      </c>
      <c r="I23">
        <v>3.9691703</v>
      </c>
      <c r="J23">
        <v>-21.117847000000001</v>
      </c>
      <c r="K23">
        <v>4.3063696</v>
      </c>
      <c r="M23">
        <v>13.163849000000001</v>
      </c>
      <c r="N23">
        <v>1</v>
      </c>
      <c r="P23" t="s">
        <v>225</v>
      </c>
      <c r="Q23">
        <v>15</v>
      </c>
    </row>
    <row r="24" spans="1:24" s="4" customFormat="1" hidden="1">
      <c r="A24" s="6">
        <v>32819001</v>
      </c>
      <c r="B24" s="6" t="s">
        <v>55</v>
      </c>
      <c r="C24" s="6" t="s">
        <v>56</v>
      </c>
      <c r="D24" s="6">
        <v>2456421.76284143</v>
      </c>
      <c r="E24" s="7">
        <v>51.938144000000001</v>
      </c>
      <c r="F24" s="7"/>
      <c r="G24" s="7"/>
      <c r="H24" s="6" t="s">
        <v>16</v>
      </c>
      <c r="I24" s="6">
        <v>3.7947758999999999</v>
      </c>
      <c r="J24" s="6">
        <v>-21.595697000000001</v>
      </c>
      <c r="K24" s="6">
        <v>4.3390624999999998</v>
      </c>
      <c r="L24" s="6"/>
      <c r="M24" s="6">
        <v>12.027576</v>
      </c>
      <c r="N24" s="6">
        <v>1</v>
      </c>
      <c r="O24" s="6"/>
      <c r="P24" s="6"/>
    </row>
    <row r="25" spans="1:24">
      <c r="A25" s="1">
        <v>32819001</v>
      </c>
      <c r="B25" s="1" t="s">
        <v>57</v>
      </c>
      <c r="C25" s="1" t="s">
        <v>58</v>
      </c>
      <c r="D25" s="1">
        <v>2456421.76627314</v>
      </c>
      <c r="E25" s="3">
        <v>526.34205999999995</v>
      </c>
      <c r="F25" s="3">
        <f>AVERAGE(D25,D28)</f>
        <v>2456422.1359114498</v>
      </c>
      <c r="G25" s="3">
        <f>+E25+E28</f>
        <v>1052.6949399999999</v>
      </c>
      <c r="H25" s="1" t="s">
        <v>16</v>
      </c>
      <c r="I25" s="13">
        <v>3.7947331000000002</v>
      </c>
      <c r="J25" s="13">
        <v>-21.595818000000001</v>
      </c>
      <c r="K25" s="13">
        <v>4.3390586999999998</v>
      </c>
      <c r="L25" s="13"/>
      <c r="M25" s="13">
        <v>12.027362999999999</v>
      </c>
      <c r="N25" s="1">
        <v>1</v>
      </c>
      <c r="O25" s="1"/>
      <c r="P25" s="1" t="s">
        <v>225</v>
      </c>
    </row>
    <row r="26" spans="1:24" hidden="1">
      <c r="A26" s="1">
        <v>32819002</v>
      </c>
      <c r="B26" s="1" t="s">
        <v>59</v>
      </c>
      <c r="C26" s="1" t="s">
        <v>60</v>
      </c>
      <c r="D26" s="1">
        <v>2456421.7754513798</v>
      </c>
      <c r="E26" s="3">
        <v>981.03711999999996</v>
      </c>
      <c r="F26" s="3">
        <f>AVERAGE(D26,D30)</f>
        <v>2456422.1452430496</v>
      </c>
      <c r="G26" s="3">
        <f>+E26+E30</f>
        <v>1962.0849899999998</v>
      </c>
      <c r="H26" s="1" t="s">
        <v>13</v>
      </c>
      <c r="I26" s="13">
        <v>3.7946186000000002</v>
      </c>
      <c r="J26" s="13">
        <v>-21.596142</v>
      </c>
      <c r="K26" s="13">
        <v>4.3390624999999998</v>
      </c>
      <c r="L26" s="13"/>
      <c r="M26" s="13">
        <v>12.026899999999999</v>
      </c>
      <c r="N26" s="1">
        <v>1</v>
      </c>
      <c r="O26" s="1" t="s">
        <v>229</v>
      </c>
      <c r="P26" s="1" t="s">
        <v>225</v>
      </c>
      <c r="Q26" s="1">
        <v>15</v>
      </c>
      <c r="R26" s="1">
        <v>15</v>
      </c>
      <c r="S26" s="1">
        <v>1000</v>
      </c>
      <c r="T26" s="1">
        <v>11.35</v>
      </c>
      <c r="U26" s="1">
        <v>15</v>
      </c>
      <c r="V26" s="10">
        <v>-1.1000000000000001E-6</v>
      </c>
      <c r="W26" s="10">
        <v>-2E-8</v>
      </c>
    </row>
    <row r="27" spans="1:24" s="4" customFormat="1" hidden="1">
      <c r="A27" s="6">
        <v>32821001</v>
      </c>
      <c r="B27" s="6" t="s">
        <v>61</v>
      </c>
      <c r="C27" s="6" t="s">
        <v>62</v>
      </c>
      <c r="D27" s="6">
        <v>2456422.5021122601</v>
      </c>
      <c r="E27" s="7">
        <v>51.938164</v>
      </c>
      <c r="F27" s="7"/>
      <c r="G27" s="7"/>
      <c r="H27" s="6" t="s">
        <v>16</v>
      </c>
      <c r="I27" s="6">
        <v>3.7855498000000001</v>
      </c>
      <c r="J27" s="6">
        <v>-21.621887999999998</v>
      </c>
      <c r="K27" s="6">
        <v>4.339823</v>
      </c>
      <c r="L27" s="6"/>
      <c r="M27" s="6">
        <v>11.952178</v>
      </c>
      <c r="N27" s="6">
        <v>1</v>
      </c>
      <c r="O27" s="6"/>
      <c r="P27" s="6"/>
    </row>
    <row r="28" spans="1:24" hidden="1">
      <c r="A28" s="1">
        <v>32821001</v>
      </c>
      <c r="B28" s="1" t="s">
        <v>63</v>
      </c>
      <c r="C28" s="1" t="s">
        <v>64</v>
      </c>
      <c r="D28" s="1">
        <v>2456422.5055497601</v>
      </c>
      <c r="E28" s="3">
        <v>526.35288000000003</v>
      </c>
      <c r="F28" s="3"/>
      <c r="G28" s="3"/>
      <c r="H28" s="1" t="s">
        <v>16</v>
      </c>
      <c r="I28" s="1">
        <v>3.7855069000000001</v>
      </c>
      <c r="J28" s="1">
        <v>-21.622008999999998</v>
      </c>
      <c r="K28" s="1">
        <v>4.3398218000000002</v>
      </c>
      <c r="L28" s="1"/>
      <c r="M28" s="1">
        <v>11.951980000000001</v>
      </c>
      <c r="N28" s="1">
        <v>1</v>
      </c>
      <c r="O28" s="1"/>
      <c r="P28" s="1" t="s">
        <v>225</v>
      </c>
      <c r="Q28" t="s">
        <v>217</v>
      </c>
    </row>
    <row r="29" spans="1:24" s="4" customFormat="1" hidden="1">
      <c r="A29" s="6">
        <v>32821001</v>
      </c>
      <c r="B29" s="6" t="s">
        <v>65</v>
      </c>
      <c r="C29" s="6" t="s">
        <v>66</v>
      </c>
      <c r="D29" s="6">
        <v>2456422.5088425898</v>
      </c>
      <c r="E29" s="7">
        <v>26.864936</v>
      </c>
      <c r="F29" s="7"/>
      <c r="G29" s="7"/>
      <c r="H29" s="6" t="s">
        <v>16</v>
      </c>
      <c r="I29" s="6">
        <v>3.7854657999999999</v>
      </c>
      <c r="J29" s="6">
        <v>-21.622126000000002</v>
      </c>
      <c r="K29" s="6">
        <v>4.3398249</v>
      </c>
      <c r="L29" s="6"/>
      <c r="M29" s="6">
        <v>11.951790000000001</v>
      </c>
      <c r="N29" s="6">
        <v>1</v>
      </c>
      <c r="O29" s="6"/>
      <c r="P29" s="6"/>
    </row>
    <row r="30" spans="1:24" hidden="1">
      <c r="A30" s="1">
        <v>32821002</v>
      </c>
      <c r="B30" s="1" t="s">
        <v>67</v>
      </c>
      <c r="C30" s="1" t="s">
        <v>68</v>
      </c>
      <c r="D30" s="1">
        <v>2456422.5150347198</v>
      </c>
      <c r="E30" s="3">
        <v>981.04786999999999</v>
      </c>
      <c r="F30" s="3"/>
      <c r="G30" s="3"/>
      <c r="H30" s="1" t="s">
        <v>13</v>
      </c>
      <c r="I30" s="1">
        <v>3.7853884999999998</v>
      </c>
      <c r="J30" s="1">
        <v>-21.622346</v>
      </c>
      <c r="K30" s="1">
        <v>4.3398384999999999</v>
      </c>
      <c r="L30" s="1"/>
      <c r="M30" s="1">
        <v>11.951416999999999</v>
      </c>
      <c r="N30" s="1">
        <v>1</v>
      </c>
      <c r="O30" s="1"/>
      <c r="P30" s="1" t="s">
        <v>225</v>
      </c>
    </row>
    <row r="31" spans="1:24" hidden="1">
      <c r="A31">
        <v>32978001</v>
      </c>
      <c r="B31" t="s">
        <v>69</v>
      </c>
      <c r="C31" t="s">
        <v>70</v>
      </c>
      <c r="D31">
        <v>2456573.2312442102</v>
      </c>
      <c r="E31" s="2">
        <v>113.18241999999999</v>
      </c>
      <c r="F31" s="2"/>
      <c r="G31" s="2"/>
      <c r="H31" t="s">
        <v>71</v>
      </c>
      <c r="I31">
        <v>1.5214531</v>
      </c>
      <c r="J31">
        <v>-34.011785000000003</v>
      </c>
      <c r="K31">
        <v>1.9509757000000001</v>
      </c>
      <c r="M31">
        <v>30.361277999999999</v>
      </c>
      <c r="N31">
        <v>1</v>
      </c>
      <c r="P31" s="6" t="s">
        <v>236</v>
      </c>
      <c r="Q31" t="s">
        <v>237</v>
      </c>
      <c r="X31" t="s">
        <v>218</v>
      </c>
    </row>
    <row r="32" spans="1:24" hidden="1">
      <c r="A32">
        <v>32978002</v>
      </c>
      <c r="B32" t="s">
        <v>72</v>
      </c>
      <c r="C32" t="s">
        <v>73</v>
      </c>
      <c r="D32">
        <v>2456573.2362094899</v>
      </c>
      <c r="E32" s="2">
        <v>382.13263000000001</v>
      </c>
      <c r="F32" s="2"/>
      <c r="G32" s="2"/>
      <c r="H32" t="s">
        <v>74</v>
      </c>
      <c r="I32">
        <v>1.5213555000000001</v>
      </c>
      <c r="J32">
        <v>-34.012866000000002</v>
      </c>
      <c r="K32">
        <v>1.9508109</v>
      </c>
      <c r="M32">
        <v>30.363849999999999</v>
      </c>
      <c r="N32">
        <v>1</v>
      </c>
    </row>
    <row r="33" spans="1:24" hidden="1">
      <c r="A33">
        <v>32978003</v>
      </c>
      <c r="B33" t="s">
        <v>75</v>
      </c>
      <c r="C33" t="s">
        <v>76</v>
      </c>
      <c r="D33">
        <v>2456573.2444965201</v>
      </c>
      <c r="E33" s="2">
        <v>282.51951000000003</v>
      </c>
      <c r="F33" s="2"/>
      <c r="G33" s="2"/>
      <c r="H33" t="s">
        <v>74</v>
      </c>
      <c r="I33">
        <v>1.5211926</v>
      </c>
      <c r="J33">
        <v>-34.014671999999997</v>
      </c>
      <c r="K33">
        <v>1.9505562999999999</v>
      </c>
      <c r="M33">
        <v>30.368047000000001</v>
      </c>
      <c r="N33">
        <v>1</v>
      </c>
    </row>
    <row r="34" spans="1:24" hidden="1">
      <c r="A34" s="4">
        <v>32978003</v>
      </c>
      <c r="B34" s="4" t="s">
        <v>77</v>
      </c>
      <c r="C34" s="4" t="s">
        <v>78</v>
      </c>
      <c r="D34" s="4">
        <v>2456573.2489120299</v>
      </c>
      <c r="E34" s="5">
        <v>61.758493000000001</v>
      </c>
      <c r="F34" s="5"/>
      <c r="G34" s="5"/>
      <c r="H34" s="4" t="s">
        <v>79</v>
      </c>
      <c r="I34" s="4">
        <v>1.5211059</v>
      </c>
      <c r="J34" s="4">
        <v>-34.015631999999997</v>
      </c>
      <c r="K34" s="4">
        <v>1.9504300000000001</v>
      </c>
      <c r="L34" s="4"/>
      <c r="M34" s="4">
        <v>30.370335000000001</v>
      </c>
      <c r="N34" s="4">
        <v>1</v>
      </c>
      <c r="O34" s="4"/>
      <c r="P34" s="4"/>
      <c r="X34" t="s">
        <v>220</v>
      </c>
    </row>
    <row r="35" spans="1:24">
      <c r="A35" s="8">
        <v>32979001</v>
      </c>
      <c r="B35" s="8" t="s">
        <v>80</v>
      </c>
      <c r="C35" s="8" t="s">
        <v>81</v>
      </c>
      <c r="D35" s="8">
        <v>2456573.2974479101</v>
      </c>
      <c r="E35" s="9">
        <v>32.250945999999999</v>
      </c>
      <c r="F35" s="9">
        <f>AVERAGE(D35,D36)</f>
        <v>2456573.2984808953</v>
      </c>
      <c r="G35" s="9">
        <f>+E35+E36</f>
        <v>346.54031600000002</v>
      </c>
      <c r="H35" s="8" t="s">
        <v>16</v>
      </c>
      <c r="I35" s="14">
        <v>1.5201521</v>
      </c>
      <c r="J35" s="14">
        <v>-34.026212999999998</v>
      </c>
      <c r="K35" s="14">
        <v>1.948995</v>
      </c>
      <c r="L35" s="14"/>
      <c r="M35" s="14">
        <v>30.400863999999999</v>
      </c>
      <c r="N35" s="8">
        <v>1</v>
      </c>
      <c r="O35" s="8"/>
      <c r="P35" s="8" t="s">
        <v>225</v>
      </c>
    </row>
    <row r="36" spans="1:24" hidden="1">
      <c r="A36">
        <v>32979001</v>
      </c>
      <c r="B36" t="s">
        <v>82</v>
      </c>
      <c r="C36" t="s">
        <v>83</v>
      </c>
      <c r="D36">
        <v>2456573.2995138802</v>
      </c>
      <c r="E36" s="2">
        <v>314.28937000000002</v>
      </c>
      <c r="F36" s="2"/>
      <c r="G36" s="2"/>
      <c r="H36" t="s">
        <v>16</v>
      </c>
      <c r="I36">
        <v>1.5201115000000001</v>
      </c>
      <c r="J36">
        <v>-34.026662999999999</v>
      </c>
      <c r="K36">
        <v>1.9489262999999999</v>
      </c>
      <c r="M36">
        <v>30.401955999999998</v>
      </c>
      <c r="N36">
        <v>1</v>
      </c>
      <c r="P36" t="s">
        <v>225</v>
      </c>
    </row>
    <row r="37" spans="1:24" hidden="1">
      <c r="A37">
        <v>32979002</v>
      </c>
      <c r="B37" t="s">
        <v>84</v>
      </c>
      <c r="C37" t="s">
        <v>85</v>
      </c>
      <c r="D37">
        <v>2456573.3039293899</v>
      </c>
      <c r="E37" s="2">
        <v>389.4873</v>
      </c>
      <c r="F37" s="2">
        <f>AVERAGE(D37,D38,D39)</f>
        <v>2456573.3087827866</v>
      </c>
      <c r="G37" s="2">
        <f>+E37+E38+E39</f>
        <v>1171.1006299999999</v>
      </c>
      <c r="H37" t="s">
        <v>13</v>
      </c>
      <c r="I37" s="12">
        <v>1.5200247</v>
      </c>
      <c r="J37" s="12">
        <v>-34.027625999999998</v>
      </c>
      <c r="K37" s="12">
        <v>1.9487825999999999</v>
      </c>
      <c r="L37" s="12"/>
      <c r="M37" s="12">
        <v>30.404181000000001</v>
      </c>
      <c r="N37">
        <v>1</v>
      </c>
      <c r="O37" t="s">
        <v>230</v>
      </c>
      <c r="P37" t="s">
        <v>225</v>
      </c>
      <c r="Q37" t="s">
        <v>238</v>
      </c>
      <c r="R37">
        <v>100</v>
      </c>
      <c r="S37">
        <v>317646</v>
      </c>
      <c r="T37">
        <v>6.91</v>
      </c>
      <c r="U37">
        <v>100</v>
      </c>
      <c r="V37">
        <v>4.6800000000000001E-3</v>
      </c>
      <c r="W37" s="15"/>
      <c r="X37" t="s">
        <v>219</v>
      </c>
    </row>
    <row r="38" spans="1:24" hidden="1">
      <c r="A38">
        <v>32979003</v>
      </c>
      <c r="B38" t="s">
        <v>86</v>
      </c>
      <c r="C38" t="s">
        <v>87</v>
      </c>
      <c r="D38">
        <v>2456573.30877893</v>
      </c>
      <c r="E38" s="2">
        <v>390.8338</v>
      </c>
      <c r="F38" s="2"/>
      <c r="G38" s="2"/>
      <c r="H38" t="s">
        <v>13</v>
      </c>
      <c r="I38">
        <v>1.5199294000000001</v>
      </c>
      <c r="J38">
        <v>-34.028683999999998</v>
      </c>
      <c r="K38">
        <v>1.9486323999999999</v>
      </c>
      <c r="M38">
        <v>30.406624999999998</v>
      </c>
      <c r="N38">
        <v>1</v>
      </c>
      <c r="P38" t="s">
        <v>225</v>
      </c>
    </row>
    <row r="39" spans="1:24" hidden="1">
      <c r="A39">
        <v>32979004</v>
      </c>
      <c r="B39" t="s">
        <v>88</v>
      </c>
      <c r="C39" t="s">
        <v>89</v>
      </c>
      <c r="D39">
        <v>2456573.3136400399</v>
      </c>
      <c r="E39" s="2">
        <v>390.77953000000002</v>
      </c>
      <c r="F39" s="2"/>
      <c r="G39" s="2"/>
      <c r="H39" t="s">
        <v>13</v>
      </c>
      <c r="I39">
        <v>1.5198338</v>
      </c>
      <c r="J39">
        <v>-34.029744000000001</v>
      </c>
      <c r="K39">
        <v>1.9484885000000001</v>
      </c>
      <c r="M39">
        <v>30.409123999999998</v>
      </c>
      <c r="N39">
        <v>1</v>
      </c>
      <c r="P39" t="s">
        <v>225</v>
      </c>
    </row>
    <row r="40" spans="1:24" hidden="1">
      <c r="A40">
        <v>32982001</v>
      </c>
      <c r="B40" t="s">
        <v>90</v>
      </c>
      <c r="C40" t="s">
        <v>91</v>
      </c>
      <c r="D40">
        <v>2456573.63300347</v>
      </c>
      <c r="E40" s="2">
        <v>50.331037000000002</v>
      </c>
      <c r="F40" s="2"/>
      <c r="G40" s="2"/>
      <c r="H40" t="s">
        <v>79</v>
      </c>
      <c r="I40">
        <v>1.5135495999999999</v>
      </c>
      <c r="J40">
        <v>-34.099716000000001</v>
      </c>
      <c r="K40">
        <v>1.9389392000000001</v>
      </c>
      <c r="M40">
        <v>30.602134</v>
      </c>
      <c r="N40">
        <v>1</v>
      </c>
      <c r="P40" t="s">
        <v>225</v>
      </c>
    </row>
    <row r="41" spans="1:24" hidden="1">
      <c r="A41">
        <v>32982002</v>
      </c>
      <c r="B41" t="s">
        <v>92</v>
      </c>
      <c r="C41" t="s">
        <v>93</v>
      </c>
      <c r="D41">
        <v>2456573.6376041598</v>
      </c>
      <c r="E41" s="2">
        <v>384.14139999999998</v>
      </c>
      <c r="F41" s="2"/>
      <c r="G41" s="2"/>
      <c r="H41" t="s">
        <v>74</v>
      </c>
      <c r="I41">
        <v>1.5134589000000001</v>
      </c>
      <c r="J41">
        <v>-34.100726999999999</v>
      </c>
      <c r="K41">
        <v>1.9387886999999999</v>
      </c>
      <c r="M41">
        <v>30.604452999999999</v>
      </c>
      <c r="N41">
        <v>1</v>
      </c>
    </row>
    <row r="42" spans="1:24" hidden="1">
      <c r="A42">
        <v>32983001</v>
      </c>
      <c r="B42" t="s">
        <v>94</v>
      </c>
      <c r="C42" t="s">
        <v>95</v>
      </c>
      <c r="D42">
        <v>2456573.64626157</v>
      </c>
      <c r="E42" s="2">
        <v>311.34802999999999</v>
      </c>
      <c r="F42" s="2"/>
      <c r="G42" s="2"/>
      <c r="H42" t="s">
        <v>74</v>
      </c>
      <c r="I42">
        <v>1.5132884</v>
      </c>
      <c r="J42">
        <v>-34.102632999999997</v>
      </c>
      <c r="K42">
        <v>1.9385241</v>
      </c>
      <c r="M42">
        <v>30.608927999999999</v>
      </c>
      <c r="N42">
        <v>1</v>
      </c>
    </row>
    <row r="43" spans="1:24" hidden="1">
      <c r="A43">
        <v>32983001</v>
      </c>
      <c r="B43" t="s">
        <v>96</v>
      </c>
      <c r="C43" t="s">
        <v>97</v>
      </c>
      <c r="D43">
        <v>2456573.6510300902</v>
      </c>
      <c r="E43" s="2">
        <v>58.881377999999998</v>
      </c>
      <c r="F43" s="2"/>
      <c r="G43" s="2"/>
      <c r="H43" t="s">
        <v>79</v>
      </c>
      <c r="I43">
        <v>1.5131943999999999</v>
      </c>
      <c r="J43">
        <v>-34.103684000000001</v>
      </c>
      <c r="K43">
        <v>1.9383914</v>
      </c>
      <c r="M43">
        <v>30.611469</v>
      </c>
      <c r="N43">
        <v>1</v>
      </c>
      <c r="P43" t="s">
        <v>225</v>
      </c>
    </row>
    <row r="44" spans="1:24" hidden="1">
      <c r="A44" s="1">
        <v>33005001</v>
      </c>
      <c r="B44" s="1" t="s">
        <v>98</v>
      </c>
      <c r="C44" s="1" t="s">
        <v>99</v>
      </c>
      <c r="D44" s="1">
        <v>2456585.5786631899</v>
      </c>
      <c r="E44" s="3">
        <v>80.56223</v>
      </c>
      <c r="F44" s="3"/>
      <c r="G44" s="3"/>
      <c r="H44" s="1" t="s">
        <v>79</v>
      </c>
      <c r="I44" s="1">
        <v>1.2681165000000001</v>
      </c>
      <c r="J44" s="1">
        <v>-37.223077000000004</v>
      </c>
      <c r="K44" s="1">
        <v>1.57897</v>
      </c>
      <c r="L44" s="1"/>
      <c r="M44" s="1">
        <v>39.056736000000001</v>
      </c>
      <c r="N44" s="1">
        <v>1</v>
      </c>
      <c r="O44" s="1"/>
      <c r="P44" s="1" t="s">
        <v>225</v>
      </c>
      <c r="X44" t="s">
        <v>223</v>
      </c>
    </row>
    <row r="45" spans="1:24" hidden="1">
      <c r="A45" s="1">
        <v>33005002</v>
      </c>
      <c r="B45" s="1" t="s">
        <v>100</v>
      </c>
      <c r="C45" s="1" t="s">
        <v>101</v>
      </c>
      <c r="D45" s="1">
        <v>2456585.5834432798</v>
      </c>
      <c r="E45" s="3">
        <v>386.1936</v>
      </c>
      <c r="F45" s="3"/>
      <c r="G45" s="3"/>
      <c r="H45" s="1" t="s">
        <v>74</v>
      </c>
      <c r="I45" s="1">
        <v>1.2680137</v>
      </c>
      <c r="J45" s="1">
        <v>-37.224570999999997</v>
      </c>
      <c r="K45" s="1">
        <v>1.5788099</v>
      </c>
      <c r="L45" s="1"/>
      <c r="M45" s="1">
        <v>39.060378</v>
      </c>
      <c r="N45" s="1">
        <v>1</v>
      </c>
      <c r="O45" s="1"/>
      <c r="P45" s="1"/>
    </row>
    <row r="46" spans="1:24" hidden="1">
      <c r="A46" s="1">
        <v>33005003</v>
      </c>
      <c r="B46" s="1" t="s">
        <v>102</v>
      </c>
      <c r="C46" s="1" t="s">
        <v>103</v>
      </c>
      <c r="D46" s="1">
        <v>2456585.5917823999</v>
      </c>
      <c r="E46" s="3">
        <v>288.58924000000002</v>
      </c>
      <c r="F46" s="3"/>
      <c r="G46" s="3"/>
      <c r="H46" s="1" t="s">
        <v>74</v>
      </c>
      <c r="I46" s="1">
        <v>1.2678343999999999</v>
      </c>
      <c r="J46" s="1">
        <v>-37.227178000000002</v>
      </c>
      <c r="K46" s="1">
        <v>1.5785529</v>
      </c>
      <c r="L46" s="1"/>
      <c r="M46" s="1">
        <v>39.066361999999998</v>
      </c>
      <c r="N46" s="1">
        <v>1</v>
      </c>
      <c r="O46" s="1"/>
      <c r="P46" s="1"/>
    </row>
    <row r="47" spans="1:24" hidden="1">
      <c r="A47" s="1">
        <v>33005003</v>
      </c>
      <c r="B47" s="1" t="s">
        <v>104</v>
      </c>
      <c r="C47" s="1" t="s">
        <v>105</v>
      </c>
      <c r="D47" s="1">
        <v>2456585.5961921201</v>
      </c>
      <c r="E47" s="3">
        <v>51.954264000000002</v>
      </c>
      <c r="F47" s="3"/>
      <c r="G47" s="3"/>
      <c r="H47" s="1" t="s">
        <v>79</v>
      </c>
      <c r="I47" s="1">
        <v>1.2677395</v>
      </c>
      <c r="J47" s="1">
        <v>-37.228555999999998</v>
      </c>
      <c r="K47" s="1">
        <v>1.5784267999999999</v>
      </c>
      <c r="L47" s="1"/>
      <c r="M47" s="1">
        <v>39.069474999999997</v>
      </c>
      <c r="N47" s="1">
        <v>1</v>
      </c>
      <c r="O47" s="1"/>
      <c r="P47" s="1"/>
      <c r="Q47" t="s">
        <v>226</v>
      </c>
    </row>
    <row r="48" spans="1:24">
      <c r="A48" s="1">
        <v>33006001</v>
      </c>
      <c r="B48" s="1" t="s">
        <v>106</v>
      </c>
      <c r="C48" s="1" t="s">
        <v>107</v>
      </c>
      <c r="D48" s="1">
        <v>2456585.6479166602</v>
      </c>
      <c r="E48" s="3">
        <v>17.482842000000002</v>
      </c>
      <c r="F48" s="3">
        <f>AVERAGE(D48,D49)</f>
        <v>2456585.6484606452</v>
      </c>
      <c r="G48" s="3">
        <f>+E48+E49</f>
        <v>181.180882</v>
      </c>
      <c r="H48" s="1" t="s">
        <v>16</v>
      </c>
      <c r="I48" s="13">
        <v>1.2666269999999999</v>
      </c>
      <c r="J48" s="13">
        <v>-37.244737000000001</v>
      </c>
      <c r="K48" s="13">
        <v>1.5768785999999999</v>
      </c>
      <c r="L48" s="13"/>
      <c r="M48" s="13">
        <v>39.114829999999998</v>
      </c>
      <c r="N48" s="1">
        <v>1</v>
      </c>
      <c r="O48" s="1"/>
      <c r="P48" s="1" t="s">
        <v>225</v>
      </c>
    </row>
    <row r="49" spans="1:24" hidden="1">
      <c r="A49" s="1">
        <v>33006001</v>
      </c>
      <c r="B49" s="1" t="s">
        <v>108</v>
      </c>
      <c r="C49" s="1" t="s">
        <v>109</v>
      </c>
      <c r="D49" s="1">
        <v>2456585.6490046298</v>
      </c>
      <c r="E49" s="3">
        <v>163.69803999999999</v>
      </c>
      <c r="F49" s="3"/>
      <c r="G49" s="3"/>
      <c r="H49" s="1" t="s">
        <v>16</v>
      </c>
      <c r="I49" s="1">
        <v>1.2666036000000001</v>
      </c>
      <c r="J49" s="1">
        <v>-37.245077999999999</v>
      </c>
      <c r="K49" s="1">
        <v>1.5768428999999999</v>
      </c>
      <c r="L49" s="1"/>
      <c r="M49" s="1">
        <v>39.115628999999998</v>
      </c>
      <c r="N49" s="1">
        <v>1</v>
      </c>
      <c r="O49" s="1"/>
      <c r="P49" s="1" t="s">
        <v>225</v>
      </c>
      <c r="X49" t="s">
        <v>221</v>
      </c>
    </row>
    <row r="50" spans="1:24" hidden="1">
      <c r="A50" s="1">
        <v>33006002</v>
      </c>
      <c r="B50" s="1" t="s">
        <v>110</v>
      </c>
      <c r="C50" s="1" t="s">
        <v>111</v>
      </c>
      <c r="D50" s="1">
        <v>2456585.65252893</v>
      </c>
      <c r="E50" s="3">
        <v>390.76862999999997</v>
      </c>
      <c r="F50" s="3">
        <f>+AVERAGE(D50:D52)</f>
        <v>2456585.6569290068</v>
      </c>
      <c r="G50" s="3">
        <f>+SUM(E50:E52)</f>
        <v>1054.5953099999999</v>
      </c>
      <c r="H50" s="1" t="s">
        <v>13</v>
      </c>
      <c r="I50" s="13">
        <v>1.2665278</v>
      </c>
      <c r="J50" s="13">
        <v>-37.246184</v>
      </c>
      <c r="K50" s="13">
        <v>1.5767272999999999</v>
      </c>
      <c r="L50" s="13"/>
      <c r="M50" s="13">
        <v>39.118217999999999</v>
      </c>
      <c r="N50" s="1">
        <v>1</v>
      </c>
      <c r="O50" s="1" t="s">
        <v>230</v>
      </c>
      <c r="P50" s="1" t="s">
        <v>225</v>
      </c>
      <c r="Q50" t="s">
        <v>239</v>
      </c>
      <c r="R50" s="1">
        <v>100</v>
      </c>
      <c r="U50" s="1">
        <v>100</v>
      </c>
      <c r="V50">
        <v>6.8236700000000004E-3</v>
      </c>
      <c r="W50" s="15">
        <v>3.3000000000000002E-9</v>
      </c>
    </row>
    <row r="51" spans="1:24" hidden="1">
      <c r="A51" s="1">
        <v>33006003</v>
      </c>
      <c r="B51" s="1" t="s">
        <v>112</v>
      </c>
      <c r="C51" s="1" t="s">
        <v>113</v>
      </c>
      <c r="D51" s="1">
        <v>2456585.65704282</v>
      </c>
      <c r="E51" s="3">
        <v>331.82648</v>
      </c>
      <c r="F51" s="3"/>
      <c r="G51" s="3"/>
      <c r="H51" s="1" t="s">
        <v>13</v>
      </c>
      <c r="I51" s="1">
        <v>1.2664306999999999</v>
      </c>
      <c r="J51" s="1">
        <v>-37.247596999999999</v>
      </c>
      <c r="K51" s="1">
        <v>1.5765902000000001</v>
      </c>
      <c r="L51" s="1"/>
      <c r="M51" s="1">
        <v>39.121409</v>
      </c>
      <c r="N51" s="1">
        <v>1</v>
      </c>
      <c r="O51" s="1"/>
      <c r="P51" s="1" t="s">
        <v>225</v>
      </c>
    </row>
    <row r="52" spans="1:24" hidden="1">
      <c r="A52" s="1">
        <v>33006004</v>
      </c>
      <c r="B52" s="1" t="s">
        <v>114</v>
      </c>
      <c r="C52" s="1" t="s">
        <v>115</v>
      </c>
      <c r="D52" s="1">
        <v>2456585.6612152699</v>
      </c>
      <c r="E52" s="3">
        <v>332.00020000000001</v>
      </c>
      <c r="F52" s="3"/>
      <c r="G52" s="3"/>
      <c r="H52" s="1" t="s">
        <v>13</v>
      </c>
      <c r="I52" s="1">
        <v>1.2663409000000001</v>
      </c>
      <c r="J52" s="1">
        <v>-37.248902999999999</v>
      </c>
      <c r="K52" s="1">
        <v>1.5764678999999999</v>
      </c>
      <c r="L52" s="1"/>
      <c r="M52" s="1">
        <v>39.124374000000003</v>
      </c>
      <c r="N52" s="1">
        <v>1</v>
      </c>
      <c r="O52" s="1"/>
      <c r="P52" s="1" t="s">
        <v>225</v>
      </c>
    </row>
    <row r="53" spans="1:24" hidden="1">
      <c r="A53" s="1">
        <v>33007001</v>
      </c>
      <c r="B53" s="1" t="s">
        <v>116</v>
      </c>
      <c r="C53" s="1" t="s">
        <v>117</v>
      </c>
      <c r="D53" s="1">
        <v>2456585.7124884198</v>
      </c>
      <c r="E53" s="3">
        <v>114.37688</v>
      </c>
      <c r="F53" s="3"/>
      <c r="G53" s="3"/>
      <c r="H53" s="1" t="s">
        <v>79</v>
      </c>
      <c r="I53" s="1">
        <v>1.2652374</v>
      </c>
      <c r="J53" s="1">
        <v>-37.264978999999997</v>
      </c>
      <c r="K53" s="1">
        <v>1.5749439999999999</v>
      </c>
      <c r="L53" s="1"/>
      <c r="M53" s="1">
        <v>39.169390999999997</v>
      </c>
      <c r="N53" s="1">
        <v>1</v>
      </c>
      <c r="O53" s="1"/>
      <c r="P53" s="1" t="s">
        <v>225</v>
      </c>
    </row>
    <row r="54" spans="1:24" hidden="1">
      <c r="A54" s="1">
        <v>33007002</v>
      </c>
      <c r="B54" s="1" t="s">
        <v>118</v>
      </c>
      <c r="C54" s="1" t="s">
        <v>119</v>
      </c>
      <c r="D54" s="1">
        <v>2456585.7174710599</v>
      </c>
      <c r="E54" s="3">
        <v>386.88852000000003</v>
      </c>
      <c r="F54" s="3"/>
      <c r="G54" s="3"/>
      <c r="H54" s="1" t="s">
        <v>74</v>
      </c>
      <c r="I54" s="1">
        <v>1.2651302</v>
      </c>
      <c r="J54" s="1">
        <v>-37.266542000000001</v>
      </c>
      <c r="K54" s="1">
        <v>1.5747796999999999</v>
      </c>
      <c r="L54" s="1"/>
      <c r="M54" s="1">
        <v>39.173180000000002</v>
      </c>
      <c r="N54" s="1">
        <v>1</v>
      </c>
      <c r="O54" s="1"/>
      <c r="P54" s="1"/>
    </row>
    <row r="55" spans="1:24" hidden="1">
      <c r="A55" s="1">
        <v>33007003</v>
      </c>
      <c r="B55" s="1" t="s">
        <v>120</v>
      </c>
      <c r="C55" s="1" t="s">
        <v>121</v>
      </c>
      <c r="D55" s="1">
        <v>2456585.7257986101</v>
      </c>
      <c r="E55" s="3">
        <v>287.99203999999997</v>
      </c>
      <c r="F55" s="3"/>
      <c r="G55" s="3"/>
      <c r="H55" s="1" t="s">
        <v>74</v>
      </c>
      <c r="I55" s="1">
        <v>1.2649509000000001</v>
      </c>
      <c r="J55" s="1">
        <v>-37.269156000000002</v>
      </c>
      <c r="K55" s="1">
        <v>1.5745237000000001</v>
      </c>
      <c r="L55" s="1"/>
      <c r="M55" s="1">
        <v>39.179124000000002</v>
      </c>
      <c r="N55" s="1">
        <v>1</v>
      </c>
      <c r="O55" s="1"/>
      <c r="P55" s="1"/>
    </row>
    <row r="56" spans="1:24" hidden="1">
      <c r="A56" s="1">
        <v>33007003</v>
      </c>
      <c r="B56" s="1" t="s">
        <v>122</v>
      </c>
      <c r="C56" s="1" t="s">
        <v>123</v>
      </c>
      <c r="D56" s="1">
        <v>2456585.7302141199</v>
      </c>
      <c r="E56" s="3">
        <v>52.659560999999997</v>
      </c>
      <c r="F56" s="3"/>
      <c r="G56" s="3"/>
      <c r="H56" s="1" t="s">
        <v>79</v>
      </c>
      <c r="I56" s="1">
        <v>1.2648558000000001</v>
      </c>
      <c r="J56" s="1">
        <v>-37.270543000000004</v>
      </c>
      <c r="K56" s="1">
        <v>1.5743974000000001</v>
      </c>
      <c r="L56" s="1"/>
      <c r="M56" s="1">
        <v>39.182284000000003</v>
      </c>
      <c r="N56" s="1">
        <v>1</v>
      </c>
      <c r="O56" s="1"/>
      <c r="P56" s="1"/>
      <c r="Q56" t="s">
        <v>227</v>
      </c>
      <c r="X56" t="s">
        <v>222</v>
      </c>
    </row>
    <row r="57" spans="1:24" hidden="1">
      <c r="A57">
        <v>33016001</v>
      </c>
      <c r="B57" t="s">
        <v>124</v>
      </c>
      <c r="C57" t="s">
        <v>125</v>
      </c>
      <c r="D57">
        <v>2456597.7928587901</v>
      </c>
      <c r="E57" s="2">
        <v>146.2912</v>
      </c>
      <c r="F57" s="2"/>
      <c r="G57" s="2"/>
      <c r="H57" t="s">
        <v>79</v>
      </c>
      <c r="I57">
        <v>0.98977183000000002</v>
      </c>
      <c r="J57">
        <v>-42.073785000000001</v>
      </c>
      <c r="K57">
        <v>1.2218374999999999</v>
      </c>
      <c r="M57">
        <v>52.051178</v>
      </c>
      <c r="N57">
        <v>1</v>
      </c>
      <c r="P57" t="s">
        <v>225</v>
      </c>
    </row>
    <row r="58" spans="1:24" hidden="1">
      <c r="A58">
        <v>33016002</v>
      </c>
      <c r="B58" t="s">
        <v>126</v>
      </c>
      <c r="C58" t="s">
        <v>127</v>
      </c>
      <c r="D58">
        <v>2456597.7962962901</v>
      </c>
      <c r="E58" s="2">
        <v>246.82859999999999</v>
      </c>
      <c r="F58" s="2"/>
      <c r="G58" s="2"/>
      <c r="H58" t="s">
        <v>74</v>
      </c>
      <c r="I58">
        <v>0.98968827999999998</v>
      </c>
      <c r="J58">
        <v>-42.075536999999997</v>
      </c>
      <c r="K58">
        <v>1.2217305000000001</v>
      </c>
      <c r="M58">
        <v>52.055433999999998</v>
      </c>
      <c r="N58">
        <v>1</v>
      </c>
    </row>
    <row r="59" spans="1:24" hidden="1">
      <c r="A59">
        <v>33017001</v>
      </c>
      <c r="B59" t="s">
        <v>128</v>
      </c>
      <c r="C59" t="s">
        <v>129</v>
      </c>
      <c r="D59">
        <v>2456597.8011400402</v>
      </c>
      <c r="E59" s="2">
        <v>156.09747999999999</v>
      </c>
      <c r="F59" s="2"/>
      <c r="G59" s="2"/>
      <c r="H59" t="s">
        <v>74</v>
      </c>
      <c r="I59">
        <v>0.98957054</v>
      </c>
      <c r="J59">
        <v>-42.078007999999997</v>
      </c>
      <c r="K59">
        <v>1.2215857000000001</v>
      </c>
      <c r="M59">
        <v>52.061213000000002</v>
      </c>
      <c r="N59">
        <v>1</v>
      </c>
    </row>
    <row r="60" spans="1:24" hidden="1">
      <c r="A60">
        <v>33017002</v>
      </c>
      <c r="B60" t="s">
        <v>130</v>
      </c>
      <c r="C60" t="s">
        <v>131</v>
      </c>
      <c r="D60">
        <v>2456597.8061747602</v>
      </c>
      <c r="E60" s="2">
        <v>163.88281000000001</v>
      </c>
      <c r="F60" s="2"/>
      <c r="G60" s="2"/>
      <c r="H60" t="s">
        <v>74</v>
      </c>
      <c r="I60">
        <v>0.98944816000000002</v>
      </c>
      <c r="J60">
        <v>-42.080576999999998</v>
      </c>
      <c r="K60">
        <v>1.2214423999999999</v>
      </c>
      <c r="M60">
        <v>52.067022000000001</v>
      </c>
      <c r="N60">
        <v>1</v>
      </c>
    </row>
    <row r="61" spans="1:24" hidden="1">
      <c r="A61">
        <v>33017002</v>
      </c>
      <c r="B61" t="s">
        <v>132</v>
      </c>
      <c r="C61" t="s">
        <v>133</v>
      </c>
      <c r="D61">
        <v>2456597.8088425901</v>
      </c>
      <c r="E61" s="2">
        <v>26.305617000000002</v>
      </c>
      <c r="F61" s="2"/>
      <c r="G61" s="2"/>
      <c r="H61" t="s">
        <v>79</v>
      </c>
      <c r="I61">
        <v>0.98938331000000002</v>
      </c>
      <c r="J61">
        <v>-42.081938999999998</v>
      </c>
      <c r="K61">
        <v>1.221373</v>
      </c>
      <c r="M61">
        <v>52.070135000000001</v>
      </c>
      <c r="N61">
        <v>1</v>
      </c>
      <c r="P61" t="s">
        <v>225</v>
      </c>
    </row>
    <row r="62" spans="1:24">
      <c r="A62">
        <v>33018001</v>
      </c>
      <c r="B62" t="s">
        <v>134</v>
      </c>
      <c r="C62" t="s">
        <v>135</v>
      </c>
      <c r="D62">
        <v>2456598.1925983801</v>
      </c>
      <c r="E62" s="2">
        <v>22.412780999999999</v>
      </c>
      <c r="F62" s="3">
        <f>+AVERAGE(D62:D64)</f>
        <v>2456598.1941242269</v>
      </c>
      <c r="G62" s="3">
        <f>+SUM(E62:E64)</f>
        <v>278.54183699999999</v>
      </c>
      <c r="H62" t="s">
        <v>16</v>
      </c>
      <c r="I62" s="12">
        <v>0.98003306000000001</v>
      </c>
      <c r="J62" s="12">
        <v>-42.279618999999997</v>
      </c>
      <c r="K62" s="12">
        <v>1.2107823</v>
      </c>
      <c r="L62" s="12"/>
      <c r="M62" s="12">
        <v>52.597727999999996</v>
      </c>
      <c r="N62">
        <v>1</v>
      </c>
      <c r="O62" t="s">
        <v>230</v>
      </c>
      <c r="P62" t="s">
        <v>225</v>
      </c>
      <c r="Q62">
        <v>100</v>
      </c>
    </row>
    <row r="63" spans="1:24" hidden="1">
      <c r="A63">
        <v>33018001</v>
      </c>
      <c r="B63" t="s">
        <v>136</v>
      </c>
      <c r="C63" t="s">
        <v>137</v>
      </c>
      <c r="D63">
        <v>2456598.1941145798</v>
      </c>
      <c r="E63" s="2">
        <v>231.07756000000001</v>
      </c>
      <c r="F63" s="2"/>
      <c r="G63" s="2"/>
      <c r="H63" t="s">
        <v>16</v>
      </c>
      <c r="I63">
        <v>0.97999603000000002</v>
      </c>
      <c r="J63">
        <v>-42.280406999999997</v>
      </c>
      <c r="K63">
        <v>1.2107341</v>
      </c>
      <c r="M63">
        <v>52.599758999999999</v>
      </c>
      <c r="N63">
        <v>1</v>
      </c>
      <c r="P63" t="s">
        <v>225</v>
      </c>
    </row>
    <row r="64" spans="1:24" hidden="1">
      <c r="A64">
        <v>33018001</v>
      </c>
      <c r="B64" t="s">
        <v>138</v>
      </c>
      <c r="C64" t="s">
        <v>139</v>
      </c>
      <c r="D64">
        <v>2456598.1956597199</v>
      </c>
      <c r="E64" s="2">
        <v>25.051496</v>
      </c>
      <c r="F64" s="2"/>
      <c r="G64" s="2"/>
      <c r="H64" t="s">
        <v>16</v>
      </c>
      <c r="I64">
        <v>0.97995829000000001</v>
      </c>
      <c r="J64">
        <v>-42.281210999999999</v>
      </c>
      <c r="K64">
        <v>1.2106868</v>
      </c>
      <c r="M64">
        <v>52.601688000000003</v>
      </c>
      <c r="N64">
        <v>1</v>
      </c>
      <c r="P64" t="s">
        <v>225</v>
      </c>
    </row>
    <row r="65" spans="1:22" hidden="1">
      <c r="A65">
        <v>33018002</v>
      </c>
      <c r="B65" t="s">
        <v>140</v>
      </c>
      <c r="C65" t="s">
        <v>141</v>
      </c>
      <c r="D65">
        <v>2456598.1972222198</v>
      </c>
      <c r="E65" s="2">
        <v>196.63310000000001</v>
      </c>
      <c r="F65" s="3">
        <f>+AVERAGE(D65:D71)</f>
        <v>2456598.2041741014</v>
      </c>
      <c r="G65" s="3">
        <f>+SUM(E65:E71)</f>
        <v>1257.8090399999999</v>
      </c>
      <c r="H65" t="s">
        <v>13</v>
      </c>
      <c r="I65" s="12">
        <v>0.97992011999999995</v>
      </c>
      <c r="J65" s="12">
        <v>-42.282024</v>
      </c>
      <c r="K65" s="12">
        <v>1.2106395000000001</v>
      </c>
      <c r="L65" s="12"/>
      <c r="M65" s="12">
        <v>52.6036</v>
      </c>
      <c r="N65">
        <v>1</v>
      </c>
      <c r="P65" t="s">
        <v>225</v>
      </c>
      <c r="U65">
        <v>100</v>
      </c>
      <c r="V65">
        <v>1.1077999999999999E-2</v>
      </c>
    </row>
    <row r="66" spans="1:22" hidden="1">
      <c r="A66">
        <v>33018002</v>
      </c>
      <c r="B66" t="s">
        <v>142</v>
      </c>
      <c r="C66" t="s">
        <v>143</v>
      </c>
      <c r="D66">
        <v>2456598.1995717501</v>
      </c>
      <c r="E66" s="2">
        <v>196.63310000000001</v>
      </c>
      <c r="F66" s="2"/>
      <c r="G66" s="2"/>
      <c r="H66" t="s">
        <v>13</v>
      </c>
      <c r="I66">
        <v>0.97986273000000002</v>
      </c>
      <c r="J66">
        <v>-42.283245999999998</v>
      </c>
      <c r="K66">
        <v>1.2105683</v>
      </c>
      <c r="M66">
        <v>52.606476000000001</v>
      </c>
      <c r="N66">
        <v>1</v>
      </c>
      <c r="P66" t="s">
        <v>225</v>
      </c>
    </row>
    <row r="67" spans="1:22" hidden="1">
      <c r="A67">
        <v>33018002</v>
      </c>
      <c r="B67" t="s">
        <v>144</v>
      </c>
      <c r="C67" t="s">
        <v>145</v>
      </c>
      <c r="D67">
        <v>2456598.2019212898</v>
      </c>
      <c r="E67" s="2">
        <v>196.62226000000001</v>
      </c>
      <c r="F67" s="2"/>
      <c r="G67" s="2"/>
      <c r="H67" t="s">
        <v>13</v>
      </c>
      <c r="I67">
        <v>0.97980533999999997</v>
      </c>
      <c r="J67">
        <v>-42.284467999999997</v>
      </c>
      <c r="K67">
        <v>1.2104984999999999</v>
      </c>
      <c r="M67">
        <v>52.609329000000002</v>
      </c>
      <c r="N67">
        <v>1</v>
      </c>
      <c r="P67" t="s">
        <v>225</v>
      </c>
    </row>
    <row r="68" spans="1:22" hidden="1">
      <c r="A68">
        <v>33018002</v>
      </c>
      <c r="B68" t="s">
        <v>146</v>
      </c>
      <c r="C68" t="s">
        <v>147</v>
      </c>
      <c r="D68">
        <v>2456598.2042824002</v>
      </c>
      <c r="E68" s="2">
        <v>196.62224000000001</v>
      </c>
      <c r="F68" s="2"/>
      <c r="G68" s="2"/>
      <c r="H68" t="s">
        <v>13</v>
      </c>
      <c r="I68">
        <v>0.97974766000000002</v>
      </c>
      <c r="J68">
        <v>-42.285696000000002</v>
      </c>
      <c r="K68">
        <v>1.2104330000000001</v>
      </c>
      <c r="M68">
        <v>52.612116999999998</v>
      </c>
      <c r="N68">
        <v>1</v>
      </c>
      <c r="P68" t="s">
        <v>225</v>
      </c>
    </row>
    <row r="69" spans="1:22" hidden="1">
      <c r="A69">
        <v>33018002</v>
      </c>
      <c r="B69" t="s">
        <v>148</v>
      </c>
      <c r="C69" t="s">
        <v>149</v>
      </c>
      <c r="D69">
        <v>2456598.2066319399</v>
      </c>
      <c r="E69" s="2">
        <v>196.62226000000001</v>
      </c>
      <c r="F69" s="2"/>
      <c r="G69" s="2"/>
      <c r="H69" t="s">
        <v>13</v>
      </c>
      <c r="I69">
        <v>0.97969026999999997</v>
      </c>
      <c r="J69">
        <v>-42.286918999999997</v>
      </c>
      <c r="K69">
        <v>1.2103679000000001</v>
      </c>
      <c r="M69">
        <v>52.614891999999998</v>
      </c>
      <c r="N69">
        <v>1</v>
      </c>
      <c r="P69" t="s">
        <v>225</v>
      </c>
    </row>
    <row r="70" spans="1:22" hidden="1">
      <c r="A70">
        <v>33018002</v>
      </c>
      <c r="B70" t="s">
        <v>150</v>
      </c>
      <c r="C70" t="s">
        <v>151</v>
      </c>
      <c r="D70">
        <v>2456598.2089698999</v>
      </c>
      <c r="E70" s="2">
        <v>196.63310000000001</v>
      </c>
      <c r="F70" s="2"/>
      <c r="G70" s="2"/>
      <c r="H70" t="s">
        <v>13</v>
      </c>
      <c r="I70">
        <v>0.97963316</v>
      </c>
      <c r="J70">
        <v>-42.288134999999997</v>
      </c>
      <c r="K70">
        <v>1.2103047</v>
      </c>
      <c r="M70">
        <v>52.617671000000001</v>
      </c>
      <c r="N70">
        <v>1</v>
      </c>
      <c r="P70" t="s">
        <v>225</v>
      </c>
    </row>
    <row r="71" spans="1:22" hidden="1">
      <c r="A71">
        <v>33018002</v>
      </c>
      <c r="B71" t="s">
        <v>152</v>
      </c>
      <c r="C71" t="s">
        <v>153</v>
      </c>
      <c r="D71">
        <v>2456598.2106192098</v>
      </c>
      <c r="E71" s="2">
        <v>78.04298</v>
      </c>
      <c r="F71" s="2"/>
      <c r="G71" s="2"/>
      <c r="H71" t="s">
        <v>13</v>
      </c>
      <c r="I71">
        <v>0.97959286999999995</v>
      </c>
      <c r="J71">
        <v>-42.288994000000002</v>
      </c>
      <c r="K71">
        <v>1.2102634000000001</v>
      </c>
      <c r="M71">
        <v>52.619666000000002</v>
      </c>
      <c r="N71">
        <v>1</v>
      </c>
      <c r="P71" t="s">
        <v>225</v>
      </c>
    </row>
    <row r="72" spans="1:22" hidden="1">
      <c r="A72">
        <v>33019001</v>
      </c>
      <c r="B72" t="s">
        <v>154</v>
      </c>
      <c r="C72" t="s">
        <v>155</v>
      </c>
      <c r="D72">
        <v>2456598.2593923602</v>
      </c>
      <c r="E72" s="2">
        <v>168.96459999999999</v>
      </c>
      <c r="F72" s="2"/>
      <c r="G72" s="2"/>
      <c r="H72" t="s">
        <v>79</v>
      </c>
      <c r="I72">
        <v>0.97840112999999995</v>
      </c>
      <c r="J72">
        <v>-42.314408999999998</v>
      </c>
      <c r="K72">
        <v>1.2089411000000001</v>
      </c>
      <c r="M72">
        <v>52.690038000000001</v>
      </c>
      <c r="N72">
        <v>1</v>
      </c>
      <c r="O72" t="s">
        <v>230</v>
      </c>
      <c r="P72" s="2" t="s">
        <v>225</v>
      </c>
    </row>
    <row r="73" spans="1:22" hidden="1">
      <c r="A73">
        <v>33019002</v>
      </c>
      <c r="B73" t="s">
        <v>156</v>
      </c>
      <c r="C73" t="s">
        <v>157</v>
      </c>
      <c r="D73">
        <v>2456598.2629513801</v>
      </c>
      <c r="E73" s="2">
        <v>247.21950000000001</v>
      </c>
      <c r="F73" s="2"/>
      <c r="G73" s="2"/>
      <c r="H73" t="s">
        <v>74</v>
      </c>
      <c r="I73">
        <v>0.97831413</v>
      </c>
      <c r="J73">
        <v>-42.316265000000001</v>
      </c>
      <c r="K73">
        <v>1.2088295</v>
      </c>
      <c r="M73">
        <v>52.694598999999997</v>
      </c>
      <c r="N73">
        <v>1</v>
      </c>
    </row>
    <row r="74" spans="1:22" hidden="1">
      <c r="A74">
        <v>33020001</v>
      </c>
      <c r="B74" t="s">
        <v>158</v>
      </c>
      <c r="C74" t="s">
        <v>159</v>
      </c>
      <c r="D74">
        <v>2456598.2678124998</v>
      </c>
      <c r="E74" s="2">
        <v>156.16263000000001</v>
      </c>
      <c r="F74" s="2"/>
      <c r="G74" s="2"/>
      <c r="H74" t="s">
        <v>74</v>
      </c>
      <c r="I74">
        <v>0.97819529999999999</v>
      </c>
      <c r="J74">
        <v>-42.318803000000003</v>
      </c>
      <c r="K74">
        <v>1.2086849</v>
      </c>
      <c r="M74">
        <v>52.700491</v>
      </c>
      <c r="N74">
        <v>1</v>
      </c>
    </row>
    <row r="75" spans="1:22" hidden="1">
      <c r="A75">
        <v>33020002</v>
      </c>
      <c r="B75" t="s">
        <v>160</v>
      </c>
      <c r="C75" t="s">
        <v>161</v>
      </c>
      <c r="D75">
        <v>2456598.27282986</v>
      </c>
      <c r="E75" s="2">
        <v>163.68736000000001</v>
      </c>
      <c r="F75" s="2"/>
      <c r="G75" s="2"/>
      <c r="H75" t="s">
        <v>74</v>
      </c>
      <c r="I75">
        <v>0.97807266000000004</v>
      </c>
      <c r="J75">
        <v>-42.321423000000003</v>
      </c>
      <c r="K75">
        <v>1.2085431</v>
      </c>
      <c r="M75">
        <v>52.706487000000003</v>
      </c>
      <c r="N75">
        <v>1</v>
      </c>
    </row>
    <row r="76" spans="1:22" hidden="1">
      <c r="A76">
        <v>33020002</v>
      </c>
      <c r="B76" t="s">
        <v>162</v>
      </c>
      <c r="C76" t="s">
        <v>163</v>
      </c>
      <c r="D76">
        <v>2456598.2755034701</v>
      </c>
      <c r="E76" s="2">
        <v>26.878812</v>
      </c>
      <c r="F76" s="2"/>
      <c r="G76" s="2"/>
      <c r="H76" t="s">
        <v>79</v>
      </c>
      <c r="I76">
        <v>0.97800730000000002</v>
      </c>
      <c r="J76">
        <v>-42.322817999999998</v>
      </c>
      <c r="K76">
        <v>1.208472</v>
      </c>
      <c r="M76">
        <v>52.709681000000003</v>
      </c>
      <c r="N76">
        <v>1</v>
      </c>
    </row>
    <row r="77" spans="1:22" hidden="1">
      <c r="A77">
        <v>33025001</v>
      </c>
      <c r="B77" t="s">
        <v>164</v>
      </c>
      <c r="C77" t="s">
        <v>165</v>
      </c>
      <c r="D77">
        <v>2456604.2005439801</v>
      </c>
      <c r="E77" s="2">
        <v>19.839220999999998</v>
      </c>
      <c r="F77" s="2"/>
      <c r="G77" s="2"/>
      <c r="H77" t="s">
        <v>13</v>
      </c>
      <c r="I77">
        <v>0.82729240000000004</v>
      </c>
      <c r="J77">
        <v>-45.962257999999999</v>
      </c>
      <c r="K77">
        <v>1.054513</v>
      </c>
      <c r="M77">
        <v>61.685186999999999</v>
      </c>
      <c r="N77">
        <v>0</v>
      </c>
    </row>
    <row r="78" spans="1:22" hidden="1">
      <c r="A78" s="1">
        <v>33029001</v>
      </c>
      <c r="B78" s="1" t="s">
        <v>186</v>
      </c>
      <c r="C78" s="1" t="s">
        <v>187</v>
      </c>
      <c r="D78" s="1">
        <v>2456604.2025289298</v>
      </c>
      <c r="E78" s="3">
        <v>194.47036</v>
      </c>
      <c r="F78" s="3"/>
      <c r="G78" s="3"/>
      <c r="H78" s="1" t="s">
        <v>74</v>
      </c>
      <c r="I78" s="1">
        <v>0.82723970999999996</v>
      </c>
      <c r="J78" s="1">
        <v>-45.963698999999998</v>
      </c>
      <c r="K78" s="1">
        <v>1.0544587999999999</v>
      </c>
      <c r="L78" s="10">
        <f>+K78*SIN(2*PI()/360*(13/60))*149580000</f>
        <v>596446.61598476884</v>
      </c>
      <c r="M78" s="1">
        <v>61.688245000000002</v>
      </c>
      <c r="N78" s="1">
        <v>0</v>
      </c>
      <c r="O78" s="1"/>
      <c r="P78" s="1"/>
    </row>
    <row r="79" spans="1:22" hidden="1">
      <c r="A79" s="1">
        <v>33025003</v>
      </c>
      <c r="B79" s="1" t="s">
        <v>166</v>
      </c>
      <c r="C79" s="1" t="s">
        <v>167</v>
      </c>
      <c r="D79" s="1">
        <v>2456604.20600694</v>
      </c>
      <c r="E79" s="3">
        <v>111.01424</v>
      </c>
      <c r="F79" s="3"/>
      <c r="G79" s="3"/>
      <c r="H79" s="1" t="s">
        <v>74</v>
      </c>
      <c r="I79" s="1">
        <v>0.82714737000000005</v>
      </c>
      <c r="J79" s="1">
        <v>-45.966225000000001</v>
      </c>
      <c r="K79" s="1">
        <v>1.0543657</v>
      </c>
      <c r="L79" s="1"/>
      <c r="M79" s="1">
        <v>61.693604000000001</v>
      </c>
      <c r="N79" s="1">
        <v>0</v>
      </c>
      <c r="O79" s="1"/>
      <c r="P79" s="1"/>
    </row>
    <row r="80" spans="1:22" hidden="1">
      <c r="A80" s="1">
        <v>33026003</v>
      </c>
      <c r="B80" s="1" t="s">
        <v>174</v>
      </c>
      <c r="C80" s="1" t="s">
        <v>175</v>
      </c>
      <c r="D80" s="1">
        <v>2456604.2094791601</v>
      </c>
      <c r="E80" s="3">
        <v>103.09860999999999</v>
      </c>
      <c r="F80" s="3"/>
      <c r="G80" s="3"/>
      <c r="H80" s="1" t="s">
        <v>74</v>
      </c>
      <c r="I80" s="1">
        <v>0.82705519000000005</v>
      </c>
      <c r="J80" s="1">
        <v>-45.968747</v>
      </c>
      <c r="K80" s="1">
        <v>1.0542757</v>
      </c>
      <c r="L80" s="1"/>
      <c r="M80" s="1">
        <v>61.698954999999998</v>
      </c>
      <c r="N80" s="1">
        <v>0</v>
      </c>
      <c r="O80" s="1"/>
      <c r="P80" s="1"/>
    </row>
    <row r="81" spans="1:25" hidden="1">
      <c r="A81" s="1">
        <v>33026001</v>
      </c>
      <c r="B81" s="1" t="s">
        <v>168</v>
      </c>
      <c r="C81" s="1" t="s">
        <v>169</v>
      </c>
      <c r="D81" s="1">
        <v>2456604.2129513798</v>
      </c>
      <c r="E81" s="3">
        <v>102.90316</v>
      </c>
      <c r="F81" s="3"/>
      <c r="G81" s="3"/>
      <c r="H81" s="1" t="s">
        <v>74</v>
      </c>
      <c r="I81" s="1">
        <v>0.82696298000000001</v>
      </c>
      <c r="J81" s="1">
        <v>-45.971271000000002</v>
      </c>
      <c r="K81" s="1">
        <v>1.0541913999999999</v>
      </c>
      <c r="L81" s="1"/>
      <c r="M81" s="1">
        <v>61.704304999999998</v>
      </c>
      <c r="N81" s="1">
        <v>0</v>
      </c>
      <c r="O81" s="1"/>
      <c r="P81" s="1"/>
    </row>
    <row r="82" spans="1:25" hidden="1">
      <c r="A82" s="1">
        <v>33026002</v>
      </c>
      <c r="B82" s="1" t="s">
        <v>170</v>
      </c>
      <c r="C82" s="1" t="s">
        <v>171</v>
      </c>
      <c r="D82" s="1">
        <v>2456604.2169618001</v>
      </c>
      <c r="E82" s="3">
        <v>139.84276</v>
      </c>
      <c r="F82" s="3"/>
      <c r="G82" s="3"/>
      <c r="H82" s="1" t="s">
        <v>74</v>
      </c>
      <c r="I82" s="1">
        <v>0.82685648</v>
      </c>
      <c r="J82" s="1">
        <v>-45.974184999999999</v>
      </c>
      <c r="K82" s="1">
        <v>1.0540984</v>
      </c>
      <c r="L82" s="1"/>
      <c r="M82" s="1">
        <v>61.710484000000001</v>
      </c>
      <c r="N82" s="1">
        <v>0</v>
      </c>
      <c r="O82" s="1"/>
      <c r="P82" s="1"/>
    </row>
    <row r="83" spans="1:25" hidden="1">
      <c r="A83" s="1">
        <v>33026002</v>
      </c>
      <c r="B83" s="1" t="s">
        <v>172</v>
      </c>
      <c r="C83" s="1" t="s">
        <v>173</v>
      </c>
      <c r="D83" s="1">
        <v>2456604.2192939799</v>
      </c>
      <c r="E83" s="3">
        <v>20.570343000000001</v>
      </c>
      <c r="F83" s="3"/>
      <c r="G83" s="3"/>
      <c r="H83" s="1" t="s">
        <v>79</v>
      </c>
      <c r="I83" s="1">
        <v>0.82679453999999997</v>
      </c>
      <c r="J83" s="1">
        <v>-45.975879999999997</v>
      </c>
      <c r="K83" s="1">
        <v>1.0540478</v>
      </c>
      <c r="L83" s="1"/>
      <c r="M83" s="1">
        <v>61.714078000000001</v>
      </c>
      <c r="N83" s="1">
        <v>0</v>
      </c>
      <c r="O83" s="1"/>
      <c r="P83" s="1" t="s">
        <v>225</v>
      </c>
      <c r="Q83" t="s">
        <v>228</v>
      </c>
    </row>
    <row r="84" spans="1:25">
      <c r="A84" s="1">
        <v>33031002</v>
      </c>
      <c r="B84" s="1" t="s">
        <v>190</v>
      </c>
      <c r="C84" s="1" t="s">
        <v>191</v>
      </c>
      <c r="D84" s="1">
        <v>2456604.2725347201</v>
      </c>
      <c r="E84" s="3">
        <v>61.016190000000002</v>
      </c>
      <c r="F84" s="3">
        <f>+AVERAGE(D84:D86)</f>
        <v>2456604.2737827902</v>
      </c>
      <c r="G84" s="3">
        <f>+SUM(E84:E86)</f>
        <v>252.067815</v>
      </c>
      <c r="H84" s="1" t="s">
        <v>16</v>
      </c>
      <c r="I84" s="13">
        <v>0.82538003999999998</v>
      </c>
      <c r="J84" s="13">
        <v>-46.014654</v>
      </c>
      <c r="K84" s="13">
        <v>1.0527687999999999</v>
      </c>
      <c r="L84" s="13"/>
      <c r="M84" s="13">
        <v>61.796112999999998</v>
      </c>
      <c r="N84" s="1">
        <v>0</v>
      </c>
      <c r="O84" s="1"/>
      <c r="P84" s="1" t="s">
        <v>225</v>
      </c>
      <c r="Q84" t="s">
        <v>227</v>
      </c>
      <c r="X84" s="1">
        <v>150</v>
      </c>
    </row>
    <row r="85" spans="1:25" hidden="1">
      <c r="A85" s="1">
        <v>33031003</v>
      </c>
      <c r="B85" s="1" t="s">
        <v>192</v>
      </c>
      <c r="C85" s="1" t="s">
        <v>193</v>
      </c>
      <c r="D85" s="1">
        <v>2456604.2737152702</v>
      </c>
      <c r="E85" s="3">
        <v>95.373778999999999</v>
      </c>
      <c r="F85" s="3"/>
      <c r="G85" s="3"/>
      <c r="H85" s="1" t="s">
        <v>16</v>
      </c>
      <c r="I85" s="1">
        <v>0.82534865999999996</v>
      </c>
      <c r="J85" s="1">
        <v>-46.015515000000001</v>
      </c>
      <c r="K85" s="1">
        <v>1.0527382999999999</v>
      </c>
      <c r="L85" s="1"/>
      <c r="M85" s="1">
        <v>61.797932000000003</v>
      </c>
      <c r="N85" s="1">
        <v>0</v>
      </c>
      <c r="O85" s="1"/>
      <c r="P85" s="1" t="s">
        <v>225</v>
      </c>
      <c r="Q85" t="s">
        <v>227</v>
      </c>
    </row>
    <row r="86" spans="1:25" hidden="1">
      <c r="A86" s="1">
        <v>33031004</v>
      </c>
      <c r="B86" s="1" t="s">
        <v>194</v>
      </c>
      <c r="C86" s="1" t="s">
        <v>195</v>
      </c>
      <c r="D86" s="1">
        <v>2456604.2750983802</v>
      </c>
      <c r="E86" s="3">
        <v>95.677846000000002</v>
      </c>
      <c r="F86" s="3"/>
      <c r="G86" s="3"/>
      <c r="H86" s="1" t="s">
        <v>16</v>
      </c>
      <c r="I86" s="1">
        <v>0.82531189000000005</v>
      </c>
      <c r="J86" s="1">
        <v>-46.016523999999997</v>
      </c>
      <c r="K86" s="1">
        <v>1.0527027</v>
      </c>
      <c r="L86" s="1"/>
      <c r="M86" s="1">
        <v>61.800063000000002</v>
      </c>
      <c r="N86" s="1">
        <v>0</v>
      </c>
      <c r="O86" s="1"/>
      <c r="P86" s="1" t="s">
        <v>225</v>
      </c>
      <c r="Q86" t="s">
        <v>227</v>
      </c>
      <c r="X86">
        <v>1.9551900000000001E-4</v>
      </c>
      <c r="Y86">
        <f>+X86*3600</f>
        <v>0.70386840000000006</v>
      </c>
    </row>
    <row r="87" spans="1:25" hidden="1">
      <c r="A87" s="1">
        <v>33032001</v>
      </c>
      <c r="B87" s="1" t="s">
        <v>196</v>
      </c>
      <c r="C87" s="1" t="s">
        <v>197</v>
      </c>
      <c r="D87" s="1">
        <v>2456604.2773032398</v>
      </c>
      <c r="E87" s="3">
        <v>196.62219999999999</v>
      </c>
      <c r="F87" s="3">
        <f>+AVERAGE(D87:D93)</f>
        <v>2456604.284233626</v>
      </c>
      <c r="G87" s="3">
        <f>+SUM(E87:E93)</f>
        <v>1239.913374</v>
      </c>
      <c r="H87" s="1" t="s">
        <v>13</v>
      </c>
      <c r="I87" s="13">
        <v>0.82525329000000003</v>
      </c>
      <c r="J87" s="13">
        <v>-46.018132000000001</v>
      </c>
      <c r="K87" s="13">
        <v>1.0526458000000001</v>
      </c>
      <c r="L87" s="13"/>
      <c r="M87" s="13">
        <v>61.803460000000001</v>
      </c>
      <c r="N87" s="1">
        <v>0</v>
      </c>
      <c r="O87" s="1" t="s">
        <v>231</v>
      </c>
      <c r="P87" s="1" t="s">
        <v>225</v>
      </c>
      <c r="Q87" t="s">
        <v>232</v>
      </c>
      <c r="U87" s="1">
        <v>100</v>
      </c>
      <c r="V87">
        <v>2.0799999999999999E-2</v>
      </c>
      <c r="Y87">
        <f>+SQRT(0.5^2+0.5^2)</f>
        <v>0.70710678118654757</v>
      </c>
    </row>
    <row r="88" spans="1:25" hidden="1">
      <c r="A88" s="1">
        <v>33032001</v>
      </c>
      <c r="B88" s="1" t="s">
        <v>198</v>
      </c>
      <c r="C88" s="1" t="s">
        <v>199</v>
      </c>
      <c r="D88" s="1">
        <v>2456604.2796469899</v>
      </c>
      <c r="E88" s="3">
        <v>196.61134999999999</v>
      </c>
      <c r="F88" s="3"/>
      <c r="G88" s="3"/>
      <c r="H88" s="1" t="s">
        <v>13</v>
      </c>
      <c r="I88" s="1">
        <v>0.82519098000000002</v>
      </c>
      <c r="J88" s="1">
        <v>-46.019843000000002</v>
      </c>
      <c r="K88" s="1">
        <v>1.0525902</v>
      </c>
      <c r="L88" s="1"/>
      <c r="M88" s="1">
        <v>61.807071000000001</v>
      </c>
      <c r="N88" s="1">
        <v>0</v>
      </c>
      <c r="O88" s="1"/>
      <c r="P88" s="1" t="s">
        <v>225</v>
      </c>
    </row>
    <row r="89" spans="1:25" hidden="1">
      <c r="A89" s="1">
        <v>33032001</v>
      </c>
      <c r="B89" s="1" t="s">
        <v>200</v>
      </c>
      <c r="C89" s="1" t="s">
        <v>201</v>
      </c>
      <c r="D89" s="1">
        <v>2456604.2819965198</v>
      </c>
      <c r="E89" s="3">
        <v>196.63310000000001</v>
      </c>
      <c r="F89" s="3"/>
      <c r="G89" s="3"/>
      <c r="H89" s="1" t="s">
        <v>13</v>
      </c>
      <c r="I89" s="1">
        <v>0.82512852999999997</v>
      </c>
      <c r="J89" s="1">
        <v>-46.021557999999999</v>
      </c>
      <c r="K89" s="1">
        <v>1.0525358</v>
      </c>
      <c r="L89" s="1"/>
      <c r="M89" s="1">
        <v>61.810692000000003</v>
      </c>
      <c r="N89" s="1">
        <v>0</v>
      </c>
      <c r="O89" s="1"/>
      <c r="P89" s="1" t="s">
        <v>225</v>
      </c>
    </row>
    <row r="90" spans="1:25" hidden="1">
      <c r="A90" s="1">
        <v>33032001</v>
      </c>
      <c r="B90" s="1" t="s">
        <v>202</v>
      </c>
      <c r="C90" s="1" t="s">
        <v>203</v>
      </c>
      <c r="D90" s="1">
        <v>2456604.2843518499</v>
      </c>
      <c r="E90" s="3">
        <v>196.62224000000001</v>
      </c>
      <c r="F90" s="3"/>
      <c r="G90" s="3"/>
      <c r="H90" s="1" t="s">
        <v>13</v>
      </c>
      <c r="I90" s="1">
        <v>0.82506592000000001</v>
      </c>
      <c r="J90" s="1">
        <v>-46.023277999999998</v>
      </c>
      <c r="K90" s="1">
        <v>1.0524811999999999</v>
      </c>
      <c r="L90" s="1"/>
      <c r="M90" s="1">
        <v>61.814321</v>
      </c>
      <c r="N90" s="1">
        <v>0</v>
      </c>
      <c r="O90" s="1"/>
      <c r="P90" s="1" t="s">
        <v>225</v>
      </c>
    </row>
    <row r="91" spans="1:25" hidden="1">
      <c r="A91" s="1">
        <v>33032001</v>
      </c>
      <c r="B91" s="1" t="s">
        <v>204</v>
      </c>
      <c r="C91" s="1" t="s">
        <v>205</v>
      </c>
      <c r="D91" s="1">
        <v>2456604.2867013798</v>
      </c>
      <c r="E91" s="3">
        <v>196.62222</v>
      </c>
      <c r="F91" s="3"/>
      <c r="G91" s="3"/>
      <c r="H91" s="1" t="s">
        <v>13</v>
      </c>
      <c r="I91" s="1">
        <v>0.82500346999999996</v>
      </c>
      <c r="J91" s="1">
        <v>-46.024993000000002</v>
      </c>
      <c r="K91" s="1">
        <v>1.0524313000000001</v>
      </c>
      <c r="L91" s="1"/>
      <c r="M91" s="1">
        <v>61.817940999999998</v>
      </c>
      <c r="N91" s="1">
        <v>0</v>
      </c>
      <c r="O91" s="1"/>
      <c r="P91" s="1" t="s">
        <v>225</v>
      </c>
    </row>
    <row r="92" spans="1:25" hidden="1">
      <c r="A92" s="1">
        <v>33032001</v>
      </c>
      <c r="B92" s="1" t="s">
        <v>206</v>
      </c>
      <c r="C92" s="1" t="s">
        <v>207</v>
      </c>
      <c r="D92" s="1">
        <v>2456604.2890451299</v>
      </c>
      <c r="E92" s="3">
        <v>196.63308000000001</v>
      </c>
      <c r="F92" s="3"/>
      <c r="G92" s="3"/>
      <c r="H92" s="1" t="s">
        <v>13</v>
      </c>
      <c r="I92" s="1">
        <v>0.82494117</v>
      </c>
      <c r="J92" s="1">
        <v>-46.026704000000002</v>
      </c>
      <c r="K92" s="1">
        <v>1.0523823999999999</v>
      </c>
      <c r="L92" s="1"/>
      <c r="M92" s="1">
        <v>61.821551999999997</v>
      </c>
      <c r="N92" s="1">
        <v>0</v>
      </c>
      <c r="O92" s="1"/>
      <c r="P92" s="1" t="s">
        <v>225</v>
      </c>
    </row>
    <row r="93" spans="1:25" hidden="1">
      <c r="A93" s="1">
        <v>33032001</v>
      </c>
      <c r="B93" s="1" t="s">
        <v>208</v>
      </c>
      <c r="C93" s="1" t="s">
        <v>209</v>
      </c>
      <c r="D93" s="1">
        <v>2456604.29059027</v>
      </c>
      <c r="E93" s="3">
        <v>60.169184000000001</v>
      </c>
      <c r="F93" s="3"/>
      <c r="G93" s="3"/>
      <c r="H93" s="1" t="s">
        <v>13</v>
      </c>
      <c r="I93" s="1">
        <v>0.82490008999999997</v>
      </c>
      <c r="J93" s="1">
        <v>-46.027831999999997</v>
      </c>
      <c r="K93" s="1">
        <v>1.0523501</v>
      </c>
      <c r="L93" s="1"/>
      <c r="M93" s="1">
        <v>61.823932999999997</v>
      </c>
      <c r="N93" s="1">
        <v>0</v>
      </c>
      <c r="O93" s="1"/>
      <c r="P93" s="1" t="s">
        <v>225</v>
      </c>
    </row>
    <row r="94" spans="1:25" hidden="1">
      <c r="A94" s="1">
        <v>33030001</v>
      </c>
      <c r="B94" s="1" t="s">
        <v>188</v>
      </c>
      <c r="C94" s="1" t="s">
        <v>189</v>
      </c>
      <c r="D94" s="1">
        <v>2456604.4708680501</v>
      </c>
      <c r="E94" s="3">
        <v>174.14381</v>
      </c>
      <c r="F94" s="3"/>
      <c r="G94" s="3"/>
      <c r="H94" s="1" t="s">
        <v>74</v>
      </c>
      <c r="I94" s="1">
        <v>0.82010017000000002</v>
      </c>
      <c r="J94" s="1">
        <v>-46.160254000000002</v>
      </c>
      <c r="K94" s="1">
        <v>1.0480332999999999</v>
      </c>
      <c r="L94" s="1"/>
      <c r="M94" s="1">
        <v>62.101711000000002</v>
      </c>
      <c r="N94" s="1">
        <v>0</v>
      </c>
      <c r="O94" s="1"/>
      <c r="P94" s="1"/>
    </row>
    <row r="95" spans="1:25" hidden="1">
      <c r="A95" s="1">
        <v>33027003</v>
      </c>
      <c r="B95" s="1" t="s">
        <v>176</v>
      </c>
      <c r="C95" s="1" t="s">
        <v>177</v>
      </c>
      <c r="D95" s="1">
        <v>2456604.47405671</v>
      </c>
      <c r="E95" s="3">
        <v>111.20968000000001</v>
      </c>
      <c r="F95" s="3"/>
      <c r="G95" s="3"/>
      <c r="H95" s="1" t="s">
        <v>74</v>
      </c>
      <c r="I95" s="1">
        <v>0.82001515000000003</v>
      </c>
      <c r="J95" s="1">
        <v>-46.162610000000001</v>
      </c>
      <c r="K95" s="1">
        <v>1.0479499999999999</v>
      </c>
      <c r="L95" s="1"/>
      <c r="M95" s="1">
        <v>62.106623999999996</v>
      </c>
      <c r="N95" s="1">
        <v>0</v>
      </c>
      <c r="O95" s="1"/>
      <c r="P95" s="1"/>
    </row>
    <row r="96" spans="1:25" hidden="1">
      <c r="A96" s="1">
        <v>33028003</v>
      </c>
      <c r="B96" s="1" t="s">
        <v>184</v>
      </c>
      <c r="C96" s="1" t="s">
        <v>185</v>
      </c>
      <c r="D96" s="1">
        <v>2456604.4775289302</v>
      </c>
      <c r="E96" s="3">
        <v>103.29406</v>
      </c>
      <c r="F96" s="3"/>
      <c r="G96" s="3"/>
      <c r="H96" s="1" t="s">
        <v>74</v>
      </c>
      <c r="I96" s="1">
        <v>0.81992255000000003</v>
      </c>
      <c r="J96" s="1">
        <v>-46.165176000000002</v>
      </c>
      <c r="K96" s="1">
        <v>1.0478623</v>
      </c>
      <c r="L96" s="1"/>
      <c r="M96" s="1">
        <v>62.111973999999996</v>
      </c>
      <c r="N96" s="1">
        <v>0</v>
      </c>
      <c r="O96" s="1"/>
      <c r="P96" s="1"/>
    </row>
    <row r="97" spans="1:17" hidden="1">
      <c r="A97" s="1">
        <v>33028001</v>
      </c>
      <c r="B97" s="1" t="s">
        <v>178</v>
      </c>
      <c r="C97" s="1" t="s">
        <v>179</v>
      </c>
      <c r="D97" s="1">
        <v>2456604.4810011499</v>
      </c>
      <c r="E97" s="3">
        <v>103.05517999999999</v>
      </c>
      <c r="F97" s="3"/>
      <c r="G97" s="3"/>
      <c r="H97" s="1" t="s">
        <v>74</v>
      </c>
      <c r="I97" s="1">
        <v>0.81982995000000003</v>
      </c>
      <c r="J97" s="1">
        <v>-46.167741999999997</v>
      </c>
      <c r="K97" s="1">
        <v>1.0477795000000001</v>
      </c>
      <c r="L97" s="1"/>
      <c r="M97" s="1">
        <v>62.117324000000004</v>
      </c>
      <c r="N97" s="1">
        <v>0</v>
      </c>
      <c r="O97" s="1"/>
      <c r="P97" s="1"/>
    </row>
    <row r="98" spans="1:17" hidden="1">
      <c r="A98" s="1">
        <v>33028002</v>
      </c>
      <c r="B98" s="1" t="s">
        <v>180</v>
      </c>
      <c r="C98" s="1" t="s">
        <v>181</v>
      </c>
      <c r="D98" s="1">
        <v>2456604.4850173602</v>
      </c>
      <c r="E98" s="3">
        <v>140.13593</v>
      </c>
      <c r="F98" s="3"/>
      <c r="G98" s="3"/>
      <c r="H98" s="1" t="s">
        <v>74</v>
      </c>
      <c r="I98" s="1">
        <v>0.81972285</v>
      </c>
      <c r="J98" s="1">
        <v>-46.170712000000002</v>
      </c>
      <c r="K98" s="1">
        <v>1.0476888</v>
      </c>
      <c r="L98" s="1"/>
      <c r="M98" s="1">
        <v>62.123513000000003</v>
      </c>
      <c r="N98" s="1">
        <v>0</v>
      </c>
      <c r="O98" s="1"/>
      <c r="P98" s="1"/>
    </row>
    <row r="99" spans="1:17" hidden="1">
      <c r="A99" s="1">
        <v>33028002</v>
      </c>
      <c r="B99" s="1" t="s">
        <v>182</v>
      </c>
      <c r="C99" s="1" t="s">
        <v>183</v>
      </c>
      <c r="D99" s="1">
        <v>2456604.48734375</v>
      </c>
      <c r="E99" s="3">
        <v>20.657802</v>
      </c>
      <c r="F99" s="3"/>
      <c r="G99" s="3"/>
      <c r="H99" s="1" t="s">
        <v>79</v>
      </c>
      <c r="I99" s="1">
        <v>0.81966079999999997</v>
      </c>
      <c r="J99" s="1">
        <v>-46.172432000000001</v>
      </c>
      <c r="K99" s="1">
        <v>1.0476388999999999</v>
      </c>
      <c r="L99" s="1"/>
      <c r="M99" s="1">
        <v>62.127096999999999</v>
      </c>
      <c r="N99" s="1">
        <v>0</v>
      </c>
      <c r="O99" s="1"/>
      <c r="P99" s="1" t="s">
        <v>225</v>
      </c>
      <c r="Q99" t="s">
        <v>228</v>
      </c>
    </row>
  </sheetData>
  <autoFilter ref="A2:Y99">
    <filterColumn colId="6">
      <customFilters>
        <customFilter operator="greaterThan" val="0"/>
      </customFilters>
    </filterColumn>
    <filterColumn colId="7">
      <filters>
        <filter val="V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ephem_log.txt</vt:lpstr>
      <vt:lpstr>stacked image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Bodewits</dc:creator>
  <cp:lastModifiedBy>Dennis Bodewits</cp:lastModifiedBy>
  <dcterms:created xsi:type="dcterms:W3CDTF">2013-11-13T15:35:20Z</dcterms:created>
  <dcterms:modified xsi:type="dcterms:W3CDTF">2013-11-19T15:54:49Z</dcterms:modified>
</cp:coreProperties>
</file>