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s8/code/move_network/90_Misc/"/>
    </mc:Choice>
  </mc:AlternateContent>
  <xr:revisionPtr revIDLastSave="0" documentId="13_ncr:1_{E9936ECF-BFC7-B340-A736-E9690FD3ACAC}" xr6:coauthVersionLast="47" xr6:coauthVersionMax="47" xr10:uidLastSave="{00000000-0000-0000-0000-000000000000}"/>
  <bookViews>
    <workbookView xWindow="9500" yWindow="2840" windowWidth="20000" windowHeight="18760" xr2:uid="{62D59CB3-94D7-1B47-861E-7A4730E7CA93}"/>
  </bookViews>
  <sheets>
    <sheet name="Log" sheetId="1" r:id="rId1"/>
  </sheet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G19" i="1"/>
  <c r="A19" i="1"/>
  <c r="G18" i="1"/>
  <c r="A18" i="1"/>
  <c r="H18" i="1" s="1"/>
  <c r="A17" i="1"/>
  <c r="H17" i="1"/>
  <c r="G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H16" i="1"/>
  <c r="A16" i="1"/>
  <c r="A14" i="1"/>
  <c r="H14" i="1"/>
  <c r="A10" i="1"/>
  <c r="H10" i="1"/>
  <c r="A9" i="1"/>
  <c r="H9" i="1"/>
  <c r="A7" i="1"/>
  <c r="H7" i="1"/>
  <c r="A6" i="1"/>
  <c r="A5" i="1"/>
  <c r="H5" i="1" s="1"/>
  <c r="H6" i="1"/>
  <c r="H15" i="1"/>
  <c r="A15" i="1"/>
  <c r="A13" i="1"/>
  <c r="H13" i="1"/>
  <c r="H12" i="1"/>
  <c r="A12" i="1"/>
  <c r="A11" i="1"/>
  <c r="H11" i="1"/>
  <c r="A8" i="1"/>
  <c r="H8" i="1" s="1"/>
  <c r="A4" i="1"/>
  <c r="H4" i="1" s="1"/>
  <c r="H3" i="1"/>
  <c r="A3" i="1"/>
  <c r="H2" i="1"/>
  <c r="A2" i="1"/>
</calcChain>
</file>

<file path=xl/sharedStrings.xml><?xml version="1.0" encoding="utf-8"?>
<sst xmlns="http://schemas.openxmlformats.org/spreadsheetml/2006/main" count="30" uniqueCount="13">
  <si>
    <t>Date</t>
  </si>
  <si>
    <t>Start</t>
  </si>
  <si>
    <t>End</t>
  </si>
  <si>
    <t>Time</t>
  </si>
  <si>
    <t>Space</t>
  </si>
  <si>
    <t>Project</t>
  </si>
  <si>
    <t>move_network</t>
  </si>
  <si>
    <t>Goal</t>
  </si>
  <si>
    <t>Week</t>
  </si>
  <si>
    <t>Row Labels</t>
  </si>
  <si>
    <t>Grand Total</t>
  </si>
  <si>
    <t>Sum of Time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</si>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</sst>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1" fontId="1" fillId="2" borderId="0" xfId="0" applyNumberFormat="1" applyFont="1" applyFill="1"/>
    <xf numFmtId="0" fontId="1" fillId="2" borderId="0" xfId="0" quotePrefix="1" applyFont="1" applyFill="1"/>
    <xf numFmtId="2" fontId="1" fillId="2" borderId="0" xfId="0" applyNumberFormat="1" applyFont="1" applyFill="1"/>
    <xf numFmtId="14" fontId="1" fillId="2" borderId="0" xfId="0" applyNumberFormat="1" applyFont="1" applyFill="1"/>
    <xf numFmtId="20" fontId="1" fillId="2" borderId="0" xfId="0" applyNumberFormat="1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/>
    <xf numFmtId="0" fontId="1" fillId="2" borderId="0" xfId="0" applyNumberFormat="1" applyFont="1" applyFill="1"/>
  </cellXfs>
  <cellStyles count="1">
    <cellStyle name="Normal" xfId="0" builtinId="0"/>
  </cellStyles>
  <dxfs count="32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tes" refreshedDate="45845.929779976854" createdVersion="8" refreshedVersion="8" minRefreshableVersion="3" recordCount="19" xr:uid="{29D7AB5D-F993-3442-9B2D-E7A726756DF3}">
  <cacheSource type="worksheet">
    <worksheetSource ref="A1:H1048576" sheet="Log"/>
  </cacheSource>
  <cacheFields count="8">
    <cacheField name="Date" numFmtId="0">
      <sharedItems containsNonDate="0" containsDate="1" containsString="0" containsBlank="1" minDate="2025-04-27T00:00:00" maxDate="2025-07-08T00:00:00"/>
    </cacheField>
    <cacheField name="Start" numFmtId="0">
      <sharedItems containsNonDate="0" containsDate="1" containsString="0" containsBlank="1" minDate="1899-12-30T00:00:00" maxDate="1899-12-30T21:45:00"/>
    </cacheField>
    <cacheField name="End" numFmtId="0">
      <sharedItems containsNonDate="0" containsDate="1" containsString="0" containsBlank="1" minDate="1899-12-30T00:00:00" maxDate="1899-12-30T22:15:00"/>
    </cacheField>
    <cacheField name="Project" numFmtId="0">
      <sharedItems containsBlank="1"/>
    </cacheField>
    <cacheField name="Goal" numFmtId="1">
      <sharedItems containsString="0" containsBlank="1" containsNumber="1" containsInteger="1" minValue="12" maxValue="21"/>
    </cacheField>
    <cacheField name="Space" numFmtId="0">
      <sharedItems containsNonDate="0" containsString="0" containsBlank="1"/>
    </cacheField>
    <cacheField name="Time" numFmtId="0">
      <sharedItems containsString="0" containsBlank="1" containsNumber="1" minValue="0" maxValue="4.25"/>
    </cacheField>
    <cacheField name="Week" numFmtId="0">
      <sharedItems containsString="0" containsBlank="1" containsNumber="1" containsInteger="1" minValue="18" maxValue="28" count="12">
        <n v="18"/>
        <n v="19"/>
        <n v="20"/>
        <n v="21"/>
        <n v="22"/>
        <n v="23"/>
        <n v="24"/>
        <n v="25"/>
        <n v="26"/>
        <n v="27"/>
        <n v="2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d v="2025-04-27T00:00:00"/>
    <d v="1899-12-30T10:00:00"/>
    <d v="1899-12-30T11:45:00"/>
    <s v="move_network"/>
    <n v="12"/>
    <m/>
    <n v="1.7499999999999991"/>
    <x v="0"/>
  </r>
  <r>
    <d v="2025-04-27T00:00:00"/>
    <d v="1899-12-30T13:30:00"/>
    <d v="1899-12-30T15:15:00"/>
    <s v="move_network"/>
    <n v="12"/>
    <m/>
    <n v="1.7499999999999991"/>
    <x v="0"/>
  </r>
  <r>
    <d v="2025-05-10T00:00:00"/>
    <d v="1899-12-30T12:00:00"/>
    <d v="1899-12-30T15:00:00"/>
    <s v="move_network"/>
    <n v="12"/>
    <m/>
    <n v="3"/>
    <x v="1"/>
  </r>
  <r>
    <d v="2025-05-10T00:00:00"/>
    <d v="1899-12-30T16:00:00"/>
    <d v="1899-12-30T19:00:00"/>
    <s v="move_network"/>
    <n v="12"/>
    <m/>
    <n v="3"/>
    <x v="1"/>
  </r>
  <r>
    <d v="2025-05-15T00:00:00"/>
    <d v="1899-12-30T00:00:00"/>
    <d v="1899-12-30T00:00:00"/>
    <s v="move_network"/>
    <n v="12"/>
    <m/>
    <n v="0"/>
    <x v="2"/>
  </r>
  <r>
    <d v="2025-05-20T00:00:00"/>
    <d v="1899-12-30T00:00:00"/>
    <d v="1899-12-30T00:00:00"/>
    <s v="move_network"/>
    <n v="12"/>
    <m/>
    <n v="0"/>
    <x v="3"/>
  </r>
  <r>
    <d v="2025-05-26T00:00:00"/>
    <d v="1899-12-30T10:45:00"/>
    <d v="1899-12-30T15:00:00"/>
    <s v="move_network"/>
    <n v="12"/>
    <m/>
    <n v="4.25"/>
    <x v="4"/>
  </r>
  <r>
    <d v="2025-06-02T00:00:00"/>
    <d v="1899-12-30T00:00:00"/>
    <d v="1899-12-30T00:00:00"/>
    <s v="move_network"/>
    <n v="12"/>
    <m/>
    <n v="0"/>
    <x v="5"/>
  </r>
  <r>
    <d v="2025-06-09T00:00:00"/>
    <d v="1899-12-30T00:00:00"/>
    <d v="1899-12-30T00:00:00"/>
    <s v="move_network"/>
    <n v="12"/>
    <m/>
    <n v="0"/>
    <x v="6"/>
  </r>
  <r>
    <d v="2025-06-15T00:00:00"/>
    <d v="1899-12-30T13:00:00"/>
    <d v="1899-12-30T15:00:00"/>
    <s v="move_network"/>
    <n v="21"/>
    <m/>
    <n v="2.0000000000000009"/>
    <x v="7"/>
  </r>
  <r>
    <d v="2025-06-15T00:00:00"/>
    <d v="1899-12-30T15:30:00"/>
    <d v="1899-12-30T18:15:00"/>
    <s v="move_network"/>
    <n v="21"/>
    <m/>
    <n v="2.7499999999999982"/>
    <x v="7"/>
  </r>
  <r>
    <d v="2025-06-16T00:00:00"/>
    <d v="1899-12-30T20:15:00"/>
    <d v="1899-12-30T21:30:00"/>
    <s v="move_network"/>
    <n v="21"/>
    <m/>
    <n v="1.2500000000000009"/>
    <x v="7"/>
  </r>
  <r>
    <d v="2025-06-23T00:00:00"/>
    <d v="1899-12-30T00:00:00"/>
    <d v="1899-12-30T00:00:00"/>
    <s v="move_network"/>
    <n v="21"/>
    <m/>
    <n v="0"/>
    <x v="8"/>
  </r>
  <r>
    <d v="2025-07-04T00:00:00"/>
    <d v="1899-12-30T15:00:00"/>
    <d v="1899-12-30T16:00:00"/>
    <s v="move_network"/>
    <n v="21"/>
    <m/>
    <n v="0.99999999999999911"/>
    <x v="9"/>
  </r>
  <r>
    <d v="2025-07-04T00:00:00"/>
    <d v="1899-12-30T16:00:00"/>
    <d v="1899-12-30T18:30:00"/>
    <s v="move_network"/>
    <n v="21"/>
    <m/>
    <n v="2.5000000000000018"/>
    <x v="9"/>
  </r>
  <r>
    <d v="2025-07-07T00:00:00"/>
    <d v="1899-12-30T11:00:00"/>
    <d v="1899-12-30T13:00:00"/>
    <s v="move_network"/>
    <n v="21"/>
    <m/>
    <n v="1.9999999999999996"/>
    <x v="10"/>
  </r>
  <r>
    <d v="2025-07-07T00:00:00"/>
    <d v="1899-12-30T14:00:00"/>
    <d v="1899-12-30T18:15:00"/>
    <s v="move_network"/>
    <n v="21"/>
    <m/>
    <n v="4.2499999999999982"/>
    <x v="10"/>
  </r>
  <r>
    <d v="2025-07-07T00:00:00"/>
    <d v="1899-12-30T21:45:00"/>
    <d v="1899-12-30T22:15:00"/>
    <s v="move_network"/>
    <n v="21"/>
    <m/>
    <n v="0.50000000000000089"/>
    <x v="10"/>
  </r>
  <r>
    <m/>
    <m/>
    <m/>
    <m/>
    <m/>
    <m/>
    <m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11D5A6-3B11-6346-9F17-FBE554DAEFEF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K1:L14" firstHeaderRow="1" firstDataRow="1" firstDataCol="1"/>
  <pivotFields count="8">
    <pivotField showAll="0"/>
    <pivotField showAll="0"/>
    <pivotField showAll="0"/>
    <pivotField showAll="0"/>
    <pivotField showAll="0"/>
    <pivotField showAll="0"/>
    <pivotField dataField="1" showAll="0"/>
    <pivotField axis="axisRow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ime" fld="6" baseField="0" baseItem="0"/>
  </dataFields>
  <formats count="16"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7" type="button" dataOnly="0" labelOnly="1" outline="0" axis="axisRow" fieldPosition="0"/>
    </format>
    <format dxfId="28">
      <pivotArea dataOnly="0" labelOnly="1" fieldPosition="0">
        <references count="1">
          <reference field="7" count="0"/>
        </references>
      </pivotArea>
    </format>
    <format dxfId="27">
      <pivotArea dataOnly="0" labelOnly="1" grandRow="1" outline="0" fieldPosition="0"/>
    </format>
    <format dxfId="26">
      <pivotArea dataOnly="0" labelOnly="1" outline="0" axis="axisValues" fieldPosition="0"/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7" type="button" dataOnly="0" labelOnly="1" outline="0" axis="axisRow" fieldPosition="0"/>
    </format>
    <format dxfId="22">
      <pivotArea dataOnly="0" labelOnly="1" fieldPosition="0">
        <references count="1">
          <reference field="7" count="0"/>
        </references>
      </pivotArea>
    </format>
    <format dxfId="21">
      <pivotArea dataOnly="0" labelOnly="1" grandRow="1" outline="0" fieldPosition="0"/>
    </format>
    <format dxfId="20">
      <pivotArea dataOnly="0" labelOnly="1" outline="0" axis="axisValues" fieldPosition="0"/>
    </format>
    <format dxfId="19">
      <pivotArea collapsedLevelsAreSubtotals="1" fieldPosition="0">
        <references count="1">
          <reference field="7" count="0"/>
        </references>
      </pivotArea>
    </format>
    <format dxfId="18">
      <pivotArea collapsedLevelsAreSubtotals="1" fieldPosition="0">
        <references count="1">
          <reference field="7" count="2">
            <x v="2"/>
            <x v="3"/>
          </reference>
        </references>
      </pivotArea>
    </format>
    <format dxfId="17">
      <pivotArea collapsedLevelsAreSubtotals="1" fieldPosition="0">
        <references count="1">
          <reference field="7" count="2">
            <x v="5"/>
            <x v="6"/>
          </reference>
        </references>
      </pivotArea>
    </format>
    <format dxfId="16">
      <pivotArea collapsedLevelsAreSubtotals="1" fieldPosition="0">
        <references count="1">
          <reference field="7" count="1">
            <x v="8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CB818-6203-A04C-843B-4192B7E3207A}">
  <dimension ref="A1:L19"/>
  <sheetViews>
    <sheetView tabSelected="1" workbookViewId="0">
      <selection activeCell="J19" sqref="J19"/>
    </sheetView>
  </sheetViews>
  <sheetFormatPr baseColWidth="10" defaultRowHeight="16" x14ac:dyDescent="0.2"/>
  <cols>
    <col min="1" max="1" width="10.5" style="1" bestFit="1" customWidth="1"/>
    <col min="2" max="3" width="5.6640625" style="1" bestFit="1" customWidth="1"/>
    <col min="4" max="4" width="12.83203125" style="1" bestFit="1" customWidth="1"/>
    <col min="5" max="5" width="5" style="2" bestFit="1" customWidth="1"/>
    <col min="6" max="6" width="6.1640625" style="1" bestFit="1" customWidth="1"/>
    <col min="7" max="7" width="5" style="4" bestFit="1" customWidth="1"/>
    <col min="8" max="8" width="5.6640625" style="1" bestFit="1" customWidth="1"/>
    <col min="9" max="9" width="10.83203125" style="1"/>
    <col min="10" max="11" width="13" style="1" bestFit="1" customWidth="1"/>
    <col min="12" max="12" width="11.1640625" style="1" bestFit="1" customWidth="1"/>
    <col min="13" max="16384" width="10.83203125" style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5</v>
      </c>
      <c r="E1" s="2" t="s">
        <v>7</v>
      </c>
      <c r="F1" s="3" t="s">
        <v>4</v>
      </c>
      <c r="G1" s="4" t="s">
        <v>3</v>
      </c>
      <c r="H1" s="1" t="s">
        <v>8</v>
      </c>
      <c r="K1" s="1" t="s">
        <v>9</v>
      </c>
      <c r="L1" s="1" t="s">
        <v>11</v>
      </c>
    </row>
    <row r="2" spans="1:12" x14ac:dyDescent="0.2">
      <c r="A2" s="5">
        <f>DATE(2025,4,27)</f>
        <v>45774</v>
      </c>
      <c r="B2" s="6">
        <v>0.41666666666666669</v>
      </c>
      <c r="C2" s="6">
        <v>0.48958333333333331</v>
      </c>
      <c r="D2" s="6" t="s">
        <v>6</v>
      </c>
      <c r="E2" s="2">
        <v>12</v>
      </c>
      <c r="G2" s="8">
        <f>(C2-B2)*24</f>
        <v>1.7499999999999991</v>
      </c>
      <c r="H2" s="1">
        <f t="shared" ref="H2:H5" si="0">WEEKNUM(A2)</f>
        <v>18</v>
      </c>
      <c r="K2" s="7">
        <v>18</v>
      </c>
      <c r="L2" s="8">
        <v>3.4999999999999982</v>
      </c>
    </row>
    <row r="3" spans="1:12" x14ac:dyDescent="0.2">
      <c r="A3" s="5">
        <f>DATE(2025,4,27)</f>
        <v>45774</v>
      </c>
      <c r="B3" s="6">
        <v>0.5625</v>
      </c>
      <c r="C3" s="6">
        <v>0.63541666666666663</v>
      </c>
      <c r="D3" s="6" t="s">
        <v>6</v>
      </c>
      <c r="E3" s="2">
        <v>12</v>
      </c>
      <c r="G3" s="8">
        <f t="shared" ref="G3:G16" si="1">(C3-B3)*24</f>
        <v>1.7499999999999991</v>
      </c>
      <c r="H3" s="1">
        <f t="shared" si="0"/>
        <v>18</v>
      </c>
      <c r="K3" s="7">
        <v>19</v>
      </c>
      <c r="L3" s="8">
        <v>6</v>
      </c>
    </row>
    <row r="4" spans="1:12" x14ac:dyDescent="0.2">
      <c r="A4" s="5">
        <f>DATE(2025,5,10)</f>
        <v>45787</v>
      </c>
      <c r="B4" s="6">
        <v>0.5</v>
      </c>
      <c r="C4" s="6">
        <v>0.625</v>
      </c>
      <c r="D4" s="6" t="s">
        <v>6</v>
      </c>
      <c r="E4" s="2">
        <v>12</v>
      </c>
      <c r="G4" s="8">
        <f t="shared" si="1"/>
        <v>3</v>
      </c>
      <c r="H4" s="1">
        <f t="shared" si="0"/>
        <v>19</v>
      </c>
      <c r="K4" s="7">
        <v>20</v>
      </c>
      <c r="L4" s="2">
        <v>0</v>
      </c>
    </row>
    <row r="5" spans="1:12" x14ac:dyDescent="0.2">
      <c r="A5" s="5">
        <f>DATE(2025,5,10)</f>
        <v>45787</v>
      </c>
      <c r="B5" s="6">
        <v>0.66666666666666663</v>
      </c>
      <c r="C5" s="6">
        <v>0.79166666666666663</v>
      </c>
      <c r="D5" s="6" t="s">
        <v>6</v>
      </c>
      <c r="E5" s="2">
        <v>12</v>
      </c>
      <c r="G5" s="8">
        <f t="shared" si="1"/>
        <v>3</v>
      </c>
      <c r="H5" s="1">
        <f t="shared" si="0"/>
        <v>19</v>
      </c>
      <c r="K5" s="7">
        <v>21</v>
      </c>
      <c r="L5" s="2">
        <v>0</v>
      </c>
    </row>
    <row r="6" spans="1:12" x14ac:dyDescent="0.2">
      <c r="A6" s="5">
        <f>DATE(2025,5,15)</f>
        <v>45792</v>
      </c>
      <c r="B6" s="6">
        <v>0</v>
      </c>
      <c r="C6" s="6">
        <v>0</v>
      </c>
      <c r="D6" s="6" t="s">
        <v>6</v>
      </c>
      <c r="E6" s="2">
        <v>12</v>
      </c>
      <c r="G6" s="8">
        <f t="shared" si="1"/>
        <v>0</v>
      </c>
      <c r="H6" s="1">
        <f t="shared" ref="H6" si="2">WEEKNUM(A6)</f>
        <v>20</v>
      </c>
      <c r="K6" s="7">
        <v>22</v>
      </c>
      <c r="L6" s="8">
        <v>4.25</v>
      </c>
    </row>
    <row r="7" spans="1:12" x14ac:dyDescent="0.2">
      <c r="A7" s="5">
        <f>DATE(2025,5,20)</f>
        <v>45797</v>
      </c>
      <c r="B7" s="6">
        <v>0</v>
      </c>
      <c r="C7" s="6">
        <v>0</v>
      </c>
      <c r="D7" s="6" t="s">
        <v>6</v>
      </c>
      <c r="E7" s="2">
        <v>12</v>
      </c>
      <c r="G7" s="8">
        <f t="shared" si="1"/>
        <v>0</v>
      </c>
      <c r="H7" s="1">
        <f t="shared" ref="H7" si="3">WEEKNUM(A7)</f>
        <v>21</v>
      </c>
      <c r="K7" s="7">
        <v>23</v>
      </c>
      <c r="L7" s="2">
        <v>0</v>
      </c>
    </row>
    <row r="8" spans="1:12" x14ac:dyDescent="0.2">
      <c r="A8" s="5">
        <f>DATE(2025,5,26)</f>
        <v>45803</v>
      </c>
      <c r="B8" s="6">
        <v>0.44791666666666669</v>
      </c>
      <c r="C8" s="6">
        <v>0.625</v>
      </c>
      <c r="D8" s="6" t="s">
        <v>6</v>
      </c>
      <c r="E8" s="2">
        <v>12</v>
      </c>
      <c r="G8" s="8">
        <f t="shared" si="1"/>
        <v>4.25</v>
      </c>
      <c r="H8" s="1">
        <f>WEEKNUM(A8)</f>
        <v>22</v>
      </c>
      <c r="K8" s="7">
        <v>24</v>
      </c>
      <c r="L8" s="2">
        <v>0</v>
      </c>
    </row>
    <row r="9" spans="1:12" x14ac:dyDescent="0.2">
      <c r="A9" s="5">
        <f>DATE(2025,5,26+7)</f>
        <v>45810</v>
      </c>
      <c r="B9" s="6">
        <v>0</v>
      </c>
      <c r="C9" s="6">
        <v>0</v>
      </c>
      <c r="D9" s="6" t="s">
        <v>6</v>
      </c>
      <c r="E9" s="2">
        <v>12</v>
      </c>
      <c r="G9" s="8">
        <f t="shared" si="1"/>
        <v>0</v>
      </c>
      <c r="H9" s="1">
        <f>WEEKNUM(A9)</f>
        <v>23</v>
      </c>
      <c r="K9" s="7">
        <v>25</v>
      </c>
      <c r="L9" s="8">
        <v>6</v>
      </c>
    </row>
    <row r="10" spans="1:12" x14ac:dyDescent="0.2">
      <c r="A10" s="5">
        <f>DATE(2025,5,26+14)</f>
        <v>45817</v>
      </c>
      <c r="B10" s="6">
        <v>0</v>
      </c>
      <c r="C10" s="6">
        <v>0</v>
      </c>
      <c r="D10" s="6" t="s">
        <v>6</v>
      </c>
      <c r="E10" s="2">
        <v>12</v>
      </c>
      <c r="G10" s="8">
        <f t="shared" si="1"/>
        <v>0</v>
      </c>
      <c r="H10" s="1">
        <f>WEEKNUM(A10)</f>
        <v>24</v>
      </c>
      <c r="K10" s="7">
        <v>26</v>
      </c>
      <c r="L10" s="2">
        <v>0</v>
      </c>
    </row>
    <row r="11" spans="1:12" x14ac:dyDescent="0.2">
      <c r="A11" s="5">
        <f>DATE(2025,6,15)</f>
        <v>45823</v>
      </c>
      <c r="B11" s="6">
        <v>0.54166666666666663</v>
      </c>
      <c r="C11" s="6">
        <v>0.625</v>
      </c>
      <c r="D11" s="6" t="s">
        <v>6</v>
      </c>
      <c r="E11" s="2">
        <v>21</v>
      </c>
      <c r="G11" s="8">
        <f t="shared" si="1"/>
        <v>2.0000000000000009</v>
      </c>
      <c r="H11" s="1">
        <f>WEEKNUM(A11)</f>
        <v>25</v>
      </c>
      <c r="K11" s="7">
        <v>27</v>
      </c>
      <c r="L11" s="8">
        <v>3.5000000000000009</v>
      </c>
    </row>
    <row r="12" spans="1:12" x14ac:dyDescent="0.2">
      <c r="A12" s="5">
        <f>DATE(2025,6,15)</f>
        <v>45823</v>
      </c>
      <c r="B12" s="6">
        <v>0.64583333333333337</v>
      </c>
      <c r="C12" s="6">
        <v>0.76041666666666663</v>
      </c>
      <c r="D12" s="6" t="s">
        <v>6</v>
      </c>
      <c r="E12" s="2">
        <v>21</v>
      </c>
      <c r="G12" s="8">
        <f t="shared" si="1"/>
        <v>2.7499999999999982</v>
      </c>
      <c r="H12" s="1">
        <f t="shared" ref="H12" si="4">WEEKNUM(A12)</f>
        <v>25</v>
      </c>
      <c r="K12" s="7">
        <v>28</v>
      </c>
      <c r="L12" s="8">
        <v>6.7499999999999991</v>
      </c>
    </row>
    <row r="13" spans="1:12" x14ac:dyDescent="0.2">
      <c r="A13" s="5">
        <f>DATE(2025,6,16)</f>
        <v>45824</v>
      </c>
      <c r="B13" s="6">
        <v>0.84375</v>
      </c>
      <c r="C13" s="6">
        <v>0.89583333333333337</v>
      </c>
      <c r="D13" s="6" t="s">
        <v>6</v>
      </c>
      <c r="E13" s="2">
        <v>21</v>
      </c>
      <c r="G13" s="8">
        <f t="shared" si="1"/>
        <v>1.2500000000000009</v>
      </c>
      <c r="H13" s="1">
        <f t="shared" ref="H13" si="5">WEEKNUM(A13)</f>
        <v>25</v>
      </c>
      <c r="K13" s="7" t="s">
        <v>12</v>
      </c>
      <c r="L13" s="8"/>
    </row>
    <row r="14" spans="1:12" x14ac:dyDescent="0.2">
      <c r="A14" s="5">
        <f>DATE(2025,6,16+7)</f>
        <v>45831</v>
      </c>
      <c r="B14" s="6">
        <v>0</v>
      </c>
      <c r="C14" s="6">
        <v>0</v>
      </c>
      <c r="D14" s="6" t="s">
        <v>6</v>
      </c>
      <c r="E14" s="2">
        <v>21</v>
      </c>
      <c r="G14" s="8">
        <f t="shared" si="1"/>
        <v>0</v>
      </c>
      <c r="H14" s="1">
        <f t="shared" ref="H14" si="6">WEEKNUM(A14)</f>
        <v>26</v>
      </c>
      <c r="K14" s="7" t="s">
        <v>10</v>
      </c>
      <c r="L14" s="9">
        <v>30</v>
      </c>
    </row>
    <row r="15" spans="1:12" x14ac:dyDescent="0.2">
      <c r="A15" s="5">
        <f>DATE(2025,7,4)</f>
        <v>45842</v>
      </c>
      <c r="B15" s="6">
        <v>0.625</v>
      </c>
      <c r="C15" s="6">
        <v>0.66666666666666663</v>
      </c>
      <c r="D15" s="6" t="s">
        <v>6</v>
      </c>
      <c r="E15" s="2">
        <v>21</v>
      </c>
      <c r="G15" s="8">
        <f t="shared" si="1"/>
        <v>0.99999999999999911</v>
      </c>
      <c r="H15" s="1">
        <f t="shared" ref="H15" si="7">WEEKNUM(A15)</f>
        <v>27</v>
      </c>
    </row>
    <row r="16" spans="1:12" x14ac:dyDescent="0.2">
      <c r="A16" s="5">
        <f>DATE(2025,7,4)</f>
        <v>45842</v>
      </c>
      <c r="B16" s="6">
        <v>0.66666666666666663</v>
      </c>
      <c r="C16" s="6">
        <v>0.77083333333333337</v>
      </c>
      <c r="D16" s="6" t="s">
        <v>6</v>
      </c>
      <c r="E16" s="2">
        <v>21</v>
      </c>
      <c r="G16" s="8">
        <f t="shared" si="1"/>
        <v>2.5000000000000018</v>
      </c>
      <c r="H16" s="1">
        <f t="shared" ref="H16" si="8">WEEKNUM(A16)</f>
        <v>27</v>
      </c>
    </row>
    <row r="17" spans="1:8" x14ac:dyDescent="0.2">
      <c r="A17" s="5">
        <f>DATE(2025,7,7)</f>
        <v>45845</v>
      </c>
      <c r="B17" s="6">
        <v>0.45833333333333331</v>
      </c>
      <c r="C17" s="6">
        <v>0.54166666666666663</v>
      </c>
      <c r="D17" s="6" t="s">
        <v>6</v>
      </c>
      <c r="E17" s="2">
        <v>21</v>
      </c>
      <c r="G17" s="8">
        <f t="shared" ref="G17" si="9">(C17-B17)*24</f>
        <v>1.9999999999999996</v>
      </c>
      <c r="H17" s="1">
        <f t="shared" ref="H17" si="10">WEEKNUM(A17)</f>
        <v>28</v>
      </c>
    </row>
    <row r="18" spans="1:8" x14ac:dyDescent="0.2">
      <c r="A18" s="5">
        <f>DATE(2025,7,7)</f>
        <v>45845</v>
      </c>
      <c r="B18" s="6">
        <v>0.58333333333333337</v>
      </c>
      <c r="C18" s="6">
        <v>0.76041666666666663</v>
      </c>
      <c r="D18" s="6" t="s">
        <v>6</v>
      </c>
      <c r="E18" s="2">
        <v>21</v>
      </c>
      <c r="G18" s="8">
        <f t="shared" ref="G18" si="11">(C18-B18)*24</f>
        <v>4.2499999999999982</v>
      </c>
      <c r="H18" s="1">
        <f t="shared" ref="H18" si="12">WEEKNUM(A18)</f>
        <v>28</v>
      </c>
    </row>
    <row r="19" spans="1:8" x14ac:dyDescent="0.2">
      <c r="A19" s="5">
        <f>DATE(2025,7,7)</f>
        <v>45845</v>
      </c>
      <c r="B19" s="6">
        <v>0.90625</v>
      </c>
      <c r="C19" s="6">
        <v>0.92708333333333337</v>
      </c>
      <c r="D19" s="6" t="s">
        <v>6</v>
      </c>
      <c r="E19" s="2">
        <v>21</v>
      </c>
      <c r="G19" s="8">
        <f t="shared" ref="G19" si="13">(C19-B19)*24</f>
        <v>0.50000000000000089</v>
      </c>
      <c r="H19" s="1">
        <f t="shared" ref="H19" si="14">WEEKNUM(A19)</f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M</dc:creator>
  <cp:lastModifiedBy>Josh M</cp:lastModifiedBy>
  <dcterms:created xsi:type="dcterms:W3CDTF">2025-04-27T14:09:18Z</dcterms:created>
  <dcterms:modified xsi:type="dcterms:W3CDTF">2025-07-08T02:19:20Z</dcterms:modified>
</cp:coreProperties>
</file>