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h\Downloads\"/>
    </mc:Choice>
  </mc:AlternateContent>
  <xr:revisionPtr revIDLastSave="0" documentId="13_ncr:1_{9296F05C-6749-4703-822A-E0CE2FAFEC9A}" xr6:coauthVersionLast="45" xr6:coauthVersionMax="45" xr10:uidLastSave="{00000000-0000-0000-0000-000000000000}"/>
  <bookViews>
    <workbookView xWindow="33060" yWindow="3015" windowWidth="22575" windowHeight="12735" activeTab="5" xr2:uid="{67C1415B-AAE7-42F9-A2F9-7B3268675C94}"/>
  </bookViews>
  <sheets>
    <sheet name="Figure 3" sheetId="1" r:id="rId1"/>
    <sheet name="Figure 4" sheetId="2" r:id="rId2"/>
    <sheet name="Figure 5" sheetId="3" r:id="rId3"/>
    <sheet name="Figure 6" sheetId="4" r:id="rId4"/>
    <sheet name="Tabelle1" sheetId="5" r:id="rId5"/>
    <sheet name="Figure 9-12" sheetId="6" r:id="rId6"/>
    <sheet name="Visualization" sheetId="7" r:id="rId7"/>
    <sheet name="HelpSheet" sheetId="8" r:id="rId8"/>
  </sheets>
  <definedNames>
    <definedName name="_xlnm._FilterDatabase" localSheetId="5" hidden="1">'Figure 9-12'!$A$1:$T$149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3" i="7" l="1"/>
  <c r="CK3" i="7"/>
  <c r="CL3" i="7"/>
  <c r="CM3" i="7"/>
  <c r="CN3" i="7"/>
  <c r="CO3" i="7"/>
  <c r="CP3" i="7"/>
  <c r="CQ3" i="7"/>
  <c r="CR3" i="7"/>
  <c r="CJ4" i="7"/>
  <c r="CK4" i="7"/>
  <c r="CL4" i="7"/>
  <c r="CM4" i="7"/>
  <c r="CN4" i="7"/>
  <c r="CO4" i="7"/>
  <c r="CP4" i="7"/>
  <c r="CQ4" i="7"/>
  <c r="CR4" i="7"/>
  <c r="CJ5" i="7"/>
  <c r="CK5" i="7"/>
  <c r="CL5" i="7"/>
  <c r="CM5" i="7"/>
  <c r="CN5" i="7"/>
  <c r="CO5" i="7"/>
  <c r="CP5" i="7"/>
  <c r="CQ5" i="7"/>
  <c r="CR5" i="7"/>
  <c r="CJ6" i="7"/>
  <c r="CK6" i="7"/>
  <c r="CL6" i="7"/>
  <c r="CM6" i="7"/>
  <c r="CN6" i="7"/>
  <c r="CO6" i="7"/>
  <c r="CP6" i="7"/>
  <c r="CQ6" i="7"/>
  <c r="CR6" i="7"/>
  <c r="CJ7" i="7"/>
  <c r="CK7" i="7"/>
  <c r="CL7" i="7"/>
  <c r="CM7" i="7"/>
  <c r="CN7" i="7"/>
  <c r="CO7" i="7"/>
  <c r="CP7" i="7"/>
  <c r="CQ7" i="7"/>
  <c r="CR7" i="7"/>
  <c r="CJ8" i="7"/>
  <c r="CK8" i="7"/>
  <c r="CL8" i="7"/>
  <c r="CM8" i="7"/>
  <c r="CN8" i="7"/>
  <c r="CO8" i="7"/>
  <c r="CP8" i="7"/>
  <c r="CQ8" i="7"/>
  <c r="CR8" i="7"/>
  <c r="CJ9" i="7"/>
  <c r="CK9" i="7"/>
  <c r="CL9" i="7"/>
  <c r="CM9" i="7"/>
  <c r="CN9" i="7"/>
  <c r="CO9" i="7"/>
  <c r="CP9" i="7"/>
  <c r="CQ9" i="7"/>
  <c r="CR9" i="7"/>
  <c r="CJ10" i="7"/>
  <c r="CK10" i="7"/>
  <c r="CL10" i="7"/>
  <c r="CM10" i="7"/>
  <c r="CN10" i="7"/>
  <c r="CO10" i="7"/>
  <c r="CP10" i="7"/>
  <c r="CQ10" i="7"/>
  <c r="CR10" i="7"/>
  <c r="CJ11" i="7"/>
  <c r="CK11" i="7"/>
  <c r="CL11" i="7"/>
  <c r="CM11" i="7"/>
  <c r="CN11" i="7"/>
  <c r="CO11" i="7"/>
  <c r="CP11" i="7"/>
  <c r="CQ11" i="7"/>
  <c r="CR11" i="7"/>
  <c r="CJ12" i="7"/>
  <c r="CK12" i="7"/>
  <c r="CL12" i="7"/>
  <c r="CM12" i="7"/>
  <c r="CN12" i="7"/>
  <c r="CO12" i="7"/>
  <c r="CP12" i="7"/>
  <c r="CQ12" i="7"/>
  <c r="CR12" i="7"/>
  <c r="CJ13" i="7"/>
  <c r="CK13" i="7"/>
  <c r="CL13" i="7"/>
  <c r="CM13" i="7"/>
  <c r="CN13" i="7"/>
  <c r="CO13" i="7"/>
  <c r="CP13" i="7"/>
  <c r="CQ13" i="7"/>
  <c r="CR13" i="7"/>
  <c r="CJ14" i="7"/>
  <c r="CK14" i="7"/>
  <c r="CL14" i="7"/>
  <c r="CM14" i="7"/>
  <c r="CN14" i="7"/>
  <c r="CO14" i="7"/>
  <c r="CP14" i="7"/>
  <c r="CQ14" i="7"/>
  <c r="CR14" i="7"/>
  <c r="CJ15" i="7"/>
  <c r="CK15" i="7"/>
  <c r="CL15" i="7"/>
  <c r="CM15" i="7"/>
  <c r="CN15" i="7"/>
  <c r="CO15" i="7"/>
  <c r="CP15" i="7"/>
  <c r="CQ15" i="7"/>
  <c r="CR15" i="7"/>
  <c r="CJ16" i="7"/>
  <c r="CK16" i="7"/>
  <c r="CL16" i="7"/>
  <c r="CM16" i="7"/>
  <c r="CN16" i="7"/>
  <c r="CO16" i="7"/>
  <c r="CP16" i="7"/>
  <c r="CQ16" i="7"/>
  <c r="CR16" i="7"/>
  <c r="CJ17" i="7"/>
  <c r="CK17" i="7"/>
  <c r="CL17" i="7"/>
  <c r="CM17" i="7"/>
  <c r="CN17" i="7"/>
  <c r="CO17" i="7"/>
  <c r="CP17" i="7"/>
  <c r="CQ17" i="7"/>
  <c r="CR17" i="7"/>
  <c r="CJ18" i="7"/>
  <c r="CK18" i="7"/>
  <c r="CL18" i="7"/>
  <c r="CM18" i="7"/>
  <c r="CN18" i="7"/>
  <c r="CO18" i="7"/>
  <c r="CP18" i="7"/>
  <c r="CQ18" i="7"/>
  <c r="CR18" i="7"/>
  <c r="CJ19" i="7"/>
  <c r="CK19" i="7"/>
  <c r="CL19" i="7"/>
  <c r="CM19" i="7"/>
  <c r="CN19" i="7"/>
  <c r="CO19" i="7"/>
  <c r="CP19" i="7"/>
  <c r="CQ19" i="7"/>
  <c r="CR19" i="7"/>
  <c r="CK2" i="7"/>
  <c r="CL2" i="7"/>
  <c r="CM2" i="7"/>
  <c r="CN2" i="7"/>
  <c r="CO2" i="7"/>
  <c r="CP2" i="7"/>
  <c r="CQ2" i="7"/>
  <c r="CR2" i="7"/>
  <c r="CJ2" i="7"/>
  <c r="CA3" i="7"/>
  <c r="CB3" i="7"/>
  <c r="CC3" i="7"/>
  <c r="CD3" i="7"/>
  <c r="CE3" i="7"/>
  <c r="CF3" i="7"/>
  <c r="CG3" i="7"/>
  <c r="CH3" i="7"/>
  <c r="CI3" i="7"/>
  <c r="CA4" i="7"/>
  <c r="CB4" i="7"/>
  <c r="CC4" i="7"/>
  <c r="CD4" i="7"/>
  <c r="CE4" i="7"/>
  <c r="CF4" i="7"/>
  <c r="CG4" i="7"/>
  <c r="CH4" i="7"/>
  <c r="CI4" i="7"/>
  <c r="CA5" i="7"/>
  <c r="CB5" i="7"/>
  <c r="CC5" i="7"/>
  <c r="CD5" i="7"/>
  <c r="CE5" i="7"/>
  <c r="CF5" i="7"/>
  <c r="CG5" i="7"/>
  <c r="CH5" i="7"/>
  <c r="CI5" i="7"/>
  <c r="CA6" i="7"/>
  <c r="CB6" i="7"/>
  <c r="CC6" i="7"/>
  <c r="CD6" i="7"/>
  <c r="CE6" i="7"/>
  <c r="CF6" i="7"/>
  <c r="CG6" i="7"/>
  <c r="CH6" i="7"/>
  <c r="CI6" i="7"/>
  <c r="CA7" i="7"/>
  <c r="CB7" i="7"/>
  <c r="CC7" i="7"/>
  <c r="CD7" i="7"/>
  <c r="CE7" i="7"/>
  <c r="CF7" i="7"/>
  <c r="CG7" i="7"/>
  <c r="CH7" i="7"/>
  <c r="CI7" i="7"/>
  <c r="CA8" i="7"/>
  <c r="CB8" i="7"/>
  <c r="CC8" i="7"/>
  <c r="CD8" i="7"/>
  <c r="CE8" i="7"/>
  <c r="CF8" i="7"/>
  <c r="CG8" i="7"/>
  <c r="CH8" i="7"/>
  <c r="CI8" i="7"/>
  <c r="CA9" i="7"/>
  <c r="CB9" i="7"/>
  <c r="CC9" i="7"/>
  <c r="CD9" i="7"/>
  <c r="CE9" i="7"/>
  <c r="CF9" i="7"/>
  <c r="CG9" i="7"/>
  <c r="CH9" i="7"/>
  <c r="CI9" i="7"/>
  <c r="CA10" i="7"/>
  <c r="CB10" i="7"/>
  <c r="CC10" i="7"/>
  <c r="CD10" i="7"/>
  <c r="CE10" i="7"/>
  <c r="CF10" i="7"/>
  <c r="CG10" i="7"/>
  <c r="CH10" i="7"/>
  <c r="CI10" i="7"/>
  <c r="CA11" i="7"/>
  <c r="CB11" i="7"/>
  <c r="CC11" i="7"/>
  <c r="CD11" i="7"/>
  <c r="CE11" i="7"/>
  <c r="CF11" i="7"/>
  <c r="CG11" i="7"/>
  <c r="CH11" i="7"/>
  <c r="CI11" i="7"/>
  <c r="CA12" i="7"/>
  <c r="CB12" i="7"/>
  <c r="CC12" i="7"/>
  <c r="CD12" i="7"/>
  <c r="CE12" i="7"/>
  <c r="CF12" i="7"/>
  <c r="CG12" i="7"/>
  <c r="CH12" i="7"/>
  <c r="CI12" i="7"/>
  <c r="CA13" i="7"/>
  <c r="CB13" i="7"/>
  <c r="CC13" i="7"/>
  <c r="CD13" i="7"/>
  <c r="CE13" i="7"/>
  <c r="CF13" i="7"/>
  <c r="CG13" i="7"/>
  <c r="CH13" i="7"/>
  <c r="CI13" i="7"/>
  <c r="CA14" i="7"/>
  <c r="CB14" i="7"/>
  <c r="CC14" i="7"/>
  <c r="CD14" i="7"/>
  <c r="CE14" i="7"/>
  <c r="CF14" i="7"/>
  <c r="CG14" i="7"/>
  <c r="CH14" i="7"/>
  <c r="CI14" i="7"/>
  <c r="CA15" i="7"/>
  <c r="CB15" i="7"/>
  <c r="CC15" i="7"/>
  <c r="CD15" i="7"/>
  <c r="CE15" i="7"/>
  <c r="CF15" i="7"/>
  <c r="CG15" i="7"/>
  <c r="CH15" i="7"/>
  <c r="CI15" i="7"/>
  <c r="CA16" i="7"/>
  <c r="CB16" i="7"/>
  <c r="CC16" i="7"/>
  <c r="CD16" i="7"/>
  <c r="CE16" i="7"/>
  <c r="CF16" i="7"/>
  <c r="CG16" i="7"/>
  <c r="CH16" i="7"/>
  <c r="CI16" i="7"/>
  <c r="CA17" i="7"/>
  <c r="CB17" i="7"/>
  <c r="CC17" i="7"/>
  <c r="CD17" i="7"/>
  <c r="CE17" i="7"/>
  <c r="CF17" i="7"/>
  <c r="CG17" i="7"/>
  <c r="CH17" i="7"/>
  <c r="CI17" i="7"/>
  <c r="CA18" i="7"/>
  <c r="CB18" i="7"/>
  <c r="CC18" i="7"/>
  <c r="CD18" i="7"/>
  <c r="CE18" i="7"/>
  <c r="CF18" i="7"/>
  <c r="CG18" i="7"/>
  <c r="CH18" i="7"/>
  <c r="CI18" i="7"/>
  <c r="CA19" i="7"/>
  <c r="CB19" i="7"/>
  <c r="CC19" i="7"/>
  <c r="CD19" i="7"/>
  <c r="CE19" i="7"/>
  <c r="CF19" i="7"/>
  <c r="CG19" i="7"/>
  <c r="CH19" i="7"/>
  <c r="CI19" i="7"/>
  <c r="CB2" i="7"/>
  <c r="CC2" i="7"/>
  <c r="CD2" i="7"/>
  <c r="CE2" i="7"/>
  <c r="CF2" i="7"/>
  <c r="CG2" i="7"/>
  <c r="CH2" i="7"/>
  <c r="CI2" i="7"/>
  <c r="CA2" i="7"/>
  <c r="BR3" i="7"/>
  <c r="BS3" i="7"/>
  <c r="BT3" i="7"/>
  <c r="BU3" i="7"/>
  <c r="BV3" i="7"/>
  <c r="BW3" i="7"/>
  <c r="BX3" i="7"/>
  <c r="BY3" i="7"/>
  <c r="BZ3" i="7"/>
  <c r="BR4" i="7"/>
  <c r="BS4" i="7"/>
  <c r="BT4" i="7"/>
  <c r="BU4" i="7"/>
  <c r="BV4" i="7"/>
  <c r="BW4" i="7"/>
  <c r="BX4" i="7"/>
  <c r="BY4" i="7"/>
  <c r="BZ4" i="7"/>
  <c r="BR5" i="7"/>
  <c r="BS5" i="7"/>
  <c r="BT5" i="7"/>
  <c r="BU5" i="7"/>
  <c r="BV5" i="7"/>
  <c r="BW5" i="7"/>
  <c r="BX5" i="7"/>
  <c r="BY5" i="7"/>
  <c r="BZ5" i="7"/>
  <c r="BR6" i="7"/>
  <c r="BS6" i="7"/>
  <c r="BT6" i="7"/>
  <c r="BU6" i="7"/>
  <c r="BV6" i="7"/>
  <c r="BW6" i="7"/>
  <c r="BX6" i="7"/>
  <c r="BY6" i="7"/>
  <c r="BZ6" i="7"/>
  <c r="BR7" i="7"/>
  <c r="BS7" i="7"/>
  <c r="BT7" i="7"/>
  <c r="BU7" i="7"/>
  <c r="BV7" i="7"/>
  <c r="BW7" i="7"/>
  <c r="BX7" i="7"/>
  <c r="BY7" i="7"/>
  <c r="BZ7" i="7"/>
  <c r="BR8" i="7"/>
  <c r="BS8" i="7"/>
  <c r="BT8" i="7"/>
  <c r="BU8" i="7"/>
  <c r="BV8" i="7"/>
  <c r="BW8" i="7"/>
  <c r="BX8" i="7"/>
  <c r="BY8" i="7"/>
  <c r="BZ8" i="7"/>
  <c r="BR9" i="7"/>
  <c r="BS9" i="7"/>
  <c r="BT9" i="7"/>
  <c r="BU9" i="7"/>
  <c r="BV9" i="7"/>
  <c r="BW9" i="7"/>
  <c r="BX9" i="7"/>
  <c r="BY9" i="7"/>
  <c r="BZ9" i="7"/>
  <c r="BR10" i="7"/>
  <c r="BS10" i="7"/>
  <c r="BT10" i="7"/>
  <c r="BU10" i="7"/>
  <c r="BV10" i="7"/>
  <c r="BW10" i="7"/>
  <c r="BX10" i="7"/>
  <c r="BY10" i="7"/>
  <c r="BZ10" i="7"/>
  <c r="BR11" i="7"/>
  <c r="BS11" i="7"/>
  <c r="BT11" i="7"/>
  <c r="BU11" i="7"/>
  <c r="BV11" i="7"/>
  <c r="BW11" i="7"/>
  <c r="BX11" i="7"/>
  <c r="BY11" i="7"/>
  <c r="BZ11" i="7"/>
  <c r="BR12" i="7"/>
  <c r="BS12" i="7"/>
  <c r="BT12" i="7"/>
  <c r="BU12" i="7"/>
  <c r="BV12" i="7"/>
  <c r="BW12" i="7"/>
  <c r="BX12" i="7"/>
  <c r="BY12" i="7"/>
  <c r="BZ12" i="7"/>
  <c r="BR13" i="7"/>
  <c r="BS13" i="7"/>
  <c r="BT13" i="7"/>
  <c r="BU13" i="7"/>
  <c r="BV13" i="7"/>
  <c r="BW13" i="7"/>
  <c r="BX13" i="7"/>
  <c r="BY13" i="7"/>
  <c r="BZ13" i="7"/>
  <c r="BR14" i="7"/>
  <c r="BS14" i="7"/>
  <c r="BT14" i="7"/>
  <c r="BU14" i="7"/>
  <c r="BV14" i="7"/>
  <c r="BW14" i="7"/>
  <c r="BX14" i="7"/>
  <c r="BY14" i="7"/>
  <c r="BZ14" i="7"/>
  <c r="BR15" i="7"/>
  <c r="BS15" i="7"/>
  <c r="BT15" i="7"/>
  <c r="BU15" i="7"/>
  <c r="BV15" i="7"/>
  <c r="BW15" i="7"/>
  <c r="BX15" i="7"/>
  <c r="BY15" i="7"/>
  <c r="BZ15" i="7"/>
  <c r="BR16" i="7"/>
  <c r="BS16" i="7"/>
  <c r="BT16" i="7"/>
  <c r="BU16" i="7"/>
  <c r="BV16" i="7"/>
  <c r="BW16" i="7"/>
  <c r="BX16" i="7"/>
  <c r="BY16" i="7"/>
  <c r="BZ16" i="7"/>
  <c r="BR17" i="7"/>
  <c r="BS17" i="7"/>
  <c r="BT17" i="7"/>
  <c r="BU17" i="7"/>
  <c r="BV17" i="7"/>
  <c r="BW17" i="7"/>
  <c r="BX17" i="7"/>
  <c r="BY17" i="7"/>
  <c r="BZ17" i="7"/>
  <c r="BR18" i="7"/>
  <c r="BS18" i="7"/>
  <c r="BT18" i="7"/>
  <c r="BU18" i="7"/>
  <c r="BV18" i="7"/>
  <c r="BW18" i="7"/>
  <c r="BX18" i="7"/>
  <c r="BY18" i="7"/>
  <c r="BZ18" i="7"/>
  <c r="BR19" i="7"/>
  <c r="BS19" i="7"/>
  <c r="BT19" i="7"/>
  <c r="BU19" i="7"/>
  <c r="BV19" i="7"/>
  <c r="BW19" i="7"/>
  <c r="BX19" i="7"/>
  <c r="BY19" i="7"/>
  <c r="BZ19" i="7"/>
  <c r="BS2" i="7"/>
  <c r="BT2" i="7"/>
  <c r="BU2" i="7"/>
  <c r="BV2" i="7"/>
  <c r="BW2" i="7"/>
  <c r="BX2" i="7"/>
  <c r="BY2" i="7"/>
  <c r="BZ2" i="7"/>
  <c r="BR2" i="7"/>
  <c r="BI3" i="7"/>
  <c r="BJ3" i="7"/>
  <c r="BK3" i="7"/>
  <c r="BL3" i="7"/>
  <c r="BM3" i="7"/>
  <c r="BN3" i="7"/>
  <c r="BO3" i="7"/>
  <c r="BP3" i="7"/>
  <c r="BQ3" i="7"/>
  <c r="BI4" i="7"/>
  <c r="BJ4" i="7"/>
  <c r="BK4" i="7"/>
  <c r="BL4" i="7"/>
  <c r="BM4" i="7"/>
  <c r="BN4" i="7"/>
  <c r="BO4" i="7"/>
  <c r="BP4" i="7"/>
  <c r="BQ4" i="7"/>
  <c r="BI5" i="7"/>
  <c r="BJ5" i="7"/>
  <c r="BK5" i="7"/>
  <c r="BL5" i="7"/>
  <c r="BM5" i="7"/>
  <c r="BN5" i="7"/>
  <c r="BO5" i="7"/>
  <c r="BP5" i="7"/>
  <c r="BQ5" i="7"/>
  <c r="BI6" i="7"/>
  <c r="BJ6" i="7"/>
  <c r="BK6" i="7"/>
  <c r="BL6" i="7"/>
  <c r="BM6" i="7"/>
  <c r="BN6" i="7"/>
  <c r="BO6" i="7"/>
  <c r="BP6" i="7"/>
  <c r="BQ6" i="7"/>
  <c r="BI7" i="7"/>
  <c r="BJ7" i="7"/>
  <c r="BK7" i="7"/>
  <c r="BL7" i="7"/>
  <c r="BM7" i="7"/>
  <c r="BN7" i="7"/>
  <c r="BO7" i="7"/>
  <c r="BP7" i="7"/>
  <c r="BQ7" i="7"/>
  <c r="BI8" i="7"/>
  <c r="BJ8" i="7"/>
  <c r="BK8" i="7"/>
  <c r="BL8" i="7"/>
  <c r="BM8" i="7"/>
  <c r="BN8" i="7"/>
  <c r="BO8" i="7"/>
  <c r="BP8" i="7"/>
  <c r="BQ8" i="7"/>
  <c r="BI9" i="7"/>
  <c r="BJ9" i="7"/>
  <c r="BK9" i="7"/>
  <c r="BL9" i="7"/>
  <c r="BM9" i="7"/>
  <c r="BN9" i="7"/>
  <c r="BO9" i="7"/>
  <c r="BP9" i="7"/>
  <c r="BQ9" i="7"/>
  <c r="BI10" i="7"/>
  <c r="BJ10" i="7"/>
  <c r="BK10" i="7"/>
  <c r="BL10" i="7"/>
  <c r="BM10" i="7"/>
  <c r="BN10" i="7"/>
  <c r="BO10" i="7"/>
  <c r="BP10" i="7"/>
  <c r="BQ10" i="7"/>
  <c r="BI11" i="7"/>
  <c r="BJ11" i="7"/>
  <c r="BK11" i="7"/>
  <c r="BL11" i="7"/>
  <c r="BM11" i="7"/>
  <c r="BN11" i="7"/>
  <c r="BO11" i="7"/>
  <c r="BP11" i="7"/>
  <c r="BQ11" i="7"/>
  <c r="BI12" i="7"/>
  <c r="BJ12" i="7"/>
  <c r="BK12" i="7"/>
  <c r="BL12" i="7"/>
  <c r="BM12" i="7"/>
  <c r="BN12" i="7"/>
  <c r="BO12" i="7"/>
  <c r="BP12" i="7"/>
  <c r="BQ12" i="7"/>
  <c r="BI13" i="7"/>
  <c r="BJ13" i="7"/>
  <c r="BK13" i="7"/>
  <c r="BL13" i="7"/>
  <c r="BM13" i="7"/>
  <c r="BN13" i="7"/>
  <c r="BO13" i="7"/>
  <c r="BP13" i="7"/>
  <c r="BQ13" i="7"/>
  <c r="BI14" i="7"/>
  <c r="BJ14" i="7"/>
  <c r="BK14" i="7"/>
  <c r="BL14" i="7"/>
  <c r="BM14" i="7"/>
  <c r="BN14" i="7"/>
  <c r="BO14" i="7"/>
  <c r="BP14" i="7"/>
  <c r="BQ14" i="7"/>
  <c r="BI15" i="7"/>
  <c r="BJ15" i="7"/>
  <c r="BK15" i="7"/>
  <c r="BL15" i="7"/>
  <c r="BM15" i="7"/>
  <c r="BN15" i="7"/>
  <c r="BO15" i="7"/>
  <c r="BP15" i="7"/>
  <c r="BQ15" i="7"/>
  <c r="BI16" i="7"/>
  <c r="BJ16" i="7"/>
  <c r="BK16" i="7"/>
  <c r="BL16" i="7"/>
  <c r="BM16" i="7"/>
  <c r="BN16" i="7"/>
  <c r="BO16" i="7"/>
  <c r="BP16" i="7"/>
  <c r="BQ16" i="7"/>
  <c r="BI17" i="7"/>
  <c r="BJ17" i="7"/>
  <c r="BK17" i="7"/>
  <c r="BL17" i="7"/>
  <c r="BM17" i="7"/>
  <c r="BN17" i="7"/>
  <c r="BO17" i="7"/>
  <c r="BP17" i="7"/>
  <c r="BQ17" i="7"/>
  <c r="BI18" i="7"/>
  <c r="BJ18" i="7"/>
  <c r="BK18" i="7"/>
  <c r="BL18" i="7"/>
  <c r="BM18" i="7"/>
  <c r="BN18" i="7"/>
  <c r="BO18" i="7"/>
  <c r="BP18" i="7"/>
  <c r="BQ18" i="7"/>
  <c r="BI19" i="7"/>
  <c r="BJ19" i="7"/>
  <c r="BK19" i="7"/>
  <c r="BL19" i="7"/>
  <c r="BM19" i="7"/>
  <c r="BN19" i="7"/>
  <c r="BO19" i="7"/>
  <c r="BP19" i="7"/>
  <c r="BQ19" i="7"/>
  <c r="BJ2" i="7"/>
  <c r="BK2" i="7"/>
  <c r="BL2" i="7"/>
  <c r="BM2" i="7"/>
  <c r="BN2" i="7"/>
  <c r="BO2" i="7"/>
  <c r="BP2" i="7"/>
  <c r="BQ2" i="7"/>
  <c r="BI2" i="7"/>
  <c r="AZ3" i="7"/>
  <c r="BA3" i="7"/>
  <c r="BB3" i="7"/>
  <c r="BC3" i="7"/>
  <c r="BD3" i="7"/>
  <c r="BE3" i="7"/>
  <c r="BF3" i="7"/>
  <c r="BG3" i="7"/>
  <c r="BH3" i="7"/>
  <c r="AZ4" i="7"/>
  <c r="BA4" i="7"/>
  <c r="BB4" i="7"/>
  <c r="BC4" i="7"/>
  <c r="BD4" i="7"/>
  <c r="BE4" i="7"/>
  <c r="BF4" i="7"/>
  <c r="BG4" i="7"/>
  <c r="BH4" i="7"/>
  <c r="AZ5" i="7"/>
  <c r="BA5" i="7"/>
  <c r="BB5" i="7"/>
  <c r="BC5" i="7"/>
  <c r="BD5" i="7"/>
  <c r="BE5" i="7"/>
  <c r="BF5" i="7"/>
  <c r="BG5" i="7"/>
  <c r="BH5" i="7"/>
  <c r="AZ6" i="7"/>
  <c r="BA6" i="7"/>
  <c r="BB6" i="7"/>
  <c r="BC6" i="7"/>
  <c r="BD6" i="7"/>
  <c r="BE6" i="7"/>
  <c r="BF6" i="7"/>
  <c r="BG6" i="7"/>
  <c r="BH6" i="7"/>
  <c r="AZ7" i="7"/>
  <c r="BA7" i="7"/>
  <c r="BB7" i="7"/>
  <c r="BC7" i="7"/>
  <c r="BD7" i="7"/>
  <c r="BE7" i="7"/>
  <c r="BF7" i="7"/>
  <c r="BG7" i="7"/>
  <c r="BH7" i="7"/>
  <c r="AZ8" i="7"/>
  <c r="BA8" i="7"/>
  <c r="BB8" i="7"/>
  <c r="BC8" i="7"/>
  <c r="BD8" i="7"/>
  <c r="BE8" i="7"/>
  <c r="BF8" i="7"/>
  <c r="BG8" i="7"/>
  <c r="BH8" i="7"/>
  <c r="AZ9" i="7"/>
  <c r="BA9" i="7"/>
  <c r="BB9" i="7"/>
  <c r="BC9" i="7"/>
  <c r="BD9" i="7"/>
  <c r="BE9" i="7"/>
  <c r="BF9" i="7"/>
  <c r="BG9" i="7"/>
  <c r="BH9" i="7"/>
  <c r="AZ10" i="7"/>
  <c r="BA10" i="7"/>
  <c r="BB10" i="7"/>
  <c r="BC10" i="7"/>
  <c r="BD10" i="7"/>
  <c r="BE10" i="7"/>
  <c r="BF10" i="7"/>
  <c r="BG10" i="7"/>
  <c r="BH10" i="7"/>
  <c r="AZ11" i="7"/>
  <c r="BA11" i="7"/>
  <c r="BB11" i="7"/>
  <c r="BC11" i="7"/>
  <c r="BD11" i="7"/>
  <c r="BE11" i="7"/>
  <c r="BF11" i="7"/>
  <c r="BG11" i="7"/>
  <c r="BH11" i="7"/>
  <c r="AZ12" i="7"/>
  <c r="BA12" i="7"/>
  <c r="BB12" i="7"/>
  <c r="BC12" i="7"/>
  <c r="BD12" i="7"/>
  <c r="BE12" i="7"/>
  <c r="BF12" i="7"/>
  <c r="BG12" i="7"/>
  <c r="BH12" i="7"/>
  <c r="AZ13" i="7"/>
  <c r="BA13" i="7"/>
  <c r="BB13" i="7"/>
  <c r="BC13" i="7"/>
  <c r="BD13" i="7"/>
  <c r="BE13" i="7"/>
  <c r="BF13" i="7"/>
  <c r="BG13" i="7"/>
  <c r="BH13" i="7"/>
  <c r="AZ14" i="7"/>
  <c r="BA14" i="7"/>
  <c r="BB14" i="7"/>
  <c r="BC14" i="7"/>
  <c r="BD14" i="7"/>
  <c r="BE14" i="7"/>
  <c r="BF14" i="7"/>
  <c r="BG14" i="7"/>
  <c r="BH14" i="7"/>
  <c r="AZ15" i="7"/>
  <c r="BA15" i="7"/>
  <c r="BB15" i="7"/>
  <c r="BC15" i="7"/>
  <c r="BD15" i="7"/>
  <c r="BE15" i="7"/>
  <c r="BF15" i="7"/>
  <c r="BG15" i="7"/>
  <c r="BH15" i="7"/>
  <c r="AZ16" i="7"/>
  <c r="BA16" i="7"/>
  <c r="BB16" i="7"/>
  <c r="BC16" i="7"/>
  <c r="BD16" i="7"/>
  <c r="BE16" i="7"/>
  <c r="BF16" i="7"/>
  <c r="BG16" i="7"/>
  <c r="BH16" i="7"/>
  <c r="AZ17" i="7"/>
  <c r="BA17" i="7"/>
  <c r="BB17" i="7"/>
  <c r="BC17" i="7"/>
  <c r="BD17" i="7"/>
  <c r="BE17" i="7"/>
  <c r="BF17" i="7"/>
  <c r="BG17" i="7"/>
  <c r="BH17" i="7"/>
  <c r="AZ18" i="7"/>
  <c r="BA18" i="7"/>
  <c r="BB18" i="7"/>
  <c r="BC18" i="7"/>
  <c r="BD18" i="7"/>
  <c r="BE18" i="7"/>
  <c r="BF18" i="7"/>
  <c r="BG18" i="7"/>
  <c r="BH18" i="7"/>
  <c r="AZ19" i="7"/>
  <c r="BA19" i="7"/>
  <c r="BB19" i="7"/>
  <c r="BC19" i="7"/>
  <c r="BD19" i="7"/>
  <c r="BE19" i="7"/>
  <c r="BF19" i="7"/>
  <c r="BG19" i="7"/>
  <c r="BH19" i="7"/>
  <c r="BA2" i="7"/>
  <c r="BB2" i="7"/>
  <c r="BC2" i="7"/>
  <c r="BD2" i="7"/>
  <c r="BE2" i="7"/>
  <c r="BF2" i="7"/>
  <c r="BG2" i="7"/>
  <c r="BH2" i="7"/>
  <c r="AZ2" i="7"/>
  <c r="AQ3" i="7"/>
  <c r="AR3" i="7"/>
  <c r="AS3" i="7"/>
  <c r="AT3" i="7"/>
  <c r="AU3" i="7"/>
  <c r="AV3" i="7"/>
  <c r="AW3" i="7"/>
  <c r="AX3" i="7"/>
  <c r="AY3" i="7"/>
  <c r="AQ4" i="7"/>
  <c r="AR4" i="7"/>
  <c r="AS4" i="7"/>
  <c r="AT4" i="7"/>
  <c r="AU4" i="7"/>
  <c r="AV4" i="7"/>
  <c r="AW4" i="7"/>
  <c r="AX4" i="7"/>
  <c r="AY4" i="7"/>
  <c r="AQ5" i="7"/>
  <c r="AR5" i="7"/>
  <c r="AS5" i="7"/>
  <c r="AT5" i="7"/>
  <c r="AU5" i="7"/>
  <c r="AV5" i="7"/>
  <c r="AW5" i="7"/>
  <c r="AX5" i="7"/>
  <c r="AY5" i="7"/>
  <c r="AQ6" i="7"/>
  <c r="AR6" i="7"/>
  <c r="AS6" i="7"/>
  <c r="AT6" i="7"/>
  <c r="AU6" i="7"/>
  <c r="AV6" i="7"/>
  <c r="AW6" i="7"/>
  <c r="AX6" i="7"/>
  <c r="AY6" i="7"/>
  <c r="AQ7" i="7"/>
  <c r="AR7" i="7"/>
  <c r="AS7" i="7"/>
  <c r="AT7" i="7"/>
  <c r="AU7" i="7"/>
  <c r="AV7" i="7"/>
  <c r="AW7" i="7"/>
  <c r="AX7" i="7"/>
  <c r="AY7" i="7"/>
  <c r="AQ8" i="7"/>
  <c r="AR8" i="7"/>
  <c r="AS8" i="7"/>
  <c r="AT8" i="7"/>
  <c r="AU8" i="7"/>
  <c r="AV8" i="7"/>
  <c r="AW8" i="7"/>
  <c r="AX8" i="7"/>
  <c r="AY8" i="7"/>
  <c r="AQ9" i="7"/>
  <c r="AR9" i="7"/>
  <c r="AS9" i="7"/>
  <c r="AT9" i="7"/>
  <c r="AU9" i="7"/>
  <c r="AV9" i="7"/>
  <c r="AW9" i="7"/>
  <c r="AX9" i="7"/>
  <c r="AY9" i="7"/>
  <c r="AQ10" i="7"/>
  <c r="AR10" i="7"/>
  <c r="AS10" i="7"/>
  <c r="AT10" i="7"/>
  <c r="AU10" i="7"/>
  <c r="AV10" i="7"/>
  <c r="AW10" i="7"/>
  <c r="AX10" i="7"/>
  <c r="AY10" i="7"/>
  <c r="AQ11" i="7"/>
  <c r="AR11" i="7"/>
  <c r="AS11" i="7"/>
  <c r="AT11" i="7"/>
  <c r="AU11" i="7"/>
  <c r="AV11" i="7"/>
  <c r="AW11" i="7"/>
  <c r="AX11" i="7"/>
  <c r="AY11" i="7"/>
  <c r="AQ12" i="7"/>
  <c r="AR12" i="7"/>
  <c r="AS12" i="7"/>
  <c r="AT12" i="7"/>
  <c r="AU12" i="7"/>
  <c r="AV12" i="7"/>
  <c r="AW12" i="7"/>
  <c r="AX12" i="7"/>
  <c r="AY12" i="7"/>
  <c r="AQ13" i="7"/>
  <c r="AR13" i="7"/>
  <c r="AS13" i="7"/>
  <c r="AT13" i="7"/>
  <c r="AU13" i="7"/>
  <c r="AV13" i="7"/>
  <c r="AW13" i="7"/>
  <c r="AX13" i="7"/>
  <c r="AY13" i="7"/>
  <c r="AQ14" i="7"/>
  <c r="AR14" i="7"/>
  <c r="AS14" i="7"/>
  <c r="AT14" i="7"/>
  <c r="AU14" i="7"/>
  <c r="AV14" i="7"/>
  <c r="AW14" i="7"/>
  <c r="AX14" i="7"/>
  <c r="AY14" i="7"/>
  <c r="AQ15" i="7"/>
  <c r="AR15" i="7"/>
  <c r="AS15" i="7"/>
  <c r="AT15" i="7"/>
  <c r="AU15" i="7"/>
  <c r="AV15" i="7"/>
  <c r="AW15" i="7"/>
  <c r="AX15" i="7"/>
  <c r="AY15" i="7"/>
  <c r="AQ16" i="7"/>
  <c r="AR16" i="7"/>
  <c r="AS16" i="7"/>
  <c r="AT16" i="7"/>
  <c r="AU16" i="7"/>
  <c r="AV16" i="7"/>
  <c r="AW16" i="7"/>
  <c r="AX16" i="7"/>
  <c r="AY16" i="7"/>
  <c r="AQ17" i="7"/>
  <c r="AR17" i="7"/>
  <c r="AS17" i="7"/>
  <c r="AT17" i="7"/>
  <c r="AU17" i="7"/>
  <c r="AV17" i="7"/>
  <c r="AW17" i="7"/>
  <c r="AX17" i="7"/>
  <c r="AY17" i="7"/>
  <c r="AQ18" i="7"/>
  <c r="AR18" i="7"/>
  <c r="AS18" i="7"/>
  <c r="AT18" i="7"/>
  <c r="AU18" i="7"/>
  <c r="AV18" i="7"/>
  <c r="AW18" i="7"/>
  <c r="AX18" i="7"/>
  <c r="AY18" i="7"/>
  <c r="AQ19" i="7"/>
  <c r="AR19" i="7"/>
  <c r="AS19" i="7"/>
  <c r="AT19" i="7"/>
  <c r="AU19" i="7"/>
  <c r="AV19" i="7"/>
  <c r="AW19" i="7"/>
  <c r="AX19" i="7"/>
  <c r="AY19" i="7"/>
  <c r="AR2" i="7"/>
  <c r="AS2" i="7"/>
  <c r="AT2" i="7"/>
  <c r="AU2" i="7"/>
  <c r="AV2" i="7"/>
  <c r="AW2" i="7"/>
  <c r="AX2" i="7"/>
  <c r="AY2" i="7"/>
  <c r="AQ2" i="7"/>
  <c r="AH3" i="7"/>
  <c r="AI3" i="7"/>
  <c r="AJ3" i="7"/>
  <c r="AK3" i="7"/>
  <c r="AL3" i="7"/>
  <c r="AM3" i="7"/>
  <c r="AN3" i="7"/>
  <c r="AO3" i="7"/>
  <c r="AP3" i="7"/>
  <c r="AH4" i="7"/>
  <c r="AI4" i="7"/>
  <c r="AJ4" i="7"/>
  <c r="AK4" i="7"/>
  <c r="AL4" i="7"/>
  <c r="AM4" i="7"/>
  <c r="AN4" i="7"/>
  <c r="AO4" i="7"/>
  <c r="AP4" i="7"/>
  <c r="AH5" i="7"/>
  <c r="AI5" i="7"/>
  <c r="AJ5" i="7"/>
  <c r="AK5" i="7"/>
  <c r="AL5" i="7"/>
  <c r="AM5" i="7"/>
  <c r="AN5" i="7"/>
  <c r="AO5" i="7"/>
  <c r="AP5" i="7"/>
  <c r="AH6" i="7"/>
  <c r="AI6" i="7"/>
  <c r="AJ6" i="7"/>
  <c r="AK6" i="7"/>
  <c r="AL6" i="7"/>
  <c r="AM6" i="7"/>
  <c r="AN6" i="7"/>
  <c r="AO6" i="7"/>
  <c r="AP6" i="7"/>
  <c r="AH7" i="7"/>
  <c r="AI7" i="7"/>
  <c r="AJ7" i="7"/>
  <c r="AK7" i="7"/>
  <c r="AL7" i="7"/>
  <c r="AM7" i="7"/>
  <c r="AN7" i="7"/>
  <c r="AO7" i="7"/>
  <c r="AP7" i="7"/>
  <c r="AH8" i="7"/>
  <c r="AI8" i="7"/>
  <c r="AJ8" i="7"/>
  <c r="AK8" i="7"/>
  <c r="AL8" i="7"/>
  <c r="AM8" i="7"/>
  <c r="AN8" i="7"/>
  <c r="AO8" i="7"/>
  <c r="AP8" i="7"/>
  <c r="AH9" i="7"/>
  <c r="AI9" i="7"/>
  <c r="AJ9" i="7"/>
  <c r="AK9" i="7"/>
  <c r="AL9" i="7"/>
  <c r="AM9" i="7"/>
  <c r="AN9" i="7"/>
  <c r="AO9" i="7"/>
  <c r="AP9" i="7"/>
  <c r="AH10" i="7"/>
  <c r="AI10" i="7"/>
  <c r="AJ10" i="7"/>
  <c r="AK10" i="7"/>
  <c r="AL10" i="7"/>
  <c r="AM10" i="7"/>
  <c r="AN10" i="7"/>
  <c r="AO10" i="7"/>
  <c r="AP10" i="7"/>
  <c r="AH11" i="7"/>
  <c r="AI11" i="7"/>
  <c r="AJ11" i="7"/>
  <c r="AK11" i="7"/>
  <c r="AL11" i="7"/>
  <c r="AM11" i="7"/>
  <c r="AN11" i="7"/>
  <c r="AO11" i="7"/>
  <c r="AP11" i="7"/>
  <c r="AH12" i="7"/>
  <c r="AI12" i="7"/>
  <c r="AJ12" i="7"/>
  <c r="AK12" i="7"/>
  <c r="AL12" i="7"/>
  <c r="AM12" i="7"/>
  <c r="AN12" i="7"/>
  <c r="AO12" i="7"/>
  <c r="AP12" i="7"/>
  <c r="AH13" i="7"/>
  <c r="AI13" i="7"/>
  <c r="AJ13" i="7"/>
  <c r="AK13" i="7"/>
  <c r="AL13" i="7"/>
  <c r="AM13" i="7"/>
  <c r="AN13" i="7"/>
  <c r="AO13" i="7"/>
  <c r="AP13" i="7"/>
  <c r="AH14" i="7"/>
  <c r="AI14" i="7"/>
  <c r="AJ14" i="7"/>
  <c r="AK14" i="7"/>
  <c r="AL14" i="7"/>
  <c r="AM14" i="7"/>
  <c r="AN14" i="7"/>
  <c r="AO14" i="7"/>
  <c r="AP14" i="7"/>
  <c r="AH15" i="7"/>
  <c r="AI15" i="7"/>
  <c r="AJ15" i="7"/>
  <c r="AK15" i="7"/>
  <c r="AL15" i="7"/>
  <c r="AM15" i="7"/>
  <c r="AN15" i="7"/>
  <c r="AO15" i="7"/>
  <c r="AP15" i="7"/>
  <c r="AH16" i="7"/>
  <c r="AI16" i="7"/>
  <c r="AJ16" i="7"/>
  <c r="AK16" i="7"/>
  <c r="AL16" i="7"/>
  <c r="AM16" i="7"/>
  <c r="AN16" i="7"/>
  <c r="AO16" i="7"/>
  <c r="AP16" i="7"/>
  <c r="AH17" i="7"/>
  <c r="AI17" i="7"/>
  <c r="AJ17" i="7"/>
  <c r="AK17" i="7"/>
  <c r="AL17" i="7"/>
  <c r="AM17" i="7"/>
  <c r="AN17" i="7"/>
  <c r="AO17" i="7"/>
  <c r="AP17" i="7"/>
  <c r="AH18" i="7"/>
  <c r="AI18" i="7"/>
  <c r="AJ18" i="7"/>
  <c r="AK18" i="7"/>
  <c r="AL18" i="7"/>
  <c r="AM18" i="7"/>
  <c r="AN18" i="7"/>
  <c r="AO18" i="7"/>
  <c r="AP18" i="7"/>
  <c r="AH19" i="7"/>
  <c r="AI19" i="7"/>
  <c r="AJ19" i="7"/>
  <c r="AK19" i="7"/>
  <c r="AL19" i="7"/>
  <c r="AM19" i="7"/>
  <c r="AN19" i="7"/>
  <c r="AO19" i="7"/>
  <c r="AP19" i="7"/>
  <c r="AI2" i="7"/>
  <c r="AJ2" i="7"/>
  <c r="AK2" i="7"/>
  <c r="AL2" i="7"/>
  <c r="AM2" i="7"/>
  <c r="AN2" i="7"/>
  <c r="AO2" i="7"/>
  <c r="AP2" i="7"/>
  <c r="AH2" i="7"/>
  <c r="Y3" i="7"/>
  <c r="Z3" i="7"/>
  <c r="AA3" i="7"/>
  <c r="AB3" i="7"/>
  <c r="AC3" i="7"/>
  <c r="AD3" i="7"/>
  <c r="AE3" i="7"/>
  <c r="AF3" i="7"/>
  <c r="AG3" i="7"/>
  <c r="Y4" i="7"/>
  <c r="Z4" i="7"/>
  <c r="AA4" i="7"/>
  <c r="AB4" i="7"/>
  <c r="AC4" i="7"/>
  <c r="AD4" i="7"/>
  <c r="AE4" i="7"/>
  <c r="AF4" i="7"/>
  <c r="AG4" i="7"/>
  <c r="Y5" i="7"/>
  <c r="Z5" i="7"/>
  <c r="AA5" i="7"/>
  <c r="AB5" i="7"/>
  <c r="AC5" i="7"/>
  <c r="AD5" i="7"/>
  <c r="AE5" i="7"/>
  <c r="AF5" i="7"/>
  <c r="AG5" i="7"/>
  <c r="Y6" i="7"/>
  <c r="Z6" i="7"/>
  <c r="AA6" i="7"/>
  <c r="AB6" i="7"/>
  <c r="AC6" i="7"/>
  <c r="AD6" i="7"/>
  <c r="AE6" i="7"/>
  <c r="AF6" i="7"/>
  <c r="AG6" i="7"/>
  <c r="Y7" i="7"/>
  <c r="Z7" i="7"/>
  <c r="AA7" i="7"/>
  <c r="AB7" i="7"/>
  <c r="AC7" i="7"/>
  <c r="AD7" i="7"/>
  <c r="AE7" i="7"/>
  <c r="AF7" i="7"/>
  <c r="AG7" i="7"/>
  <c r="Y8" i="7"/>
  <c r="Z8" i="7"/>
  <c r="AA8" i="7"/>
  <c r="AB8" i="7"/>
  <c r="AC8" i="7"/>
  <c r="AD8" i="7"/>
  <c r="AE8" i="7"/>
  <c r="AF8" i="7"/>
  <c r="AG8" i="7"/>
  <c r="Y9" i="7"/>
  <c r="Z9" i="7"/>
  <c r="AA9" i="7"/>
  <c r="AB9" i="7"/>
  <c r="AC9" i="7"/>
  <c r="AD9" i="7"/>
  <c r="AE9" i="7"/>
  <c r="AF9" i="7"/>
  <c r="AG9" i="7"/>
  <c r="Y10" i="7"/>
  <c r="Z10" i="7"/>
  <c r="AA10" i="7"/>
  <c r="AB10" i="7"/>
  <c r="AC10" i="7"/>
  <c r="AD10" i="7"/>
  <c r="AE10" i="7"/>
  <c r="AF10" i="7"/>
  <c r="AG10" i="7"/>
  <c r="Y11" i="7"/>
  <c r="Z11" i="7"/>
  <c r="AA11" i="7"/>
  <c r="AB11" i="7"/>
  <c r="AC11" i="7"/>
  <c r="AD11" i="7"/>
  <c r="AE11" i="7"/>
  <c r="AF11" i="7"/>
  <c r="AG11" i="7"/>
  <c r="Y12" i="7"/>
  <c r="Z12" i="7"/>
  <c r="AA12" i="7"/>
  <c r="AB12" i="7"/>
  <c r="AC12" i="7"/>
  <c r="AD12" i="7"/>
  <c r="AE12" i="7"/>
  <c r="AF12" i="7"/>
  <c r="AG12" i="7"/>
  <c r="Y13" i="7"/>
  <c r="Z13" i="7"/>
  <c r="AA13" i="7"/>
  <c r="AB13" i="7"/>
  <c r="AC13" i="7"/>
  <c r="AD13" i="7"/>
  <c r="AE13" i="7"/>
  <c r="AF13" i="7"/>
  <c r="AG13" i="7"/>
  <c r="Y14" i="7"/>
  <c r="Z14" i="7"/>
  <c r="AA14" i="7"/>
  <c r="AB14" i="7"/>
  <c r="AC14" i="7"/>
  <c r="AD14" i="7"/>
  <c r="AE14" i="7"/>
  <c r="AF14" i="7"/>
  <c r="AG14" i="7"/>
  <c r="Y15" i="7"/>
  <c r="Z15" i="7"/>
  <c r="AA15" i="7"/>
  <c r="AB15" i="7"/>
  <c r="AC15" i="7"/>
  <c r="AD15" i="7"/>
  <c r="AE15" i="7"/>
  <c r="AF15" i="7"/>
  <c r="AG15" i="7"/>
  <c r="Y16" i="7"/>
  <c r="Z16" i="7"/>
  <c r="AA16" i="7"/>
  <c r="AB16" i="7"/>
  <c r="AC16" i="7"/>
  <c r="AD16" i="7"/>
  <c r="AE16" i="7"/>
  <c r="AF16" i="7"/>
  <c r="AG16" i="7"/>
  <c r="Y17" i="7"/>
  <c r="Z17" i="7"/>
  <c r="AA17" i="7"/>
  <c r="AB17" i="7"/>
  <c r="AC17" i="7"/>
  <c r="AD17" i="7"/>
  <c r="AE17" i="7"/>
  <c r="AF17" i="7"/>
  <c r="AG17" i="7"/>
  <c r="Y18" i="7"/>
  <c r="Z18" i="7"/>
  <c r="AA18" i="7"/>
  <c r="AB18" i="7"/>
  <c r="AC18" i="7"/>
  <c r="AD18" i="7"/>
  <c r="AE18" i="7"/>
  <c r="AF18" i="7"/>
  <c r="AG18" i="7"/>
  <c r="Y19" i="7"/>
  <c r="Z19" i="7"/>
  <c r="AA19" i="7"/>
  <c r="AB19" i="7"/>
  <c r="AC19" i="7"/>
  <c r="AD19" i="7"/>
  <c r="AE19" i="7"/>
  <c r="AF19" i="7"/>
  <c r="AG19" i="7"/>
  <c r="Z2" i="7"/>
  <c r="AA2" i="7"/>
  <c r="AB2" i="7"/>
  <c r="AC2" i="7"/>
  <c r="AD2" i="7"/>
  <c r="AE2" i="7"/>
  <c r="AF2" i="7"/>
  <c r="AG2" i="7"/>
  <c r="Y2" i="7"/>
  <c r="P3" i="7"/>
  <c r="Q3" i="7"/>
  <c r="R3" i="7"/>
  <c r="S3" i="7"/>
  <c r="T3" i="7"/>
  <c r="U3" i="7"/>
  <c r="V3" i="7"/>
  <c r="W3" i="7"/>
  <c r="X3" i="7"/>
  <c r="P4" i="7"/>
  <c r="Q4" i="7"/>
  <c r="R4" i="7"/>
  <c r="S4" i="7"/>
  <c r="T4" i="7"/>
  <c r="U4" i="7"/>
  <c r="V4" i="7"/>
  <c r="W4" i="7"/>
  <c r="X4" i="7"/>
  <c r="P5" i="7"/>
  <c r="Q5" i="7"/>
  <c r="R5" i="7"/>
  <c r="S5" i="7"/>
  <c r="T5" i="7"/>
  <c r="U5" i="7"/>
  <c r="V5" i="7"/>
  <c r="W5" i="7"/>
  <c r="X5" i="7"/>
  <c r="P6" i="7"/>
  <c r="Q6" i="7"/>
  <c r="R6" i="7"/>
  <c r="S6" i="7"/>
  <c r="T6" i="7"/>
  <c r="U6" i="7"/>
  <c r="V6" i="7"/>
  <c r="W6" i="7"/>
  <c r="X6" i="7"/>
  <c r="P7" i="7"/>
  <c r="Q7" i="7"/>
  <c r="R7" i="7"/>
  <c r="S7" i="7"/>
  <c r="T7" i="7"/>
  <c r="U7" i="7"/>
  <c r="V7" i="7"/>
  <c r="W7" i="7"/>
  <c r="X7" i="7"/>
  <c r="P8" i="7"/>
  <c r="Q8" i="7"/>
  <c r="R8" i="7"/>
  <c r="S8" i="7"/>
  <c r="T8" i="7"/>
  <c r="U8" i="7"/>
  <c r="V8" i="7"/>
  <c r="W8" i="7"/>
  <c r="X8" i="7"/>
  <c r="P9" i="7"/>
  <c r="Q9" i="7"/>
  <c r="R9" i="7"/>
  <c r="S9" i="7"/>
  <c r="T9" i="7"/>
  <c r="U9" i="7"/>
  <c r="V9" i="7"/>
  <c r="W9" i="7"/>
  <c r="X9" i="7"/>
  <c r="P10" i="7"/>
  <c r="Q10" i="7"/>
  <c r="R10" i="7"/>
  <c r="S10" i="7"/>
  <c r="T10" i="7"/>
  <c r="U10" i="7"/>
  <c r="V10" i="7"/>
  <c r="W10" i="7"/>
  <c r="X10" i="7"/>
  <c r="P11" i="7"/>
  <c r="Q11" i="7"/>
  <c r="R11" i="7"/>
  <c r="S11" i="7"/>
  <c r="T11" i="7"/>
  <c r="U11" i="7"/>
  <c r="V11" i="7"/>
  <c r="W11" i="7"/>
  <c r="X11" i="7"/>
  <c r="P12" i="7"/>
  <c r="Q12" i="7"/>
  <c r="R12" i="7"/>
  <c r="S12" i="7"/>
  <c r="T12" i="7"/>
  <c r="U12" i="7"/>
  <c r="V12" i="7"/>
  <c r="W12" i="7"/>
  <c r="X12" i="7"/>
  <c r="P13" i="7"/>
  <c r="Q13" i="7"/>
  <c r="R13" i="7"/>
  <c r="S13" i="7"/>
  <c r="T13" i="7"/>
  <c r="U13" i="7"/>
  <c r="V13" i="7"/>
  <c r="W13" i="7"/>
  <c r="X13" i="7"/>
  <c r="P14" i="7"/>
  <c r="Q14" i="7"/>
  <c r="R14" i="7"/>
  <c r="S14" i="7"/>
  <c r="T14" i="7"/>
  <c r="U14" i="7"/>
  <c r="V14" i="7"/>
  <c r="W14" i="7"/>
  <c r="X14" i="7"/>
  <c r="P15" i="7"/>
  <c r="Q15" i="7"/>
  <c r="R15" i="7"/>
  <c r="S15" i="7"/>
  <c r="T15" i="7"/>
  <c r="U15" i="7"/>
  <c r="V15" i="7"/>
  <c r="W15" i="7"/>
  <c r="X15" i="7"/>
  <c r="P16" i="7"/>
  <c r="Q16" i="7"/>
  <c r="R16" i="7"/>
  <c r="S16" i="7"/>
  <c r="T16" i="7"/>
  <c r="U16" i="7"/>
  <c r="V16" i="7"/>
  <c r="W16" i="7"/>
  <c r="X16" i="7"/>
  <c r="P17" i="7"/>
  <c r="Q17" i="7"/>
  <c r="R17" i="7"/>
  <c r="S17" i="7"/>
  <c r="T17" i="7"/>
  <c r="U17" i="7"/>
  <c r="V17" i="7"/>
  <c r="W17" i="7"/>
  <c r="X17" i="7"/>
  <c r="P18" i="7"/>
  <c r="Q18" i="7"/>
  <c r="R18" i="7"/>
  <c r="S18" i="7"/>
  <c r="T18" i="7"/>
  <c r="U18" i="7"/>
  <c r="V18" i="7"/>
  <c r="W18" i="7"/>
  <c r="X18" i="7"/>
  <c r="P19" i="7"/>
  <c r="Q19" i="7"/>
  <c r="R19" i="7"/>
  <c r="S19" i="7"/>
  <c r="T19" i="7"/>
  <c r="U19" i="7"/>
  <c r="V19" i="7"/>
  <c r="W19" i="7"/>
  <c r="X19" i="7"/>
  <c r="Q2" i="7"/>
  <c r="R2" i="7"/>
  <c r="S2" i="7"/>
  <c r="T2" i="7"/>
  <c r="U2" i="7"/>
  <c r="V2" i="7"/>
  <c r="W2" i="7"/>
  <c r="X2" i="7"/>
  <c r="P2" i="7"/>
  <c r="G3" i="7"/>
  <c r="H3" i="7"/>
  <c r="I3" i="7"/>
  <c r="J3" i="7"/>
  <c r="K3" i="7"/>
  <c r="L3" i="7"/>
  <c r="M3" i="7"/>
  <c r="N3" i="7"/>
  <c r="O3" i="7"/>
  <c r="G4" i="7"/>
  <c r="H4" i="7"/>
  <c r="I4" i="7"/>
  <c r="J4" i="7"/>
  <c r="K4" i="7"/>
  <c r="L4" i="7"/>
  <c r="M4" i="7"/>
  <c r="N4" i="7"/>
  <c r="O4" i="7"/>
  <c r="G5" i="7"/>
  <c r="H5" i="7"/>
  <c r="I5" i="7"/>
  <c r="J5" i="7"/>
  <c r="K5" i="7"/>
  <c r="L5" i="7"/>
  <c r="M5" i="7"/>
  <c r="N5" i="7"/>
  <c r="O5" i="7"/>
  <c r="G6" i="7"/>
  <c r="H6" i="7"/>
  <c r="I6" i="7"/>
  <c r="J6" i="7"/>
  <c r="K6" i="7"/>
  <c r="L6" i="7"/>
  <c r="M6" i="7"/>
  <c r="N6" i="7"/>
  <c r="O6" i="7"/>
  <c r="G7" i="7"/>
  <c r="H7" i="7"/>
  <c r="I7" i="7"/>
  <c r="J7" i="7"/>
  <c r="K7" i="7"/>
  <c r="L7" i="7"/>
  <c r="M7" i="7"/>
  <c r="N7" i="7"/>
  <c r="O7" i="7"/>
  <c r="G8" i="7"/>
  <c r="H8" i="7"/>
  <c r="I8" i="7"/>
  <c r="J8" i="7"/>
  <c r="K8" i="7"/>
  <c r="L8" i="7"/>
  <c r="M8" i="7"/>
  <c r="N8" i="7"/>
  <c r="O8" i="7"/>
  <c r="G9" i="7"/>
  <c r="H9" i="7"/>
  <c r="I9" i="7"/>
  <c r="J9" i="7"/>
  <c r="K9" i="7"/>
  <c r="L9" i="7"/>
  <c r="M9" i="7"/>
  <c r="N9" i="7"/>
  <c r="O9" i="7"/>
  <c r="G10" i="7"/>
  <c r="H10" i="7"/>
  <c r="I10" i="7"/>
  <c r="J10" i="7"/>
  <c r="K10" i="7"/>
  <c r="L10" i="7"/>
  <c r="M10" i="7"/>
  <c r="N10" i="7"/>
  <c r="O10" i="7"/>
  <c r="G11" i="7"/>
  <c r="H11" i="7"/>
  <c r="I11" i="7"/>
  <c r="J11" i="7"/>
  <c r="K11" i="7"/>
  <c r="L11" i="7"/>
  <c r="M11" i="7"/>
  <c r="N11" i="7"/>
  <c r="O11" i="7"/>
  <c r="G12" i="7"/>
  <c r="H12" i="7"/>
  <c r="I12" i="7"/>
  <c r="J12" i="7"/>
  <c r="K12" i="7"/>
  <c r="L12" i="7"/>
  <c r="M12" i="7"/>
  <c r="N12" i="7"/>
  <c r="O12" i="7"/>
  <c r="G13" i="7"/>
  <c r="H13" i="7"/>
  <c r="I13" i="7"/>
  <c r="J13" i="7"/>
  <c r="K13" i="7"/>
  <c r="L13" i="7"/>
  <c r="M13" i="7"/>
  <c r="N13" i="7"/>
  <c r="O13" i="7"/>
  <c r="G14" i="7"/>
  <c r="H14" i="7"/>
  <c r="I14" i="7"/>
  <c r="J14" i="7"/>
  <c r="K14" i="7"/>
  <c r="L14" i="7"/>
  <c r="M14" i="7"/>
  <c r="N14" i="7"/>
  <c r="O14" i="7"/>
  <c r="G15" i="7"/>
  <c r="H15" i="7"/>
  <c r="I15" i="7"/>
  <c r="J15" i="7"/>
  <c r="K15" i="7"/>
  <c r="L15" i="7"/>
  <c r="M15" i="7"/>
  <c r="N15" i="7"/>
  <c r="O15" i="7"/>
  <c r="G16" i="7"/>
  <c r="H16" i="7"/>
  <c r="I16" i="7"/>
  <c r="J16" i="7"/>
  <c r="K16" i="7"/>
  <c r="L16" i="7"/>
  <c r="M16" i="7"/>
  <c r="N16" i="7"/>
  <c r="O16" i="7"/>
  <c r="G17" i="7"/>
  <c r="H17" i="7"/>
  <c r="I17" i="7"/>
  <c r="J17" i="7"/>
  <c r="K17" i="7"/>
  <c r="L17" i="7"/>
  <c r="M17" i="7"/>
  <c r="N17" i="7"/>
  <c r="O17" i="7"/>
  <c r="G18" i="7"/>
  <c r="H18" i="7"/>
  <c r="I18" i="7"/>
  <c r="J18" i="7"/>
  <c r="K18" i="7"/>
  <c r="L18" i="7"/>
  <c r="M18" i="7"/>
  <c r="N18" i="7"/>
  <c r="O18" i="7"/>
  <c r="G19" i="7"/>
  <c r="H19" i="7"/>
  <c r="I19" i="7"/>
  <c r="J19" i="7"/>
  <c r="K19" i="7"/>
  <c r="L19" i="7"/>
  <c r="M19" i="7"/>
  <c r="N19" i="7"/>
  <c r="O19" i="7"/>
  <c r="H2" i="7"/>
  <c r="I2" i="7"/>
  <c r="J2" i="7"/>
  <c r="K2" i="7"/>
  <c r="L2" i="7"/>
  <c r="M2" i="7"/>
  <c r="N2" i="7"/>
  <c r="O2" i="7"/>
  <c r="G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2" i="6"/>
  <c r="F149" i="6"/>
  <c r="F148" i="6"/>
  <c r="F147" i="6"/>
  <c r="G147" i="6" s="1"/>
  <c r="F146" i="6"/>
  <c r="F145" i="6"/>
  <c r="G145" i="6" s="1"/>
  <c r="H145" i="6" s="1"/>
  <c r="F144" i="6"/>
  <c r="F143" i="6"/>
  <c r="G143" i="6" s="1"/>
  <c r="H143" i="6" s="1"/>
  <c r="F142" i="6"/>
  <c r="F141" i="6"/>
  <c r="G141" i="6" s="1"/>
  <c r="F140" i="6"/>
  <c r="F139" i="6"/>
  <c r="G139" i="6" s="1"/>
  <c r="F138" i="6"/>
  <c r="F137" i="6"/>
  <c r="G137" i="6" s="1"/>
  <c r="F136" i="6"/>
  <c r="F135" i="6"/>
  <c r="G135" i="6" s="1"/>
  <c r="H135" i="6" s="1"/>
  <c r="F134" i="6"/>
  <c r="F133" i="6"/>
  <c r="G133" i="6" s="1"/>
  <c r="F132" i="6"/>
  <c r="F131" i="6"/>
  <c r="G131" i="6" s="1"/>
  <c r="F130" i="6"/>
  <c r="F129" i="6"/>
  <c r="G129" i="6" s="1"/>
  <c r="F128" i="6"/>
  <c r="F127" i="6"/>
  <c r="G127" i="6" s="1"/>
  <c r="H127" i="6" s="1"/>
  <c r="F126" i="6"/>
  <c r="F125" i="6"/>
  <c r="G125" i="6" s="1"/>
  <c r="F124" i="6"/>
  <c r="F123" i="6"/>
  <c r="G123" i="6" s="1"/>
  <c r="H123" i="6" s="1"/>
  <c r="F122" i="6"/>
  <c r="F121" i="6"/>
  <c r="G121" i="6" s="1"/>
  <c r="F120" i="6"/>
  <c r="F119" i="6"/>
  <c r="G119" i="6" s="1"/>
  <c r="H119" i="6" s="1"/>
  <c r="F118" i="6"/>
  <c r="F117" i="6"/>
  <c r="G117" i="6" s="1"/>
  <c r="F116" i="6"/>
  <c r="F115" i="6"/>
  <c r="G115" i="6" s="1"/>
  <c r="F114" i="6"/>
  <c r="F113" i="6"/>
  <c r="G113" i="6" s="1"/>
  <c r="F112" i="6"/>
  <c r="F111" i="6"/>
  <c r="G111" i="6" s="1"/>
  <c r="H111" i="6" s="1"/>
  <c r="F110" i="6"/>
  <c r="F109" i="6"/>
  <c r="G109" i="6" s="1"/>
  <c r="F108" i="6"/>
  <c r="F107" i="6"/>
  <c r="G107" i="6" s="1"/>
  <c r="H107" i="6" s="1"/>
  <c r="F106" i="6"/>
  <c r="F105" i="6"/>
  <c r="G105" i="6" s="1"/>
  <c r="F104" i="6"/>
  <c r="F103" i="6"/>
  <c r="G103" i="6" s="1"/>
  <c r="H103" i="6" s="1"/>
  <c r="F102" i="6"/>
  <c r="F101" i="6"/>
  <c r="G101" i="6" s="1"/>
  <c r="H101" i="6" s="1"/>
  <c r="F100" i="6"/>
  <c r="F99" i="6"/>
  <c r="G99" i="6" s="1"/>
  <c r="F98" i="6"/>
  <c r="F97" i="6"/>
  <c r="G97" i="6" s="1"/>
  <c r="H97" i="6" s="1"/>
  <c r="F96" i="6"/>
  <c r="F95" i="6"/>
  <c r="G95" i="6" s="1"/>
  <c r="H95" i="6" s="1"/>
  <c r="F94" i="6"/>
  <c r="F93" i="6"/>
  <c r="G93" i="6" s="1"/>
  <c r="F92" i="6"/>
  <c r="F91" i="6"/>
  <c r="G91" i="6" s="1"/>
  <c r="H91" i="6" s="1"/>
  <c r="F90" i="6"/>
  <c r="F89" i="6"/>
  <c r="G89" i="6" s="1"/>
  <c r="F88" i="6"/>
  <c r="F87" i="6"/>
  <c r="G87" i="6" s="1"/>
  <c r="H87" i="6" s="1"/>
  <c r="F86" i="6"/>
  <c r="F85" i="6"/>
  <c r="G85" i="6" s="1"/>
  <c r="F84" i="6"/>
  <c r="F83" i="6"/>
  <c r="G83" i="6" s="1"/>
  <c r="F82" i="6"/>
  <c r="F81" i="6"/>
  <c r="G81" i="6" s="1"/>
  <c r="F80" i="6"/>
  <c r="F79" i="6"/>
  <c r="G79" i="6" s="1"/>
  <c r="H79" i="6" s="1"/>
  <c r="F78" i="6"/>
  <c r="F77" i="6"/>
  <c r="G77" i="6" s="1"/>
  <c r="F76" i="6"/>
  <c r="F75" i="6"/>
  <c r="G75" i="6" s="1"/>
  <c r="F74" i="6"/>
  <c r="F73" i="6"/>
  <c r="G73" i="6" s="1"/>
  <c r="F72" i="6"/>
  <c r="F71" i="6"/>
  <c r="G71" i="6" s="1"/>
  <c r="H71" i="6" s="1"/>
  <c r="F70" i="6"/>
  <c r="F69" i="6"/>
  <c r="G69" i="6" s="1"/>
  <c r="H69" i="6" s="1"/>
  <c r="F68" i="6"/>
  <c r="F67" i="6"/>
  <c r="G67" i="6" s="1"/>
  <c r="F66" i="6"/>
  <c r="F65" i="6"/>
  <c r="G65" i="6" s="1"/>
  <c r="F64" i="6"/>
  <c r="F63" i="6"/>
  <c r="G63" i="6" s="1"/>
  <c r="H63" i="6" s="1"/>
  <c r="F62" i="6"/>
  <c r="F61" i="6"/>
  <c r="G61" i="6" s="1"/>
  <c r="F60" i="6"/>
  <c r="F59" i="6"/>
  <c r="G59" i="6" s="1"/>
  <c r="F58" i="6"/>
  <c r="F57" i="6"/>
  <c r="G57" i="6" s="1"/>
  <c r="F56" i="6"/>
  <c r="F55" i="6"/>
  <c r="G55" i="6" s="1"/>
  <c r="H55" i="6" s="1"/>
  <c r="F54" i="6"/>
  <c r="G54" i="6" s="1"/>
  <c r="F53" i="6"/>
  <c r="G53" i="6" s="1"/>
  <c r="H53" i="6" s="1"/>
  <c r="F52" i="6"/>
  <c r="G52" i="6" s="1"/>
  <c r="F51" i="6"/>
  <c r="G51" i="6" s="1"/>
  <c r="H51" i="6" s="1"/>
  <c r="F50" i="6"/>
  <c r="G50" i="6" s="1"/>
  <c r="F49" i="6"/>
  <c r="G49" i="6" s="1"/>
  <c r="H49" i="6" s="1"/>
  <c r="F48" i="6"/>
  <c r="G48" i="6" s="1"/>
  <c r="F47" i="6"/>
  <c r="G47" i="6" s="1"/>
  <c r="H47" i="6" s="1"/>
  <c r="F46" i="6"/>
  <c r="G46" i="6" s="1"/>
  <c r="F45" i="6"/>
  <c r="G45" i="6" s="1"/>
  <c r="H45" i="6" s="1"/>
  <c r="F44" i="6"/>
  <c r="G44" i="6" s="1"/>
  <c r="F43" i="6"/>
  <c r="G43" i="6" s="1"/>
  <c r="H43" i="6" s="1"/>
  <c r="F42" i="6"/>
  <c r="G42" i="6" s="1"/>
  <c r="F41" i="6"/>
  <c r="G41" i="6" s="1"/>
  <c r="H41" i="6" s="1"/>
  <c r="F40" i="6"/>
  <c r="G40" i="6" s="1"/>
  <c r="F39" i="6"/>
  <c r="G39" i="6" s="1"/>
  <c r="H39" i="6" s="1"/>
  <c r="F38" i="6"/>
  <c r="G38" i="6" s="1"/>
  <c r="F37" i="6"/>
  <c r="G37" i="6" s="1"/>
  <c r="H37" i="6" s="1"/>
  <c r="F36" i="6"/>
  <c r="G36" i="6" s="1"/>
  <c r="F35" i="6"/>
  <c r="G35" i="6" s="1"/>
  <c r="H35" i="6" s="1"/>
  <c r="F34" i="6"/>
  <c r="G34" i="6" s="1"/>
  <c r="F33" i="6"/>
  <c r="G33" i="6" s="1"/>
  <c r="H33" i="6" s="1"/>
  <c r="F32" i="6"/>
  <c r="G32" i="6" s="1"/>
  <c r="F31" i="6"/>
  <c r="G31" i="6" s="1"/>
  <c r="H31" i="6" s="1"/>
  <c r="F30" i="6"/>
  <c r="G30" i="6" s="1"/>
  <c r="F29" i="6"/>
  <c r="G29" i="6" s="1"/>
  <c r="H29" i="6" s="1"/>
  <c r="F28" i="6"/>
  <c r="G28" i="6" s="1"/>
  <c r="F27" i="6"/>
  <c r="G27" i="6" s="1"/>
  <c r="F26" i="6"/>
  <c r="G26" i="6" s="1"/>
  <c r="H26" i="6" s="1"/>
  <c r="F25" i="6"/>
  <c r="G25" i="6" s="1"/>
  <c r="F24" i="6"/>
  <c r="F23" i="6"/>
  <c r="G23" i="6" s="1"/>
  <c r="F22" i="6"/>
  <c r="F21" i="6"/>
  <c r="G21" i="6" s="1"/>
  <c r="F20" i="6"/>
  <c r="G20" i="6" s="1"/>
  <c r="H20" i="6" s="1"/>
  <c r="F19" i="6"/>
  <c r="G19" i="6" s="1"/>
  <c r="F18" i="6"/>
  <c r="G18" i="6" s="1"/>
  <c r="H18" i="6" s="1"/>
  <c r="F17" i="6"/>
  <c r="G17" i="6" s="1"/>
  <c r="F16" i="6"/>
  <c r="F15" i="6"/>
  <c r="G15" i="6" s="1"/>
  <c r="F14" i="6"/>
  <c r="F13" i="6"/>
  <c r="G13" i="6" s="1"/>
  <c r="F12" i="6"/>
  <c r="G12" i="6" s="1"/>
  <c r="H12" i="6" s="1"/>
  <c r="F11" i="6"/>
  <c r="G11" i="6" s="1"/>
  <c r="F10" i="6"/>
  <c r="G10" i="6" s="1"/>
  <c r="H10" i="6" s="1"/>
  <c r="F9" i="6"/>
  <c r="G9" i="6" s="1"/>
  <c r="F8" i="6"/>
  <c r="G8" i="6" s="1"/>
  <c r="F7" i="6"/>
  <c r="G7" i="6" s="1"/>
  <c r="F6" i="6"/>
  <c r="F5" i="6"/>
  <c r="G5" i="6" s="1"/>
  <c r="F4" i="6"/>
  <c r="G4" i="6" s="1"/>
  <c r="H4" i="6" s="1"/>
  <c r="F3" i="6"/>
  <c r="G3" i="6" s="1"/>
  <c r="F2" i="6"/>
  <c r="G2" i="6" s="1"/>
  <c r="H2" i="6" s="1"/>
  <c r="H137" i="6" l="1"/>
  <c r="H67" i="6"/>
  <c r="H85" i="6"/>
  <c r="H61" i="6"/>
  <c r="H75" i="6"/>
  <c r="H129" i="6"/>
  <c r="H9" i="6"/>
  <c r="H25" i="6"/>
  <c r="H73" i="6"/>
  <c r="H105" i="6"/>
  <c r="H125" i="6"/>
  <c r="H131" i="6"/>
  <c r="H93" i="6"/>
  <c r="H99" i="6"/>
  <c r="H113" i="6"/>
  <c r="H17" i="6"/>
  <c r="H59" i="6"/>
  <c r="H65" i="6"/>
  <c r="H81" i="6"/>
  <c r="H117" i="6"/>
  <c r="H5" i="6"/>
  <c r="H21" i="6"/>
  <c r="G24" i="6"/>
  <c r="H24" i="6" s="1"/>
  <c r="H57" i="6"/>
  <c r="H77" i="6"/>
  <c r="H83" i="6"/>
  <c r="H89" i="6"/>
  <c r="H109" i="6"/>
  <c r="H115" i="6"/>
  <c r="H121" i="6"/>
  <c r="H141" i="6"/>
  <c r="H147" i="6"/>
  <c r="H13" i="6"/>
  <c r="G16" i="6"/>
  <c r="H16" i="6" s="1"/>
  <c r="H133" i="6"/>
  <c r="H139" i="6"/>
  <c r="H8" i="6"/>
  <c r="G78" i="6"/>
  <c r="H78" i="6" s="1"/>
  <c r="G94" i="6"/>
  <c r="H94" i="6" s="1"/>
  <c r="G110" i="6"/>
  <c r="H110" i="6" s="1"/>
  <c r="G118" i="6"/>
  <c r="H118" i="6" s="1"/>
  <c r="G126" i="6"/>
  <c r="H126" i="6" s="1"/>
  <c r="G134" i="6"/>
  <c r="H134" i="6" s="1"/>
  <c r="G142" i="6"/>
  <c r="H142" i="6" s="1"/>
  <c r="H3" i="6"/>
  <c r="G6" i="6"/>
  <c r="H6" i="6" s="1"/>
  <c r="H11" i="6"/>
  <c r="G14" i="6"/>
  <c r="H14" i="6" s="1"/>
  <c r="H19" i="6"/>
  <c r="G22" i="6"/>
  <c r="H22" i="6" s="1"/>
  <c r="H27" i="6"/>
  <c r="H28" i="6"/>
  <c r="H32" i="6"/>
  <c r="H36" i="6"/>
  <c r="H40" i="6"/>
  <c r="H44" i="6"/>
  <c r="H48" i="6"/>
  <c r="H52" i="6"/>
  <c r="G56" i="6"/>
  <c r="H56" i="6" s="1"/>
  <c r="G64" i="6"/>
  <c r="H64" i="6" s="1"/>
  <c r="G72" i="6"/>
  <c r="H72" i="6" s="1"/>
  <c r="G80" i="6"/>
  <c r="H80" i="6" s="1"/>
  <c r="G88" i="6"/>
  <c r="H88" i="6" s="1"/>
  <c r="G96" i="6"/>
  <c r="H96" i="6" s="1"/>
  <c r="G104" i="6"/>
  <c r="H104" i="6" s="1"/>
  <c r="G112" i="6"/>
  <c r="H112" i="6" s="1"/>
  <c r="G120" i="6"/>
  <c r="H120" i="6" s="1"/>
  <c r="G128" i="6"/>
  <c r="H128" i="6" s="1"/>
  <c r="G136" i="6"/>
  <c r="H136" i="6" s="1"/>
  <c r="G144" i="6"/>
  <c r="H144" i="6" s="1"/>
  <c r="G62" i="6"/>
  <c r="H62" i="6" s="1"/>
  <c r="G86" i="6"/>
  <c r="H86" i="6" s="1"/>
  <c r="G102" i="6"/>
  <c r="H102" i="6" s="1"/>
  <c r="G58" i="6"/>
  <c r="H58" i="6" s="1"/>
  <c r="G66" i="6"/>
  <c r="H66" i="6" s="1"/>
  <c r="G74" i="6"/>
  <c r="H74" i="6" s="1"/>
  <c r="G82" i="6"/>
  <c r="H82" i="6" s="1"/>
  <c r="G90" i="6"/>
  <c r="H90" i="6" s="1"/>
  <c r="G98" i="6"/>
  <c r="H98" i="6" s="1"/>
  <c r="G106" i="6"/>
  <c r="H106" i="6" s="1"/>
  <c r="G114" i="6"/>
  <c r="H114" i="6" s="1"/>
  <c r="G122" i="6"/>
  <c r="H122" i="6" s="1"/>
  <c r="G130" i="6"/>
  <c r="H130" i="6" s="1"/>
  <c r="G138" i="6"/>
  <c r="H138" i="6" s="1"/>
  <c r="G146" i="6"/>
  <c r="H146" i="6" s="1"/>
  <c r="G70" i="6"/>
  <c r="H70" i="6" s="1"/>
  <c r="H7" i="6"/>
  <c r="H15" i="6"/>
  <c r="H23" i="6"/>
  <c r="H30" i="6"/>
  <c r="H34" i="6"/>
  <c r="H38" i="6"/>
  <c r="H42" i="6"/>
  <c r="H46" i="6"/>
  <c r="H50" i="6"/>
  <c r="H54" i="6"/>
  <c r="G60" i="6"/>
  <c r="H60" i="6" s="1"/>
  <c r="G68" i="6"/>
  <c r="H68" i="6" s="1"/>
  <c r="G76" i="6"/>
  <c r="H76" i="6" s="1"/>
  <c r="H84" i="6"/>
  <c r="G84" i="6"/>
  <c r="G92" i="6"/>
  <c r="H92" i="6" s="1"/>
  <c r="G100" i="6"/>
  <c r="H100" i="6" s="1"/>
  <c r="G108" i="6"/>
  <c r="H108" i="6" s="1"/>
  <c r="G116" i="6"/>
  <c r="H116" i="6" s="1"/>
  <c r="G124" i="6"/>
  <c r="H124" i="6" s="1"/>
  <c r="G132" i="6"/>
  <c r="H132" i="6" s="1"/>
  <c r="G140" i="6"/>
  <c r="H140" i="6" s="1"/>
  <c r="G148" i="6"/>
  <c r="H148" i="6" s="1"/>
  <c r="G149" i="6"/>
  <c r="H149" i="6" s="1"/>
  <c r="I11" i="4"/>
  <c r="E8" i="6" s="1"/>
  <c r="I23" i="4"/>
  <c r="E20" i="6" s="1"/>
  <c r="I35" i="4"/>
  <c r="E32" i="6" s="1"/>
  <c r="I47" i="4"/>
  <c r="E44" i="6" s="1"/>
  <c r="I59" i="4"/>
  <c r="E56" i="6" s="1"/>
  <c r="I71" i="4"/>
  <c r="E68" i="6" s="1"/>
  <c r="I83" i="4"/>
  <c r="E80" i="6" s="1"/>
  <c r="I95" i="4"/>
  <c r="E92" i="6" s="1"/>
  <c r="I107" i="4"/>
  <c r="E104" i="6" s="1"/>
  <c r="I119" i="4"/>
  <c r="E116" i="6" s="1"/>
  <c r="I131" i="4"/>
  <c r="E128" i="6" s="1"/>
  <c r="I143" i="4"/>
  <c r="E140" i="6" s="1"/>
  <c r="H11" i="4"/>
  <c r="D8" i="6" s="1"/>
  <c r="H15" i="4"/>
  <c r="D12" i="6" s="1"/>
  <c r="H16" i="4"/>
  <c r="D13" i="6" s="1"/>
  <c r="H23" i="4"/>
  <c r="D20" i="6" s="1"/>
  <c r="H27" i="4"/>
  <c r="D24" i="6" s="1"/>
  <c r="H28" i="4"/>
  <c r="D25" i="6" s="1"/>
  <c r="H35" i="4"/>
  <c r="D32" i="6" s="1"/>
  <c r="H39" i="4"/>
  <c r="D36" i="6" s="1"/>
  <c r="H40" i="4"/>
  <c r="D37" i="6" s="1"/>
  <c r="H47" i="4"/>
  <c r="D44" i="6" s="1"/>
  <c r="H51" i="4"/>
  <c r="D48" i="6" s="1"/>
  <c r="H52" i="4"/>
  <c r="D49" i="6" s="1"/>
  <c r="H59" i="4"/>
  <c r="D56" i="6" s="1"/>
  <c r="H63" i="4"/>
  <c r="D60" i="6" s="1"/>
  <c r="H64" i="4"/>
  <c r="D61" i="6" s="1"/>
  <c r="H71" i="4"/>
  <c r="D68" i="6" s="1"/>
  <c r="H75" i="4"/>
  <c r="D72" i="6" s="1"/>
  <c r="H76" i="4"/>
  <c r="D73" i="6" s="1"/>
  <c r="H83" i="4"/>
  <c r="D80" i="6" s="1"/>
  <c r="H87" i="4"/>
  <c r="D84" i="6" s="1"/>
  <c r="H88" i="4"/>
  <c r="D85" i="6" s="1"/>
  <c r="H95" i="4"/>
  <c r="D92" i="6" s="1"/>
  <c r="H99" i="4"/>
  <c r="D96" i="6" s="1"/>
  <c r="H100" i="4"/>
  <c r="D97" i="6" s="1"/>
  <c r="H107" i="4"/>
  <c r="D104" i="6" s="1"/>
  <c r="H111" i="4"/>
  <c r="D108" i="6" s="1"/>
  <c r="H112" i="4"/>
  <c r="D109" i="6" s="1"/>
  <c r="H119" i="4"/>
  <c r="D116" i="6" s="1"/>
  <c r="H123" i="4"/>
  <c r="D120" i="6" s="1"/>
  <c r="H124" i="4"/>
  <c r="D121" i="6" s="1"/>
  <c r="H131" i="4"/>
  <c r="D128" i="6" s="1"/>
  <c r="H135" i="4"/>
  <c r="D132" i="6" s="1"/>
  <c r="H136" i="4"/>
  <c r="D133" i="6" s="1"/>
  <c r="H143" i="4"/>
  <c r="D140" i="6" s="1"/>
  <c r="H147" i="4"/>
  <c r="D144" i="6" s="1"/>
  <c r="H148" i="4"/>
  <c r="D145" i="6" s="1"/>
  <c r="G7" i="4"/>
  <c r="H7" i="4" s="1"/>
  <c r="G8" i="4"/>
  <c r="H8" i="4" s="1"/>
  <c r="G9" i="4"/>
  <c r="H9" i="4" s="1"/>
  <c r="G10" i="4"/>
  <c r="H10" i="4" s="1"/>
  <c r="G11" i="4"/>
  <c r="G12" i="4"/>
  <c r="G13" i="4"/>
  <c r="G14" i="4"/>
  <c r="G15" i="4"/>
  <c r="I15" i="4" s="1"/>
  <c r="G16" i="4"/>
  <c r="I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G24" i="4"/>
  <c r="G25" i="4"/>
  <c r="G26" i="4"/>
  <c r="G27" i="4"/>
  <c r="I27" i="4" s="1"/>
  <c r="G28" i="4"/>
  <c r="I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G36" i="4"/>
  <c r="G37" i="4"/>
  <c r="G38" i="4"/>
  <c r="G39" i="4"/>
  <c r="I39" i="4" s="1"/>
  <c r="G40" i="4"/>
  <c r="I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G48" i="4"/>
  <c r="G49" i="4"/>
  <c r="G50" i="4"/>
  <c r="G51" i="4"/>
  <c r="I51" i="4" s="1"/>
  <c r="G52" i="4"/>
  <c r="I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G60" i="4"/>
  <c r="G61" i="4"/>
  <c r="G62" i="4"/>
  <c r="G63" i="4"/>
  <c r="I63" i="4" s="1"/>
  <c r="G64" i="4"/>
  <c r="I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G72" i="4"/>
  <c r="G73" i="4"/>
  <c r="G74" i="4"/>
  <c r="G75" i="4"/>
  <c r="I75" i="4" s="1"/>
  <c r="G76" i="4"/>
  <c r="I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G84" i="4"/>
  <c r="G85" i="4"/>
  <c r="G86" i="4"/>
  <c r="G87" i="4"/>
  <c r="I87" i="4" s="1"/>
  <c r="G88" i="4"/>
  <c r="I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G96" i="4"/>
  <c r="G97" i="4"/>
  <c r="G98" i="4"/>
  <c r="G99" i="4"/>
  <c r="I99" i="4" s="1"/>
  <c r="G100" i="4"/>
  <c r="I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G108" i="4"/>
  <c r="G109" i="4"/>
  <c r="G110" i="4"/>
  <c r="G111" i="4"/>
  <c r="I111" i="4" s="1"/>
  <c r="G112" i="4"/>
  <c r="I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G120" i="4"/>
  <c r="G121" i="4"/>
  <c r="G122" i="4"/>
  <c r="G123" i="4"/>
  <c r="I123" i="4" s="1"/>
  <c r="G124" i="4"/>
  <c r="I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G132" i="4"/>
  <c r="G133" i="4"/>
  <c r="G134" i="4"/>
  <c r="G135" i="4"/>
  <c r="I135" i="4" s="1"/>
  <c r="G136" i="4"/>
  <c r="I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G144" i="4"/>
  <c r="G145" i="4"/>
  <c r="G146" i="4"/>
  <c r="G147" i="4"/>
  <c r="I147" i="4" s="1"/>
  <c r="G148" i="4"/>
  <c r="I148" i="4" s="1"/>
  <c r="G149" i="4"/>
  <c r="H149" i="4" s="1"/>
  <c r="G150" i="4"/>
  <c r="H150" i="4" s="1"/>
  <c r="G151" i="4"/>
  <c r="H151" i="4" s="1"/>
  <c r="G152" i="4"/>
  <c r="H152" i="4" s="1"/>
  <c r="G6" i="4"/>
  <c r="H6" i="4" s="1"/>
  <c r="G5" i="4"/>
  <c r="H5" i="4" s="1"/>
  <c r="D2" i="6" s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5" i="4"/>
  <c r="D146" i="6" l="1"/>
  <c r="E149" i="4"/>
  <c r="E121" i="6"/>
  <c r="F124" i="4"/>
  <c r="E49" i="6"/>
  <c r="F52" i="4"/>
  <c r="E96" i="6"/>
  <c r="F99" i="4"/>
  <c r="E60" i="6"/>
  <c r="F63" i="4"/>
  <c r="E12" i="6"/>
  <c r="F15" i="4"/>
  <c r="D110" i="6"/>
  <c r="E113" i="4"/>
  <c r="E109" i="6"/>
  <c r="F112" i="4"/>
  <c r="E73" i="6"/>
  <c r="F76" i="4"/>
  <c r="E13" i="6"/>
  <c r="F16" i="4"/>
  <c r="E132" i="6"/>
  <c r="F135" i="4"/>
  <c r="E84" i="6"/>
  <c r="F87" i="4"/>
  <c r="E72" i="6"/>
  <c r="F75" i="4"/>
  <c r="E24" i="6"/>
  <c r="F27" i="4"/>
  <c r="I86" i="4"/>
  <c r="I74" i="4"/>
  <c r="D134" i="6"/>
  <c r="E137" i="4"/>
  <c r="E145" i="6"/>
  <c r="F148" i="4"/>
  <c r="E97" i="6"/>
  <c r="F100" i="4"/>
  <c r="E61" i="6"/>
  <c r="F64" i="4"/>
  <c r="E37" i="6"/>
  <c r="F40" i="4"/>
  <c r="E144" i="6"/>
  <c r="F147" i="4"/>
  <c r="E108" i="6"/>
  <c r="F111" i="4"/>
  <c r="E48" i="6"/>
  <c r="F51" i="4"/>
  <c r="I145" i="4"/>
  <c r="I85" i="4"/>
  <c r="D138" i="6"/>
  <c r="E141" i="4"/>
  <c r="E133" i="6"/>
  <c r="F136" i="4"/>
  <c r="E85" i="6"/>
  <c r="F88" i="4"/>
  <c r="E25" i="6"/>
  <c r="F28" i="4"/>
  <c r="E120" i="6"/>
  <c r="F123" i="4"/>
  <c r="E36" i="6"/>
  <c r="F39" i="4"/>
  <c r="I144" i="4"/>
  <c r="I132" i="4"/>
  <c r="I120" i="4"/>
  <c r="D127" i="6"/>
  <c r="E130" i="4"/>
  <c r="I130" i="4"/>
  <c r="D115" i="6"/>
  <c r="E118" i="4"/>
  <c r="I118" i="4"/>
  <c r="D103" i="6"/>
  <c r="E106" i="4"/>
  <c r="I106" i="4"/>
  <c r="D91" i="6"/>
  <c r="E94" i="4"/>
  <c r="I94" i="4"/>
  <c r="D79" i="6"/>
  <c r="E82" i="4"/>
  <c r="I82" i="4"/>
  <c r="D67" i="6"/>
  <c r="E70" i="4"/>
  <c r="I70" i="4"/>
  <c r="D55" i="6"/>
  <c r="E58" i="4"/>
  <c r="I58" i="4"/>
  <c r="D43" i="6"/>
  <c r="E46" i="4"/>
  <c r="I46" i="4"/>
  <c r="D31" i="6"/>
  <c r="E34" i="4"/>
  <c r="I34" i="4"/>
  <c r="D19" i="6"/>
  <c r="E22" i="4"/>
  <c r="I22" i="4"/>
  <c r="D7" i="6"/>
  <c r="E10" i="4"/>
  <c r="I10" i="4"/>
  <c r="D114" i="6"/>
  <c r="E117" i="4"/>
  <c r="D102" i="6"/>
  <c r="E105" i="4"/>
  <c r="D90" i="6"/>
  <c r="E93" i="4"/>
  <c r="D78" i="6"/>
  <c r="E81" i="4"/>
  <c r="D66" i="6"/>
  <c r="E69" i="4"/>
  <c r="D54" i="6"/>
  <c r="E57" i="4"/>
  <c r="D42" i="6"/>
  <c r="E45" i="4"/>
  <c r="D30" i="6"/>
  <c r="E33" i="4"/>
  <c r="D18" i="6"/>
  <c r="E21" i="4"/>
  <c r="D6" i="6"/>
  <c r="E9" i="4"/>
  <c r="D139" i="6"/>
  <c r="E142" i="4"/>
  <c r="I142" i="4"/>
  <c r="D125" i="6"/>
  <c r="E128" i="4"/>
  <c r="D89" i="6"/>
  <c r="E92" i="4"/>
  <c r="D77" i="6"/>
  <c r="E80" i="4"/>
  <c r="D65" i="6"/>
  <c r="E68" i="4"/>
  <c r="D53" i="6"/>
  <c r="E56" i="4"/>
  <c r="D41" i="6"/>
  <c r="E44" i="4"/>
  <c r="D29" i="6"/>
  <c r="E32" i="4"/>
  <c r="D17" i="6"/>
  <c r="E20" i="4"/>
  <c r="D5" i="6"/>
  <c r="E8" i="4"/>
  <c r="D3" i="6"/>
  <c r="E6" i="4"/>
  <c r="D149" i="6"/>
  <c r="E152" i="4"/>
  <c r="D113" i="6"/>
  <c r="E116" i="4"/>
  <c r="D148" i="6"/>
  <c r="E151" i="4"/>
  <c r="D136" i="6"/>
  <c r="E139" i="4"/>
  <c r="D124" i="6"/>
  <c r="E127" i="4"/>
  <c r="D112" i="6"/>
  <c r="E115" i="4"/>
  <c r="D100" i="6"/>
  <c r="E103" i="4"/>
  <c r="D88" i="6"/>
  <c r="E91" i="4"/>
  <c r="D76" i="6"/>
  <c r="E79" i="4"/>
  <c r="D64" i="6"/>
  <c r="E67" i="4"/>
  <c r="D52" i="6"/>
  <c r="E55" i="4"/>
  <c r="D40" i="6"/>
  <c r="E43" i="4"/>
  <c r="D28" i="6"/>
  <c r="E31" i="4"/>
  <c r="D16" i="6"/>
  <c r="E19" i="4"/>
  <c r="D4" i="6"/>
  <c r="E7" i="4"/>
  <c r="D126" i="6"/>
  <c r="E129" i="4"/>
  <c r="D137" i="6"/>
  <c r="E140" i="4"/>
  <c r="D101" i="6"/>
  <c r="E104" i="4"/>
  <c r="D147" i="6"/>
  <c r="E150" i="4"/>
  <c r="D135" i="6"/>
  <c r="E138" i="4"/>
  <c r="D123" i="6"/>
  <c r="E126" i="4"/>
  <c r="D111" i="6"/>
  <c r="E114" i="4"/>
  <c r="D99" i="6"/>
  <c r="E102" i="4"/>
  <c r="D87" i="6"/>
  <c r="E90" i="4"/>
  <c r="D75" i="6"/>
  <c r="E78" i="4"/>
  <c r="D63" i="6"/>
  <c r="E66" i="4"/>
  <c r="D51" i="6"/>
  <c r="E54" i="4"/>
  <c r="D39" i="6"/>
  <c r="E42" i="4"/>
  <c r="D27" i="6"/>
  <c r="E30" i="4"/>
  <c r="D15" i="6"/>
  <c r="E18" i="4"/>
  <c r="D122" i="6"/>
  <c r="E125" i="4"/>
  <c r="D98" i="6"/>
  <c r="E101" i="4"/>
  <c r="D86" i="6"/>
  <c r="E89" i="4"/>
  <c r="D74" i="6"/>
  <c r="E77" i="4"/>
  <c r="D62" i="6"/>
  <c r="E65" i="4"/>
  <c r="D50" i="6"/>
  <c r="E53" i="4"/>
  <c r="D38" i="6"/>
  <c r="E41" i="4"/>
  <c r="D26" i="6"/>
  <c r="E29" i="4"/>
  <c r="D14" i="6"/>
  <c r="E17" i="4"/>
  <c r="H146" i="4"/>
  <c r="H134" i="4"/>
  <c r="H122" i="4"/>
  <c r="I122" i="4" s="1"/>
  <c r="H110" i="4"/>
  <c r="I110" i="4" s="1"/>
  <c r="H98" i="4"/>
  <c r="H86" i="4"/>
  <c r="H74" i="4"/>
  <c r="H62" i="4"/>
  <c r="I62" i="4" s="1"/>
  <c r="H50" i="4"/>
  <c r="H38" i="4"/>
  <c r="H26" i="4"/>
  <c r="H14" i="4"/>
  <c r="I5" i="4"/>
  <c r="I141" i="4"/>
  <c r="I129" i="4"/>
  <c r="I117" i="4"/>
  <c r="I105" i="4"/>
  <c r="I93" i="4"/>
  <c r="I81" i="4"/>
  <c r="I69" i="4"/>
  <c r="I57" i="4"/>
  <c r="I45" i="4"/>
  <c r="I33" i="4"/>
  <c r="I21" i="4"/>
  <c r="I9" i="4"/>
  <c r="H145" i="4"/>
  <c r="H133" i="4"/>
  <c r="H121" i="4"/>
  <c r="H109" i="4"/>
  <c r="H97" i="4"/>
  <c r="H85" i="4"/>
  <c r="H73" i="4"/>
  <c r="I73" i="4" s="1"/>
  <c r="H61" i="4"/>
  <c r="I61" i="4" s="1"/>
  <c r="H49" i="4"/>
  <c r="I49" i="4" s="1"/>
  <c r="H37" i="4"/>
  <c r="I37" i="4" s="1"/>
  <c r="H25" i="4"/>
  <c r="I25" i="4" s="1"/>
  <c r="H13" i="4"/>
  <c r="E148" i="4"/>
  <c r="E136" i="4"/>
  <c r="E124" i="4"/>
  <c r="E112" i="4"/>
  <c r="E100" i="4"/>
  <c r="E88" i="4"/>
  <c r="E76" i="4"/>
  <c r="E64" i="4"/>
  <c r="E52" i="4"/>
  <c r="E40" i="4"/>
  <c r="E28" i="4"/>
  <c r="E16" i="4"/>
  <c r="I152" i="4"/>
  <c r="I140" i="4"/>
  <c r="I128" i="4"/>
  <c r="I116" i="4"/>
  <c r="I104" i="4"/>
  <c r="I92" i="4"/>
  <c r="I80" i="4"/>
  <c r="I68" i="4"/>
  <c r="I56" i="4"/>
  <c r="I44" i="4"/>
  <c r="I32" i="4"/>
  <c r="I20" i="4"/>
  <c r="I8" i="4"/>
  <c r="F143" i="4"/>
  <c r="F131" i="4"/>
  <c r="F119" i="4"/>
  <c r="F107" i="4"/>
  <c r="F95" i="4"/>
  <c r="F83" i="4"/>
  <c r="F71" i="4"/>
  <c r="F59" i="4"/>
  <c r="F47" i="4"/>
  <c r="H144" i="4"/>
  <c r="H132" i="4"/>
  <c r="H120" i="4"/>
  <c r="H108" i="4"/>
  <c r="I108" i="4" s="1"/>
  <c r="H96" i="4"/>
  <c r="H84" i="4"/>
  <c r="H72" i="4"/>
  <c r="H60" i="4"/>
  <c r="I60" i="4" s="1"/>
  <c r="H48" i="4"/>
  <c r="I48" i="4" s="1"/>
  <c r="H36" i="4"/>
  <c r="I36" i="4" s="1"/>
  <c r="H24" i="4"/>
  <c r="I24" i="4" s="1"/>
  <c r="H12" i="4"/>
  <c r="I12" i="4" s="1"/>
  <c r="E147" i="4"/>
  <c r="E135" i="4"/>
  <c r="E123" i="4"/>
  <c r="E111" i="4"/>
  <c r="E99" i="4"/>
  <c r="E87" i="4"/>
  <c r="E75" i="4"/>
  <c r="E63" i="4"/>
  <c r="E51" i="4"/>
  <c r="E39" i="4"/>
  <c r="E27" i="4"/>
  <c r="E15" i="4"/>
  <c r="I151" i="4"/>
  <c r="I139" i="4"/>
  <c r="I127" i="4"/>
  <c r="I115" i="4"/>
  <c r="I103" i="4"/>
  <c r="I91" i="4"/>
  <c r="I79" i="4"/>
  <c r="I67" i="4"/>
  <c r="I55" i="4"/>
  <c r="I43" i="4"/>
  <c r="I31" i="4"/>
  <c r="I19" i="4"/>
  <c r="I7" i="4"/>
  <c r="I150" i="4"/>
  <c r="I138" i="4"/>
  <c r="I126" i="4"/>
  <c r="I114" i="4"/>
  <c r="I102" i="4"/>
  <c r="I90" i="4"/>
  <c r="I78" i="4"/>
  <c r="I66" i="4"/>
  <c r="I54" i="4"/>
  <c r="I42" i="4"/>
  <c r="I30" i="4"/>
  <c r="I18" i="4"/>
  <c r="I6" i="4"/>
  <c r="I149" i="4"/>
  <c r="I137" i="4"/>
  <c r="I125" i="4"/>
  <c r="I113" i="4"/>
  <c r="I101" i="4"/>
  <c r="I89" i="4"/>
  <c r="I77" i="4"/>
  <c r="I65" i="4"/>
  <c r="I53" i="4"/>
  <c r="I41" i="4"/>
  <c r="I29" i="4"/>
  <c r="I17" i="4"/>
  <c r="F35" i="4"/>
  <c r="F11" i="4"/>
  <c r="E143" i="4"/>
  <c r="E131" i="4"/>
  <c r="E119" i="4"/>
  <c r="E107" i="4"/>
  <c r="E95" i="4"/>
  <c r="E83" i="4"/>
  <c r="E71" i="4"/>
  <c r="E59" i="4"/>
  <c r="E47" i="4"/>
  <c r="E35" i="4"/>
  <c r="E23" i="4"/>
  <c r="E11" i="4"/>
  <c r="F23" i="4"/>
  <c r="E5" i="4"/>
  <c r="E9" i="6" l="1"/>
  <c r="F12" i="4"/>
  <c r="E34" i="6"/>
  <c r="F37" i="4"/>
  <c r="E33" i="6"/>
  <c r="F36" i="4"/>
  <c r="E57" i="6"/>
  <c r="F60" i="4"/>
  <c r="E45" i="6"/>
  <c r="F48" i="4"/>
  <c r="E70" i="6"/>
  <c r="F73" i="4"/>
  <c r="E21" i="6"/>
  <c r="F24" i="4"/>
  <c r="E107" i="6"/>
  <c r="F110" i="4"/>
  <c r="E119" i="6"/>
  <c r="F122" i="4"/>
  <c r="E46" i="6"/>
  <c r="F49" i="4"/>
  <c r="E105" i="6"/>
  <c r="F108" i="4"/>
  <c r="E59" i="6"/>
  <c r="F62" i="4"/>
  <c r="E58" i="6"/>
  <c r="F61" i="4"/>
  <c r="E22" i="6"/>
  <c r="F25" i="4"/>
  <c r="E98" i="6"/>
  <c r="F101" i="4"/>
  <c r="E87" i="6"/>
  <c r="F90" i="4"/>
  <c r="E76" i="6"/>
  <c r="F79" i="4"/>
  <c r="D69" i="6"/>
  <c r="E72" i="4"/>
  <c r="E101" i="6"/>
  <c r="F104" i="4"/>
  <c r="D94" i="6"/>
  <c r="E97" i="4"/>
  <c r="E90" i="6"/>
  <c r="F93" i="4"/>
  <c r="D83" i="6"/>
  <c r="E86" i="4"/>
  <c r="E88" i="6"/>
  <c r="F91" i="4"/>
  <c r="E102" i="6"/>
  <c r="F105" i="4"/>
  <c r="E82" i="6"/>
  <c r="F85" i="4"/>
  <c r="E122" i="6"/>
  <c r="F125" i="4"/>
  <c r="E112" i="6"/>
  <c r="F115" i="4"/>
  <c r="E126" i="6"/>
  <c r="F129" i="4"/>
  <c r="E135" i="6"/>
  <c r="F138" i="4"/>
  <c r="D142" i="6"/>
  <c r="E145" i="4"/>
  <c r="E138" i="6"/>
  <c r="F141" i="4"/>
  <c r="D131" i="6"/>
  <c r="E134" i="4"/>
  <c r="E43" i="6"/>
  <c r="F46" i="4"/>
  <c r="E91" i="6"/>
  <c r="F94" i="4"/>
  <c r="E79" i="6"/>
  <c r="F82" i="4"/>
  <c r="E111" i="6"/>
  <c r="F114" i="4"/>
  <c r="D107" i="6"/>
  <c r="E110" i="4"/>
  <c r="E134" i="6"/>
  <c r="F137" i="4"/>
  <c r="D130" i="6"/>
  <c r="E133" i="4"/>
  <c r="E141" i="6"/>
  <c r="F144" i="4"/>
  <c r="E5" i="6"/>
  <c r="F8" i="4"/>
  <c r="E136" i="6"/>
  <c r="F139" i="4"/>
  <c r="D10" i="6"/>
  <c r="E13" i="4"/>
  <c r="E6" i="6"/>
  <c r="F9" i="4"/>
  <c r="F5" i="4"/>
  <c r="E2" i="6"/>
  <c r="D143" i="6"/>
  <c r="E146" i="4"/>
  <c r="E110" i="6"/>
  <c r="F113" i="4"/>
  <c r="D95" i="6"/>
  <c r="E98" i="4"/>
  <c r="D118" i="6"/>
  <c r="E121" i="4"/>
  <c r="E83" i="6"/>
  <c r="F86" i="4"/>
  <c r="I98" i="4"/>
  <c r="E149" i="6"/>
  <c r="F152" i="4"/>
  <c r="E3" i="6"/>
  <c r="F6" i="4"/>
  <c r="E26" i="6"/>
  <c r="F29" i="4"/>
  <c r="E15" i="6"/>
  <c r="F18" i="4"/>
  <c r="E4" i="6"/>
  <c r="F7" i="4"/>
  <c r="E148" i="6"/>
  <c r="F151" i="4"/>
  <c r="D141" i="6"/>
  <c r="E144" i="4"/>
  <c r="E29" i="6"/>
  <c r="F32" i="4"/>
  <c r="D22" i="6"/>
  <c r="E25" i="4"/>
  <c r="E18" i="6"/>
  <c r="F21" i="4"/>
  <c r="D11" i="6"/>
  <c r="E14" i="4"/>
  <c r="I134" i="4"/>
  <c r="E127" i="6"/>
  <c r="F130" i="4"/>
  <c r="E100" i="6"/>
  <c r="F103" i="4"/>
  <c r="D105" i="6"/>
  <c r="E108" i="4"/>
  <c r="D117" i="6"/>
  <c r="E120" i="4"/>
  <c r="E27" i="6"/>
  <c r="F30" i="4"/>
  <c r="D23" i="6"/>
  <c r="E26" i="4"/>
  <c r="E7" i="6"/>
  <c r="F10" i="4"/>
  <c r="E55" i="6"/>
  <c r="F58" i="4"/>
  <c r="E103" i="6"/>
  <c r="F106" i="4"/>
  <c r="I146" i="4"/>
  <c r="D106" i="6"/>
  <c r="E109" i="4"/>
  <c r="E117" i="6"/>
  <c r="F120" i="4"/>
  <c r="E125" i="6"/>
  <c r="F128" i="4"/>
  <c r="E129" i="6"/>
  <c r="F132" i="4"/>
  <c r="E146" i="6"/>
  <c r="F149" i="4"/>
  <c r="E38" i="6"/>
  <c r="F41" i="4"/>
  <c r="E30" i="6"/>
  <c r="F33" i="4"/>
  <c r="E39" i="6"/>
  <c r="F42" i="4"/>
  <c r="D21" i="6"/>
  <c r="E24" i="4"/>
  <c r="E53" i="6"/>
  <c r="F56" i="4"/>
  <c r="D46" i="6"/>
  <c r="E49" i="4"/>
  <c r="E42" i="6"/>
  <c r="F45" i="4"/>
  <c r="D35" i="6"/>
  <c r="E38" i="4"/>
  <c r="E139" i="6"/>
  <c r="F142" i="4"/>
  <c r="I97" i="4"/>
  <c r="I14" i="4"/>
  <c r="D81" i="6"/>
  <c r="E84" i="4"/>
  <c r="E124" i="6"/>
  <c r="F127" i="4"/>
  <c r="D129" i="6"/>
  <c r="E132" i="4"/>
  <c r="D34" i="6"/>
  <c r="E37" i="4"/>
  <c r="E50" i="6"/>
  <c r="F53" i="4"/>
  <c r="E28" i="6"/>
  <c r="F31" i="4"/>
  <c r="E62" i="6"/>
  <c r="F65" i="4"/>
  <c r="E51" i="6"/>
  <c r="F54" i="4"/>
  <c r="E40" i="6"/>
  <c r="F43" i="4"/>
  <c r="D33" i="6"/>
  <c r="E36" i="4"/>
  <c r="E65" i="6"/>
  <c r="F68" i="4"/>
  <c r="D58" i="6"/>
  <c r="E61" i="4"/>
  <c r="E54" i="6"/>
  <c r="F57" i="4"/>
  <c r="D47" i="6"/>
  <c r="E50" i="4"/>
  <c r="I72" i="4"/>
  <c r="I121" i="4"/>
  <c r="I26" i="4"/>
  <c r="E99" i="6"/>
  <c r="F102" i="4"/>
  <c r="E113" i="6"/>
  <c r="F116" i="4"/>
  <c r="E31" i="6"/>
  <c r="F34" i="4"/>
  <c r="E114" i="6"/>
  <c r="F117" i="4"/>
  <c r="I109" i="4"/>
  <c r="E123" i="6"/>
  <c r="F126" i="4"/>
  <c r="D119" i="6"/>
  <c r="E122" i="4"/>
  <c r="E147" i="6"/>
  <c r="F150" i="4"/>
  <c r="E17" i="6"/>
  <c r="F20" i="4"/>
  <c r="E16" i="6"/>
  <c r="F19" i="4"/>
  <c r="E63" i="6"/>
  <c r="F66" i="4"/>
  <c r="E52" i="6"/>
  <c r="F55" i="4"/>
  <c r="D45" i="6"/>
  <c r="E48" i="4"/>
  <c r="E77" i="6"/>
  <c r="F80" i="4"/>
  <c r="D70" i="6"/>
  <c r="E73" i="4"/>
  <c r="E66" i="6"/>
  <c r="F69" i="4"/>
  <c r="D59" i="6"/>
  <c r="E62" i="4"/>
  <c r="E19" i="6"/>
  <c r="F22" i="4"/>
  <c r="E67" i="6"/>
  <c r="F70" i="4"/>
  <c r="E115" i="6"/>
  <c r="F118" i="4"/>
  <c r="I84" i="4"/>
  <c r="I133" i="4"/>
  <c r="I38" i="4"/>
  <c r="E71" i="6"/>
  <c r="F74" i="4"/>
  <c r="D93" i="6"/>
  <c r="E96" i="4"/>
  <c r="E137" i="6"/>
  <c r="F140" i="4"/>
  <c r="E142" i="6"/>
  <c r="F145" i="4"/>
  <c r="E14" i="6"/>
  <c r="F17" i="4"/>
  <c r="D9" i="6"/>
  <c r="E12" i="4"/>
  <c r="E41" i="6"/>
  <c r="F44" i="4"/>
  <c r="E74" i="6"/>
  <c r="F77" i="4"/>
  <c r="E86" i="6"/>
  <c r="F89" i="4"/>
  <c r="E75" i="6"/>
  <c r="F78" i="4"/>
  <c r="E64" i="6"/>
  <c r="F67" i="4"/>
  <c r="D57" i="6"/>
  <c r="E60" i="4"/>
  <c r="E89" i="6"/>
  <c r="F92" i="4"/>
  <c r="D82" i="6"/>
  <c r="E85" i="4"/>
  <c r="E78" i="6"/>
  <c r="F81" i="4"/>
  <c r="D71" i="6"/>
  <c r="E74" i="4"/>
  <c r="I96" i="4"/>
  <c r="I13" i="4"/>
  <c r="I50" i="4"/>
  <c r="E23" i="6" l="1"/>
  <c r="F26" i="4"/>
  <c r="E106" i="6"/>
  <c r="F109" i="4"/>
  <c r="E118" i="6"/>
  <c r="F121" i="4"/>
  <c r="E35" i="6"/>
  <c r="F38" i="4"/>
  <c r="E11" i="6"/>
  <c r="F14" i="4"/>
  <c r="E95" i="6"/>
  <c r="F98" i="4"/>
  <c r="E47" i="6"/>
  <c r="F50" i="4"/>
  <c r="E94" i="6"/>
  <c r="F97" i="4"/>
  <c r="E131" i="6"/>
  <c r="F134" i="4"/>
  <c r="E143" i="6"/>
  <c r="F146" i="4"/>
  <c r="E10" i="6"/>
  <c r="F13" i="4"/>
  <c r="E81" i="6"/>
  <c r="F84" i="4"/>
  <c r="E93" i="6"/>
  <c r="F96" i="4"/>
  <c r="E69" i="6"/>
  <c r="F72" i="4"/>
  <c r="E130" i="6"/>
  <c r="F133" i="4"/>
</calcChain>
</file>

<file path=xl/sharedStrings.xml><?xml version="1.0" encoding="utf-8"?>
<sst xmlns="http://schemas.openxmlformats.org/spreadsheetml/2006/main" count="227" uniqueCount="66">
  <si>
    <t>Figure 3: Generation capacities and power generation of the efficient portfolio under different instruments</t>
  </si>
  <si>
    <t>Row</t>
  </si>
  <si>
    <t>Lignite</t>
  </si>
  <si>
    <t>Coal</t>
  </si>
  <si>
    <t>CCGT</t>
  </si>
  <si>
    <t>OCGT</t>
  </si>
  <si>
    <t>Solar</t>
  </si>
  <si>
    <t>CO2_Cap</t>
  </si>
  <si>
    <t>Min_RES_Quota</t>
  </si>
  <si>
    <t>CO2_Tax</t>
  </si>
  <si>
    <t>FIT</t>
  </si>
  <si>
    <t>Capacity [GW]</t>
  </si>
  <si>
    <t>Generation [GW]</t>
  </si>
  <si>
    <t>Wind Onshore</t>
  </si>
  <si>
    <t>Wind Offshore</t>
  </si>
  <si>
    <t>Max_Load</t>
  </si>
  <si>
    <t>Total_Demand</t>
  </si>
  <si>
    <t>Figure 4: Capacity and volume of storage installations in the efficient portfolio under different instruments</t>
  </si>
  <si>
    <t>LitIon</t>
  </si>
  <si>
    <t>PHS</t>
  </si>
  <si>
    <t>Volume [GWh]</t>
  </si>
  <si>
    <t>Figure 5: Cost structure of the optimal portfolio under different instruments</t>
  </si>
  <si>
    <t>Costs_K_G</t>
  </si>
  <si>
    <t>Costs_K_S_ch</t>
  </si>
  <si>
    <t>Costs_V_S</t>
  </si>
  <si>
    <t>Costs_op_fu_G_C</t>
  </si>
  <si>
    <t>Costs_op_em_G_C</t>
  </si>
  <si>
    <t>Costs_VolL</t>
  </si>
  <si>
    <t>Figure 6: Relative change of carbon emissions for different shocks and instruments: CO2 cap (upper left), RES min quota (upper right), CO2 tax (lower left), and feed-in tariffs (lower right)</t>
  </si>
  <si>
    <t>Total_CO2_Emissions</t>
  </si>
  <si>
    <t>Lignite-20%</t>
  </si>
  <si>
    <t>Pol_Inst</t>
  </si>
  <si>
    <t>ID</t>
  </si>
  <si>
    <t>Instr</t>
  </si>
  <si>
    <t>Technologie</t>
  </si>
  <si>
    <t>Shock</t>
  </si>
  <si>
    <t>Shock_Strenght_ID</t>
  </si>
  <si>
    <t>Shock_Strength</t>
  </si>
  <si>
    <t>Techno</t>
  </si>
  <si>
    <t>Gas</t>
  </si>
  <si>
    <t>Hardcoal</t>
  </si>
  <si>
    <t>Demand</t>
  </si>
  <si>
    <t>Wind_Onshore</t>
  </si>
  <si>
    <t>Wind_Offshore</t>
  </si>
  <si>
    <t>Lit_Ion</t>
  </si>
  <si>
    <t>PSH</t>
  </si>
  <si>
    <t>no</t>
  </si>
  <si>
    <t>Total</t>
  </si>
  <si>
    <t>355555555</t>
  </si>
  <si>
    <t>535555555</t>
  </si>
  <si>
    <t>553555555</t>
  </si>
  <si>
    <t>555355555</t>
  </si>
  <si>
    <t>555535555</t>
  </si>
  <si>
    <t>555553555</t>
  </si>
  <si>
    <t>555555355</t>
  </si>
  <si>
    <t>555555535</t>
  </si>
  <si>
    <t>555555553</t>
  </si>
  <si>
    <t>555555557</t>
  </si>
  <si>
    <t>555555575</t>
  </si>
  <si>
    <t>555555755</t>
  </si>
  <si>
    <t>555557555</t>
  </si>
  <si>
    <t>555575555</t>
  </si>
  <si>
    <t>555755555</t>
  </si>
  <si>
    <t>557555555</t>
  </si>
  <si>
    <t>575555555</t>
  </si>
  <si>
    <t>755555555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</si>
</sst>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2" borderId="0" xfId="0" applyFill="1"/>
    <xf numFmtId="9" fontId="0" fillId="2" borderId="0" xfId="1" quotePrefix="1" applyFont="1" applyFill="1"/>
    <xf numFmtId="0" fontId="0" fillId="0" borderId="1" xfId="0" applyBorder="1"/>
    <xf numFmtId="0" fontId="0" fillId="0" borderId="0" xfId="0"/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428625</xdr:colOff>
      <xdr:row>2</xdr:row>
      <xdr:rowOff>57150</xdr:rowOff>
    </xdr:from>
    <xdr:to>
      <xdr:col>20</xdr:col>
      <xdr:colOff>498475</xdr:colOff>
      <xdr:row>20</xdr:row>
      <xdr:rowOff>188595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52EEBCE-EC79-483D-A5F2-B25CFEDB7A6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6779" t="5511" r="19312"/>
        <a:stretch>
          <a:fillRect/>
        </a:stretch>
      </xdr:blipFill>
      <xdr:spPr>
        <a:xfrm>
          <a:off x="11334750" y="438150"/>
          <a:ext cx="4641850" cy="3560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18</xdr:col>
      <xdr:colOff>126365</xdr:colOff>
      <xdr:row>24</xdr:row>
      <xdr:rowOff>15875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DE2298A-2F06-48F0-BEB3-0029DC2A4B8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6349" t="5820" r="6878"/>
        <a:stretch>
          <a:fillRect/>
        </a:stretch>
      </xdr:blipFill>
      <xdr:spPr>
        <a:xfrm>
          <a:off x="10668000" y="1143000"/>
          <a:ext cx="3174365" cy="3444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20</xdr:col>
      <xdr:colOff>425450</xdr:colOff>
      <xdr:row>25</xdr:row>
      <xdr:rowOff>15875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84A71DD-7CBE-47FA-83F2-6C31CE6E1EDA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t="4233" r="3880"/>
        <a:stretch/>
      </xdr:blipFill>
      <xdr:spPr bwMode="auto">
        <a:xfrm>
          <a:off x="9906000" y="952500"/>
          <a:ext cx="5759450" cy="38258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238125</xdr:colOff>
      <xdr:row>7</xdr:row>
      <xdr:rowOff>61912</xdr:rowOff>
    </xdr:from>
    <xdr:to>
      <xdr:col>20</xdr:col>
      <xdr:colOff>663575</xdr:colOff>
      <xdr:row>25</xdr:row>
      <xdr:rowOff>78422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8DEB57A-23CF-450B-A170-903CEA074BB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7441" t="2315" r="17659" b="8069"/>
        <a:stretch/>
      </xdr:blipFill>
      <xdr:spPr bwMode="auto">
        <a:xfrm>
          <a:off x="10553700" y="1395412"/>
          <a:ext cx="5759450" cy="344551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1000124</xdr:colOff>
      <xdr:row>153</xdr:row>
      <xdr:rowOff>0</xdr:rowOff>
    </xdr:from>
    <xdr:to>
      <xdr:col>12</xdr:col>
      <xdr:colOff>352425</xdr:colOff>
      <xdr:row>176</xdr:row>
      <xdr:rowOff>19050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63BC29B-0CF6-4229-BA6D-FEC2E966B5B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4" y="4762500"/>
          <a:ext cx="8258176" cy="44005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6AA40-5209-49CB-835F-743C456FD713}" name="PolInst" displayName="PolInst" ref="B2:C6" totalsRowShown="0">
  <autoFilter ref="B2:C6" xr:uid="{2DE17362-7D3F-4FEB-8720-711C158242E6}"/>
  <tableColumns count="2">
    <tableColumn id="1" xr3:uid="{1ACD8A75-37AB-45BC-99AF-BF9250EED7F8}" name="ID"/>
    <tableColumn id="2" xr3:uid="{381C00FE-D41A-4CC8-BA87-C244F2B744C6}" name="Inst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BC26BE-6733-4F2C-A841-348CB2697D85}" name="Tabelle2" displayName="Tabelle2" ref="F2:G7" totalsRowShown="0">
  <autoFilter ref="F2:G7" xr:uid="{E3390F28-CE36-4BD2-9DB4-9563BC36653F}"/>
  <tableColumns count="2">
    <tableColumn id="1" xr3:uid="{629012CC-7168-4C01-A5A8-5C650EAF8771}" name="Shock_Strenght_ID"/>
    <tableColumn id="2" xr3:uid="{2CCB5FAE-31FC-4F15-B55A-6C4F8B981426}" name="Shock_Strength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7E044D-5529-4AB3-9EC6-8F4C6D27DE8F}" name="Tabelle3" displayName="Tabelle3" ref="B12:C22" totalsRowShown="0">
  <autoFilter ref="B12:C22" xr:uid="{BC6F54A1-E277-4FFE-859D-C0EA0999B6D1}"/>
  <tableColumns count="2">
    <tableColumn id="1" xr3:uid="{0784B4F4-3635-44DF-9850-717D90004EC6}" name="ID"/>
    <tableColumn id="2" xr3:uid="{E99DC463-9AB9-405E-B70C-BB517D6CC1F8}" name="Tech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9097-B0AA-4578-9AA3-938659215433}">
  <dimension ref="A1:I28"/>
  <sheetViews>
    <sheetView workbookViewId="0">
      <selection activeCell="B19" sqref="B19"/>
    </sheetView>
  </sheetViews>
  <sheetFormatPr defaultColWidth="11.42578125" defaultRowHeight="15" x14ac:dyDescent="0.25"/>
  <cols>
    <col min="2" max="2" width="15" customWidth="1"/>
  </cols>
  <sheetData>
    <row r="1" spans="1:9" x14ac:dyDescent="0.25">
      <c r="A1" t="s">
        <v>0</v>
      </c>
    </row>
    <row r="4" spans="1:9" x14ac:dyDescent="0.25">
      <c r="B4" s="1"/>
      <c r="C4" s="1"/>
      <c r="D4" s="1"/>
      <c r="E4" s="1"/>
      <c r="F4" s="1"/>
      <c r="G4" s="1"/>
      <c r="H4" s="1"/>
      <c r="I4" s="1"/>
    </row>
    <row r="5" spans="1:9" x14ac:dyDescent="0.25">
      <c r="B5" s="3" t="s">
        <v>11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13</v>
      </c>
      <c r="H5" s="2" t="s">
        <v>14</v>
      </c>
      <c r="I5" s="2" t="s">
        <v>6</v>
      </c>
    </row>
    <row r="6" spans="1:9" x14ac:dyDescent="0.25">
      <c r="B6" s="3" t="s">
        <v>7</v>
      </c>
      <c r="C6" s="2">
        <v>0</v>
      </c>
      <c r="D6" s="2">
        <v>0</v>
      </c>
      <c r="E6" s="2">
        <v>52.123092759357959</v>
      </c>
      <c r="F6" s="2">
        <v>10.175332502239831</v>
      </c>
      <c r="G6" s="2">
        <v>90.667149228918717</v>
      </c>
      <c r="H6" s="2">
        <v>24.260754262732576</v>
      </c>
      <c r="I6" s="2">
        <v>90.117406304368316</v>
      </c>
    </row>
    <row r="7" spans="1:9" x14ac:dyDescent="0.25">
      <c r="B7" s="3" t="s">
        <v>8</v>
      </c>
      <c r="C7" s="2">
        <v>22.28330604951946</v>
      </c>
      <c r="D7" s="2">
        <v>0</v>
      </c>
      <c r="E7" s="2">
        <v>0.20935613458598692</v>
      </c>
      <c r="F7" s="2">
        <v>20.351670582131295</v>
      </c>
      <c r="G7" s="2">
        <v>77.289829271180849</v>
      </c>
      <c r="H7" s="2">
        <v>53.928767564361344</v>
      </c>
      <c r="I7" s="2">
        <v>159.35673568418738</v>
      </c>
    </row>
    <row r="8" spans="1:9" x14ac:dyDescent="0.25">
      <c r="B8" s="3" t="s">
        <v>9</v>
      </c>
      <c r="C8" s="2">
        <v>0</v>
      </c>
      <c r="D8" s="2">
        <v>0</v>
      </c>
      <c r="E8" s="2">
        <v>52.125982727399602</v>
      </c>
      <c r="F8" s="2">
        <v>10.172969399875344</v>
      </c>
      <c r="G8" s="2">
        <v>90.687582100110234</v>
      </c>
      <c r="H8" s="2">
        <v>24.252011741742848</v>
      </c>
      <c r="I8" s="2">
        <v>90.077492798125888</v>
      </c>
    </row>
    <row r="9" spans="1:9" x14ac:dyDescent="0.25">
      <c r="B9" s="3" t="s">
        <v>10</v>
      </c>
      <c r="C9" s="2">
        <v>25.765759243384633</v>
      </c>
      <c r="D9" s="2">
        <v>0</v>
      </c>
      <c r="E9" s="2">
        <v>6.4169716633843263</v>
      </c>
      <c r="F9" s="2">
        <v>22.18142625802173</v>
      </c>
      <c r="G9" s="2">
        <v>86.371351500000003</v>
      </c>
      <c r="H9" s="2">
        <v>60.265433999999999</v>
      </c>
      <c r="I9" s="2">
        <v>178.08111225000002</v>
      </c>
    </row>
    <row r="11" spans="1:9" x14ac:dyDescent="0.25">
      <c r="B11" s="3" t="s">
        <v>12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13</v>
      </c>
      <c r="H11" s="3" t="s">
        <v>14</v>
      </c>
      <c r="I11" s="3" t="s">
        <v>6</v>
      </c>
    </row>
    <row r="12" spans="1:9" x14ac:dyDescent="0.25">
      <c r="B12" s="3" t="s">
        <v>7</v>
      </c>
      <c r="C12" s="3">
        <v>0</v>
      </c>
      <c r="D12" s="3">
        <v>0</v>
      </c>
      <c r="E12" s="3">
        <v>218.82129116443068</v>
      </c>
      <c r="F12" s="3">
        <v>2.0669361835911801</v>
      </c>
      <c r="G12" s="3">
        <v>163.19943128237787</v>
      </c>
      <c r="H12" s="3">
        <v>84.911482209877207</v>
      </c>
      <c r="I12" s="3">
        <v>81.10978467991049</v>
      </c>
    </row>
    <row r="13" spans="1:9" x14ac:dyDescent="0.25">
      <c r="B13" s="3" t="s">
        <v>8</v>
      </c>
      <c r="C13" s="3">
        <v>88.225293798537692</v>
      </c>
      <c r="D13" s="3">
        <v>0</v>
      </c>
      <c r="E13" s="3">
        <v>0.25007917082690212</v>
      </c>
      <c r="F13" s="3">
        <v>12.323896833645017</v>
      </c>
      <c r="G13" s="3">
        <v>139.12046742664776</v>
      </c>
      <c r="H13" s="3">
        <v>188.74811302450013</v>
      </c>
      <c r="I13" s="3">
        <v>143.42834585121994</v>
      </c>
    </row>
    <row r="14" spans="1:9" x14ac:dyDescent="0.25">
      <c r="B14" s="3" t="s">
        <v>9</v>
      </c>
      <c r="C14" s="3">
        <v>0</v>
      </c>
      <c r="D14" s="3">
        <v>0</v>
      </c>
      <c r="E14" s="3">
        <v>218.85164210761081</v>
      </c>
      <c r="F14" s="3">
        <v>2.066549459220226</v>
      </c>
      <c r="G14" s="3">
        <v>163.23621012660405</v>
      </c>
      <c r="H14" s="3">
        <v>84.880883803601392</v>
      </c>
      <c r="I14" s="3">
        <v>81.073860699961401</v>
      </c>
    </row>
    <row r="15" spans="1:9" x14ac:dyDescent="0.25">
      <c r="B15" s="3" t="s">
        <v>10</v>
      </c>
      <c r="C15" s="3">
        <v>85.901465038787791</v>
      </c>
      <c r="D15" s="3">
        <v>0</v>
      </c>
      <c r="E15" s="3">
        <v>9.4320634743308105</v>
      </c>
      <c r="F15" s="3">
        <v>9.8322659669465686</v>
      </c>
      <c r="G15" s="3">
        <v>155.46706347081715</v>
      </c>
      <c r="H15" s="3">
        <v>210.92614316704092</v>
      </c>
      <c r="I15" s="3">
        <v>160.28114059754415</v>
      </c>
    </row>
    <row r="18" spans="2:3" x14ac:dyDescent="0.25">
      <c r="B18" s="4" t="s">
        <v>1</v>
      </c>
      <c r="C18" s="4" t="s">
        <v>15</v>
      </c>
    </row>
    <row r="19" spans="2:3" x14ac:dyDescent="0.25">
      <c r="B19" s="5" t="s">
        <v>7</v>
      </c>
      <c r="C19" s="4">
        <v>90.034676750000003</v>
      </c>
    </row>
    <row r="20" spans="2:3" x14ac:dyDescent="0.25">
      <c r="B20" s="5" t="s">
        <v>8</v>
      </c>
      <c r="C20" s="4">
        <v>90.034676750000003</v>
      </c>
    </row>
    <row r="21" spans="2:3" x14ac:dyDescent="0.25">
      <c r="B21" s="5" t="s">
        <v>9</v>
      </c>
      <c r="C21" s="4">
        <v>90.034676750000003</v>
      </c>
    </row>
    <row r="22" spans="2:3" x14ac:dyDescent="0.25">
      <c r="B22" s="5" t="s">
        <v>10</v>
      </c>
      <c r="C22" s="4">
        <v>90.034676750000003</v>
      </c>
    </row>
    <row r="24" spans="2:3" x14ac:dyDescent="0.25">
      <c r="B24" s="5" t="s">
        <v>1</v>
      </c>
      <c r="C24" s="5" t="s">
        <v>16</v>
      </c>
    </row>
    <row r="25" spans="2:3" x14ac:dyDescent="0.25">
      <c r="B25" s="5" t="s">
        <v>7</v>
      </c>
      <c r="C25" s="5">
        <v>540.76861482299978</v>
      </c>
    </row>
    <row r="26" spans="2:3" x14ac:dyDescent="0.25">
      <c r="B26" s="5" t="s">
        <v>8</v>
      </c>
      <c r="C26" s="5">
        <v>540.76861482299978</v>
      </c>
    </row>
    <row r="27" spans="2:3" x14ac:dyDescent="0.25">
      <c r="B27" s="5" t="s">
        <v>9</v>
      </c>
      <c r="C27" s="5">
        <v>540.76861482299978</v>
      </c>
    </row>
    <row r="28" spans="2:3" x14ac:dyDescent="0.25">
      <c r="B28" s="5" t="s">
        <v>10</v>
      </c>
      <c r="C28" s="5">
        <v>540.76861482299978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8DBE-28FE-44D2-99F7-711503D90239}">
  <dimension ref="A1:C15"/>
  <sheetViews>
    <sheetView workbookViewId="0">
      <selection activeCell="A12" sqref="A12:A15"/>
    </sheetView>
  </sheetViews>
  <sheetFormatPr defaultColWidth="11.42578125" defaultRowHeight="15" x14ac:dyDescent="0.25"/>
  <cols>
    <col min="1" max="1" width="15" customWidth="1"/>
  </cols>
  <sheetData>
    <row r="1" spans="1:3" x14ac:dyDescent="0.25">
      <c r="A1" t="s">
        <v>17</v>
      </c>
    </row>
    <row r="4" spans="1:3" x14ac:dyDescent="0.25">
      <c r="A4" s="6" t="s">
        <v>11</v>
      </c>
      <c r="B4" s="6" t="s">
        <v>18</v>
      </c>
      <c r="C4" s="6" t="s">
        <v>19</v>
      </c>
    </row>
    <row r="5" spans="1:3" x14ac:dyDescent="0.25">
      <c r="A5" s="8" t="s">
        <v>7</v>
      </c>
      <c r="B5" s="6">
        <v>6.679838997394727</v>
      </c>
      <c r="C5" s="6">
        <v>13.742490026119633</v>
      </c>
    </row>
    <row r="6" spans="1:3" x14ac:dyDescent="0.25">
      <c r="A6" s="8" t="s">
        <v>8</v>
      </c>
      <c r="B6" s="6">
        <v>4.6349898234784925</v>
      </c>
      <c r="C6" s="6">
        <v>35.574885252941264</v>
      </c>
    </row>
    <row r="7" spans="1:3" x14ac:dyDescent="0.25">
      <c r="A7" s="8" t="s">
        <v>9</v>
      </c>
      <c r="B7" s="6">
        <v>6.6620900270474337</v>
      </c>
      <c r="C7" s="6">
        <v>13.759838932438845</v>
      </c>
    </row>
    <row r="8" spans="1:3" x14ac:dyDescent="0.25">
      <c r="A8" s="8" t="s">
        <v>10</v>
      </c>
      <c r="B8" s="6">
        <v>2.7672481230167905</v>
      </c>
      <c r="C8" s="6">
        <v>22.144778190016886</v>
      </c>
    </row>
    <row r="11" spans="1:3" x14ac:dyDescent="0.25">
      <c r="A11" s="7" t="s">
        <v>20</v>
      </c>
      <c r="B11" s="7" t="s">
        <v>18</v>
      </c>
      <c r="C11" s="7" t="s">
        <v>19</v>
      </c>
    </row>
    <row r="12" spans="1:3" x14ac:dyDescent="0.25">
      <c r="A12" s="8" t="s">
        <v>7</v>
      </c>
      <c r="B12" s="7">
        <v>21.560122554984606</v>
      </c>
      <c r="C12" s="7">
        <v>240.59692733201851</v>
      </c>
    </row>
    <row r="13" spans="1:3" x14ac:dyDescent="0.25">
      <c r="A13" s="8" t="s">
        <v>8</v>
      </c>
      <c r="B13" s="7">
        <v>13.209170608010194</v>
      </c>
      <c r="C13" s="7">
        <v>1997.7152581299345</v>
      </c>
    </row>
    <row r="14" spans="1:3" x14ac:dyDescent="0.25">
      <c r="A14" s="8" t="s">
        <v>9</v>
      </c>
      <c r="B14" s="7">
        <v>21.464775186922179</v>
      </c>
      <c r="C14" s="7">
        <v>240.67696765163419</v>
      </c>
    </row>
    <row r="15" spans="1:3" x14ac:dyDescent="0.25">
      <c r="A15" s="8" t="s">
        <v>10</v>
      </c>
      <c r="B15" s="7">
        <v>9.2436991641745863</v>
      </c>
      <c r="C15" s="7">
        <v>381.36487768576075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E350-D895-431A-9BA7-50B00617414E}">
  <dimension ref="A1:G8"/>
  <sheetViews>
    <sheetView workbookViewId="0">
      <selection activeCell="H15" sqref="H15"/>
    </sheetView>
  </sheetViews>
  <sheetFormatPr defaultColWidth="11.42578125" defaultRowHeight="15" x14ac:dyDescent="0.25"/>
  <sheetData>
    <row r="1" spans="1:7" x14ac:dyDescent="0.25">
      <c r="A1" t="s">
        <v>21</v>
      </c>
    </row>
    <row r="4" spans="1:7" x14ac:dyDescent="0.25">
      <c r="A4" s="8" t="s">
        <v>1</v>
      </c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</row>
    <row r="5" spans="1:7" x14ac:dyDescent="0.25">
      <c r="A5" s="8" t="s">
        <v>7</v>
      </c>
      <c r="B5" s="8">
        <v>30.394978322060091</v>
      </c>
      <c r="C5" s="8">
        <v>0.93016000925436837</v>
      </c>
      <c r="D5" s="8">
        <v>0.60875805783157866</v>
      </c>
      <c r="E5" s="8">
        <v>11.204738761180028</v>
      </c>
      <c r="F5" s="8">
        <v>0</v>
      </c>
      <c r="G5" s="8">
        <v>3.0885108776335436E-3</v>
      </c>
    </row>
    <row r="6" spans="1:7" x14ac:dyDescent="0.25">
      <c r="A6" s="8" t="s">
        <v>8</v>
      </c>
      <c r="B6" s="8">
        <v>42.468128267268277</v>
      </c>
      <c r="C6" s="8">
        <v>2.281008316126278</v>
      </c>
      <c r="D6" s="8">
        <v>3.0588870922416773</v>
      </c>
      <c r="E6" s="8">
        <v>1.6810805729032205</v>
      </c>
      <c r="F6" s="8">
        <v>0</v>
      </c>
      <c r="G6" s="8">
        <v>0</v>
      </c>
    </row>
    <row r="7" spans="1:7" x14ac:dyDescent="0.25">
      <c r="A7" s="8" t="s">
        <v>9</v>
      </c>
      <c r="B7" s="8">
        <v>30.392160306217239</v>
      </c>
      <c r="C7" s="8">
        <v>0.93107181642980086</v>
      </c>
      <c r="D7" s="8">
        <v>0.60772660695290803</v>
      </c>
      <c r="E7" s="8">
        <v>11.206241471174609</v>
      </c>
      <c r="F7" s="8">
        <v>10.738189309561744</v>
      </c>
      <c r="G7" s="8">
        <v>3.0835108270552154E-3</v>
      </c>
    </row>
    <row r="8" spans="1:7" x14ac:dyDescent="0.25">
      <c r="A8" s="8" t="s">
        <v>10</v>
      </c>
      <c r="B8" s="8">
        <v>48.047721185321954</v>
      </c>
      <c r="C8" s="8">
        <v>1.4187075568533456</v>
      </c>
      <c r="D8" s="8">
        <v>0.66485247328722441</v>
      </c>
      <c r="E8" s="8">
        <v>1.9352423390377811</v>
      </c>
      <c r="F8" s="8">
        <v>0</v>
      </c>
      <c r="G8" s="8">
        <v>8.3482720089725598E-2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C461-88FB-4394-B258-C076449DDDED}">
  <dimension ref="A1:M152"/>
  <sheetViews>
    <sheetView workbookViewId="0">
      <selection activeCell="F5" sqref="F5"/>
    </sheetView>
  </sheetViews>
  <sheetFormatPr defaultColWidth="11.42578125" defaultRowHeight="15" x14ac:dyDescent="0.25"/>
  <cols>
    <col min="3" max="3" width="17.5703125" bestFit="1" customWidth="1"/>
  </cols>
  <sheetData>
    <row r="1" spans="1:13" x14ac:dyDescent="0.25">
      <c r="A1" t="s">
        <v>28</v>
      </c>
    </row>
    <row r="3" spans="1:13" x14ac:dyDescent="0.25">
      <c r="C3" s="14"/>
    </row>
    <row r="4" spans="1:13" x14ac:dyDescent="0.25">
      <c r="B4" s="9" t="s">
        <v>1</v>
      </c>
      <c r="C4" s="14" t="s">
        <v>29</v>
      </c>
      <c r="D4" s="14" t="s">
        <v>31</v>
      </c>
      <c r="E4" s="14" t="s">
        <v>34</v>
      </c>
      <c r="F4" s="14" t="s">
        <v>35</v>
      </c>
    </row>
    <row r="5" spans="1:13" x14ac:dyDescent="0.25">
      <c r="B5" s="9">
        <v>1355555555</v>
      </c>
      <c r="C5" s="14">
        <v>1503.6000000000251</v>
      </c>
      <c r="D5" s="14" t="str">
        <f>INDEX(PolInst[Instr],MATCH(VALUE(LEFT('Figure 6'!B5,1)),PolInst[ID],0))</f>
        <v>CO2_Cap</v>
      </c>
      <c r="E5" s="14" t="str">
        <f>INDEX(Tabelle3[Techno],MATCH('Figure 6'!H5,Tabelle3[ID],0))</f>
        <v>Lignite</v>
      </c>
      <c r="F5" s="15">
        <f>IFERROR(INDEX(Tabelle2[Shock_Strength],MATCH('Figure 6'!I5,Tabelle2[Shock_Strenght_ID],0)),0)</f>
        <v>-0.2</v>
      </c>
      <c r="G5" t="str">
        <f>MID(B5,2,99)</f>
        <v>355555555</v>
      </c>
      <c r="H5">
        <f>IFERROR(FIND(3,G5),0)+IFERROR(FIND(4,G5),0)+IFERROR(FIND(6,G5),0)+IFERROR(FIND(7,G5),0)</f>
        <v>1</v>
      </c>
      <c r="I5">
        <f>VALUE(MID(G5,H5,1))</f>
        <v>3</v>
      </c>
      <c r="L5" s="9" t="s">
        <v>7</v>
      </c>
      <c r="M5" t="s">
        <v>30</v>
      </c>
    </row>
    <row r="6" spans="1:13" x14ac:dyDescent="0.25">
      <c r="B6" s="9">
        <v>1455555555</v>
      </c>
      <c r="C6" s="14">
        <v>1503.6000000000263</v>
      </c>
      <c r="D6" s="14" t="str">
        <f>INDEX(PolInst[Instr],MATCH(VALUE(LEFT('Figure 6'!B6,1)),PolInst[ID],0))</f>
        <v>CO2_Cap</v>
      </c>
      <c r="E6" s="14" t="str">
        <f>INDEX(Tabelle3[Techno],MATCH('Figure 6'!H6,Tabelle3[ID],0))</f>
        <v>Lignite</v>
      </c>
      <c r="F6" s="15">
        <f>IFERROR(INDEX(Tabelle2[Shock_Strength],MATCH('Figure 6'!I6,Tabelle2[Shock_Strenght_ID],0)),0)</f>
        <v>-0.1</v>
      </c>
      <c r="G6" s="11" t="str">
        <f>MID(B6,2,99)</f>
        <v>455555555</v>
      </c>
      <c r="H6" s="13">
        <f>IFERROR(FIND(3,G6),0)+IFERROR(FIND(4,G6),0)+IFERROR(FIND(6,G6),0)+IFERROR(FIND(7,G6),0)</f>
        <v>1</v>
      </c>
      <c r="I6" s="13">
        <f t="shared" ref="I6:I69" si="0">VALUE(MID(G6,H6,1))</f>
        <v>4</v>
      </c>
      <c r="J6" s="13"/>
    </row>
    <row r="7" spans="1:13" x14ac:dyDescent="0.25">
      <c r="B7" s="9">
        <v>1535555555</v>
      </c>
      <c r="C7" s="14">
        <v>1503.6000000000245</v>
      </c>
      <c r="D7" s="14" t="str">
        <f>INDEX(PolInst[Instr],MATCH(VALUE(LEFT('Figure 6'!B7,1)),PolInst[ID],0))</f>
        <v>CO2_Cap</v>
      </c>
      <c r="E7" s="14" t="str">
        <f>INDEX(Tabelle3[Techno],MATCH('Figure 6'!H7,Tabelle3[ID],0))</f>
        <v>Gas</v>
      </c>
      <c r="F7" s="15">
        <f>IFERROR(INDEX(Tabelle2[Shock_Strength],MATCH('Figure 6'!I7,Tabelle2[Shock_Strenght_ID],0)),0)</f>
        <v>-0.2</v>
      </c>
      <c r="G7" s="13" t="str">
        <f t="shared" ref="G7:G70" si="1">MID(B7,2,99)</f>
        <v>535555555</v>
      </c>
      <c r="H7" s="13">
        <f t="shared" ref="H7:H70" si="2">IFERROR(FIND(3,G7),0)+IFERROR(FIND(4,G7),0)+IFERROR(FIND(6,G7),0)+IFERROR(FIND(7,G7),0)</f>
        <v>2</v>
      </c>
      <c r="I7" s="13">
        <f t="shared" si="0"/>
        <v>3</v>
      </c>
      <c r="J7" s="13"/>
    </row>
    <row r="8" spans="1:13" x14ac:dyDescent="0.25">
      <c r="B8" s="9">
        <v>1545555555</v>
      </c>
      <c r="C8" s="14">
        <v>1503.6000000000188</v>
      </c>
      <c r="D8" s="14" t="str">
        <f>INDEX(PolInst[Instr],MATCH(VALUE(LEFT('Figure 6'!B8,1)),PolInst[ID],0))</f>
        <v>CO2_Cap</v>
      </c>
      <c r="E8" s="14" t="str">
        <f>INDEX(Tabelle3[Techno],MATCH('Figure 6'!H8,Tabelle3[ID],0))</f>
        <v>Gas</v>
      </c>
      <c r="F8" s="15">
        <f>IFERROR(INDEX(Tabelle2[Shock_Strength],MATCH('Figure 6'!I8,Tabelle2[Shock_Strenght_ID],0)),0)</f>
        <v>-0.1</v>
      </c>
      <c r="G8" s="13" t="str">
        <f t="shared" si="1"/>
        <v>545555555</v>
      </c>
      <c r="H8" s="13">
        <f t="shared" si="2"/>
        <v>2</v>
      </c>
      <c r="I8" s="13">
        <f t="shared" si="0"/>
        <v>4</v>
      </c>
      <c r="J8" s="13"/>
    </row>
    <row r="9" spans="1:13" x14ac:dyDescent="0.25">
      <c r="B9" s="9">
        <v>1553555555</v>
      </c>
      <c r="C9" s="14">
        <v>1503.600000000024</v>
      </c>
      <c r="D9" s="14" t="str">
        <f>INDEX(PolInst[Instr],MATCH(VALUE(LEFT('Figure 6'!B9,1)),PolInst[ID],0))</f>
        <v>CO2_Cap</v>
      </c>
      <c r="E9" s="14" t="str">
        <f>INDEX(Tabelle3[Techno],MATCH('Figure 6'!H9,Tabelle3[ID],0))</f>
        <v>Hardcoal</v>
      </c>
      <c r="F9" s="15">
        <f>IFERROR(INDEX(Tabelle2[Shock_Strength],MATCH('Figure 6'!I9,Tabelle2[Shock_Strenght_ID],0)),0)</f>
        <v>-0.2</v>
      </c>
      <c r="G9" s="13" t="str">
        <f t="shared" si="1"/>
        <v>553555555</v>
      </c>
      <c r="H9" s="13">
        <f t="shared" si="2"/>
        <v>3</v>
      </c>
      <c r="I9" s="13">
        <f t="shared" si="0"/>
        <v>3</v>
      </c>
      <c r="J9" s="13"/>
    </row>
    <row r="10" spans="1:13" x14ac:dyDescent="0.25">
      <c r="B10" s="9">
        <v>1554555555</v>
      </c>
      <c r="C10" s="14">
        <v>1503.6000000000242</v>
      </c>
      <c r="D10" s="14" t="str">
        <f>INDEX(PolInst[Instr],MATCH(VALUE(LEFT('Figure 6'!B10,1)),PolInst[ID],0))</f>
        <v>CO2_Cap</v>
      </c>
      <c r="E10" s="14" t="str">
        <f>INDEX(Tabelle3[Techno],MATCH('Figure 6'!H10,Tabelle3[ID],0))</f>
        <v>Hardcoal</v>
      </c>
      <c r="F10" s="15">
        <f>IFERROR(INDEX(Tabelle2[Shock_Strength],MATCH('Figure 6'!I10,Tabelle2[Shock_Strenght_ID],0)),0)</f>
        <v>-0.1</v>
      </c>
      <c r="G10" s="13" t="str">
        <f t="shared" si="1"/>
        <v>554555555</v>
      </c>
      <c r="H10" s="13">
        <f t="shared" si="2"/>
        <v>3</v>
      </c>
      <c r="I10" s="13">
        <f t="shared" si="0"/>
        <v>4</v>
      </c>
      <c r="J10" s="13"/>
    </row>
    <row r="11" spans="1:13" x14ac:dyDescent="0.25">
      <c r="B11" s="9">
        <v>1555355555</v>
      </c>
      <c r="C11" s="14">
        <v>1503.600000000059</v>
      </c>
      <c r="D11" s="14" t="str">
        <f>INDEX(PolInst[Instr],MATCH(VALUE(LEFT('Figure 6'!B11,1)),PolInst[ID],0))</f>
        <v>CO2_Cap</v>
      </c>
      <c r="E11" s="14" t="str">
        <f>INDEX(Tabelle3[Techno],MATCH('Figure 6'!H11,Tabelle3[ID],0))</f>
        <v>Demand</v>
      </c>
      <c r="F11" s="15">
        <f>IFERROR(INDEX(Tabelle2[Shock_Strength],MATCH('Figure 6'!I11,Tabelle2[Shock_Strenght_ID],0)),0)</f>
        <v>-0.2</v>
      </c>
      <c r="G11" s="13" t="str">
        <f t="shared" si="1"/>
        <v>555355555</v>
      </c>
      <c r="H11" s="13">
        <f t="shared" si="2"/>
        <v>4</v>
      </c>
      <c r="I11" s="13">
        <f t="shared" si="0"/>
        <v>3</v>
      </c>
      <c r="J11" s="13"/>
    </row>
    <row r="12" spans="1:13" x14ac:dyDescent="0.25">
      <c r="B12" s="9">
        <v>1555455555</v>
      </c>
      <c r="C12" s="14">
        <v>1503.5999999998887</v>
      </c>
      <c r="D12" s="14" t="str">
        <f>INDEX(PolInst[Instr],MATCH(VALUE(LEFT('Figure 6'!B12,1)),PolInst[ID],0))</f>
        <v>CO2_Cap</v>
      </c>
      <c r="E12" s="14" t="str">
        <f>INDEX(Tabelle3[Techno],MATCH('Figure 6'!H12,Tabelle3[ID],0))</f>
        <v>Demand</v>
      </c>
      <c r="F12" s="15">
        <f>IFERROR(INDEX(Tabelle2[Shock_Strength],MATCH('Figure 6'!I12,Tabelle2[Shock_Strenght_ID],0)),0)</f>
        <v>-0.1</v>
      </c>
      <c r="G12" s="13" t="str">
        <f t="shared" si="1"/>
        <v>555455555</v>
      </c>
      <c r="H12" s="13">
        <f t="shared" si="2"/>
        <v>4</v>
      </c>
      <c r="I12" s="13">
        <f t="shared" si="0"/>
        <v>4</v>
      </c>
      <c r="J12" s="13"/>
    </row>
    <row r="13" spans="1:13" x14ac:dyDescent="0.25">
      <c r="B13" s="9">
        <v>1555535555</v>
      </c>
      <c r="C13" s="14">
        <v>1503.6000000000108</v>
      </c>
      <c r="D13" s="14" t="str">
        <f>INDEX(PolInst[Instr],MATCH(VALUE(LEFT('Figure 6'!B13,1)),PolInst[ID],0))</f>
        <v>CO2_Cap</v>
      </c>
      <c r="E13" s="14" t="str">
        <f>INDEX(Tabelle3[Techno],MATCH('Figure 6'!H13,Tabelle3[ID],0))</f>
        <v>Solar</v>
      </c>
      <c r="F13" s="15">
        <f>IFERROR(INDEX(Tabelle2[Shock_Strength],MATCH('Figure 6'!I13,Tabelle2[Shock_Strenght_ID],0)),0)</f>
        <v>-0.2</v>
      </c>
      <c r="G13" s="13" t="str">
        <f t="shared" si="1"/>
        <v>555535555</v>
      </c>
      <c r="H13" s="13">
        <f t="shared" si="2"/>
        <v>5</v>
      </c>
      <c r="I13" s="13">
        <f t="shared" si="0"/>
        <v>3</v>
      </c>
      <c r="J13" s="13"/>
    </row>
    <row r="14" spans="1:13" x14ac:dyDescent="0.25">
      <c r="B14" s="9">
        <v>1555545555</v>
      </c>
      <c r="C14" s="14">
        <v>1503.6000000000042</v>
      </c>
      <c r="D14" s="14" t="str">
        <f>INDEX(PolInst[Instr],MATCH(VALUE(LEFT('Figure 6'!B14,1)),PolInst[ID],0))</f>
        <v>CO2_Cap</v>
      </c>
      <c r="E14" s="14" t="str">
        <f>INDEX(Tabelle3[Techno],MATCH('Figure 6'!H14,Tabelle3[ID],0))</f>
        <v>Solar</v>
      </c>
      <c r="F14" s="15">
        <f>IFERROR(INDEX(Tabelle2[Shock_Strength],MATCH('Figure 6'!I14,Tabelle2[Shock_Strenght_ID],0)),0)</f>
        <v>-0.1</v>
      </c>
      <c r="G14" s="13" t="str">
        <f t="shared" si="1"/>
        <v>555545555</v>
      </c>
      <c r="H14" s="13">
        <f t="shared" si="2"/>
        <v>5</v>
      </c>
      <c r="I14" s="13">
        <f t="shared" si="0"/>
        <v>4</v>
      </c>
      <c r="J14" s="13"/>
    </row>
    <row r="15" spans="1:13" x14ac:dyDescent="0.25">
      <c r="B15" s="9">
        <v>1555553555</v>
      </c>
      <c r="C15" s="14">
        <v>1503.6000000000042</v>
      </c>
      <c r="D15" s="14" t="str">
        <f>INDEX(PolInst[Instr],MATCH(VALUE(LEFT('Figure 6'!B15,1)),PolInst[ID],0))</f>
        <v>CO2_Cap</v>
      </c>
      <c r="E15" s="14" t="str">
        <f>INDEX(Tabelle3[Techno],MATCH('Figure 6'!H15,Tabelle3[ID],0))</f>
        <v>Wind_Onshore</v>
      </c>
      <c r="F15" s="15">
        <f>IFERROR(INDEX(Tabelle2[Shock_Strength],MATCH('Figure 6'!I15,Tabelle2[Shock_Strenght_ID],0)),0)</f>
        <v>-0.2</v>
      </c>
      <c r="G15" s="13" t="str">
        <f t="shared" si="1"/>
        <v>555553555</v>
      </c>
      <c r="H15" s="13">
        <f t="shared" si="2"/>
        <v>6</v>
      </c>
      <c r="I15" s="13">
        <f t="shared" si="0"/>
        <v>3</v>
      </c>
      <c r="J15" s="13"/>
    </row>
    <row r="16" spans="1:13" x14ac:dyDescent="0.25">
      <c r="B16" s="9">
        <v>1555554555</v>
      </c>
      <c r="C16" s="14">
        <v>1503.5999999999997</v>
      </c>
      <c r="D16" s="14" t="str">
        <f>INDEX(PolInst[Instr],MATCH(VALUE(LEFT('Figure 6'!B16,1)),PolInst[ID],0))</f>
        <v>CO2_Cap</v>
      </c>
      <c r="E16" s="14" t="str">
        <f>INDEX(Tabelle3[Techno],MATCH('Figure 6'!H16,Tabelle3[ID],0))</f>
        <v>Wind_Onshore</v>
      </c>
      <c r="F16" s="15">
        <f>IFERROR(INDEX(Tabelle2[Shock_Strength],MATCH('Figure 6'!I16,Tabelle2[Shock_Strenght_ID],0)),0)</f>
        <v>-0.1</v>
      </c>
      <c r="G16" s="13" t="str">
        <f t="shared" si="1"/>
        <v>555554555</v>
      </c>
      <c r="H16" s="13">
        <f t="shared" si="2"/>
        <v>6</v>
      </c>
      <c r="I16" s="13">
        <f t="shared" si="0"/>
        <v>4</v>
      </c>
      <c r="J16" s="13"/>
    </row>
    <row r="17" spans="2:10" x14ac:dyDescent="0.25">
      <c r="B17" s="9">
        <v>1555555355</v>
      </c>
      <c r="C17" s="14">
        <v>1503.5999999999988</v>
      </c>
      <c r="D17" s="14" t="str">
        <f>INDEX(PolInst[Instr],MATCH(VALUE(LEFT('Figure 6'!B17,1)),PolInst[ID],0))</f>
        <v>CO2_Cap</v>
      </c>
      <c r="E17" s="14" t="str">
        <f>INDEX(Tabelle3[Techno],MATCH('Figure 6'!H17,Tabelle3[ID],0))</f>
        <v>Wind_Offshore</v>
      </c>
      <c r="F17" s="15">
        <f>IFERROR(INDEX(Tabelle2[Shock_Strength],MATCH('Figure 6'!I17,Tabelle2[Shock_Strenght_ID],0)),0)</f>
        <v>-0.2</v>
      </c>
      <c r="G17" s="13" t="str">
        <f t="shared" si="1"/>
        <v>555555355</v>
      </c>
      <c r="H17" s="13">
        <f t="shared" si="2"/>
        <v>7</v>
      </c>
      <c r="I17" s="13">
        <f t="shared" si="0"/>
        <v>3</v>
      </c>
      <c r="J17" s="13"/>
    </row>
    <row r="18" spans="2:10" x14ac:dyDescent="0.25">
      <c r="B18" s="9">
        <v>1555555455</v>
      </c>
      <c r="C18" s="14">
        <v>1503.6000000000015</v>
      </c>
      <c r="D18" s="14" t="str">
        <f>INDEX(PolInst[Instr],MATCH(VALUE(LEFT('Figure 6'!B18,1)),PolInst[ID],0))</f>
        <v>CO2_Cap</v>
      </c>
      <c r="E18" s="14" t="str">
        <f>INDEX(Tabelle3[Techno],MATCH('Figure 6'!H18,Tabelle3[ID],0))</f>
        <v>Wind_Offshore</v>
      </c>
      <c r="F18" s="15">
        <f>IFERROR(INDEX(Tabelle2[Shock_Strength],MATCH('Figure 6'!I18,Tabelle2[Shock_Strenght_ID],0)),0)</f>
        <v>-0.1</v>
      </c>
      <c r="G18" s="13" t="str">
        <f t="shared" si="1"/>
        <v>555555455</v>
      </c>
      <c r="H18" s="13">
        <f t="shared" si="2"/>
        <v>7</v>
      </c>
      <c r="I18" s="13">
        <f t="shared" si="0"/>
        <v>4</v>
      </c>
      <c r="J18" s="13"/>
    </row>
    <row r="19" spans="2:10" x14ac:dyDescent="0.25">
      <c r="B19" s="9">
        <v>1555555535</v>
      </c>
      <c r="C19" s="14">
        <v>1503.6000000000149</v>
      </c>
      <c r="D19" s="14" t="str">
        <f>INDEX(PolInst[Instr],MATCH(VALUE(LEFT('Figure 6'!B19,1)),PolInst[ID],0))</f>
        <v>CO2_Cap</v>
      </c>
      <c r="E19" s="14" t="str">
        <f>INDEX(Tabelle3[Techno],MATCH('Figure 6'!H19,Tabelle3[ID],0))</f>
        <v>Lit_Ion</v>
      </c>
      <c r="F19" s="15">
        <f>IFERROR(INDEX(Tabelle2[Shock_Strength],MATCH('Figure 6'!I19,Tabelle2[Shock_Strenght_ID],0)),0)</f>
        <v>-0.2</v>
      </c>
      <c r="G19" s="13" t="str">
        <f t="shared" si="1"/>
        <v>555555535</v>
      </c>
      <c r="H19" s="13">
        <f t="shared" si="2"/>
        <v>8</v>
      </c>
      <c r="I19" s="13">
        <f t="shared" si="0"/>
        <v>3</v>
      </c>
      <c r="J19" s="13"/>
    </row>
    <row r="20" spans="2:10" x14ac:dyDescent="0.25">
      <c r="B20" s="9">
        <v>1555555545</v>
      </c>
      <c r="C20" s="14">
        <v>1503.5999999999947</v>
      </c>
      <c r="D20" s="14" t="str">
        <f>INDEX(PolInst[Instr],MATCH(VALUE(LEFT('Figure 6'!B20,1)),PolInst[ID],0))</f>
        <v>CO2_Cap</v>
      </c>
      <c r="E20" s="14" t="str">
        <f>INDEX(Tabelle3[Techno],MATCH('Figure 6'!H20,Tabelle3[ID],0))</f>
        <v>Lit_Ion</v>
      </c>
      <c r="F20" s="15">
        <f>IFERROR(INDEX(Tabelle2[Shock_Strength],MATCH('Figure 6'!I20,Tabelle2[Shock_Strenght_ID],0)),0)</f>
        <v>-0.1</v>
      </c>
      <c r="G20" s="13" t="str">
        <f t="shared" si="1"/>
        <v>555555545</v>
      </c>
      <c r="H20" s="13">
        <f t="shared" si="2"/>
        <v>8</v>
      </c>
      <c r="I20" s="13">
        <f t="shared" si="0"/>
        <v>4</v>
      </c>
      <c r="J20" s="13"/>
    </row>
    <row r="21" spans="2:10" x14ac:dyDescent="0.25">
      <c r="B21" s="9">
        <v>1555555553</v>
      </c>
      <c r="C21" s="14">
        <v>1503.6000000000188</v>
      </c>
      <c r="D21" s="14" t="str">
        <f>INDEX(PolInst[Instr],MATCH(VALUE(LEFT('Figure 6'!B21,1)),PolInst[ID],0))</f>
        <v>CO2_Cap</v>
      </c>
      <c r="E21" s="14" t="str">
        <f>INDEX(Tabelle3[Techno],MATCH('Figure 6'!H21,Tabelle3[ID],0))</f>
        <v>PSH</v>
      </c>
      <c r="F21" s="15">
        <f>IFERROR(INDEX(Tabelle2[Shock_Strength],MATCH('Figure 6'!I21,Tabelle2[Shock_Strenght_ID],0)),0)</f>
        <v>-0.2</v>
      </c>
      <c r="G21" s="13" t="str">
        <f t="shared" si="1"/>
        <v>555555553</v>
      </c>
      <c r="H21" s="13">
        <f t="shared" si="2"/>
        <v>9</v>
      </c>
      <c r="I21" s="13">
        <f t="shared" si="0"/>
        <v>3</v>
      </c>
      <c r="J21" s="13"/>
    </row>
    <row r="22" spans="2:10" x14ac:dyDescent="0.25">
      <c r="B22" s="9">
        <v>1555555554</v>
      </c>
      <c r="C22" s="14">
        <v>1503.5999999999892</v>
      </c>
      <c r="D22" s="14" t="str">
        <f>INDEX(PolInst[Instr],MATCH(VALUE(LEFT('Figure 6'!B22,1)),PolInst[ID],0))</f>
        <v>CO2_Cap</v>
      </c>
      <c r="E22" s="14" t="str">
        <f>INDEX(Tabelle3[Techno],MATCH('Figure 6'!H22,Tabelle3[ID],0))</f>
        <v>PSH</v>
      </c>
      <c r="F22" s="15">
        <f>IFERROR(INDEX(Tabelle2[Shock_Strength],MATCH('Figure 6'!I22,Tabelle2[Shock_Strenght_ID],0)),0)</f>
        <v>-0.1</v>
      </c>
      <c r="G22" s="13" t="str">
        <f t="shared" si="1"/>
        <v>555555554</v>
      </c>
      <c r="H22" s="13">
        <f t="shared" si="2"/>
        <v>9</v>
      </c>
      <c r="I22" s="13">
        <f t="shared" si="0"/>
        <v>4</v>
      </c>
      <c r="J22" s="13"/>
    </row>
    <row r="23" spans="2:10" x14ac:dyDescent="0.25">
      <c r="B23" s="9">
        <v>1555555555</v>
      </c>
      <c r="C23" s="14">
        <v>1503.6000000000258</v>
      </c>
      <c r="D23" s="14" t="str">
        <f>INDEX(PolInst[Instr],MATCH(VALUE(LEFT('Figure 6'!B23,1)),PolInst[ID],0))</f>
        <v>CO2_Cap</v>
      </c>
      <c r="E23" s="14" t="str">
        <f>INDEX(Tabelle3[Techno],MATCH('Figure 6'!H23,Tabelle3[ID],0))</f>
        <v>no</v>
      </c>
      <c r="F23" s="15">
        <f>IFERROR(INDEX(Tabelle2[Shock_Strength],MATCH('Figure 6'!I23,Tabelle2[Shock_Strenght_ID],0)),0)</f>
        <v>0</v>
      </c>
      <c r="G23" s="13" t="str">
        <f t="shared" si="1"/>
        <v>555555555</v>
      </c>
      <c r="H23" s="13">
        <f t="shared" si="2"/>
        <v>0</v>
      </c>
      <c r="I23" s="13" t="e">
        <f t="shared" si="0"/>
        <v>#VALUE!</v>
      </c>
      <c r="J23" s="13"/>
    </row>
    <row r="24" spans="2:10" x14ac:dyDescent="0.25">
      <c r="B24" s="9">
        <v>1555555556</v>
      </c>
      <c r="C24" s="14">
        <v>1503.600000000007</v>
      </c>
      <c r="D24" s="14" t="str">
        <f>INDEX(PolInst[Instr],MATCH(VALUE(LEFT('Figure 6'!B24,1)),PolInst[ID],0))</f>
        <v>CO2_Cap</v>
      </c>
      <c r="E24" s="14" t="str">
        <f>INDEX(Tabelle3[Techno],MATCH('Figure 6'!H24,Tabelle3[ID],0))</f>
        <v>PSH</v>
      </c>
      <c r="F24" s="15">
        <f>IFERROR(INDEX(Tabelle2[Shock_Strength],MATCH('Figure 6'!I24,Tabelle2[Shock_Strenght_ID],0)),0)</f>
        <v>0.1</v>
      </c>
      <c r="G24" s="13" t="str">
        <f t="shared" si="1"/>
        <v>555555556</v>
      </c>
      <c r="H24" s="13">
        <f t="shared" si="2"/>
        <v>9</v>
      </c>
      <c r="I24" s="13">
        <f t="shared" si="0"/>
        <v>6</v>
      </c>
    </row>
    <row r="25" spans="2:10" x14ac:dyDescent="0.25">
      <c r="B25" s="9">
        <v>1555555557</v>
      </c>
      <c r="C25" s="14">
        <v>1503.6000000000029</v>
      </c>
      <c r="D25" s="14" t="str">
        <f>INDEX(PolInst[Instr],MATCH(VALUE(LEFT('Figure 6'!B25,1)),PolInst[ID],0))</f>
        <v>CO2_Cap</v>
      </c>
      <c r="E25" s="14" t="str">
        <f>INDEX(Tabelle3[Techno],MATCH('Figure 6'!H25,Tabelle3[ID],0))</f>
        <v>PSH</v>
      </c>
      <c r="F25" s="15">
        <f>IFERROR(INDEX(Tabelle2[Shock_Strength],MATCH('Figure 6'!I25,Tabelle2[Shock_Strenght_ID],0)),0)</f>
        <v>0.2</v>
      </c>
      <c r="G25" s="13" t="str">
        <f t="shared" si="1"/>
        <v>555555557</v>
      </c>
      <c r="H25" s="13">
        <f t="shared" si="2"/>
        <v>9</v>
      </c>
      <c r="I25" s="13">
        <f t="shared" si="0"/>
        <v>7</v>
      </c>
    </row>
    <row r="26" spans="2:10" x14ac:dyDescent="0.25">
      <c r="B26" s="9">
        <v>1555555565</v>
      </c>
      <c r="C26" s="14">
        <v>1503.5999999999817</v>
      </c>
      <c r="D26" s="14" t="str">
        <f>INDEX(PolInst[Instr],MATCH(VALUE(LEFT('Figure 6'!B26,1)),PolInst[ID],0))</f>
        <v>CO2_Cap</v>
      </c>
      <c r="E26" s="14" t="str">
        <f>INDEX(Tabelle3[Techno],MATCH('Figure 6'!H26,Tabelle3[ID],0))</f>
        <v>Lit_Ion</v>
      </c>
      <c r="F26" s="15">
        <f>IFERROR(INDEX(Tabelle2[Shock_Strength],MATCH('Figure 6'!I26,Tabelle2[Shock_Strenght_ID],0)),0)</f>
        <v>0.1</v>
      </c>
      <c r="G26" s="13" t="str">
        <f t="shared" si="1"/>
        <v>555555565</v>
      </c>
      <c r="H26" s="13">
        <f t="shared" si="2"/>
        <v>8</v>
      </c>
      <c r="I26" s="13">
        <f t="shared" si="0"/>
        <v>6</v>
      </c>
    </row>
    <row r="27" spans="2:10" x14ac:dyDescent="0.25">
      <c r="B27" s="9">
        <v>1555555575</v>
      </c>
      <c r="C27" s="14">
        <v>1503.6000000000067</v>
      </c>
      <c r="D27" s="14" t="str">
        <f>INDEX(PolInst[Instr],MATCH(VALUE(LEFT('Figure 6'!B27,1)),PolInst[ID],0))</f>
        <v>CO2_Cap</v>
      </c>
      <c r="E27" s="14" t="str">
        <f>INDEX(Tabelle3[Techno],MATCH('Figure 6'!H27,Tabelle3[ID],0))</f>
        <v>Lit_Ion</v>
      </c>
      <c r="F27" s="15">
        <f>IFERROR(INDEX(Tabelle2[Shock_Strength],MATCH('Figure 6'!I27,Tabelle2[Shock_Strenght_ID],0)),0)</f>
        <v>0.2</v>
      </c>
      <c r="G27" s="13" t="str">
        <f t="shared" si="1"/>
        <v>555555575</v>
      </c>
      <c r="H27" s="13">
        <f t="shared" si="2"/>
        <v>8</v>
      </c>
      <c r="I27" s="13">
        <f t="shared" si="0"/>
        <v>7</v>
      </c>
    </row>
    <row r="28" spans="2:10" x14ac:dyDescent="0.25">
      <c r="B28" s="9">
        <v>1555555655</v>
      </c>
      <c r="C28" s="14">
        <v>1503.5999999999924</v>
      </c>
      <c r="D28" s="14" t="str">
        <f>INDEX(PolInst[Instr],MATCH(VALUE(LEFT('Figure 6'!B28,1)),PolInst[ID],0))</f>
        <v>CO2_Cap</v>
      </c>
      <c r="E28" s="14" t="str">
        <f>INDEX(Tabelle3[Techno],MATCH('Figure 6'!H28,Tabelle3[ID],0))</f>
        <v>Wind_Offshore</v>
      </c>
      <c r="F28" s="15">
        <f>IFERROR(INDEX(Tabelle2[Shock_Strength],MATCH('Figure 6'!I28,Tabelle2[Shock_Strenght_ID],0)),0)</f>
        <v>0.1</v>
      </c>
      <c r="G28" s="13" t="str">
        <f t="shared" si="1"/>
        <v>555555655</v>
      </c>
      <c r="H28" s="13">
        <f t="shared" si="2"/>
        <v>7</v>
      </c>
      <c r="I28" s="13">
        <f t="shared" si="0"/>
        <v>6</v>
      </c>
    </row>
    <row r="29" spans="2:10" x14ac:dyDescent="0.25">
      <c r="B29" s="9">
        <v>1555555755</v>
      </c>
      <c r="C29" s="14">
        <v>1503.5999999999924</v>
      </c>
      <c r="D29" s="14" t="str">
        <f>INDEX(PolInst[Instr],MATCH(VALUE(LEFT('Figure 6'!B29,1)),PolInst[ID],0))</f>
        <v>CO2_Cap</v>
      </c>
      <c r="E29" s="14" t="str">
        <f>INDEX(Tabelle3[Techno],MATCH('Figure 6'!H29,Tabelle3[ID],0))</f>
        <v>Wind_Offshore</v>
      </c>
      <c r="F29" s="15">
        <f>IFERROR(INDEX(Tabelle2[Shock_Strength],MATCH('Figure 6'!I29,Tabelle2[Shock_Strenght_ID],0)),0)</f>
        <v>0.2</v>
      </c>
      <c r="G29" s="13" t="str">
        <f t="shared" si="1"/>
        <v>555555755</v>
      </c>
      <c r="H29" s="13">
        <f t="shared" si="2"/>
        <v>7</v>
      </c>
      <c r="I29" s="13">
        <f t="shared" si="0"/>
        <v>7</v>
      </c>
    </row>
    <row r="30" spans="2:10" x14ac:dyDescent="0.25">
      <c r="B30" s="9">
        <v>1555556555</v>
      </c>
      <c r="C30" s="14">
        <v>1503.5999999999992</v>
      </c>
      <c r="D30" s="14" t="str">
        <f>INDEX(PolInst[Instr],MATCH(VALUE(LEFT('Figure 6'!B30,1)),PolInst[ID],0))</f>
        <v>CO2_Cap</v>
      </c>
      <c r="E30" s="14" t="str">
        <f>INDEX(Tabelle3[Techno],MATCH('Figure 6'!H30,Tabelle3[ID],0))</f>
        <v>Wind_Onshore</v>
      </c>
      <c r="F30" s="15">
        <f>IFERROR(INDEX(Tabelle2[Shock_Strength],MATCH('Figure 6'!I30,Tabelle2[Shock_Strenght_ID],0)),0)</f>
        <v>0.1</v>
      </c>
      <c r="G30" s="13" t="str">
        <f t="shared" si="1"/>
        <v>555556555</v>
      </c>
      <c r="H30" s="13">
        <f t="shared" si="2"/>
        <v>6</v>
      </c>
      <c r="I30" s="13">
        <f t="shared" si="0"/>
        <v>6</v>
      </c>
    </row>
    <row r="31" spans="2:10" x14ac:dyDescent="0.25">
      <c r="B31" s="9">
        <v>1555557555</v>
      </c>
      <c r="C31" s="14">
        <v>1503.6000000000017</v>
      </c>
      <c r="D31" s="14" t="str">
        <f>INDEX(PolInst[Instr],MATCH(VALUE(LEFT('Figure 6'!B31,1)),PolInst[ID],0))</f>
        <v>CO2_Cap</v>
      </c>
      <c r="E31" s="14" t="str">
        <f>INDEX(Tabelle3[Techno],MATCH('Figure 6'!H31,Tabelle3[ID],0))</f>
        <v>Wind_Onshore</v>
      </c>
      <c r="F31" s="15">
        <f>IFERROR(INDEX(Tabelle2[Shock_Strength],MATCH('Figure 6'!I31,Tabelle2[Shock_Strenght_ID],0)),0)</f>
        <v>0.2</v>
      </c>
      <c r="G31" s="13" t="str">
        <f t="shared" si="1"/>
        <v>555557555</v>
      </c>
      <c r="H31" s="13">
        <f t="shared" si="2"/>
        <v>6</v>
      </c>
      <c r="I31" s="13">
        <f t="shared" si="0"/>
        <v>7</v>
      </c>
    </row>
    <row r="32" spans="2:10" x14ac:dyDescent="0.25">
      <c r="B32" s="9">
        <v>1555565555</v>
      </c>
      <c r="C32" s="14">
        <v>1503.5999999999976</v>
      </c>
      <c r="D32" s="14" t="str">
        <f>INDEX(PolInst[Instr],MATCH(VALUE(LEFT('Figure 6'!B32,1)),PolInst[ID],0))</f>
        <v>CO2_Cap</v>
      </c>
      <c r="E32" s="14" t="str">
        <f>INDEX(Tabelle3[Techno],MATCH('Figure 6'!H32,Tabelle3[ID],0))</f>
        <v>Solar</v>
      </c>
      <c r="F32" s="15">
        <f>IFERROR(INDEX(Tabelle2[Shock_Strength],MATCH('Figure 6'!I32,Tabelle2[Shock_Strenght_ID],0)),0)</f>
        <v>0.1</v>
      </c>
      <c r="G32" s="13" t="str">
        <f t="shared" si="1"/>
        <v>555565555</v>
      </c>
      <c r="H32" s="13">
        <f t="shared" si="2"/>
        <v>5</v>
      </c>
      <c r="I32" s="13">
        <f t="shared" si="0"/>
        <v>6</v>
      </c>
    </row>
    <row r="33" spans="2:9" x14ac:dyDescent="0.25">
      <c r="B33" s="9">
        <v>1555575555</v>
      </c>
      <c r="C33" s="14">
        <v>1503.5999999999992</v>
      </c>
      <c r="D33" s="14" t="str">
        <f>INDEX(PolInst[Instr],MATCH(VALUE(LEFT('Figure 6'!B33,1)),PolInst[ID],0))</f>
        <v>CO2_Cap</v>
      </c>
      <c r="E33" s="14" t="str">
        <f>INDEX(Tabelle3[Techno],MATCH('Figure 6'!H33,Tabelle3[ID],0))</f>
        <v>Solar</v>
      </c>
      <c r="F33" s="15">
        <f>IFERROR(INDEX(Tabelle2[Shock_Strength],MATCH('Figure 6'!I33,Tabelle2[Shock_Strenght_ID],0)),0)</f>
        <v>0.2</v>
      </c>
      <c r="G33" s="13" t="str">
        <f t="shared" si="1"/>
        <v>555575555</v>
      </c>
      <c r="H33" s="13">
        <f t="shared" si="2"/>
        <v>5</v>
      </c>
      <c r="I33" s="13">
        <f t="shared" si="0"/>
        <v>7</v>
      </c>
    </row>
    <row r="34" spans="2:9" x14ac:dyDescent="0.25">
      <c r="B34" s="9">
        <v>1555655555</v>
      </c>
      <c r="C34" s="14">
        <v>1503.6000000000347</v>
      </c>
      <c r="D34" s="14" t="str">
        <f>INDEX(PolInst[Instr],MATCH(VALUE(LEFT('Figure 6'!B34,1)),PolInst[ID],0))</f>
        <v>CO2_Cap</v>
      </c>
      <c r="E34" s="14" t="str">
        <f>INDEX(Tabelle3[Techno],MATCH('Figure 6'!H34,Tabelle3[ID],0))</f>
        <v>Demand</v>
      </c>
      <c r="F34" s="15">
        <f>IFERROR(INDEX(Tabelle2[Shock_Strength],MATCH('Figure 6'!I34,Tabelle2[Shock_Strenght_ID],0)),0)</f>
        <v>0.1</v>
      </c>
      <c r="G34" s="13" t="str">
        <f t="shared" si="1"/>
        <v>555655555</v>
      </c>
      <c r="H34" s="13">
        <f t="shared" si="2"/>
        <v>4</v>
      </c>
      <c r="I34" s="13">
        <f t="shared" si="0"/>
        <v>6</v>
      </c>
    </row>
    <row r="35" spans="2:9" x14ac:dyDescent="0.25">
      <c r="B35" s="9">
        <v>1555755555</v>
      </c>
      <c r="C35" s="14">
        <v>1503.6000000000017</v>
      </c>
      <c r="D35" s="14" t="str">
        <f>INDEX(PolInst[Instr],MATCH(VALUE(LEFT('Figure 6'!B35,1)),PolInst[ID],0))</f>
        <v>CO2_Cap</v>
      </c>
      <c r="E35" s="14" t="str">
        <f>INDEX(Tabelle3[Techno],MATCH('Figure 6'!H35,Tabelle3[ID],0))</f>
        <v>Demand</v>
      </c>
      <c r="F35" s="15">
        <f>IFERROR(INDEX(Tabelle2[Shock_Strength],MATCH('Figure 6'!I35,Tabelle2[Shock_Strenght_ID],0)),0)</f>
        <v>0.2</v>
      </c>
      <c r="G35" s="13" t="str">
        <f t="shared" si="1"/>
        <v>555755555</v>
      </c>
      <c r="H35" s="13">
        <f t="shared" si="2"/>
        <v>4</v>
      </c>
      <c r="I35" s="13">
        <f t="shared" si="0"/>
        <v>7</v>
      </c>
    </row>
    <row r="36" spans="2:9" x14ac:dyDescent="0.25">
      <c r="B36" s="9">
        <v>1556555555</v>
      </c>
      <c r="C36" s="14">
        <v>1503.6000000000265</v>
      </c>
      <c r="D36" s="14" t="str">
        <f>INDEX(PolInst[Instr],MATCH(VALUE(LEFT('Figure 6'!B36,1)),PolInst[ID],0))</f>
        <v>CO2_Cap</v>
      </c>
      <c r="E36" s="14" t="str">
        <f>INDEX(Tabelle3[Techno],MATCH('Figure 6'!H36,Tabelle3[ID],0))</f>
        <v>Hardcoal</v>
      </c>
      <c r="F36" s="15">
        <f>IFERROR(INDEX(Tabelle2[Shock_Strength],MATCH('Figure 6'!I36,Tabelle2[Shock_Strenght_ID],0)),0)</f>
        <v>0.1</v>
      </c>
      <c r="G36" s="13" t="str">
        <f t="shared" si="1"/>
        <v>556555555</v>
      </c>
      <c r="H36" s="13">
        <f t="shared" si="2"/>
        <v>3</v>
      </c>
      <c r="I36" s="13">
        <f t="shared" si="0"/>
        <v>6</v>
      </c>
    </row>
    <row r="37" spans="2:9" x14ac:dyDescent="0.25">
      <c r="B37" s="9">
        <v>1557555555</v>
      </c>
      <c r="C37" s="14">
        <v>1503.6000000000265</v>
      </c>
      <c r="D37" s="14" t="str">
        <f>INDEX(PolInst[Instr],MATCH(VALUE(LEFT('Figure 6'!B37,1)),PolInst[ID],0))</f>
        <v>CO2_Cap</v>
      </c>
      <c r="E37" s="14" t="str">
        <f>INDEX(Tabelle3[Techno],MATCH('Figure 6'!H37,Tabelle3[ID],0))</f>
        <v>Hardcoal</v>
      </c>
      <c r="F37" s="15">
        <f>IFERROR(INDEX(Tabelle2[Shock_Strength],MATCH('Figure 6'!I37,Tabelle2[Shock_Strenght_ID],0)),0)</f>
        <v>0.2</v>
      </c>
      <c r="G37" s="13" t="str">
        <f t="shared" si="1"/>
        <v>557555555</v>
      </c>
      <c r="H37" s="13">
        <f t="shared" si="2"/>
        <v>3</v>
      </c>
      <c r="I37" s="13">
        <f t="shared" si="0"/>
        <v>7</v>
      </c>
    </row>
    <row r="38" spans="2:9" x14ac:dyDescent="0.25">
      <c r="B38" s="9">
        <v>1565555555</v>
      </c>
      <c r="C38" s="14">
        <v>1503.6000000000265</v>
      </c>
      <c r="D38" s="14" t="str">
        <f>INDEX(PolInst[Instr],MATCH(VALUE(LEFT('Figure 6'!B38,1)),PolInst[ID],0))</f>
        <v>CO2_Cap</v>
      </c>
      <c r="E38" s="14" t="str">
        <f>INDEX(Tabelle3[Techno],MATCH('Figure 6'!H38,Tabelle3[ID],0))</f>
        <v>Gas</v>
      </c>
      <c r="F38" s="15">
        <f>IFERROR(INDEX(Tabelle2[Shock_Strength],MATCH('Figure 6'!I38,Tabelle2[Shock_Strenght_ID],0)),0)</f>
        <v>0.1</v>
      </c>
      <c r="G38" s="13" t="str">
        <f t="shared" si="1"/>
        <v>565555555</v>
      </c>
      <c r="H38" s="13">
        <f t="shared" si="2"/>
        <v>2</v>
      </c>
      <c r="I38" s="13">
        <f t="shared" si="0"/>
        <v>6</v>
      </c>
    </row>
    <row r="39" spans="2:9" x14ac:dyDescent="0.25">
      <c r="B39" s="9">
        <v>1575555555</v>
      </c>
      <c r="C39" s="14">
        <v>1503.6000000000263</v>
      </c>
      <c r="D39" s="14" t="str">
        <f>INDEX(PolInst[Instr],MATCH(VALUE(LEFT('Figure 6'!B39,1)),PolInst[ID],0))</f>
        <v>CO2_Cap</v>
      </c>
      <c r="E39" s="14" t="str">
        <f>INDEX(Tabelle3[Techno],MATCH('Figure 6'!H39,Tabelle3[ID],0))</f>
        <v>Gas</v>
      </c>
      <c r="F39" s="15">
        <f>IFERROR(INDEX(Tabelle2[Shock_Strength],MATCH('Figure 6'!I39,Tabelle2[Shock_Strenght_ID],0)),0)</f>
        <v>0.2</v>
      </c>
      <c r="G39" s="13" t="str">
        <f t="shared" si="1"/>
        <v>575555555</v>
      </c>
      <c r="H39" s="13">
        <f t="shared" si="2"/>
        <v>2</v>
      </c>
      <c r="I39" s="13">
        <f t="shared" si="0"/>
        <v>7</v>
      </c>
    </row>
    <row r="40" spans="2:9" x14ac:dyDescent="0.25">
      <c r="B40" s="9">
        <v>1655555555</v>
      </c>
      <c r="C40" s="14">
        <v>1503.6000000000265</v>
      </c>
      <c r="D40" s="14" t="str">
        <f>INDEX(PolInst[Instr],MATCH(VALUE(LEFT('Figure 6'!B40,1)),PolInst[ID],0))</f>
        <v>CO2_Cap</v>
      </c>
      <c r="E40" s="14" t="str">
        <f>INDEX(Tabelle3[Techno],MATCH('Figure 6'!H40,Tabelle3[ID],0))</f>
        <v>Lignite</v>
      </c>
      <c r="F40" s="15">
        <f>IFERROR(INDEX(Tabelle2[Shock_Strength],MATCH('Figure 6'!I40,Tabelle2[Shock_Strenght_ID],0)),0)</f>
        <v>0.1</v>
      </c>
      <c r="G40" s="13" t="str">
        <f t="shared" si="1"/>
        <v>655555555</v>
      </c>
      <c r="H40" s="13">
        <f t="shared" si="2"/>
        <v>1</v>
      </c>
      <c r="I40" s="13">
        <f t="shared" si="0"/>
        <v>6</v>
      </c>
    </row>
    <row r="41" spans="2:9" x14ac:dyDescent="0.25">
      <c r="B41" s="9">
        <v>1755555555</v>
      </c>
      <c r="C41" s="14">
        <v>1503.6000000000263</v>
      </c>
      <c r="D41" s="14" t="str">
        <f>INDEX(PolInst[Instr],MATCH(VALUE(LEFT('Figure 6'!B41,1)),PolInst[ID],0))</f>
        <v>CO2_Cap</v>
      </c>
      <c r="E41" s="14" t="str">
        <f>INDEX(Tabelle3[Techno],MATCH('Figure 6'!H41,Tabelle3[ID],0))</f>
        <v>Lignite</v>
      </c>
      <c r="F41" s="15">
        <f>IFERROR(INDEX(Tabelle2[Shock_Strength],MATCH('Figure 6'!I41,Tabelle2[Shock_Strenght_ID],0)),0)</f>
        <v>0.2</v>
      </c>
      <c r="G41" s="13" t="str">
        <f t="shared" si="1"/>
        <v>755555555</v>
      </c>
      <c r="H41" s="13">
        <f t="shared" si="2"/>
        <v>1</v>
      </c>
      <c r="I41" s="13">
        <f t="shared" si="0"/>
        <v>7</v>
      </c>
    </row>
    <row r="42" spans="2:9" x14ac:dyDescent="0.25">
      <c r="B42" s="9">
        <v>2355555555</v>
      </c>
      <c r="C42" s="14">
        <v>1504.5579876738359</v>
      </c>
      <c r="D42" s="14" t="str">
        <f>INDEX(PolInst[Instr],MATCH(VALUE(LEFT('Figure 6'!B42,1)),PolInst[ID],0))</f>
        <v>Min_RES_Quota</v>
      </c>
      <c r="E42" s="14" t="str">
        <f>INDEX(Tabelle3[Techno],MATCH('Figure 6'!H42,Tabelle3[ID],0))</f>
        <v>Lignite</v>
      </c>
      <c r="F42" s="15">
        <f>IFERROR(INDEX(Tabelle2[Shock_Strength],MATCH('Figure 6'!I42,Tabelle2[Shock_Strenght_ID],0)),0)</f>
        <v>-0.2</v>
      </c>
      <c r="G42" s="13" t="str">
        <f t="shared" si="1"/>
        <v>355555555</v>
      </c>
      <c r="H42" s="13">
        <f t="shared" si="2"/>
        <v>1</v>
      </c>
      <c r="I42" s="13">
        <f t="shared" si="0"/>
        <v>3</v>
      </c>
    </row>
    <row r="43" spans="2:9" x14ac:dyDescent="0.25">
      <c r="B43" s="9">
        <v>2455555555</v>
      </c>
      <c r="C43" s="14">
        <v>1503.7161124474305</v>
      </c>
      <c r="D43" s="14" t="str">
        <f>INDEX(PolInst[Instr],MATCH(VALUE(LEFT('Figure 6'!B43,1)),PolInst[ID],0))</f>
        <v>Min_RES_Quota</v>
      </c>
      <c r="E43" s="14" t="str">
        <f>INDEX(Tabelle3[Techno],MATCH('Figure 6'!H43,Tabelle3[ID],0))</f>
        <v>Lignite</v>
      </c>
      <c r="F43" s="15">
        <f>IFERROR(INDEX(Tabelle2[Shock_Strength],MATCH('Figure 6'!I43,Tabelle2[Shock_Strenght_ID],0)),0)</f>
        <v>-0.1</v>
      </c>
      <c r="G43" s="13" t="str">
        <f t="shared" si="1"/>
        <v>455555555</v>
      </c>
      <c r="H43" s="13">
        <f t="shared" si="2"/>
        <v>1</v>
      </c>
      <c r="I43" s="13">
        <f t="shared" si="0"/>
        <v>4</v>
      </c>
    </row>
    <row r="44" spans="2:9" x14ac:dyDescent="0.25">
      <c r="B44" s="9">
        <v>2535555555</v>
      </c>
      <c r="C44" s="14">
        <v>1480.4402399099138</v>
      </c>
      <c r="D44" s="14" t="str">
        <f>INDEX(PolInst[Instr],MATCH(VALUE(LEFT('Figure 6'!B44,1)),PolInst[ID],0))</f>
        <v>Min_RES_Quota</v>
      </c>
      <c r="E44" s="14" t="str">
        <f>INDEX(Tabelle3[Techno],MATCH('Figure 6'!H44,Tabelle3[ID],0))</f>
        <v>Gas</v>
      </c>
      <c r="F44" s="15">
        <f>IFERROR(INDEX(Tabelle2[Shock_Strength],MATCH('Figure 6'!I44,Tabelle2[Shock_Strenght_ID],0)),0)</f>
        <v>-0.2</v>
      </c>
      <c r="G44" s="13" t="str">
        <f t="shared" si="1"/>
        <v>535555555</v>
      </c>
      <c r="H44" s="13">
        <f t="shared" si="2"/>
        <v>2</v>
      </c>
      <c r="I44" s="13">
        <f t="shared" si="0"/>
        <v>3</v>
      </c>
    </row>
    <row r="45" spans="2:9" x14ac:dyDescent="0.25">
      <c r="B45" s="9">
        <v>2545555555</v>
      </c>
      <c r="C45" s="14">
        <v>1486.5013273637492</v>
      </c>
      <c r="D45" s="14" t="str">
        <f>INDEX(PolInst[Instr],MATCH(VALUE(LEFT('Figure 6'!B45,1)),PolInst[ID],0))</f>
        <v>Min_RES_Quota</v>
      </c>
      <c r="E45" s="14" t="str">
        <f>INDEX(Tabelle3[Techno],MATCH('Figure 6'!H45,Tabelle3[ID],0))</f>
        <v>Gas</v>
      </c>
      <c r="F45" s="15">
        <f>IFERROR(INDEX(Tabelle2[Shock_Strength],MATCH('Figure 6'!I45,Tabelle2[Shock_Strenght_ID],0)),0)</f>
        <v>-0.1</v>
      </c>
      <c r="G45" s="13" t="str">
        <f t="shared" si="1"/>
        <v>545555555</v>
      </c>
      <c r="H45" s="13">
        <f t="shared" si="2"/>
        <v>2</v>
      </c>
      <c r="I45" s="13">
        <f t="shared" si="0"/>
        <v>4</v>
      </c>
    </row>
    <row r="46" spans="2:9" x14ac:dyDescent="0.25">
      <c r="B46" s="9">
        <v>2553555555</v>
      </c>
      <c r="C46" s="14">
        <v>1495.8168127965505</v>
      </c>
      <c r="D46" s="14" t="str">
        <f>INDEX(PolInst[Instr],MATCH(VALUE(LEFT('Figure 6'!B46,1)),PolInst[ID],0))</f>
        <v>Min_RES_Quota</v>
      </c>
      <c r="E46" s="14" t="str">
        <f>INDEX(Tabelle3[Techno],MATCH('Figure 6'!H46,Tabelle3[ID],0))</f>
        <v>Hardcoal</v>
      </c>
      <c r="F46" s="15">
        <f>IFERROR(INDEX(Tabelle2[Shock_Strength],MATCH('Figure 6'!I46,Tabelle2[Shock_Strenght_ID],0)),0)</f>
        <v>-0.2</v>
      </c>
      <c r="G46" s="13" t="str">
        <f t="shared" si="1"/>
        <v>553555555</v>
      </c>
      <c r="H46" s="13">
        <f t="shared" si="2"/>
        <v>3</v>
      </c>
      <c r="I46" s="13">
        <f t="shared" si="0"/>
        <v>3</v>
      </c>
    </row>
    <row r="47" spans="2:9" x14ac:dyDescent="0.25">
      <c r="B47" s="9">
        <v>2554555555</v>
      </c>
      <c r="C47" s="14">
        <v>1503.2666779648625</v>
      </c>
      <c r="D47" s="14" t="str">
        <f>INDEX(PolInst[Instr],MATCH(VALUE(LEFT('Figure 6'!B47,1)),PolInst[ID],0))</f>
        <v>Min_RES_Quota</v>
      </c>
      <c r="E47" s="14" t="str">
        <f>INDEX(Tabelle3[Techno],MATCH('Figure 6'!H47,Tabelle3[ID],0))</f>
        <v>Hardcoal</v>
      </c>
      <c r="F47" s="15">
        <f>IFERROR(INDEX(Tabelle2[Shock_Strength],MATCH('Figure 6'!I47,Tabelle2[Shock_Strenght_ID],0)),0)</f>
        <v>-0.1</v>
      </c>
      <c r="G47" s="13" t="str">
        <f t="shared" si="1"/>
        <v>554555555</v>
      </c>
      <c r="H47" s="13">
        <f t="shared" si="2"/>
        <v>3</v>
      </c>
      <c r="I47" s="13">
        <f t="shared" si="0"/>
        <v>4</v>
      </c>
    </row>
    <row r="48" spans="2:9" x14ac:dyDescent="0.25">
      <c r="B48" s="9">
        <v>2555355555</v>
      </c>
      <c r="C48" s="14">
        <v>1153.6928291520376</v>
      </c>
      <c r="D48" s="14" t="str">
        <f>INDEX(PolInst[Instr],MATCH(VALUE(LEFT('Figure 6'!B48,1)),PolInst[ID],0))</f>
        <v>Min_RES_Quota</v>
      </c>
      <c r="E48" s="14" t="str">
        <f>INDEX(Tabelle3[Techno],MATCH('Figure 6'!H48,Tabelle3[ID],0))</f>
        <v>Demand</v>
      </c>
      <c r="F48" s="15">
        <f>IFERROR(INDEX(Tabelle2[Shock_Strength],MATCH('Figure 6'!I48,Tabelle2[Shock_Strenght_ID],0)),0)</f>
        <v>-0.2</v>
      </c>
      <c r="G48" s="13" t="str">
        <f t="shared" si="1"/>
        <v>555355555</v>
      </c>
      <c r="H48" s="13">
        <f t="shared" si="2"/>
        <v>4</v>
      </c>
      <c r="I48" s="13">
        <f t="shared" si="0"/>
        <v>3</v>
      </c>
    </row>
    <row r="49" spans="2:9" x14ac:dyDescent="0.25">
      <c r="B49" s="9">
        <v>2555455555</v>
      </c>
      <c r="C49" s="14">
        <v>1347.6475055856431</v>
      </c>
      <c r="D49" s="14" t="str">
        <f>INDEX(PolInst[Instr],MATCH(VALUE(LEFT('Figure 6'!B49,1)),PolInst[ID],0))</f>
        <v>Min_RES_Quota</v>
      </c>
      <c r="E49" s="14" t="str">
        <f>INDEX(Tabelle3[Techno],MATCH('Figure 6'!H49,Tabelle3[ID],0))</f>
        <v>Demand</v>
      </c>
      <c r="F49" s="15">
        <f>IFERROR(INDEX(Tabelle2[Shock_Strength],MATCH('Figure 6'!I49,Tabelle2[Shock_Strenght_ID],0)),0)</f>
        <v>-0.1</v>
      </c>
      <c r="G49" s="13" t="str">
        <f t="shared" si="1"/>
        <v>555455555</v>
      </c>
      <c r="H49" s="13">
        <f t="shared" si="2"/>
        <v>4</v>
      </c>
      <c r="I49" s="13">
        <f t="shared" si="0"/>
        <v>4</v>
      </c>
    </row>
    <row r="50" spans="2:9" x14ac:dyDescent="0.25">
      <c r="B50" s="9">
        <v>2555535555</v>
      </c>
      <c r="C50" s="14">
        <v>1485.4406426177497</v>
      </c>
      <c r="D50" s="14" t="str">
        <f>INDEX(PolInst[Instr],MATCH(VALUE(LEFT('Figure 6'!B50,1)),PolInst[ID],0))</f>
        <v>Min_RES_Quota</v>
      </c>
      <c r="E50" s="14" t="str">
        <f>INDEX(Tabelle3[Techno],MATCH('Figure 6'!H50,Tabelle3[ID],0))</f>
        <v>Solar</v>
      </c>
      <c r="F50" s="15">
        <f>IFERROR(INDEX(Tabelle2[Shock_Strength],MATCH('Figure 6'!I50,Tabelle2[Shock_Strenght_ID],0)),0)</f>
        <v>-0.2</v>
      </c>
      <c r="G50" s="13" t="str">
        <f t="shared" si="1"/>
        <v>555535555</v>
      </c>
      <c r="H50" s="13">
        <f t="shared" si="2"/>
        <v>5</v>
      </c>
      <c r="I50" s="13">
        <f t="shared" si="0"/>
        <v>3</v>
      </c>
    </row>
    <row r="51" spans="2:9" x14ac:dyDescent="0.25">
      <c r="B51" s="9">
        <v>2555545555</v>
      </c>
      <c r="C51" s="14">
        <v>1489.025945013304</v>
      </c>
      <c r="D51" s="14" t="str">
        <f>INDEX(PolInst[Instr],MATCH(VALUE(LEFT('Figure 6'!B51,1)),PolInst[ID],0))</f>
        <v>Min_RES_Quota</v>
      </c>
      <c r="E51" s="14" t="str">
        <f>INDEX(Tabelle3[Techno],MATCH('Figure 6'!H51,Tabelle3[ID],0))</f>
        <v>Solar</v>
      </c>
      <c r="F51" s="15">
        <f>IFERROR(INDEX(Tabelle2[Shock_Strength],MATCH('Figure 6'!I51,Tabelle2[Shock_Strenght_ID],0)),0)</f>
        <v>-0.1</v>
      </c>
      <c r="G51" s="13" t="str">
        <f t="shared" si="1"/>
        <v>555545555</v>
      </c>
      <c r="H51" s="13">
        <f t="shared" si="2"/>
        <v>5</v>
      </c>
      <c r="I51" s="13">
        <f t="shared" si="0"/>
        <v>4</v>
      </c>
    </row>
    <row r="52" spans="2:9" x14ac:dyDescent="0.25">
      <c r="B52" s="9">
        <v>2555553555</v>
      </c>
      <c r="C52" s="14">
        <v>1483.8869327781256</v>
      </c>
      <c r="D52" s="14" t="str">
        <f>INDEX(PolInst[Instr],MATCH(VALUE(LEFT('Figure 6'!B52,1)),PolInst[ID],0))</f>
        <v>Min_RES_Quota</v>
      </c>
      <c r="E52" s="14" t="str">
        <f>INDEX(Tabelle3[Techno],MATCH('Figure 6'!H52,Tabelle3[ID],0))</f>
        <v>Wind_Onshore</v>
      </c>
      <c r="F52" s="15">
        <f>IFERROR(INDEX(Tabelle2[Shock_Strength],MATCH('Figure 6'!I52,Tabelle2[Shock_Strenght_ID],0)),0)</f>
        <v>-0.2</v>
      </c>
      <c r="G52" s="13" t="str">
        <f t="shared" si="1"/>
        <v>555553555</v>
      </c>
      <c r="H52" s="13">
        <f t="shared" si="2"/>
        <v>6</v>
      </c>
      <c r="I52" s="13">
        <f t="shared" si="0"/>
        <v>3</v>
      </c>
    </row>
    <row r="53" spans="2:9" x14ac:dyDescent="0.25">
      <c r="B53" s="9">
        <v>2555554555</v>
      </c>
      <c r="C53" s="14">
        <v>1485.0224454860768</v>
      </c>
      <c r="D53" s="14" t="str">
        <f>INDEX(PolInst[Instr],MATCH(VALUE(LEFT('Figure 6'!B53,1)),PolInst[ID],0))</f>
        <v>Min_RES_Quota</v>
      </c>
      <c r="E53" s="14" t="str">
        <f>INDEX(Tabelle3[Techno],MATCH('Figure 6'!H53,Tabelle3[ID],0))</f>
        <v>Wind_Onshore</v>
      </c>
      <c r="F53" s="15">
        <f>IFERROR(INDEX(Tabelle2[Shock_Strength],MATCH('Figure 6'!I53,Tabelle2[Shock_Strenght_ID],0)),0)</f>
        <v>-0.1</v>
      </c>
      <c r="G53" s="13" t="str">
        <f t="shared" si="1"/>
        <v>555554555</v>
      </c>
      <c r="H53" s="13">
        <f t="shared" si="2"/>
        <v>6</v>
      </c>
      <c r="I53" s="13">
        <f t="shared" si="0"/>
        <v>4</v>
      </c>
    </row>
    <row r="54" spans="2:9" x14ac:dyDescent="0.25">
      <c r="B54" s="9">
        <v>2555555355</v>
      </c>
      <c r="C54" s="14">
        <v>1503.0073537204421</v>
      </c>
      <c r="D54" s="14" t="str">
        <f>INDEX(PolInst[Instr],MATCH(VALUE(LEFT('Figure 6'!B54,1)),PolInst[ID],0))</f>
        <v>Min_RES_Quota</v>
      </c>
      <c r="E54" s="14" t="str">
        <f>INDEX(Tabelle3[Techno],MATCH('Figure 6'!H54,Tabelle3[ID],0))</f>
        <v>Wind_Offshore</v>
      </c>
      <c r="F54" s="15">
        <f>IFERROR(INDEX(Tabelle2[Shock_Strength],MATCH('Figure 6'!I54,Tabelle2[Shock_Strenght_ID],0)),0)</f>
        <v>-0.2</v>
      </c>
      <c r="G54" s="13" t="str">
        <f t="shared" si="1"/>
        <v>555555355</v>
      </c>
      <c r="H54" s="13">
        <f t="shared" si="2"/>
        <v>7</v>
      </c>
      <c r="I54" s="13">
        <f t="shared" si="0"/>
        <v>3</v>
      </c>
    </row>
    <row r="55" spans="2:9" x14ac:dyDescent="0.25">
      <c r="B55" s="9">
        <v>2555555455</v>
      </c>
      <c r="C55" s="14">
        <v>1505.5185937525969</v>
      </c>
      <c r="D55" s="14" t="str">
        <f>INDEX(PolInst[Instr],MATCH(VALUE(LEFT('Figure 6'!B55,1)),PolInst[ID],0))</f>
        <v>Min_RES_Quota</v>
      </c>
      <c r="E55" s="14" t="str">
        <f>INDEX(Tabelle3[Techno],MATCH('Figure 6'!H55,Tabelle3[ID],0))</f>
        <v>Wind_Offshore</v>
      </c>
      <c r="F55" s="15">
        <f>IFERROR(INDEX(Tabelle2[Shock_Strength],MATCH('Figure 6'!I55,Tabelle2[Shock_Strenght_ID],0)),0)</f>
        <v>-0.1</v>
      </c>
      <c r="G55" s="13" t="str">
        <f t="shared" si="1"/>
        <v>555555455</v>
      </c>
      <c r="H55" s="13">
        <f t="shared" si="2"/>
        <v>7</v>
      </c>
      <c r="I55" s="13">
        <f t="shared" si="0"/>
        <v>4</v>
      </c>
    </row>
    <row r="56" spans="2:9" x14ac:dyDescent="0.25">
      <c r="B56" s="9">
        <v>2555555535</v>
      </c>
      <c r="C56" s="14">
        <v>1501.0959661376844</v>
      </c>
      <c r="D56" s="14" t="str">
        <f>INDEX(PolInst[Instr],MATCH(VALUE(LEFT('Figure 6'!B56,1)),PolInst[ID],0))</f>
        <v>Min_RES_Quota</v>
      </c>
      <c r="E56" s="14" t="str">
        <f>INDEX(Tabelle3[Techno],MATCH('Figure 6'!H56,Tabelle3[ID],0))</f>
        <v>Lit_Ion</v>
      </c>
      <c r="F56" s="15">
        <f>IFERROR(INDEX(Tabelle2[Shock_Strength],MATCH('Figure 6'!I56,Tabelle2[Shock_Strenght_ID],0)),0)</f>
        <v>-0.2</v>
      </c>
      <c r="G56" s="13" t="str">
        <f t="shared" si="1"/>
        <v>555555535</v>
      </c>
      <c r="H56" s="13">
        <f t="shared" si="2"/>
        <v>8</v>
      </c>
      <c r="I56" s="13">
        <f t="shared" si="0"/>
        <v>3</v>
      </c>
    </row>
    <row r="57" spans="2:9" x14ac:dyDescent="0.25">
      <c r="B57" s="9">
        <v>2555555545</v>
      </c>
      <c r="C57" s="14">
        <v>1502.5924365865822</v>
      </c>
      <c r="D57" s="14" t="str">
        <f>INDEX(PolInst[Instr],MATCH(VALUE(LEFT('Figure 6'!B57,1)),PolInst[ID],0))</f>
        <v>Min_RES_Quota</v>
      </c>
      <c r="E57" s="14" t="str">
        <f>INDEX(Tabelle3[Techno],MATCH('Figure 6'!H57,Tabelle3[ID],0))</f>
        <v>Lit_Ion</v>
      </c>
      <c r="F57" s="15">
        <f>IFERROR(INDEX(Tabelle2[Shock_Strength],MATCH('Figure 6'!I57,Tabelle2[Shock_Strenght_ID],0)),0)</f>
        <v>-0.1</v>
      </c>
      <c r="G57" s="13" t="str">
        <f t="shared" si="1"/>
        <v>555555545</v>
      </c>
      <c r="H57" s="13">
        <f t="shared" si="2"/>
        <v>8</v>
      </c>
      <c r="I57" s="13">
        <f t="shared" si="0"/>
        <v>4</v>
      </c>
    </row>
    <row r="58" spans="2:9" x14ac:dyDescent="0.25">
      <c r="B58" s="9">
        <v>2555555553</v>
      </c>
      <c r="C58" s="14">
        <v>1499.4748990079293</v>
      </c>
      <c r="D58" s="14" t="str">
        <f>INDEX(PolInst[Instr],MATCH(VALUE(LEFT('Figure 6'!B58,1)),PolInst[ID],0))</f>
        <v>Min_RES_Quota</v>
      </c>
      <c r="E58" s="14" t="str">
        <f>INDEX(Tabelle3[Techno],MATCH('Figure 6'!H58,Tabelle3[ID],0))</f>
        <v>PSH</v>
      </c>
      <c r="F58" s="15">
        <f>IFERROR(INDEX(Tabelle2[Shock_Strength],MATCH('Figure 6'!I58,Tabelle2[Shock_Strenght_ID],0)),0)</f>
        <v>-0.2</v>
      </c>
      <c r="G58" s="13" t="str">
        <f t="shared" si="1"/>
        <v>555555553</v>
      </c>
      <c r="H58" s="13">
        <f t="shared" si="2"/>
        <v>9</v>
      </c>
      <c r="I58" s="13">
        <f t="shared" si="0"/>
        <v>3</v>
      </c>
    </row>
    <row r="59" spans="2:9" x14ac:dyDescent="0.25">
      <c r="B59" s="9">
        <v>2555555554</v>
      </c>
      <c r="C59" s="14">
        <v>1503.7172106053483</v>
      </c>
      <c r="D59" s="14" t="str">
        <f>INDEX(PolInst[Instr],MATCH(VALUE(LEFT('Figure 6'!B59,1)),PolInst[ID],0))</f>
        <v>Min_RES_Quota</v>
      </c>
      <c r="E59" s="14" t="str">
        <f>INDEX(Tabelle3[Techno],MATCH('Figure 6'!H59,Tabelle3[ID],0))</f>
        <v>PSH</v>
      </c>
      <c r="F59" s="15">
        <f>IFERROR(INDEX(Tabelle2[Shock_Strength],MATCH('Figure 6'!I59,Tabelle2[Shock_Strenght_ID],0)),0)</f>
        <v>-0.1</v>
      </c>
      <c r="G59" s="13" t="str">
        <f t="shared" si="1"/>
        <v>555555554</v>
      </c>
      <c r="H59" s="13">
        <f t="shared" si="2"/>
        <v>9</v>
      </c>
      <c r="I59" s="13">
        <f t="shared" si="0"/>
        <v>4</v>
      </c>
    </row>
    <row r="60" spans="2:9" x14ac:dyDescent="0.25">
      <c r="B60" s="9">
        <v>2555555555</v>
      </c>
      <c r="C60" s="14">
        <v>1503.2693131994488</v>
      </c>
      <c r="D60" s="14" t="str">
        <f>INDEX(PolInst[Instr],MATCH(VALUE(LEFT('Figure 6'!B60,1)),PolInst[ID],0))</f>
        <v>Min_RES_Quota</v>
      </c>
      <c r="E60" s="14" t="str">
        <f>INDEX(Tabelle3[Techno],MATCH('Figure 6'!H60,Tabelle3[ID],0))</f>
        <v>no</v>
      </c>
      <c r="F60" s="15">
        <f>IFERROR(INDEX(Tabelle2[Shock_Strength],MATCH('Figure 6'!I60,Tabelle2[Shock_Strenght_ID],0)),0)</f>
        <v>0</v>
      </c>
      <c r="G60" s="13" t="str">
        <f t="shared" si="1"/>
        <v>555555555</v>
      </c>
      <c r="H60" s="13">
        <f t="shared" si="2"/>
        <v>0</v>
      </c>
      <c r="I60" s="13" t="e">
        <f t="shared" si="0"/>
        <v>#VALUE!</v>
      </c>
    </row>
    <row r="61" spans="2:9" x14ac:dyDescent="0.25">
      <c r="B61" s="9">
        <v>2555555556</v>
      </c>
      <c r="C61" s="14">
        <v>1499.1391000591577</v>
      </c>
      <c r="D61" s="14" t="str">
        <f>INDEX(PolInst[Instr],MATCH(VALUE(LEFT('Figure 6'!B61,1)),PolInst[ID],0))</f>
        <v>Min_RES_Quota</v>
      </c>
      <c r="E61" s="14" t="str">
        <f>INDEX(Tabelle3[Techno],MATCH('Figure 6'!H61,Tabelle3[ID],0))</f>
        <v>PSH</v>
      </c>
      <c r="F61" s="15">
        <f>IFERROR(INDEX(Tabelle2[Shock_Strength],MATCH('Figure 6'!I61,Tabelle2[Shock_Strenght_ID],0)),0)</f>
        <v>0.1</v>
      </c>
      <c r="G61" s="13" t="str">
        <f t="shared" si="1"/>
        <v>555555556</v>
      </c>
      <c r="H61" s="13">
        <f t="shared" si="2"/>
        <v>9</v>
      </c>
      <c r="I61" s="13">
        <f t="shared" si="0"/>
        <v>6</v>
      </c>
    </row>
    <row r="62" spans="2:9" x14ac:dyDescent="0.25">
      <c r="B62" s="9">
        <v>2555555557</v>
      </c>
      <c r="C62" s="14">
        <v>1496.2823562875851</v>
      </c>
      <c r="D62" s="14" t="str">
        <f>INDEX(PolInst[Instr],MATCH(VALUE(LEFT('Figure 6'!B62,1)),PolInst[ID],0))</f>
        <v>Min_RES_Quota</v>
      </c>
      <c r="E62" s="14" t="str">
        <f>INDEX(Tabelle3[Techno],MATCH('Figure 6'!H62,Tabelle3[ID],0))</f>
        <v>PSH</v>
      </c>
      <c r="F62" s="15">
        <f>IFERROR(INDEX(Tabelle2[Shock_Strength],MATCH('Figure 6'!I62,Tabelle2[Shock_Strenght_ID],0)),0)</f>
        <v>0.2</v>
      </c>
      <c r="G62" s="13" t="str">
        <f t="shared" si="1"/>
        <v>555555557</v>
      </c>
      <c r="H62" s="13">
        <f t="shared" si="2"/>
        <v>9</v>
      </c>
      <c r="I62" s="13">
        <f t="shared" si="0"/>
        <v>7</v>
      </c>
    </row>
    <row r="63" spans="2:9" x14ac:dyDescent="0.25">
      <c r="B63" s="9">
        <v>2555555565</v>
      </c>
      <c r="C63" s="14">
        <v>1504.7271691726417</v>
      </c>
      <c r="D63" s="14" t="str">
        <f>INDEX(PolInst[Instr],MATCH(VALUE(LEFT('Figure 6'!B63,1)),PolInst[ID],0))</f>
        <v>Min_RES_Quota</v>
      </c>
      <c r="E63" s="14" t="str">
        <f>INDEX(Tabelle3[Techno],MATCH('Figure 6'!H63,Tabelle3[ID],0))</f>
        <v>Lit_Ion</v>
      </c>
      <c r="F63" s="15">
        <f>IFERROR(INDEX(Tabelle2[Shock_Strength],MATCH('Figure 6'!I63,Tabelle2[Shock_Strenght_ID],0)),0)</f>
        <v>0.1</v>
      </c>
      <c r="G63" s="13" t="str">
        <f t="shared" si="1"/>
        <v>555555565</v>
      </c>
      <c r="H63" s="13">
        <f t="shared" si="2"/>
        <v>8</v>
      </c>
      <c r="I63" s="13">
        <f t="shared" si="0"/>
        <v>6</v>
      </c>
    </row>
    <row r="64" spans="2:9" x14ac:dyDescent="0.25">
      <c r="B64" s="9">
        <v>2555555575</v>
      </c>
      <c r="C64" s="14">
        <v>1504.8592762427056</v>
      </c>
      <c r="D64" s="14" t="str">
        <f>INDEX(PolInst[Instr],MATCH(VALUE(LEFT('Figure 6'!B64,1)),PolInst[ID],0))</f>
        <v>Min_RES_Quota</v>
      </c>
      <c r="E64" s="14" t="str">
        <f>INDEX(Tabelle3[Techno],MATCH('Figure 6'!H64,Tabelle3[ID],0))</f>
        <v>Lit_Ion</v>
      </c>
      <c r="F64" s="15">
        <f>IFERROR(INDEX(Tabelle2[Shock_Strength],MATCH('Figure 6'!I64,Tabelle2[Shock_Strenght_ID],0)),0)</f>
        <v>0.2</v>
      </c>
      <c r="G64" s="13" t="str">
        <f t="shared" si="1"/>
        <v>555555575</v>
      </c>
      <c r="H64" s="13">
        <f t="shared" si="2"/>
        <v>8</v>
      </c>
      <c r="I64" s="13">
        <f t="shared" si="0"/>
        <v>7</v>
      </c>
    </row>
    <row r="65" spans="2:9" x14ac:dyDescent="0.25">
      <c r="B65" s="9">
        <v>2555555655</v>
      </c>
      <c r="C65" s="14">
        <v>1480.9113771291793</v>
      </c>
      <c r="D65" s="14" t="str">
        <f>INDEX(PolInst[Instr],MATCH(VALUE(LEFT('Figure 6'!B65,1)),PolInst[ID],0))</f>
        <v>Min_RES_Quota</v>
      </c>
      <c r="E65" s="14" t="str">
        <f>INDEX(Tabelle3[Techno],MATCH('Figure 6'!H65,Tabelle3[ID],0))</f>
        <v>Wind_Offshore</v>
      </c>
      <c r="F65" s="15">
        <f>IFERROR(INDEX(Tabelle2[Shock_Strength],MATCH('Figure 6'!I65,Tabelle2[Shock_Strenght_ID],0)),0)</f>
        <v>0.1</v>
      </c>
      <c r="G65" s="13" t="str">
        <f t="shared" si="1"/>
        <v>555555655</v>
      </c>
      <c r="H65" s="13">
        <f t="shared" si="2"/>
        <v>7</v>
      </c>
      <c r="I65" s="13">
        <f t="shared" si="0"/>
        <v>6</v>
      </c>
    </row>
    <row r="66" spans="2:9" x14ac:dyDescent="0.25">
      <c r="B66" s="9">
        <v>2555555755</v>
      </c>
      <c r="C66" s="14">
        <v>1478.8110260693136</v>
      </c>
      <c r="D66" s="14" t="str">
        <f>INDEX(PolInst[Instr],MATCH(VALUE(LEFT('Figure 6'!B66,1)),PolInst[ID],0))</f>
        <v>Min_RES_Quota</v>
      </c>
      <c r="E66" s="14" t="str">
        <f>INDEX(Tabelle3[Techno],MATCH('Figure 6'!H66,Tabelle3[ID],0))</f>
        <v>Wind_Offshore</v>
      </c>
      <c r="F66" s="15">
        <f>IFERROR(INDEX(Tabelle2[Shock_Strength],MATCH('Figure 6'!I66,Tabelle2[Shock_Strenght_ID],0)),0)</f>
        <v>0.2</v>
      </c>
      <c r="G66" s="13" t="str">
        <f t="shared" si="1"/>
        <v>555555755</v>
      </c>
      <c r="H66" s="13">
        <f t="shared" si="2"/>
        <v>7</v>
      </c>
      <c r="I66" s="13">
        <f t="shared" si="0"/>
        <v>7</v>
      </c>
    </row>
    <row r="67" spans="2:9" x14ac:dyDescent="0.25">
      <c r="B67" s="9">
        <v>2555556555</v>
      </c>
      <c r="C67" s="14">
        <v>1505.229214879801</v>
      </c>
      <c r="D67" s="14" t="str">
        <f>INDEX(PolInst[Instr],MATCH(VALUE(LEFT('Figure 6'!B67,1)),PolInst[ID],0))</f>
        <v>Min_RES_Quota</v>
      </c>
      <c r="E67" s="14" t="str">
        <f>INDEX(Tabelle3[Techno],MATCH('Figure 6'!H67,Tabelle3[ID],0))</f>
        <v>Wind_Onshore</v>
      </c>
      <c r="F67" s="15">
        <f>IFERROR(INDEX(Tabelle2[Shock_Strength],MATCH('Figure 6'!I67,Tabelle2[Shock_Strenght_ID],0)),0)</f>
        <v>0.1</v>
      </c>
      <c r="G67" s="13" t="str">
        <f t="shared" si="1"/>
        <v>555556555</v>
      </c>
      <c r="H67" s="13">
        <f t="shared" si="2"/>
        <v>6</v>
      </c>
      <c r="I67" s="13">
        <f t="shared" si="0"/>
        <v>6</v>
      </c>
    </row>
    <row r="68" spans="2:9" x14ac:dyDescent="0.25">
      <c r="B68" s="9">
        <v>2555557555</v>
      </c>
      <c r="C68" s="14">
        <v>1506.0608902025454</v>
      </c>
      <c r="D68" s="14" t="str">
        <f>INDEX(PolInst[Instr],MATCH(VALUE(LEFT('Figure 6'!B68,1)),PolInst[ID],0))</f>
        <v>Min_RES_Quota</v>
      </c>
      <c r="E68" s="14" t="str">
        <f>INDEX(Tabelle3[Techno],MATCH('Figure 6'!H68,Tabelle3[ID],0))</f>
        <v>Wind_Onshore</v>
      </c>
      <c r="F68" s="15">
        <f>IFERROR(INDEX(Tabelle2[Shock_Strength],MATCH('Figure 6'!I68,Tabelle2[Shock_Strenght_ID],0)),0)</f>
        <v>0.2</v>
      </c>
      <c r="G68" s="13" t="str">
        <f t="shared" si="1"/>
        <v>555557555</v>
      </c>
      <c r="H68" s="13">
        <f t="shared" si="2"/>
        <v>6</v>
      </c>
      <c r="I68" s="13">
        <f t="shared" si="0"/>
        <v>7</v>
      </c>
    </row>
    <row r="69" spans="2:9" x14ac:dyDescent="0.25">
      <c r="B69" s="9">
        <v>2555565555</v>
      </c>
      <c r="C69" s="14">
        <v>1503.5839743943638</v>
      </c>
      <c r="D69" s="14" t="str">
        <f>INDEX(PolInst[Instr],MATCH(VALUE(LEFT('Figure 6'!B69,1)),PolInst[ID],0))</f>
        <v>Min_RES_Quota</v>
      </c>
      <c r="E69" s="14" t="str">
        <f>INDEX(Tabelle3[Techno],MATCH('Figure 6'!H69,Tabelle3[ID],0))</f>
        <v>Solar</v>
      </c>
      <c r="F69" s="15">
        <f>IFERROR(INDEX(Tabelle2[Shock_Strength],MATCH('Figure 6'!I69,Tabelle2[Shock_Strenght_ID],0)),0)</f>
        <v>0.1</v>
      </c>
      <c r="G69" s="13" t="str">
        <f t="shared" si="1"/>
        <v>555565555</v>
      </c>
      <c r="H69" s="13">
        <f t="shared" si="2"/>
        <v>5</v>
      </c>
      <c r="I69" s="13">
        <f t="shared" si="0"/>
        <v>6</v>
      </c>
    </row>
    <row r="70" spans="2:9" x14ac:dyDescent="0.25">
      <c r="B70" s="9">
        <v>2555575555</v>
      </c>
      <c r="C70" s="14">
        <v>1506.6332287464913</v>
      </c>
      <c r="D70" s="14" t="str">
        <f>INDEX(PolInst[Instr],MATCH(VALUE(LEFT('Figure 6'!B70,1)),PolInst[ID],0))</f>
        <v>Min_RES_Quota</v>
      </c>
      <c r="E70" s="14" t="str">
        <f>INDEX(Tabelle3[Techno],MATCH('Figure 6'!H70,Tabelle3[ID],0))</f>
        <v>Solar</v>
      </c>
      <c r="F70" s="15">
        <f>IFERROR(INDEX(Tabelle2[Shock_Strength],MATCH('Figure 6'!I70,Tabelle2[Shock_Strenght_ID],0)),0)</f>
        <v>0.2</v>
      </c>
      <c r="G70" s="13" t="str">
        <f t="shared" si="1"/>
        <v>555575555</v>
      </c>
      <c r="H70" s="13">
        <f t="shared" si="2"/>
        <v>5</v>
      </c>
      <c r="I70" s="13">
        <f t="shared" ref="I70:I133" si="3">VALUE(MID(G70,H70,1))</f>
        <v>7</v>
      </c>
    </row>
    <row r="71" spans="2:9" x14ac:dyDescent="0.25">
      <c r="B71" s="9">
        <v>2555655555</v>
      </c>
      <c r="C71" s="14">
        <v>1646.4412036597655</v>
      </c>
      <c r="D71" s="14" t="str">
        <f>INDEX(PolInst[Instr],MATCH(VALUE(LEFT('Figure 6'!B71,1)),PolInst[ID],0))</f>
        <v>Min_RES_Quota</v>
      </c>
      <c r="E71" s="14" t="str">
        <f>INDEX(Tabelle3[Techno],MATCH('Figure 6'!H71,Tabelle3[ID],0))</f>
        <v>Demand</v>
      </c>
      <c r="F71" s="15">
        <f>IFERROR(INDEX(Tabelle2[Shock_Strength],MATCH('Figure 6'!I71,Tabelle2[Shock_Strenght_ID],0)),0)</f>
        <v>0.1</v>
      </c>
      <c r="G71" s="13" t="str">
        <f t="shared" ref="G71:G134" si="4">MID(B71,2,99)</f>
        <v>555655555</v>
      </c>
      <c r="H71" s="13">
        <f t="shared" ref="H71:H134" si="5">IFERROR(FIND(3,G71),0)+IFERROR(FIND(4,G71),0)+IFERROR(FIND(6,G71),0)+IFERROR(FIND(7,G71),0)</f>
        <v>4</v>
      </c>
      <c r="I71" s="13">
        <f t="shared" si="3"/>
        <v>6</v>
      </c>
    </row>
    <row r="72" spans="2:9" x14ac:dyDescent="0.25">
      <c r="B72" s="9">
        <v>2555755555</v>
      </c>
      <c r="C72" s="14">
        <v>1789.61212453587</v>
      </c>
      <c r="D72" s="14" t="str">
        <f>INDEX(PolInst[Instr],MATCH(VALUE(LEFT('Figure 6'!B72,1)),PolInst[ID],0))</f>
        <v>Min_RES_Quota</v>
      </c>
      <c r="E72" s="14" t="str">
        <f>INDEX(Tabelle3[Techno],MATCH('Figure 6'!H72,Tabelle3[ID],0))</f>
        <v>Demand</v>
      </c>
      <c r="F72" s="15">
        <f>IFERROR(INDEX(Tabelle2[Shock_Strength],MATCH('Figure 6'!I72,Tabelle2[Shock_Strenght_ID],0)),0)</f>
        <v>0.2</v>
      </c>
      <c r="G72" s="13" t="str">
        <f t="shared" si="4"/>
        <v>555755555</v>
      </c>
      <c r="H72" s="13">
        <f t="shared" si="5"/>
        <v>4</v>
      </c>
      <c r="I72" s="13">
        <f t="shared" si="3"/>
        <v>7</v>
      </c>
    </row>
    <row r="73" spans="2:9" x14ac:dyDescent="0.25">
      <c r="B73" s="9">
        <v>2556555555</v>
      </c>
      <c r="C73" s="14">
        <v>1503.2754253373519</v>
      </c>
      <c r="D73" s="14" t="str">
        <f>INDEX(PolInst[Instr],MATCH(VALUE(LEFT('Figure 6'!B73,1)),PolInst[ID],0))</f>
        <v>Min_RES_Quota</v>
      </c>
      <c r="E73" s="14" t="str">
        <f>INDEX(Tabelle3[Techno],MATCH('Figure 6'!H73,Tabelle3[ID],0))</f>
        <v>Hardcoal</v>
      </c>
      <c r="F73" s="15">
        <f>IFERROR(INDEX(Tabelle2[Shock_Strength],MATCH('Figure 6'!I73,Tabelle2[Shock_Strenght_ID],0)),0)</f>
        <v>0.1</v>
      </c>
      <c r="G73" s="13" t="str">
        <f t="shared" si="4"/>
        <v>556555555</v>
      </c>
      <c r="H73" s="13">
        <f t="shared" si="5"/>
        <v>3</v>
      </c>
      <c r="I73" s="13">
        <f t="shared" si="3"/>
        <v>6</v>
      </c>
    </row>
    <row r="74" spans="2:9" x14ac:dyDescent="0.25">
      <c r="B74" s="9">
        <v>2557555555</v>
      </c>
      <c r="C74" s="14">
        <v>1503.2717838426718</v>
      </c>
      <c r="D74" s="14" t="str">
        <f>INDEX(PolInst[Instr],MATCH(VALUE(LEFT('Figure 6'!B74,1)),PolInst[ID],0))</f>
        <v>Min_RES_Quota</v>
      </c>
      <c r="E74" s="14" t="str">
        <f>INDEX(Tabelle3[Techno],MATCH('Figure 6'!H74,Tabelle3[ID],0))</f>
        <v>Hardcoal</v>
      </c>
      <c r="F74" s="15">
        <f>IFERROR(INDEX(Tabelle2[Shock_Strength],MATCH('Figure 6'!I74,Tabelle2[Shock_Strenght_ID],0)),0)</f>
        <v>0.2</v>
      </c>
      <c r="G74" s="13" t="str">
        <f t="shared" si="4"/>
        <v>557555555</v>
      </c>
      <c r="H74" s="13">
        <f t="shared" si="5"/>
        <v>3</v>
      </c>
      <c r="I74" s="13">
        <f t="shared" si="3"/>
        <v>7</v>
      </c>
    </row>
    <row r="75" spans="2:9" x14ac:dyDescent="0.25">
      <c r="B75" s="9">
        <v>2565555555</v>
      </c>
      <c r="C75" s="14">
        <v>1506.6993644595618</v>
      </c>
      <c r="D75" s="14" t="str">
        <f>INDEX(PolInst[Instr],MATCH(VALUE(LEFT('Figure 6'!B75,1)),PolInst[ID],0))</f>
        <v>Min_RES_Quota</v>
      </c>
      <c r="E75" s="14" t="str">
        <f>INDEX(Tabelle3[Techno],MATCH('Figure 6'!H75,Tabelle3[ID],0))</f>
        <v>Gas</v>
      </c>
      <c r="F75" s="15">
        <f>IFERROR(INDEX(Tabelle2[Shock_Strength],MATCH('Figure 6'!I75,Tabelle2[Shock_Strenght_ID],0)),0)</f>
        <v>0.1</v>
      </c>
      <c r="G75" s="13" t="str">
        <f t="shared" si="4"/>
        <v>565555555</v>
      </c>
      <c r="H75" s="13">
        <f t="shared" si="5"/>
        <v>2</v>
      </c>
      <c r="I75" s="13">
        <f t="shared" si="3"/>
        <v>6</v>
      </c>
    </row>
    <row r="76" spans="2:9" x14ac:dyDescent="0.25">
      <c r="B76" s="9">
        <v>2575555555</v>
      </c>
      <c r="C76" s="14">
        <v>1509.399223060313</v>
      </c>
      <c r="D76" s="14" t="str">
        <f>INDEX(PolInst[Instr],MATCH(VALUE(LEFT('Figure 6'!B76,1)),PolInst[ID],0))</f>
        <v>Min_RES_Quota</v>
      </c>
      <c r="E76" s="14" t="str">
        <f>INDEX(Tabelle3[Techno],MATCH('Figure 6'!H76,Tabelle3[ID],0))</f>
        <v>Gas</v>
      </c>
      <c r="F76" s="15">
        <f>IFERROR(INDEX(Tabelle2[Shock_Strength],MATCH('Figure 6'!I76,Tabelle2[Shock_Strenght_ID],0)),0)</f>
        <v>0.2</v>
      </c>
      <c r="G76" s="13" t="str">
        <f t="shared" si="4"/>
        <v>575555555</v>
      </c>
      <c r="H76" s="13">
        <f t="shared" si="5"/>
        <v>2</v>
      </c>
      <c r="I76" s="13">
        <f t="shared" si="3"/>
        <v>7</v>
      </c>
    </row>
    <row r="77" spans="2:9" x14ac:dyDescent="0.25">
      <c r="B77" s="9">
        <v>2655555555</v>
      </c>
      <c r="C77" s="14">
        <v>1500.8511119586074</v>
      </c>
      <c r="D77" s="14" t="str">
        <f>INDEX(PolInst[Instr],MATCH(VALUE(LEFT('Figure 6'!B77,1)),PolInst[ID],0))</f>
        <v>Min_RES_Quota</v>
      </c>
      <c r="E77" s="14" t="str">
        <f>INDEX(Tabelle3[Techno],MATCH('Figure 6'!H77,Tabelle3[ID],0))</f>
        <v>Lignite</v>
      </c>
      <c r="F77" s="15">
        <f>IFERROR(INDEX(Tabelle2[Shock_Strength],MATCH('Figure 6'!I77,Tabelle2[Shock_Strenght_ID],0)),0)</f>
        <v>0.1</v>
      </c>
      <c r="G77" s="13" t="str">
        <f t="shared" si="4"/>
        <v>655555555</v>
      </c>
      <c r="H77" s="13">
        <f t="shared" si="5"/>
        <v>1</v>
      </c>
      <c r="I77" s="13">
        <f t="shared" si="3"/>
        <v>6</v>
      </c>
    </row>
    <row r="78" spans="2:9" x14ac:dyDescent="0.25">
      <c r="B78" s="9">
        <v>2755555555</v>
      </c>
      <c r="C78" s="14">
        <v>1494.9076944995368</v>
      </c>
      <c r="D78" s="14" t="str">
        <f>INDEX(PolInst[Instr],MATCH(VALUE(LEFT('Figure 6'!B78,1)),PolInst[ID],0))</f>
        <v>Min_RES_Quota</v>
      </c>
      <c r="E78" s="14" t="str">
        <f>INDEX(Tabelle3[Techno],MATCH('Figure 6'!H78,Tabelle3[ID],0))</f>
        <v>Lignite</v>
      </c>
      <c r="F78" s="15">
        <f>IFERROR(INDEX(Tabelle2[Shock_Strength],MATCH('Figure 6'!I78,Tabelle2[Shock_Strenght_ID],0)),0)</f>
        <v>0.2</v>
      </c>
      <c r="G78" s="13" t="str">
        <f t="shared" si="4"/>
        <v>755555555</v>
      </c>
      <c r="H78" s="13">
        <f t="shared" si="5"/>
        <v>1</v>
      </c>
      <c r="I78" s="13">
        <f t="shared" si="3"/>
        <v>7</v>
      </c>
    </row>
    <row r="79" spans="2:9" x14ac:dyDescent="0.25">
      <c r="B79" s="9">
        <v>3355555555</v>
      </c>
      <c r="C79" s="14">
        <v>1503.8016539725791</v>
      </c>
      <c r="D79" s="14" t="str">
        <f>INDEX(PolInst[Instr],MATCH(VALUE(LEFT('Figure 6'!B79,1)),PolInst[ID],0))</f>
        <v>CO2_Tax</v>
      </c>
      <c r="E79" s="14" t="str">
        <f>INDEX(Tabelle3[Techno],MATCH('Figure 6'!H79,Tabelle3[ID],0))</f>
        <v>Lignite</v>
      </c>
      <c r="F79" s="15">
        <f>IFERROR(INDEX(Tabelle2[Shock_Strength],MATCH('Figure 6'!I79,Tabelle2[Shock_Strenght_ID],0)),0)</f>
        <v>-0.2</v>
      </c>
      <c r="G79" s="13" t="str">
        <f t="shared" si="4"/>
        <v>355555555</v>
      </c>
      <c r="H79" s="13">
        <f t="shared" si="5"/>
        <v>1</v>
      </c>
      <c r="I79" s="13">
        <f t="shared" si="3"/>
        <v>3</v>
      </c>
    </row>
    <row r="80" spans="2:9" x14ac:dyDescent="0.25">
      <c r="B80" s="9">
        <v>3455555555</v>
      </c>
      <c r="C80" s="14">
        <v>1503.8016539725809</v>
      </c>
      <c r="D80" s="14" t="str">
        <f>INDEX(PolInst[Instr],MATCH(VALUE(LEFT('Figure 6'!B80,1)),PolInst[ID],0))</f>
        <v>CO2_Tax</v>
      </c>
      <c r="E80" s="14" t="str">
        <f>INDEX(Tabelle3[Techno],MATCH('Figure 6'!H80,Tabelle3[ID],0))</f>
        <v>Lignite</v>
      </c>
      <c r="F80" s="15">
        <f>IFERROR(INDEX(Tabelle2[Shock_Strength],MATCH('Figure 6'!I80,Tabelle2[Shock_Strenght_ID],0)),0)</f>
        <v>-0.1</v>
      </c>
      <c r="G80" s="13" t="str">
        <f t="shared" si="4"/>
        <v>455555555</v>
      </c>
      <c r="H80" s="13">
        <f t="shared" si="5"/>
        <v>1</v>
      </c>
      <c r="I80" s="13">
        <f t="shared" si="3"/>
        <v>4</v>
      </c>
    </row>
    <row r="81" spans="2:9" x14ac:dyDescent="0.25">
      <c r="B81" s="9">
        <v>3535555555</v>
      </c>
      <c r="C81" s="14">
        <v>1806.3633435617776</v>
      </c>
      <c r="D81" s="14" t="str">
        <f>INDEX(PolInst[Instr],MATCH(VALUE(LEFT('Figure 6'!B81,1)),PolInst[ID],0))</f>
        <v>CO2_Tax</v>
      </c>
      <c r="E81" s="14" t="str">
        <f>INDEX(Tabelle3[Techno],MATCH('Figure 6'!H81,Tabelle3[ID],0))</f>
        <v>Gas</v>
      </c>
      <c r="F81" s="15">
        <f>IFERROR(INDEX(Tabelle2[Shock_Strength],MATCH('Figure 6'!I81,Tabelle2[Shock_Strenght_ID],0)),0)</f>
        <v>-0.2</v>
      </c>
      <c r="G81" s="13" t="str">
        <f t="shared" si="4"/>
        <v>535555555</v>
      </c>
      <c r="H81" s="13">
        <f t="shared" si="5"/>
        <v>2</v>
      </c>
      <c r="I81" s="13">
        <f t="shared" si="3"/>
        <v>3</v>
      </c>
    </row>
    <row r="82" spans="2:9" x14ac:dyDescent="0.25">
      <c r="B82" s="9">
        <v>3545555555</v>
      </c>
      <c r="C82" s="14">
        <v>1651.3080171855752</v>
      </c>
      <c r="D82" s="14" t="str">
        <f>INDEX(PolInst[Instr],MATCH(VALUE(LEFT('Figure 6'!B82,1)),PolInst[ID],0))</f>
        <v>CO2_Tax</v>
      </c>
      <c r="E82" s="14" t="str">
        <f>INDEX(Tabelle3[Techno],MATCH('Figure 6'!H82,Tabelle3[ID],0))</f>
        <v>Gas</v>
      </c>
      <c r="F82" s="15">
        <f>IFERROR(INDEX(Tabelle2[Shock_Strength],MATCH('Figure 6'!I82,Tabelle2[Shock_Strenght_ID],0)),0)</f>
        <v>-0.1</v>
      </c>
      <c r="G82" s="13" t="str">
        <f t="shared" si="4"/>
        <v>545555555</v>
      </c>
      <c r="H82" s="13">
        <f t="shared" si="5"/>
        <v>2</v>
      </c>
      <c r="I82" s="13">
        <f t="shared" si="3"/>
        <v>4</v>
      </c>
    </row>
    <row r="83" spans="2:9" x14ac:dyDescent="0.25">
      <c r="B83" s="9">
        <v>3553555555</v>
      </c>
      <c r="C83" s="14">
        <v>1503.8016539725804</v>
      </c>
      <c r="D83" s="14" t="str">
        <f>INDEX(PolInst[Instr],MATCH(VALUE(LEFT('Figure 6'!B83,1)),PolInst[ID],0))</f>
        <v>CO2_Tax</v>
      </c>
      <c r="E83" s="14" t="str">
        <f>INDEX(Tabelle3[Techno],MATCH('Figure 6'!H83,Tabelle3[ID],0))</f>
        <v>Hardcoal</v>
      </c>
      <c r="F83" s="15">
        <f>IFERROR(INDEX(Tabelle2[Shock_Strength],MATCH('Figure 6'!I83,Tabelle2[Shock_Strenght_ID],0)),0)</f>
        <v>-0.2</v>
      </c>
      <c r="G83" s="13" t="str">
        <f t="shared" si="4"/>
        <v>553555555</v>
      </c>
      <c r="H83" s="13">
        <f t="shared" si="5"/>
        <v>3</v>
      </c>
      <c r="I83" s="13">
        <f t="shared" si="3"/>
        <v>3</v>
      </c>
    </row>
    <row r="84" spans="2:9" x14ac:dyDescent="0.25">
      <c r="B84" s="9">
        <v>3554555555</v>
      </c>
      <c r="C84" s="14">
        <v>1503.8016539725807</v>
      </c>
      <c r="D84" s="14" t="str">
        <f>INDEX(PolInst[Instr],MATCH(VALUE(LEFT('Figure 6'!B84,1)),PolInst[ID],0))</f>
        <v>CO2_Tax</v>
      </c>
      <c r="E84" s="14" t="str">
        <f>INDEX(Tabelle3[Techno],MATCH('Figure 6'!H84,Tabelle3[ID],0))</f>
        <v>Hardcoal</v>
      </c>
      <c r="F84" s="15">
        <f>IFERROR(INDEX(Tabelle2[Shock_Strength],MATCH('Figure 6'!I84,Tabelle2[Shock_Strenght_ID],0)),0)</f>
        <v>-0.1</v>
      </c>
      <c r="G84" s="13" t="str">
        <f t="shared" si="4"/>
        <v>554555555</v>
      </c>
      <c r="H84" s="13">
        <f t="shared" si="5"/>
        <v>3</v>
      </c>
      <c r="I84" s="13">
        <f t="shared" si="3"/>
        <v>4</v>
      </c>
    </row>
    <row r="85" spans="2:9" x14ac:dyDescent="0.25">
      <c r="B85" s="9">
        <v>3555355555</v>
      </c>
      <c r="C85" s="14">
        <v>1171.0808160552499</v>
      </c>
      <c r="D85" s="14" t="str">
        <f>INDEX(PolInst[Instr],MATCH(VALUE(LEFT('Figure 6'!B85,1)),PolInst[ID],0))</f>
        <v>CO2_Tax</v>
      </c>
      <c r="E85" s="14" t="str">
        <f>INDEX(Tabelle3[Techno],MATCH('Figure 6'!H85,Tabelle3[ID],0))</f>
        <v>Demand</v>
      </c>
      <c r="F85" s="15">
        <f>IFERROR(INDEX(Tabelle2[Shock_Strength],MATCH('Figure 6'!I85,Tabelle2[Shock_Strenght_ID],0)),0)</f>
        <v>-0.2</v>
      </c>
      <c r="G85" s="13" t="str">
        <f t="shared" si="4"/>
        <v>555355555</v>
      </c>
      <c r="H85" s="13">
        <f t="shared" si="5"/>
        <v>4</v>
      </c>
      <c r="I85" s="13">
        <f t="shared" si="3"/>
        <v>3</v>
      </c>
    </row>
    <row r="86" spans="2:9" x14ac:dyDescent="0.25">
      <c r="B86" s="9">
        <v>3555455555</v>
      </c>
      <c r="C86" s="14">
        <v>1353.0294340094185</v>
      </c>
      <c r="D86" s="14" t="str">
        <f>INDEX(PolInst[Instr],MATCH(VALUE(LEFT('Figure 6'!B86,1)),PolInst[ID],0))</f>
        <v>CO2_Tax</v>
      </c>
      <c r="E86" s="14" t="str">
        <f>INDEX(Tabelle3[Techno],MATCH('Figure 6'!H86,Tabelle3[ID],0))</f>
        <v>Demand</v>
      </c>
      <c r="F86" s="15">
        <f>IFERROR(INDEX(Tabelle2[Shock_Strength],MATCH('Figure 6'!I86,Tabelle2[Shock_Strenght_ID],0)),0)</f>
        <v>-0.1</v>
      </c>
      <c r="G86" s="13" t="str">
        <f t="shared" si="4"/>
        <v>555455555</v>
      </c>
      <c r="H86" s="13">
        <f t="shared" si="5"/>
        <v>4</v>
      </c>
      <c r="I86" s="13">
        <f t="shared" si="3"/>
        <v>4</v>
      </c>
    </row>
    <row r="87" spans="2:9" x14ac:dyDescent="0.25">
      <c r="B87" s="9">
        <v>3555535555</v>
      </c>
      <c r="C87" s="14">
        <v>1310.7868062900495</v>
      </c>
      <c r="D87" s="14" t="str">
        <f>INDEX(PolInst[Instr],MATCH(VALUE(LEFT('Figure 6'!B87,1)),PolInst[ID],0))</f>
        <v>CO2_Tax</v>
      </c>
      <c r="E87" s="14" t="str">
        <f>INDEX(Tabelle3[Techno],MATCH('Figure 6'!H87,Tabelle3[ID],0))</f>
        <v>Solar</v>
      </c>
      <c r="F87" s="15">
        <f>IFERROR(INDEX(Tabelle2[Shock_Strength],MATCH('Figure 6'!I87,Tabelle2[Shock_Strenght_ID],0)),0)</f>
        <v>-0.2</v>
      </c>
      <c r="G87" s="13" t="str">
        <f t="shared" si="4"/>
        <v>555535555</v>
      </c>
      <c r="H87" s="13">
        <f t="shared" si="5"/>
        <v>5</v>
      </c>
      <c r="I87" s="13">
        <f t="shared" si="3"/>
        <v>3</v>
      </c>
    </row>
    <row r="88" spans="2:9" x14ac:dyDescent="0.25">
      <c r="B88" s="9">
        <v>3555545555</v>
      </c>
      <c r="C88" s="14">
        <v>1388.1933164039292</v>
      </c>
      <c r="D88" s="14" t="str">
        <f>INDEX(PolInst[Instr],MATCH(VALUE(LEFT('Figure 6'!B88,1)),PolInst[ID],0))</f>
        <v>CO2_Tax</v>
      </c>
      <c r="E88" s="14" t="str">
        <f>INDEX(Tabelle3[Techno],MATCH('Figure 6'!H88,Tabelle3[ID],0))</f>
        <v>Solar</v>
      </c>
      <c r="F88" s="15">
        <f>IFERROR(INDEX(Tabelle2[Shock_Strength],MATCH('Figure 6'!I88,Tabelle2[Shock_Strenght_ID],0)),0)</f>
        <v>-0.1</v>
      </c>
      <c r="G88" s="13" t="str">
        <f t="shared" si="4"/>
        <v>555545555</v>
      </c>
      <c r="H88" s="13">
        <f t="shared" si="5"/>
        <v>5</v>
      </c>
      <c r="I88" s="13">
        <f t="shared" si="3"/>
        <v>4</v>
      </c>
    </row>
    <row r="89" spans="2:9" x14ac:dyDescent="0.25">
      <c r="B89" s="9">
        <v>3555553555</v>
      </c>
      <c r="C89" s="14">
        <v>1384.0228643365867</v>
      </c>
      <c r="D89" s="14" t="str">
        <f>INDEX(PolInst[Instr],MATCH(VALUE(LEFT('Figure 6'!B89,1)),PolInst[ID],0))</f>
        <v>CO2_Tax</v>
      </c>
      <c r="E89" s="14" t="str">
        <f>INDEX(Tabelle3[Techno],MATCH('Figure 6'!H89,Tabelle3[ID],0))</f>
        <v>Wind_Onshore</v>
      </c>
      <c r="F89" s="15">
        <f>IFERROR(INDEX(Tabelle2[Shock_Strength],MATCH('Figure 6'!I89,Tabelle2[Shock_Strenght_ID],0)),0)</f>
        <v>-0.2</v>
      </c>
      <c r="G89" s="13" t="str">
        <f t="shared" si="4"/>
        <v>555553555</v>
      </c>
      <c r="H89" s="13">
        <f t="shared" si="5"/>
        <v>6</v>
      </c>
      <c r="I89" s="13">
        <f t="shared" si="3"/>
        <v>3</v>
      </c>
    </row>
    <row r="90" spans="2:9" x14ac:dyDescent="0.25">
      <c r="B90" s="9">
        <v>3555554555</v>
      </c>
      <c r="C90" s="14">
        <v>1435.4534616780047</v>
      </c>
      <c r="D90" s="14" t="str">
        <f>INDEX(PolInst[Instr],MATCH(VALUE(LEFT('Figure 6'!B90,1)),PolInst[ID],0))</f>
        <v>CO2_Tax</v>
      </c>
      <c r="E90" s="14" t="str">
        <f>INDEX(Tabelle3[Techno],MATCH('Figure 6'!H90,Tabelle3[ID],0))</f>
        <v>Wind_Onshore</v>
      </c>
      <c r="F90" s="15">
        <f>IFERROR(INDEX(Tabelle2[Shock_Strength],MATCH('Figure 6'!I90,Tabelle2[Shock_Strenght_ID],0)),0)</f>
        <v>-0.1</v>
      </c>
      <c r="G90" s="13" t="str">
        <f t="shared" si="4"/>
        <v>555554555</v>
      </c>
      <c r="H90" s="13">
        <f t="shared" si="5"/>
        <v>6</v>
      </c>
      <c r="I90" s="13">
        <f t="shared" si="3"/>
        <v>4</v>
      </c>
    </row>
    <row r="91" spans="2:9" x14ac:dyDescent="0.25">
      <c r="B91" s="9">
        <v>3555555355</v>
      </c>
      <c r="C91" s="14">
        <v>1206.2009951088423</v>
      </c>
      <c r="D91" s="14" t="str">
        <f>INDEX(PolInst[Instr],MATCH(VALUE(LEFT('Figure 6'!B91,1)),PolInst[ID],0))</f>
        <v>CO2_Tax</v>
      </c>
      <c r="E91" s="14" t="str">
        <f>INDEX(Tabelle3[Techno],MATCH('Figure 6'!H91,Tabelle3[ID],0))</f>
        <v>Wind_Offshore</v>
      </c>
      <c r="F91" s="15">
        <f>IFERROR(INDEX(Tabelle2[Shock_Strength],MATCH('Figure 6'!I91,Tabelle2[Shock_Strenght_ID],0)),0)</f>
        <v>-0.2</v>
      </c>
      <c r="G91" s="13" t="str">
        <f t="shared" si="4"/>
        <v>555555355</v>
      </c>
      <c r="H91" s="13">
        <f t="shared" si="5"/>
        <v>7</v>
      </c>
      <c r="I91" s="13">
        <f t="shared" si="3"/>
        <v>3</v>
      </c>
    </row>
    <row r="92" spans="2:9" x14ac:dyDescent="0.25">
      <c r="B92" s="9">
        <v>3555555455</v>
      </c>
      <c r="C92" s="14">
        <v>1362.4049531065282</v>
      </c>
      <c r="D92" s="14" t="str">
        <f>INDEX(PolInst[Instr],MATCH(VALUE(LEFT('Figure 6'!B92,1)),PolInst[ID],0))</f>
        <v>CO2_Tax</v>
      </c>
      <c r="E92" s="14" t="str">
        <f>INDEX(Tabelle3[Techno],MATCH('Figure 6'!H92,Tabelle3[ID],0))</f>
        <v>Wind_Offshore</v>
      </c>
      <c r="F92" s="15">
        <f>IFERROR(INDEX(Tabelle2[Shock_Strength],MATCH('Figure 6'!I92,Tabelle2[Shock_Strenght_ID],0)),0)</f>
        <v>-0.1</v>
      </c>
      <c r="G92" s="13" t="str">
        <f t="shared" si="4"/>
        <v>555555455</v>
      </c>
      <c r="H92" s="13">
        <f t="shared" si="5"/>
        <v>7</v>
      </c>
      <c r="I92" s="13">
        <f t="shared" si="3"/>
        <v>4</v>
      </c>
    </row>
    <row r="93" spans="2:9" x14ac:dyDescent="0.25">
      <c r="B93" s="9">
        <v>3555555535</v>
      </c>
      <c r="C93" s="14">
        <v>1474.3730623099818</v>
      </c>
      <c r="D93" s="14" t="str">
        <f>INDEX(PolInst[Instr],MATCH(VALUE(LEFT('Figure 6'!B93,1)),PolInst[ID],0))</f>
        <v>CO2_Tax</v>
      </c>
      <c r="E93" s="14" t="str">
        <f>INDEX(Tabelle3[Techno],MATCH('Figure 6'!H93,Tabelle3[ID],0))</f>
        <v>Lit_Ion</v>
      </c>
      <c r="F93" s="15">
        <f>IFERROR(INDEX(Tabelle2[Shock_Strength],MATCH('Figure 6'!I93,Tabelle2[Shock_Strenght_ID],0)),0)</f>
        <v>-0.2</v>
      </c>
      <c r="G93" s="13" t="str">
        <f t="shared" si="4"/>
        <v>555555535</v>
      </c>
      <c r="H93" s="13">
        <f t="shared" si="5"/>
        <v>8</v>
      </c>
      <c r="I93" s="13">
        <f t="shared" si="3"/>
        <v>3</v>
      </c>
    </row>
    <row r="94" spans="2:9" x14ac:dyDescent="0.25">
      <c r="B94" s="9">
        <v>3555555545</v>
      </c>
      <c r="C94" s="14">
        <v>1497.5668424702426</v>
      </c>
      <c r="D94" s="14" t="str">
        <f>INDEX(PolInst[Instr],MATCH(VALUE(LEFT('Figure 6'!B94,1)),PolInst[ID],0))</f>
        <v>CO2_Tax</v>
      </c>
      <c r="E94" s="14" t="str">
        <f>INDEX(Tabelle3[Techno],MATCH('Figure 6'!H94,Tabelle3[ID],0))</f>
        <v>Lit_Ion</v>
      </c>
      <c r="F94" s="15">
        <f>IFERROR(INDEX(Tabelle2[Shock_Strength],MATCH('Figure 6'!I94,Tabelle2[Shock_Strenght_ID],0)),0)</f>
        <v>-0.1</v>
      </c>
      <c r="G94" s="13" t="str">
        <f t="shared" si="4"/>
        <v>555555545</v>
      </c>
      <c r="H94" s="13">
        <f t="shared" si="5"/>
        <v>8</v>
      </c>
      <c r="I94" s="13">
        <f t="shared" si="3"/>
        <v>4</v>
      </c>
    </row>
    <row r="95" spans="2:9" x14ac:dyDescent="0.25">
      <c r="B95" s="9">
        <v>3555555553</v>
      </c>
      <c r="C95" s="14">
        <v>1416.0710780995782</v>
      </c>
      <c r="D95" s="14" t="str">
        <f>INDEX(PolInst[Instr],MATCH(VALUE(LEFT('Figure 6'!B95,1)),PolInst[ID],0))</f>
        <v>CO2_Tax</v>
      </c>
      <c r="E95" s="14" t="str">
        <f>INDEX(Tabelle3[Techno],MATCH('Figure 6'!H95,Tabelle3[ID],0))</f>
        <v>PSH</v>
      </c>
      <c r="F95" s="15">
        <f>IFERROR(INDEX(Tabelle2[Shock_Strength],MATCH('Figure 6'!I95,Tabelle2[Shock_Strenght_ID],0)),0)</f>
        <v>-0.2</v>
      </c>
      <c r="G95" s="13" t="str">
        <f t="shared" si="4"/>
        <v>555555553</v>
      </c>
      <c r="H95" s="13">
        <f t="shared" si="5"/>
        <v>9</v>
      </c>
      <c r="I95" s="13">
        <f t="shared" si="3"/>
        <v>3</v>
      </c>
    </row>
    <row r="96" spans="2:9" x14ac:dyDescent="0.25">
      <c r="B96" s="9">
        <v>3555555554</v>
      </c>
      <c r="C96" s="14">
        <v>1463.8449871882356</v>
      </c>
      <c r="D96" s="14" t="str">
        <f>INDEX(PolInst[Instr],MATCH(VALUE(LEFT('Figure 6'!B96,1)),PolInst[ID],0))</f>
        <v>CO2_Tax</v>
      </c>
      <c r="E96" s="14" t="str">
        <f>INDEX(Tabelle3[Techno],MATCH('Figure 6'!H96,Tabelle3[ID],0))</f>
        <v>PSH</v>
      </c>
      <c r="F96" s="15">
        <f>IFERROR(INDEX(Tabelle2[Shock_Strength],MATCH('Figure 6'!I96,Tabelle2[Shock_Strenght_ID],0)),0)</f>
        <v>-0.1</v>
      </c>
      <c r="G96" s="13" t="str">
        <f t="shared" si="4"/>
        <v>555555554</v>
      </c>
      <c r="H96" s="13">
        <f t="shared" si="5"/>
        <v>9</v>
      </c>
      <c r="I96" s="13">
        <f t="shared" si="3"/>
        <v>4</v>
      </c>
    </row>
    <row r="97" spans="2:9" x14ac:dyDescent="0.25">
      <c r="B97" s="9">
        <v>3555555555</v>
      </c>
      <c r="C97" s="14">
        <v>1503.8016539725791</v>
      </c>
      <c r="D97" s="14" t="str">
        <f>INDEX(PolInst[Instr],MATCH(VALUE(LEFT('Figure 6'!B97,1)),PolInst[ID],0))</f>
        <v>CO2_Tax</v>
      </c>
      <c r="E97" s="14" t="str">
        <f>INDEX(Tabelle3[Techno],MATCH('Figure 6'!H97,Tabelle3[ID],0))</f>
        <v>no</v>
      </c>
      <c r="F97" s="15">
        <f>IFERROR(INDEX(Tabelle2[Shock_Strength],MATCH('Figure 6'!I97,Tabelle2[Shock_Strenght_ID],0)),0)</f>
        <v>0</v>
      </c>
      <c r="G97" s="13" t="str">
        <f t="shared" si="4"/>
        <v>555555555</v>
      </c>
      <c r="H97" s="13">
        <f t="shared" si="5"/>
        <v>0</v>
      </c>
      <c r="I97" s="13" t="e">
        <f t="shared" si="3"/>
        <v>#VALUE!</v>
      </c>
    </row>
    <row r="98" spans="2:9" x14ac:dyDescent="0.25">
      <c r="B98" s="9">
        <v>3555555556</v>
      </c>
      <c r="C98" s="14">
        <v>1536.8034107575202</v>
      </c>
      <c r="D98" s="14" t="str">
        <f>INDEX(PolInst[Instr],MATCH(VALUE(LEFT('Figure 6'!B98,1)),PolInst[ID],0))</f>
        <v>CO2_Tax</v>
      </c>
      <c r="E98" s="14" t="str">
        <f>INDEX(Tabelle3[Techno],MATCH('Figure 6'!H98,Tabelle3[ID],0))</f>
        <v>PSH</v>
      </c>
      <c r="F98" s="15">
        <f>IFERROR(INDEX(Tabelle2[Shock_Strength],MATCH('Figure 6'!I98,Tabelle2[Shock_Strenght_ID],0)),0)</f>
        <v>0.1</v>
      </c>
      <c r="G98" s="13" t="str">
        <f t="shared" si="4"/>
        <v>555555556</v>
      </c>
      <c r="H98" s="13">
        <f t="shared" si="5"/>
        <v>9</v>
      </c>
      <c r="I98" s="13">
        <f t="shared" si="3"/>
        <v>6</v>
      </c>
    </row>
    <row r="99" spans="2:9" x14ac:dyDescent="0.25">
      <c r="B99" s="9">
        <v>3555555557</v>
      </c>
      <c r="C99" s="14">
        <v>1536.8034107575206</v>
      </c>
      <c r="D99" s="14" t="str">
        <f>INDEX(PolInst[Instr],MATCH(VALUE(LEFT('Figure 6'!B99,1)),PolInst[ID],0))</f>
        <v>CO2_Tax</v>
      </c>
      <c r="E99" s="14" t="str">
        <f>INDEX(Tabelle3[Techno],MATCH('Figure 6'!H99,Tabelle3[ID],0))</f>
        <v>PSH</v>
      </c>
      <c r="F99" s="15">
        <f>IFERROR(INDEX(Tabelle2[Shock_Strength],MATCH('Figure 6'!I99,Tabelle2[Shock_Strenght_ID],0)),0)</f>
        <v>0.2</v>
      </c>
      <c r="G99" s="13" t="str">
        <f t="shared" si="4"/>
        <v>555555557</v>
      </c>
      <c r="H99" s="13">
        <f t="shared" si="5"/>
        <v>9</v>
      </c>
      <c r="I99" s="13">
        <f t="shared" si="3"/>
        <v>7</v>
      </c>
    </row>
    <row r="100" spans="2:9" x14ac:dyDescent="0.25">
      <c r="B100" s="9">
        <v>3555555565</v>
      </c>
      <c r="C100" s="14">
        <v>1507.4100705910687</v>
      </c>
      <c r="D100" s="14" t="str">
        <f>INDEX(PolInst[Instr],MATCH(VALUE(LEFT('Figure 6'!B100,1)),PolInst[ID],0))</f>
        <v>CO2_Tax</v>
      </c>
      <c r="E100" s="14" t="str">
        <f>INDEX(Tabelle3[Techno],MATCH('Figure 6'!H100,Tabelle3[ID],0))</f>
        <v>Lit_Ion</v>
      </c>
      <c r="F100" s="15">
        <f>IFERROR(INDEX(Tabelle2[Shock_Strength],MATCH('Figure 6'!I100,Tabelle2[Shock_Strenght_ID],0)),0)</f>
        <v>0.1</v>
      </c>
      <c r="G100" s="13" t="str">
        <f t="shared" si="4"/>
        <v>555555565</v>
      </c>
      <c r="H100" s="13">
        <f t="shared" si="5"/>
        <v>8</v>
      </c>
      <c r="I100" s="13">
        <f t="shared" si="3"/>
        <v>6</v>
      </c>
    </row>
    <row r="101" spans="2:9" x14ac:dyDescent="0.25">
      <c r="B101" s="9">
        <v>3555555575</v>
      </c>
      <c r="C101" s="14">
        <v>1508.5923924756758</v>
      </c>
      <c r="D101" s="14" t="str">
        <f>INDEX(PolInst[Instr],MATCH(VALUE(LEFT('Figure 6'!B101,1)),PolInst[ID],0))</f>
        <v>CO2_Tax</v>
      </c>
      <c r="E101" s="14" t="str">
        <f>INDEX(Tabelle3[Techno],MATCH('Figure 6'!H101,Tabelle3[ID],0))</f>
        <v>Lit_Ion</v>
      </c>
      <c r="F101" s="15">
        <f>IFERROR(INDEX(Tabelle2[Shock_Strength],MATCH('Figure 6'!I101,Tabelle2[Shock_Strenght_ID],0)),0)</f>
        <v>0.2</v>
      </c>
      <c r="G101" s="13" t="str">
        <f t="shared" si="4"/>
        <v>555555575</v>
      </c>
      <c r="H101" s="13">
        <f t="shared" si="5"/>
        <v>8</v>
      </c>
      <c r="I101" s="13">
        <f t="shared" si="3"/>
        <v>7</v>
      </c>
    </row>
    <row r="102" spans="2:9" x14ac:dyDescent="0.25">
      <c r="B102" s="9">
        <v>3555555655</v>
      </c>
      <c r="C102" s="14">
        <v>1569.1701576681171</v>
      </c>
      <c r="D102" s="14" t="str">
        <f>INDEX(PolInst[Instr],MATCH(VALUE(LEFT('Figure 6'!B102,1)),PolInst[ID],0))</f>
        <v>CO2_Tax</v>
      </c>
      <c r="E102" s="14" t="str">
        <f>INDEX(Tabelle3[Techno],MATCH('Figure 6'!H102,Tabelle3[ID],0))</f>
        <v>Wind_Offshore</v>
      </c>
      <c r="F102" s="15">
        <f>IFERROR(INDEX(Tabelle2[Shock_Strength],MATCH('Figure 6'!I102,Tabelle2[Shock_Strenght_ID],0)),0)</f>
        <v>0.1</v>
      </c>
      <c r="G102" s="13" t="str">
        <f t="shared" si="4"/>
        <v>555555655</v>
      </c>
      <c r="H102" s="13">
        <f t="shared" si="5"/>
        <v>7</v>
      </c>
      <c r="I102" s="13">
        <f t="shared" si="3"/>
        <v>6</v>
      </c>
    </row>
    <row r="103" spans="2:9" x14ac:dyDescent="0.25">
      <c r="B103" s="9">
        <v>3555555755</v>
      </c>
      <c r="C103" s="14">
        <v>1569.1701576681171</v>
      </c>
      <c r="D103" s="14" t="str">
        <f>INDEX(PolInst[Instr],MATCH(VALUE(LEFT('Figure 6'!B103,1)),PolInst[ID],0))</f>
        <v>CO2_Tax</v>
      </c>
      <c r="E103" s="14" t="str">
        <f>INDEX(Tabelle3[Techno],MATCH('Figure 6'!H103,Tabelle3[ID],0))</f>
        <v>Wind_Offshore</v>
      </c>
      <c r="F103" s="15">
        <f>IFERROR(INDEX(Tabelle2[Shock_Strength],MATCH('Figure 6'!I103,Tabelle2[Shock_Strenght_ID],0)),0)</f>
        <v>0.2</v>
      </c>
      <c r="G103" s="13" t="str">
        <f t="shared" si="4"/>
        <v>555555755</v>
      </c>
      <c r="H103" s="13">
        <f t="shared" si="5"/>
        <v>7</v>
      </c>
      <c r="I103" s="13">
        <f t="shared" si="3"/>
        <v>7</v>
      </c>
    </row>
    <row r="104" spans="2:9" x14ac:dyDescent="0.25">
      <c r="B104" s="9">
        <v>3555556555</v>
      </c>
      <c r="C104" s="14">
        <v>1482.8085518655539</v>
      </c>
      <c r="D104" s="14" t="str">
        <f>INDEX(PolInst[Instr],MATCH(VALUE(LEFT('Figure 6'!B104,1)),PolInst[ID],0))</f>
        <v>CO2_Tax</v>
      </c>
      <c r="E104" s="14" t="str">
        <f>INDEX(Tabelle3[Techno],MATCH('Figure 6'!H104,Tabelle3[ID],0))</f>
        <v>Wind_Onshore</v>
      </c>
      <c r="F104" s="15">
        <f>IFERROR(INDEX(Tabelle2[Shock_Strength],MATCH('Figure 6'!I104,Tabelle2[Shock_Strenght_ID],0)),0)</f>
        <v>0.1</v>
      </c>
      <c r="G104" s="13" t="str">
        <f t="shared" si="4"/>
        <v>555556555</v>
      </c>
      <c r="H104" s="13">
        <f t="shared" si="5"/>
        <v>6</v>
      </c>
      <c r="I104" s="13">
        <f t="shared" si="3"/>
        <v>6</v>
      </c>
    </row>
    <row r="105" spans="2:9" x14ac:dyDescent="0.25">
      <c r="B105" s="9">
        <v>3555557555</v>
      </c>
      <c r="C105" s="14">
        <v>1480.7623127992408</v>
      </c>
      <c r="D105" s="14" t="str">
        <f>INDEX(PolInst[Instr],MATCH(VALUE(LEFT('Figure 6'!B105,1)),PolInst[ID],0))</f>
        <v>CO2_Tax</v>
      </c>
      <c r="E105" s="14" t="str">
        <f>INDEX(Tabelle3[Techno],MATCH('Figure 6'!H105,Tabelle3[ID],0))</f>
        <v>Wind_Onshore</v>
      </c>
      <c r="F105" s="15">
        <f>IFERROR(INDEX(Tabelle2[Shock_Strength],MATCH('Figure 6'!I105,Tabelle2[Shock_Strenght_ID],0)),0)</f>
        <v>0.2</v>
      </c>
      <c r="G105" s="13" t="str">
        <f t="shared" si="4"/>
        <v>555557555</v>
      </c>
      <c r="H105" s="13">
        <f t="shared" si="5"/>
        <v>6</v>
      </c>
      <c r="I105" s="13">
        <f t="shared" si="3"/>
        <v>7</v>
      </c>
    </row>
    <row r="106" spans="2:9" x14ac:dyDescent="0.25">
      <c r="B106" s="9">
        <v>3555565555</v>
      </c>
      <c r="C106" s="14">
        <v>1611.2429335051311</v>
      </c>
      <c r="D106" s="14" t="str">
        <f>INDEX(PolInst[Instr],MATCH(VALUE(LEFT('Figure 6'!B106,1)),PolInst[ID],0))</f>
        <v>CO2_Tax</v>
      </c>
      <c r="E106" s="14" t="str">
        <f>INDEX(Tabelle3[Techno],MATCH('Figure 6'!H106,Tabelle3[ID],0))</f>
        <v>Solar</v>
      </c>
      <c r="F106" s="15">
        <f>IFERROR(INDEX(Tabelle2[Shock_Strength],MATCH('Figure 6'!I106,Tabelle2[Shock_Strenght_ID],0)),0)</f>
        <v>0.1</v>
      </c>
      <c r="G106" s="13" t="str">
        <f t="shared" si="4"/>
        <v>555565555</v>
      </c>
      <c r="H106" s="13">
        <f t="shared" si="5"/>
        <v>5</v>
      </c>
      <c r="I106" s="13">
        <f t="shared" si="3"/>
        <v>6</v>
      </c>
    </row>
    <row r="107" spans="2:9" x14ac:dyDescent="0.25">
      <c r="B107" s="9">
        <v>3555575555</v>
      </c>
      <c r="C107" s="14">
        <v>1625.2667498496337</v>
      </c>
      <c r="D107" s="14" t="str">
        <f>INDEX(PolInst[Instr],MATCH(VALUE(LEFT('Figure 6'!B107,1)),PolInst[ID],0))</f>
        <v>CO2_Tax</v>
      </c>
      <c r="E107" s="14" t="str">
        <f>INDEX(Tabelle3[Techno],MATCH('Figure 6'!H107,Tabelle3[ID],0))</f>
        <v>Solar</v>
      </c>
      <c r="F107" s="15">
        <f>IFERROR(INDEX(Tabelle2[Shock_Strength],MATCH('Figure 6'!I107,Tabelle2[Shock_Strenght_ID],0)),0)</f>
        <v>0.2</v>
      </c>
      <c r="G107" s="13" t="str">
        <f t="shared" si="4"/>
        <v>555575555</v>
      </c>
      <c r="H107" s="13">
        <f t="shared" si="5"/>
        <v>5</v>
      </c>
      <c r="I107" s="13">
        <f t="shared" si="3"/>
        <v>7</v>
      </c>
    </row>
    <row r="108" spans="2:9" x14ac:dyDescent="0.25">
      <c r="B108" s="9">
        <v>3555655555</v>
      </c>
      <c r="C108" s="14">
        <v>1647.0208591128555</v>
      </c>
      <c r="D108" s="14" t="str">
        <f>INDEX(PolInst[Instr],MATCH(VALUE(LEFT('Figure 6'!B108,1)),PolInst[ID],0))</f>
        <v>CO2_Tax</v>
      </c>
      <c r="E108" s="14" t="str">
        <f>INDEX(Tabelle3[Techno],MATCH('Figure 6'!H108,Tabelle3[ID],0))</f>
        <v>Demand</v>
      </c>
      <c r="F108" s="15">
        <f>IFERROR(INDEX(Tabelle2[Shock_Strength],MATCH('Figure 6'!I108,Tabelle2[Shock_Strenght_ID],0)),0)</f>
        <v>0.1</v>
      </c>
      <c r="G108" s="13" t="str">
        <f t="shared" si="4"/>
        <v>555655555</v>
      </c>
      <c r="H108" s="13">
        <f t="shared" si="5"/>
        <v>4</v>
      </c>
      <c r="I108" s="13">
        <f t="shared" si="3"/>
        <v>6</v>
      </c>
    </row>
    <row r="109" spans="2:9" x14ac:dyDescent="0.25">
      <c r="B109" s="9">
        <v>3555755555</v>
      </c>
      <c r="C109" s="14">
        <v>1790.2400642531147</v>
      </c>
      <c r="D109" s="14" t="str">
        <f>INDEX(PolInst[Instr],MATCH(VALUE(LEFT('Figure 6'!B109,1)),PolInst[ID],0))</f>
        <v>CO2_Tax</v>
      </c>
      <c r="E109" s="14" t="str">
        <f>INDEX(Tabelle3[Techno],MATCH('Figure 6'!H109,Tabelle3[ID],0))</f>
        <v>Demand</v>
      </c>
      <c r="F109" s="15">
        <f>IFERROR(INDEX(Tabelle2[Shock_Strength],MATCH('Figure 6'!I109,Tabelle2[Shock_Strenght_ID],0)),0)</f>
        <v>0.2</v>
      </c>
      <c r="G109" s="13" t="str">
        <f t="shared" si="4"/>
        <v>555755555</v>
      </c>
      <c r="H109" s="13">
        <f t="shared" si="5"/>
        <v>4</v>
      </c>
      <c r="I109" s="13">
        <f t="shared" si="3"/>
        <v>7</v>
      </c>
    </row>
    <row r="110" spans="2:9" x14ac:dyDescent="0.25">
      <c r="B110" s="9">
        <v>3556555555</v>
      </c>
      <c r="C110" s="14">
        <v>1503.8016539725804</v>
      </c>
      <c r="D110" s="14" t="str">
        <f>INDEX(PolInst[Instr],MATCH(VALUE(LEFT('Figure 6'!B110,1)),PolInst[ID],0))</f>
        <v>CO2_Tax</v>
      </c>
      <c r="E110" s="14" t="str">
        <f>INDEX(Tabelle3[Techno],MATCH('Figure 6'!H110,Tabelle3[ID],0))</f>
        <v>Hardcoal</v>
      </c>
      <c r="F110" s="15">
        <f>IFERROR(INDEX(Tabelle2[Shock_Strength],MATCH('Figure 6'!I110,Tabelle2[Shock_Strenght_ID],0)),0)</f>
        <v>0.1</v>
      </c>
      <c r="G110" s="13" t="str">
        <f t="shared" si="4"/>
        <v>556555555</v>
      </c>
      <c r="H110" s="13">
        <f t="shared" si="5"/>
        <v>3</v>
      </c>
      <c r="I110" s="13">
        <f t="shared" si="3"/>
        <v>6</v>
      </c>
    </row>
    <row r="111" spans="2:9" x14ac:dyDescent="0.25">
      <c r="B111" s="9">
        <v>3557555555</v>
      </c>
      <c r="C111" s="14">
        <v>1503.8016539725795</v>
      </c>
      <c r="D111" s="14" t="str">
        <f>INDEX(PolInst[Instr],MATCH(VALUE(LEFT('Figure 6'!B111,1)),PolInst[ID],0))</f>
        <v>CO2_Tax</v>
      </c>
      <c r="E111" s="14" t="str">
        <f>INDEX(Tabelle3[Techno],MATCH('Figure 6'!H111,Tabelle3[ID],0))</f>
        <v>Hardcoal</v>
      </c>
      <c r="F111" s="15">
        <f>IFERROR(INDEX(Tabelle2[Shock_Strength],MATCH('Figure 6'!I111,Tabelle2[Shock_Strenght_ID],0)),0)</f>
        <v>0.2</v>
      </c>
      <c r="G111" s="13" t="str">
        <f t="shared" si="4"/>
        <v>557555555</v>
      </c>
      <c r="H111" s="13">
        <f t="shared" si="5"/>
        <v>3</v>
      </c>
      <c r="I111" s="13">
        <f t="shared" si="3"/>
        <v>7</v>
      </c>
    </row>
    <row r="112" spans="2:9" x14ac:dyDescent="0.25">
      <c r="B112" s="9">
        <v>3565555555</v>
      </c>
      <c r="C112" s="14">
        <v>1344.9837668817665</v>
      </c>
      <c r="D112" s="14" t="str">
        <f>INDEX(PolInst[Instr],MATCH(VALUE(LEFT('Figure 6'!B112,1)),PolInst[ID],0))</f>
        <v>CO2_Tax</v>
      </c>
      <c r="E112" s="14" t="str">
        <f>INDEX(Tabelle3[Techno],MATCH('Figure 6'!H112,Tabelle3[ID],0))</f>
        <v>Gas</v>
      </c>
      <c r="F112" s="15">
        <f>IFERROR(INDEX(Tabelle2[Shock_Strength],MATCH('Figure 6'!I112,Tabelle2[Shock_Strenght_ID],0)),0)</f>
        <v>0.1</v>
      </c>
      <c r="G112" s="13" t="str">
        <f t="shared" si="4"/>
        <v>565555555</v>
      </c>
      <c r="H112" s="13">
        <f t="shared" si="5"/>
        <v>2</v>
      </c>
      <c r="I112" s="13">
        <f t="shared" si="3"/>
        <v>6</v>
      </c>
    </row>
    <row r="113" spans="2:9" x14ac:dyDescent="0.25">
      <c r="B113" s="9">
        <v>3575555555</v>
      </c>
      <c r="C113" s="14">
        <v>1255.5055596014556</v>
      </c>
      <c r="D113" s="14" t="str">
        <f>INDEX(PolInst[Instr],MATCH(VALUE(LEFT('Figure 6'!B113,1)),PolInst[ID],0))</f>
        <v>CO2_Tax</v>
      </c>
      <c r="E113" s="14" t="str">
        <f>INDEX(Tabelle3[Techno],MATCH('Figure 6'!H113,Tabelle3[ID],0))</f>
        <v>Gas</v>
      </c>
      <c r="F113" s="15">
        <f>IFERROR(INDEX(Tabelle2[Shock_Strength],MATCH('Figure 6'!I113,Tabelle2[Shock_Strenght_ID],0)),0)</f>
        <v>0.2</v>
      </c>
      <c r="G113" s="13" t="str">
        <f t="shared" si="4"/>
        <v>575555555</v>
      </c>
      <c r="H113" s="13">
        <f t="shared" si="5"/>
        <v>2</v>
      </c>
      <c r="I113" s="13">
        <f t="shared" si="3"/>
        <v>7</v>
      </c>
    </row>
    <row r="114" spans="2:9" x14ac:dyDescent="0.25">
      <c r="B114" s="9">
        <v>3655555555</v>
      </c>
      <c r="C114" s="14">
        <v>1503.8016539725804</v>
      </c>
      <c r="D114" s="14" t="str">
        <f>INDEX(PolInst[Instr],MATCH(VALUE(LEFT('Figure 6'!B114,1)),PolInst[ID],0))</f>
        <v>CO2_Tax</v>
      </c>
      <c r="E114" s="14" t="str">
        <f>INDEX(Tabelle3[Techno],MATCH('Figure 6'!H114,Tabelle3[ID],0))</f>
        <v>Lignite</v>
      </c>
      <c r="F114" s="15">
        <f>IFERROR(INDEX(Tabelle2[Shock_Strength],MATCH('Figure 6'!I114,Tabelle2[Shock_Strenght_ID],0)),0)</f>
        <v>0.1</v>
      </c>
      <c r="G114" s="13" t="str">
        <f t="shared" si="4"/>
        <v>655555555</v>
      </c>
      <c r="H114" s="13">
        <f t="shared" si="5"/>
        <v>1</v>
      </c>
      <c r="I114" s="13">
        <f t="shared" si="3"/>
        <v>6</v>
      </c>
    </row>
    <row r="115" spans="2:9" x14ac:dyDescent="0.25">
      <c r="B115" s="9">
        <v>3755555555</v>
      </c>
      <c r="C115" s="14">
        <v>1503.8016539725795</v>
      </c>
      <c r="D115" s="14" t="str">
        <f>INDEX(PolInst[Instr],MATCH(VALUE(LEFT('Figure 6'!B115,1)),PolInst[ID],0))</f>
        <v>CO2_Tax</v>
      </c>
      <c r="E115" s="14" t="str">
        <f>INDEX(Tabelle3[Techno],MATCH('Figure 6'!H115,Tabelle3[ID],0))</f>
        <v>Lignite</v>
      </c>
      <c r="F115" s="15">
        <f>IFERROR(INDEX(Tabelle2[Shock_Strength],MATCH('Figure 6'!I115,Tabelle2[Shock_Strenght_ID],0)),0)</f>
        <v>0.2</v>
      </c>
      <c r="G115" s="13" t="str">
        <f t="shared" si="4"/>
        <v>755555555</v>
      </c>
      <c r="H115" s="13">
        <f t="shared" si="5"/>
        <v>1</v>
      </c>
      <c r="I115" s="13">
        <f t="shared" si="3"/>
        <v>7</v>
      </c>
    </row>
    <row r="116" spans="2:9" x14ac:dyDescent="0.25">
      <c r="B116" s="9">
        <v>4355555555</v>
      </c>
      <c r="C116" s="14">
        <v>1526.0115906720816</v>
      </c>
      <c r="D116" s="14" t="str">
        <f>INDEX(PolInst[Instr],MATCH(VALUE(LEFT('Figure 6'!B116,1)),PolInst[ID],0))</f>
        <v>FIT</v>
      </c>
      <c r="E116" s="14" t="str">
        <f>INDEX(Tabelle3[Techno],MATCH('Figure 6'!H116,Tabelle3[ID],0))</f>
        <v>Lignite</v>
      </c>
      <c r="F116" s="15">
        <f>IFERROR(INDEX(Tabelle2[Shock_Strength],MATCH('Figure 6'!I116,Tabelle2[Shock_Strenght_ID],0)),0)</f>
        <v>-0.2</v>
      </c>
      <c r="G116" s="13" t="str">
        <f t="shared" si="4"/>
        <v>355555555</v>
      </c>
      <c r="H116" s="13">
        <f t="shared" si="5"/>
        <v>1</v>
      </c>
      <c r="I116" s="13">
        <f t="shared" si="3"/>
        <v>3</v>
      </c>
    </row>
    <row r="117" spans="2:9" x14ac:dyDescent="0.25">
      <c r="B117" s="9">
        <v>4455555555</v>
      </c>
      <c r="C117" s="14">
        <v>1517.9321486232348</v>
      </c>
      <c r="D117" s="14" t="str">
        <f>INDEX(PolInst[Instr],MATCH(VALUE(LEFT('Figure 6'!B117,1)),PolInst[ID],0))</f>
        <v>FIT</v>
      </c>
      <c r="E117" s="14" t="str">
        <f>INDEX(Tabelle3[Techno],MATCH('Figure 6'!H117,Tabelle3[ID],0))</f>
        <v>Lignite</v>
      </c>
      <c r="F117" s="15">
        <f>IFERROR(INDEX(Tabelle2[Shock_Strength],MATCH('Figure 6'!I117,Tabelle2[Shock_Strenght_ID],0)),0)</f>
        <v>-0.1</v>
      </c>
      <c r="G117" s="13" t="str">
        <f t="shared" si="4"/>
        <v>455555555</v>
      </c>
      <c r="H117" s="13">
        <f t="shared" si="5"/>
        <v>1</v>
      </c>
      <c r="I117" s="13">
        <f t="shared" si="3"/>
        <v>4</v>
      </c>
    </row>
    <row r="118" spans="2:9" x14ac:dyDescent="0.25">
      <c r="B118" s="9">
        <v>4535555555</v>
      </c>
      <c r="C118" s="14">
        <v>1440.0382142315934</v>
      </c>
      <c r="D118" s="14" t="str">
        <f>INDEX(PolInst[Instr],MATCH(VALUE(LEFT('Figure 6'!B118,1)),PolInst[ID],0))</f>
        <v>FIT</v>
      </c>
      <c r="E118" s="14" t="str">
        <f>INDEX(Tabelle3[Techno],MATCH('Figure 6'!H118,Tabelle3[ID],0))</f>
        <v>Gas</v>
      </c>
      <c r="F118" s="15">
        <f>IFERROR(INDEX(Tabelle2[Shock_Strength],MATCH('Figure 6'!I118,Tabelle2[Shock_Strenght_ID],0)),0)</f>
        <v>-0.2</v>
      </c>
      <c r="G118" s="13" t="str">
        <f t="shared" si="4"/>
        <v>535555555</v>
      </c>
      <c r="H118" s="13">
        <f t="shared" si="5"/>
        <v>2</v>
      </c>
      <c r="I118" s="13">
        <f t="shared" si="3"/>
        <v>3</v>
      </c>
    </row>
    <row r="119" spans="2:9" x14ac:dyDescent="0.25">
      <c r="B119" s="9">
        <v>4545555555</v>
      </c>
      <c r="C119" s="14">
        <v>1482.9202612724303</v>
      </c>
      <c r="D119" s="14" t="str">
        <f>INDEX(PolInst[Instr],MATCH(VALUE(LEFT('Figure 6'!B119,1)),PolInst[ID],0))</f>
        <v>FIT</v>
      </c>
      <c r="E119" s="14" t="str">
        <f>INDEX(Tabelle3[Techno],MATCH('Figure 6'!H119,Tabelle3[ID],0))</f>
        <v>Gas</v>
      </c>
      <c r="F119" s="15">
        <f>IFERROR(INDEX(Tabelle2[Shock_Strength],MATCH('Figure 6'!I119,Tabelle2[Shock_Strenght_ID],0)),0)</f>
        <v>-0.1</v>
      </c>
      <c r="G119" s="13" t="str">
        <f t="shared" si="4"/>
        <v>545555555</v>
      </c>
      <c r="H119" s="13">
        <f t="shared" si="5"/>
        <v>2</v>
      </c>
      <c r="I119" s="13">
        <f t="shared" si="3"/>
        <v>4</v>
      </c>
    </row>
    <row r="120" spans="2:9" x14ac:dyDescent="0.25">
      <c r="B120" s="9">
        <v>4553555555</v>
      </c>
      <c r="C120" s="14">
        <v>1514.0325659485193</v>
      </c>
      <c r="D120" s="14" t="str">
        <f>INDEX(PolInst[Instr],MATCH(VALUE(LEFT('Figure 6'!B120,1)),PolInst[ID],0))</f>
        <v>FIT</v>
      </c>
      <c r="E120" s="14" t="str">
        <f>INDEX(Tabelle3[Techno],MATCH('Figure 6'!H120,Tabelle3[ID],0))</f>
        <v>Hardcoal</v>
      </c>
      <c r="F120" s="15">
        <f>IFERROR(INDEX(Tabelle2[Shock_Strength],MATCH('Figure 6'!I120,Tabelle2[Shock_Strenght_ID],0)),0)</f>
        <v>-0.2</v>
      </c>
      <c r="G120" s="13" t="str">
        <f t="shared" si="4"/>
        <v>553555555</v>
      </c>
      <c r="H120" s="13">
        <f t="shared" si="5"/>
        <v>3</v>
      </c>
      <c r="I120" s="13">
        <f t="shared" si="3"/>
        <v>3</v>
      </c>
    </row>
    <row r="121" spans="2:9" x14ac:dyDescent="0.25">
      <c r="B121" s="9">
        <v>4554555555</v>
      </c>
      <c r="C121" s="14">
        <v>1508.7739679576441</v>
      </c>
      <c r="D121" s="14" t="str">
        <f>INDEX(PolInst[Instr],MATCH(VALUE(LEFT('Figure 6'!B121,1)),PolInst[ID],0))</f>
        <v>FIT</v>
      </c>
      <c r="E121" s="14" t="str">
        <f>INDEX(Tabelle3[Techno],MATCH('Figure 6'!H121,Tabelle3[ID],0))</f>
        <v>Hardcoal</v>
      </c>
      <c r="F121" s="15">
        <f>IFERROR(INDEX(Tabelle2[Shock_Strength],MATCH('Figure 6'!I121,Tabelle2[Shock_Strenght_ID],0)),0)</f>
        <v>-0.1</v>
      </c>
      <c r="G121" s="13" t="str">
        <f t="shared" si="4"/>
        <v>554555555</v>
      </c>
      <c r="H121" s="13">
        <f t="shared" si="5"/>
        <v>3</v>
      </c>
      <c r="I121" s="13">
        <f t="shared" si="3"/>
        <v>4</v>
      </c>
    </row>
    <row r="122" spans="2:9" x14ac:dyDescent="0.25">
      <c r="B122" s="9">
        <v>4555355555</v>
      </c>
      <c r="C122" s="14">
        <v>772.48081503777848</v>
      </c>
      <c r="D122" s="14" t="str">
        <f>INDEX(PolInst[Instr],MATCH(VALUE(LEFT('Figure 6'!B122,1)),PolInst[ID],0))</f>
        <v>FIT</v>
      </c>
      <c r="E122" s="14" t="str">
        <f>INDEX(Tabelle3[Techno],MATCH('Figure 6'!H122,Tabelle3[ID],0))</f>
        <v>Demand</v>
      </c>
      <c r="F122" s="15">
        <f>IFERROR(INDEX(Tabelle2[Shock_Strength],MATCH('Figure 6'!I122,Tabelle2[Shock_Strenght_ID],0)),0)</f>
        <v>-0.2</v>
      </c>
      <c r="G122" s="13" t="str">
        <f t="shared" si="4"/>
        <v>555355555</v>
      </c>
      <c r="H122" s="13">
        <f t="shared" si="5"/>
        <v>4</v>
      </c>
      <c r="I122" s="13">
        <f t="shared" si="3"/>
        <v>3</v>
      </c>
    </row>
    <row r="123" spans="2:9" x14ac:dyDescent="0.25">
      <c r="B123" s="9">
        <v>4555455555</v>
      </c>
      <c r="C123" s="14">
        <v>1093.7825605573958</v>
      </c>
      <c r="D123" s="14" t="str">
        <f>INDEX(PolInst[Instr],MATCH(VALUE(LEFT('Figure 6'!B123,1)),PolInst[ID],0))</f>
        <v>FIT</v>
      </c>
      <c r="E123" s="14" t="str">
        <f>INDEX(Tabelle3[Techno],MATCH('Figure 6'!H123,Tabelle3[ID],0))</f>
        <v>Demand</v>
      </c>
      <c r="F123" s="15">
        <f>IFERROR(INDEX(Tabelle2[Shock_Strength],MATCH('Figure 6'!I123,Tabelle2[Shock_Strenght_ID],0)),0)</f>
        <v>-0.1</v>
      </c>
      <c r="G123" s="13" t="str">
        <f t="shared" si="4"/>
        <v>555455555</v>
      </c>
      <c r="H123" s="13">
        <f t="shared" si="5"/>
        <v>4</v>
      </c>
      <c r="I123" s="13">
        <f t="shared" si="3"/>
        <v>4</v>
      </c>
    </row>
    <row r="124" spans="2:9" x14ac:dyDescent="0.25">
      <c r="B124" s="9">
        <v>4555535555</v>
      </c>
      <c r="C124" s="14">
        <v>1503.6760485649447</v>
      </c>
      <c r="D124" s="14" t="str">
        <f>INDEX(PolInst[Instr],MATCH(VALUE(LEFT('Figure 6'!B124,1)),PolInst[ID],0))</f>
        <v>FIT</v>
      </c>
      <c r="E124" s="14" t="str">
        <f>INDEX(Tabelle3[Techno],MATCH('Figure 6'!H124,Tabelle3[ID],0))</f>
        <v>Solar</v>
      </c>
      <c r="F124" s="15">
        <f>IFERROR(INDEX(Tabelle2[Shock_Strength],MATCH('Figure 6'!I124,Tabelle2[Shock_Strenght_ID],0)),0)</f>
        <v>-0.2</v>
      </c>
      <c r="G124" s="13" t="str">
        <f t="shared" si="4"/>
        <v>555535555</v>
      </c>
      <c r="H124" s="13">
        <f t="shared" si="5"/>
        <v>5</v>
      </c>
      <c r="I124" s="13">
        <f t="shared" si="3"/>
        <v>3</v>
      </c>
    </row>
    <row r="125" spans="2:9" x14ac:dyDescent="0.25">
      <c r="B125" s="9">
        <v>4555545555</v>
      </c>
      <c r="C125" s="14">
        <v>1503.6760485649447</v>
      </c>
      <c r="D125" s="14" t="str">
        <f>INDEX(PolInst[Instr],MATCH(VALUE(LEFT('Figure 6'!B125,1)),PolInst[ID],0))</f>
        <v>FIT</v>
      </c>
      <c r="E125" s="14" t="str">
        <f>INDEX(Tabelle3[Techno],MATCH('Figure 6'!H125,Tabelle3[ID],0))</f>
        <v>Solar</v>
      </c>
      <c r="F125" s="15">
        <f>IFERROR(INDEX(Tabelle2[Shock_Strength],MATCH('Figure 6'!I125,Tabelle2[Shock_Strenght_ID],0)),0)</f>
        <v>-0.1</v>
      </c>
      <c r="G125" s="13" t="str">
        <f t="shared" si="4"/>
        <v>555545555</v>
      </c>
      <c r="H125" s="13">
        <f t="shared" si="5"/>
        <v>5</v>
      </c>
      <c r="I125" s="13">
        <f t="shared" si="3"/>
        <v>4</v>
      </c>
    </row>
    <row r="126" spans="2:9" x14ac:dyDescent="0.25">
      <c r="B126" s="9">
        <v>4555553555</v>
      </c>
      <c r="C126" s="14">
        <v>1503.6760485649447</v>
      </c>
      <c r="D126" s="14" t="str">
        <f>INDEX(PolInst[Instr],MATCH(VALUE(LEFT('Figure 6'!B126,1)),PolInst[ID],0))</f>
        <v>FIT</v>
      </c>
      <c r="E126" s="14" t="str">
        <f>INDEX(Tabelle3[Techno],MATCH('Figure 6'!H126,Tabelle3[ID],0))</f>
        <v>Wind_Onshore</v>
      </c>
      <c r="F126" s="15">
        <f>IFERROR(INDEX(Tabelle2[Shock_Strength],MATCH('Figure 6'!I126,Tabelle2[Shock_Strenght_ID],0)),0)</f>
        <v>-0.2</v>
      </c>
      <c r="G126" s="13" t="str">
        <f t="shared" si="4"/>
        <v>555553555</v>
      </c>
      <c r="H126" s="13">
        <f t="shared" si="5"/>
        <v>6</v>
      </c>
      <c r="I126" s="13">
        <f t="shared" si="3"/>
        <v>3</v>
      </c>
    </row>
    <row r="127" spans="2:9" x14ac:dyDescent="0.25">
      <c r="B127" s="9">
        <v>4555554555</v>
      </c>
      <c r="C127" s="14">
        <v>1503.6760485649447</v>
      </c>
      <c r="D127" s="14" t="str">
        <f>INDEX(PolInst[Instr],MATCH(VALUE(LEFT('Figure 6'!B127,1)),PolInst[ID],0))</f>
        <v>FIT</v>
      </c>
      <c r="E127" s="14" t="str">
        <f>INDEX(Tabelle3[Techno],MATCH('Figure 6'!H127,Tabelle3[ID],0))</f>
        <v>Wind_Onshore</v>
      </c>
      <c r="F127" s="15">
        <f>IFERROR(INDEX(Tabelle2[Shock_Strength],MATCH('Figure 6'!I127,Tabelle2[Shock_Strenght_ID],0)),0)</f>
        <v>-0.1</v>
      </c>
      <c r="G127" s="13" t="str">
        <f t="shared" si="4"/>
        <v>555554555</v>
      </c>
      <c r="H127" s="13">
        <f t="shared" si="5"/>
        <v>6</v>
      </c>
      <c r="I127" s="13">
        <f t="shared" si="3"/>
        <v>4</v>
      </c>
    </row>
    <row r="128" spans="2:9" x14ac:dyDescent="0.25">
      <c r="B128" s="9">
        <v>4555555355</v>
      </c>
      <c r="C128" s="14">
        <v>1503.6760485649447</v>
      </c>
      <c r="D128" s="14" t="str">
        <f>INDEX(PolInst[Instr],MATCH(VALUE(LEFT('Figure 6'!B128,1)),PolInst[ID],0))</f>
        <v>FIT</v>
      </c>
      <c r="E128" s="14" t="str">
        <f>INDEX(Tabelle3[Techno],MATCH('Figure 6'!H128,Tabelle3[ID],0))</f>
        <v>Wind_Offshore</v>
      </c>
      <c r="F128" s="15">
        <f>IFERROR(INDEX(Tabelle2[Shock_Strength],MATCH('Figure 6'!I128,Tabelle2[Shock_Strenght_ID],0)),0)</f>
        <v>-0.2</v>
      </c>
      <c r="G128" s="13" t="str">
        <f t="shared" si="4"/>
        <v>555555355</v>
      </c>
      <c r="H128" s="13">
        <f t="shared" si="5"/>
        <v>7</v>
      </c>
      <c r="I128" s="13">
        <f t="shared" si="3"/>
        <v>3</v>
      </c>
    </row>
    <row r="129" spans="2:9" x14ac:dyDescent="0.25">
      <c r="B129" s="9">
        <v>4555555455</v>
      </c>
      <c r="C129" s="14">
        <v>1503.6760485649447</v>
      </c>
      <c r="D129" s="14" t="str">
        <f>INDEX(PolInst[Instr],MATCH(VALUE(LEFT('Figure 6'!B129,1)),PolInst[ID],0))</f>
        <v>FIT</v>
      </c>
      <c r="E129" s="14" t="str">
        <f>INDEX(Tabelle3[Techno],MATCH('Figure 6'!H129,Tabelle3[ID],0))</f>
        <v>Wind_Offshore</v>
      </c>
      <c r="F129" s="15">
        <f>IFERROR(INDEX(Tabelle2[Shock_Strength],MATCH('Figure 6'!I129,Tabelle2[Shock_Strenght_ID],0)),0)</f>
        <v>-0.1</v>
      </c>
      <c r="G129" s="13" t="str">
        <f t="shared" si="4"/>
        <v>555555455</v>
      </c>
      <c r="H129" s="13">
        <f t="shared" si="5"/>
        <v>7</v>
      </c>
      <c r="I129" s="13">
        <f t="shared" si="3"/>
        <v>4</v>
      </c>
    </row>
    <row r="130" spans="2:9" x14ac:dyDescent="0.25">
      <c r="B130" s="9">
        <v>4555555535</v>
      </c>
      <c r="C130" s="14">
        <v>1477.6181517922635</v>
      </c>
      <c r="D130" s="14" t="str">
        <f>INDEX(PolInst[Instr],MATCH(VALUE(LEFT('Figure 6'!B130,1)),PolInst[ID],0))</f>
        <v>FIT</v>
      </c>
      <c r="E130" s="14" t="str">
        <f>INDEX(Tabelle3[Techno],MATCH('Figure 6'!H130,Tabelle3[ID],0))</f>
        <v>Lit_Ion</v>
      </c>
      <c r="F130" s="15">
        <f>IFERROR(INDEX(Tabelle2[Shock_Strength],MATCH('Figure 6'!I130,Tabelle2[Shock_Strenght_ID],0)),0)</f>
        <v>-0.2</v>
      </c>
      <c r="G130" s="13" t="str">
        <f t="shared" si="4"/>
        <v>555555535</v>
      </c>
      <c r="H130" s="13">
        <f t="shared" si="5"/>
        <v>8</v>
      </c>
      <c r="I130" s="13">
        <f t="shared" si="3"/>
        <v>3</v>
      </c>
    </row>
    <row r="131" spans="2:9" x14ac:dyDescent="0.25">
      <c r="B131" s="9">
        <v>4555555545</v>
      </c>
      <c r="C131" s="14">
        <v>1488.8823758270275</v>
      </c>
      <c r="D131" s="14" t="str">
        <f>INDEX(PolInst[Instr],MATCH(VALUE(LEFT('Figure 6'!B131,1)),PolInst[ID],0))</f>
        <v>FIT</v>
      </c>
      <c r="E131" s="14" t="str">
        <f>INDEX(Tabelle3[Techno],MATCH('Figure 6'!H131,Tabelle3[ID],0))</f>
        <v>Lit_Ion</v>
      </c>
      <c r="F131" s="15">
        <f>IFERROR(INDEX(Tabelle2[Shock_Strength],MATCH('Figure 6'!I131,Tabelle2[Shock_Strenght_ID],0)),0)</f>
        <v>-0.1</v>
      </c>
      <c r="G131" s="13" t="str">
        <f t="shared" si="4"/>
        <v>555555545</v>
      </c>
      <c r="H131" s="13">
        <f t="shared" si="5"/>
        <v>8</v>
      </c>
      <c r="I131" s="13">
        <f t="shared" si="3"/>
        <v>4</v>
      </c>
    </row>
    <row r="132" spans="2:9" x14ac:dyDescent="0.25">
      <c r="B132" s="9">
        <v>4555555553</v>
      </c>
      <c r="C132" s="14">
        <v>1346.7920845380429</v>
      </c>
      <c r="D132" s="14" t="str">
        <f>INDEX(PolInst[Instr],MATCH(VALUE(LEFT('Figure 6'!B132,1)),PolInst[ID],0))</f>
        <v>FIT</v>
      </c>
      <c r="E132" s="14" t="str">
        <f>INDEX(Tabelle3[Techno],MATCH('Figure 6'!H132,Tabelle3[ID],0))</f>
        <v>PSH</v>
      </c>
      <c r="F132" s="15">
        <f>IFERROR(INDEX(Tabelle2[Shock_Strength],MATCH('Figure 6'!I132,Tabelle2[Shock_Strenght_ID],0)),0)</f>
        <v>-0.2</v>
      </c>
      <c r="G132" s="13" t="str">
        <f t="shared" si="4"/>
        <v>555555553</v>
      </c>
      <c r="H132" s="13">
        <f t="shared" si="5"/>
        <v>9</v>
      </c>
      <c r="I132" s="13">
        <f t="shared" si="3"/>
        <v>3</v>
      </c>
    </row>
    <row r="133" spans="2:9" x14ac:dyDescent="0.25">
      <c r="B133" s="9">
        <v>4555555554</v>
      </c>
      <c r="C133" s="14">
        <v>1406.5648152026122</v>
      </c>
      <c r="D133" s="14" t="str">
        <f>INDEX(PolInst[Instr],MATCH(VALUE(LEFT('Figure 6'!B133,1)),PolInst[ID],0))</f>
        <v>FIT</v>
      </c>
      <c r="E133" s="14" t="str">
        <f>INDEX(Tabelle3[Techno],MATCH('Figure 6'!H133,Tabelle3[ID],0))</f>
        <v>PSH</v>
      </c>
      <c r="F133" s="15">
        <f>IFERROR(INDEX(Tabelle2[Shock_Strength],MATCH('Figure 6'!I133,Tabelle2[Shock_Strenght_ID],0)),0)</f>
        <v>-0.1</v>
      </c>
      <c r="G133" s="13" t="str">
        <f t="shared" si="4"/>
        <v>555555554</v>
      </c>
      <c r="H133" s="13">
        <f t="shared" si="5"/>
        <v>9</v>
      </c>
      <c r="I133" s="13">
        <f t="shared" si="3"/>
        <v>4</v>
      </c>
    </row>
    <row r="134" spans="2:9" x14ac:dyDescent="0.25">
      <c r="B134" s="9">
        <v>4555555555</v>
      </c>
      <c r="C134" s="14">
        <v>1503.6760485649447</v>
      </c>
      <c r="D134" s="14" t="str">
        <f>INDEX(PolInst[Instr],MATCH(VALUE(LEFT('Figure 6'!B134,1)),PolInst[ID],0))</f>
        <v>FIT</v>
      </c>
      <c r="E134" s="14" t="str">
        <f>INDEX(Tabelle3[Techno],MATCH('Figure 6'!H134,Tabelle3[ID],0))</f>
        <v>no</v>
      </c>
      <c r="F134" s="15">
        <f>IFERROR(INDEX(Tabelle2[Shock_Strength],MATCH('Figure 6'!I134,Tabelle2[Shock_Strenght_ID],0)),0)</f>
        <v>0</v>
      </c>
      <c r="G134" s="13" t="str">
        <f t="shared" si="4"/>
        <v>555555555</v>
      </c>
      <c r="H134" s="13">
        <f t="shared" si="5"/>
        <v>0</v>
      </c>
      <c r="I134" s="13" t="e">
        <f t="shared" ref="I134:I152" si="6">VALUE(MID(G134,H134,1))</f>
        <v>#VALUE!</v>
      </c>
    </row>
    <row r="135" spans="2:9" x14ac:dyDescent="0.25">
      <c r="B135" s="9">
        <v>4555555556</v>
      </c>
      <c r="C135" s="14">
        <v>1548.334923074543</v>
      </c>
      <c r="D135" s="14" t="str">
        <f>INDEX(PolInst[Instr],MATCH(VALUE(LEFT('Figure 6'!B135,1)),PolInst[ID],0))</f>
        <v>FIT</v>
      </c>
      <c r="E135" s="14" t="str">
        <f>INDEX(Tabelle3[Techno],MATCH('Figure 6'!H135,Tabelle3[ID],0))</f>
        <v>PSH</v>
      </c>
      <c r="F135" s="15">
        <f>IFERROR(INDEX(Tabelle2[Shock_Strength],MATCH('Figure 6'!I135,Tabelle2[Shock_Strenght_ID],0)),0)</f>
        <v>0.1</v>
      </c>
      <c r="G135" s="13" t="str">
        <f t="shared" ref="G135:G152" si="7">MID(B135,2,99)</f>
        <v>555555556</v>
      </c>
      <c r="H135" s="13">
        <f t="shared" ref="H135:H152" si="8">IFERROR(FIND(3,G135),0)+IFERROR(FIND(4,G135),0)+IFERROR(FIND(6,G135),0)+IFERROR(FIND(7,G135),0)</f>
        <v>9</v>
      </c>
      <c r="I135" s="13">
        <f t="shared" si="6"/>
        <v>6</v>
      </c>
    </row>
    <row r="136" spans="2:9" x14ac:dyDescent="0.25">
      <c r="B136" s="9">
        <v>4555555557</v>
      </c>
      <c r="C136" s="14">
        <v>1548.156172711803</v>
      </c>
      <c r="D136" s="14" t="str">
        <f>INDEX(PolInst[Instr],MATCH(VALUE(LEFT('Figure 6'!B136,1)),PolInst[ID],0))</f>
        <v>FIT</v>
      </c>
      <c r="E136" s="14" t="str">
        <f>INDEX(Tabelle3[Techno],MATCH('Figure 6'!H136,Tabelle3[ID],0))</f>
        <v>PSH</v>
      </c>
      <c r="F136" s="15">
        <f>IFERROR(INDEX(Tabelle2[Shock_Strength],MATCH('Figure 6'!I136,Tabelle2[Shock_Strenght_ID],0)),0)</f>
        <v>0.2</v>
      </c>
      <c r="G136" s="13" t="str">
        <f t="shared" si="7"/>
        <v>555555557</v>
      </c>
      <c r="H136" s="13">
        <f t="shared" si="8"/>
        <v>9</v>
      </c>
      <c r="I136" s="13">
        <f t="shared" si="6"/>
        <v>7</v>
      </c>
    </row>
    <row r="137" spans="2:9" x14ac:dyDescent="0.25">
      <c r="B137" s="9">
        <v>4555555565</v>
      </c>
      <c r="C137" s="14">
        <v>1503.6784584674585</v>
      </c>
      <c r="D137" s="14" t="str">
        <f>INDEX(PolInst[Instr],MATCH(VALUE(LEFT('Figure 6'!B137,1)),PolInst[ID],0))</f>
        <v>FIT</v>
      </c>
      <c r="E137" s="14" t="str">
        <f>INDEX(Tabelle3[Techno],MATCH('Figure 6'!H137,Tabelle3[ID],0))</f>
        <v>Lit_Ion</v>
      </c>
      <c r="F137" s="15">
        <f>IFERROR(INDEX(Tabelle2[Shock_Strength],MATCH('Figure 6'!I137,Tabelle2[Shock_Strenght_ID],0)),0)</f>
        <v>0.1</v>
      </c>
      <c r="G137" s="13" t="str">
        <f t="shared" si="7"/>
        <v>555555565</v>
      </c>
      <c r="H137" s="13">
        <f t="shared" si="8"/>
        <v>8</v>
      </c>
      <c r="I137" s="13">
        <f t="shared" si="6"/>
        <v>6</v>
      </c>
    </row>
    <row r="138" spans="2:9" x14ac:dyDescent="0.25">
      <c r="B138" s="9">
        <v>4555555575</v>
      </c>
      <c r="C138" s="14">
        <v>1507.5925561083723</v>
      </c>
      <c r="D138" s="14" t="str">
        <f>INDEX(PolInst[Instr],MATCH(VALUE(LEFT('Figure 6'!B138,1)),PolInst[ID],0))</f>
        <v>FIT</v>
      </c>
      <c r="E138" s="14" t="str">
        <f>INDEX(Tabelle3[Techno],MATCH('Figure 6'!H138,Tabelle3[ID],0))</f>
        <v>Lit_Ion</v>
      </c>
      <c r="F138" s="15">
        <f>IFERROR(INDEX(Tabelle2[Shock_Strength],MATCH('Figure 6'!I138,Tabelle2[Shock_Strenght_ID],0)),0)</f>
        <v>0.2</v>
      </c>
      <c r="G138" s="13" t="str">
        <f t="shared" si="7"/>
        <v>555555575</v>
      </c>
      <c r="H138" s="13">
        <f t="shared" si="8"/>
        <v>8</v>
      </c>
      <c r="I138" s="13">
        <f t="shared" si="6"/>
        <v>7</v>
      </c>
    </row>
    <row r="139" spans="2:9" x14ac:dyDescent="0.25">
      <c r="B139" s="9">
        <v>4555555655</v>
      </c>
      <c r="C139" s="14">
        <v>1503.6760485649447</v>
      </c>
      <c r="D139" s="14" t="str">
        <f>INDEX(PolInst[Instr],MATCH(VALUE(LEFT('Figure 6'!B139,1)),PolInst[ID],0))</f>
        <v>FIT</v>
      </c>
      <c r="E139" s="14" t="str">
        <f>INDEX(Tabelle3[Techno],MATCH('Figure 6'!H139,Tabelle3[ID],0))</f>
        <v>Wind_Offshore</v>
      </c>
      <c r="F139" s="15">
        <f>IFERROR(INDEX(Tabelle2[Shock_Strength],MATCH('Figure 6'!I139,Tabelle2[Shock_Strenght_ID],0)),0)</f>
        <v>0.1</v>
      </c>
      <c r="G139" s="13" t="str">
        <f t="shared" si="7"/>
        <v>555555655</v>
      </c>
      <c r="H139" s="13">
        <f t="shared" si="8"/>
        <v>7</v>
      </c>
      <c r="I139" s="13">
        <f t="shared" si="6"/>
        <v>6</v>
      </c>
    </row>
    <row r="140" spans="2:9" x14ac:dyDescent="0.25">
      <c r="B140" s="9">
        <v>4555555755</v>
      </c>
      <c r="C140" s="14">
        <v>1503.6760485649447</v>
      </c>
      <c r="D140" s="14" t="str">
        <f>INDEX(PolInst[Instr],MATCH(VALUE(LEFT('Figure 6'!B140,1)),PolInst[ID],0))</f>
        <v>FIT</v>
      </c>
      <c r="E140" s="14" t="str">
        <f>INDEX(Tabelle3[Techno],MATCH('Figure 6'!H140,Tabelle3[ID],0))</f>
        <v>Wind_Offshore</v>
      </c>
      <c r="F140" s="15">
        <f>IFERROR(INDEX(Tabelle2[Shock_Strength],MATCH('Figure 6'!I140,Tabelle2[Shock_Strenght_ID],0)),0)</f>
        <v>0.2</v>
      </c>
      <c r="G140" s="13" t="str">
        <f t="shared" si="7"/>
        <v>555555755</v>
      </c>
      <c r="H140" s="13">
        <f t="shared" si="8"/>
        <v>7</v>
      </c>
      <c r="I140" s="13">
        <f t="shared" si="6"/>
        <v>7</v>
      </c>
    </row>
    <row r="141" spans="2:9" x14ac:dyDescent="0.25">
      <c r="B141" s="9">
        <v>4555556555</v>
      </c>
      <c r="C141" s="14">
        <v>1503.6760485649447</v>
      </c>
      <c r="D141" s="14" t="str">
        <f>INDEX(PolInst[Instr],MATCH(VALUE(LEFT('Figure 6'!B141,1)),PolInst[ID],0))</f>
        <v>FIT</v>
      </c>
      <c r="E141" s="14" t="str">
        <f>INDEX(Tabelle3[Techno],MATCH('Figure 6'!H141,Tabelle3[ID],0))</f>
        <v>Wind_Onshore</v>
      </c>
      <c r="F141" s="15">
        <f>IFERROR(INDEX(Tabelle2[Shock_Strength],MATCH('Figure 6'!I141,Tabelle2[Shock_Strenght_ID],0)),0)</f>
        <v>0.1</v>
      </c>
      <c r="G141" s="13" t="str">
        <f t="shared" si="7"/>
        <v>555556555</v>
      </c>
      <c r="H141" s="13">
        <f t="shared" si="8"/>
        <v>6</v>
      </c>
      <c r="I141" s="13">
        <f t="shared" si="6"/>
        <v>6</v>
      </c>
    </row>
    <row r="142" spans="2:9" x14ac:dyDescent="0.25">
      <c r="B142" s="9">
        <v>4555557555</v>
      </c>
      <c r="C142" s="14">
        <v>1503.6760485649447</v>
      </c>
      <c r="D142" s="14" t="str">
        <f>INDEX(PolInst[Instr],MATCH(VALUE(LEFT('Figure 6'!B142,1)),PolInst[ID],0))</f>
        <v>FIT</v>
      </c>
      <c r="E142" s="14" t="str">
        <f>INDEX(Tabelle3[Techno],MATCH('Figure 6'!H142,Tabelle3[ID],0))</f>
        <v>Wind_Onshore</v>
      </c>
      <c r="F142" s="15">
        <f>IFERROR(INDEX(Tabelle2[Shock_Strength],MATCH('Figure 6'!I142,Tabelle2[Shock_Strenght_ID],0)),0)</f>
        <v>0.2</v>
      </c>
      <c r="G142" s="13" t="str">
        <f t="shared" si="7"/>
        <v>555557555</v>
      </c>
      <c r="H142" s="13">
        <f t="shared" si="8"/>
        <v>6</v>
      </c>
      <c r="I142" s="13">
        <f t="shared" si="6"/>
        <v>7</v>
      </c>
    </row>
    <row r="143" spans="2:9" x14ac:dyDescent="0.25">
      <c r="B143" s="9">
        <v>4555565555</v>
      </c>
      <c r="C143" s="14">
        <v>1503.6760485649447</v>
      </c>
      <c r="D143" s="14" t="str">
        <f>INDEX(PolInst[Instr],MATCH(VALUE(LEFT('Figure 6'!B143,1)),PolInst[ID],0))</f>
        <v>FIT</v>
      </c>
      <c r="E143" s="14" t="str">
        <f>INDEX(Tabelle3[Techno],MATCH('Figure 6'!H143,Tabelle3[ID],0))</f>
        <v>Solar</v>
      </c>
      <c r="F143" s="15">
        <f>IFERROR(INDEX(Tabelle2[Shock_Strength],MATCH('Figure 6'!I143,Tabelle2[Shock_Strenght_ID],0)),0)</f>
        <v>0.1</v>
      </c>
      <c r="G143" s="13" t="str">
        <f t="shared" si="7"/>
        <v>555565555</v>
      </c>
      <c r="H143" s="13">
        <f t="shared" si="8"/>
        <v>5</v>
      </c>
      <c r="I143" s="13">
        <f t="shared" si="6"/>
        <v>6</v>
      </c>
    </row>
    <row r="144" spans="2:9" x14ac:dyDescent="0.25">
      <c r="B144" s="9">
        <v>4555575555</v>
      </c>
      <c r="C144" s="14">
        <v>1503.6760485649447</v>
      </c>
      <c r="D144" s="14" t="str">
        <f>INDEX(PolInst[Instr],MATCH(VALUE(LEFT('Figure 6'!B144,1)),PolInst[ID],0))</f>
        <v>FIT</v>
      </c>
      <c r="E144" s="14" t="str">
        <f>INDEX(Tabelle3[Techno],MATCH('Figure 6'!H144,Tabelle3[ID],0))</f>
        <v>Solar</v>
      </c>
      <c r="F144" s="15">
        <f>IFERROR(INDEX(Tabelle2[Shock_Strength],MATCH('Figure 6'!I144,Tabelle2[Shock_Strenght_ID],0)),0)</f>
        <v>0.2</v>
      </c>
      <c r="G144" s="13" t="str">
        <f t="shared" si="7"/>
        <v>555575555</v>
      </c>
      <c r="H144" s="13">
        <f t="shared" si="8"/>
        <v>5</v>
      </c>
      <c r="I144" s="13">
        <f t="shared" si="6"/>
        <v>7</v>
      </c>
    </row>
    <row r="145" spans="2:9" x14ac:dyDescent="0.25">
      <c r="B145" s="9">
        <v>4555655555</v>
      </c>
      <c r="C145" s="14">
        <v>1964.6317521515073</v>
      </c>
      <c r="D145" s="14" t="str">
        <f>INDEX(PolInst[Instr],MATCH(VALUE(LEFT('Figure 6'!B145,1)),PolInst[ID],0))</f>
        <v>FIT</v>
      </c>
      <c r="E145" s="14" t="str">
        <f>INDEX(Tabelle3[Techno],MATCH('Figure 6'!H145,Tabelle3[ID],0))</f>
        <v>Demand</v>
      </c>
      <c r="F145" s="15">
        <f>IFERROR(INDEX(Tabelle2[Shock_Strength],MATCH('Figure 6'!I145,Tabelle2[Shock_Strenght_ID],0)),0)</f>
        <v>0.1</v>
      </c>
      <c r="G145" s="13" t="str">
        <f t="shared" si="7"/>
        <v>555655555</v>
      </c>
      <c r="H145" s="13">
        <f t="shared" si="8"/>
        <v>4</v>
      </c>
      <c r="I145" s="13">
        <f t="shared" si="6"/>
        <v>6</v>
      </c>
    </row>
    <row r="146" spans="2:9" x14ac:dyDescent="0.25">
      <c r="B146" s="9">
        <v>4555755555</v>
      </c>
      <c r="C146" s="14">
        <v>2507.7373677316536</v>
      </c>
      <c r="D146" s="14" t="str">
        <f>INDEX(PolInst[Instr],MATCH(VALUE(LEFT('Figure 6'!B146,1)),PolInst[ID],0))</f>
        <v>FIT</v>
      </c>
      <c r="E146" s="14" t="str">
        <f>INDEX(Tabelle3[Techno],MATCH('Figure 6'!H146,Tabelle3[ID],0))</f>
        <v>Demand</v>
      </c>
      <c r="F146" s="15">
        <f>IFERROR(INDEX(Tabelle2[Shock_Strength],MATCH('Figure 6'!I146,Tabelle2[Shock_Strenght_ID],0)),0)</f>
        <v>0.2</v>
      </c>
      <c r="G146" s="13" t="str">
        <f t="shared" si="7"/>
        <v>555755555</v>
      </c>
      <c r="H146" s="13">
        <f t="shared" si="8"/>
        <v>4</v>
      </c>
      <c r="I146" s="13">
        <f t="shared" si="6"/>
        <v>7</v>
      </c>
    </row>
    <row r="147" spans="2:9" x14ac:dyDescent="0.25">
      <c r="B147" s="9">
        <v>4556555555</v>
      </c>
      <c r="C147" s="14">
        <v>1503.6760133773234</v>
      </c>
      <c r="D147" s="14" t="str">
        <f>INDEX(PolInst[Instr],MATCH(VALUE(LEFT('Figure 6'!B147,1)),PolInst[ID],0))</f>
        <v>FIT</v>
      </c>
      <c r="E147" s="14" t="str">
        <f>INDEX(Tabelle3[Techno],MATCH('Figure 6'!H147,Tabelle3[ID],0))</f>
        <v>Hardcoal</v>
      </c>
      <c r="F147" s="15">
        <f>IFERROR(INDEX(Tabelle2[Shock_Strength],MATCH('Figure 6'!I147,Tabelle2[Shock_Strenght_ID],0)),0)</f>
        <v>0.1</v>
      </c>
      <c r="G147" s="13" t="str">
        <f t="shared" si="7"/>
        <v>556555555</v>
      </c>
      <c r="H147" s="13">
        <f t="shared" si="8"/>
        <v>3</v>
      </c>
      <c r="I147" s="13">
        <f t="shared" si="6"/>
        <v>6</v>
      </c>
    </row>
    <row r="148" spans="2:9" x14ac:dyDescent="0.25">
      <c r="B148" s="9">
        <v>4557555555</v>
      </c>
      <c r="C148" s="14">
        <v>1503.6759982112908</v>
      </c>
      <c r="D148" s="14" t="str">
        <f>INDEX(PolInst[Instr],MATCH(VALUE(LEFT('Figure 6'!B148,1)),PolInst[ID],0))</f>
        <v>FIT</v>
      </c>
      <c r="E148" s="14" t="str">
        <f>INDEX(Tabelle3[Techno],MATCH('Figure 6'!H148,Tabelle3[ID],0))</f>
        <v>Hardcoal</v>
      </c>
      <c r="F148" s="15">
        <f>IFERROR(INDEX(Tabelle2[Shock_Strength],MATCH('Figure 6'!I148,Tabelle2[Shock_Strenght_ID],0)),0)</f>
        <v>0.2</v>
      </c>
      <c r="G148" s="13" t="str">
        <f t="shared" si="7"/>
        <v>557555555</v>
      </c>
      <c r="H148" s="13">
        <f t="shared" si="8"/>
        <v>3</v>
      </c>
      <c r="I148" s="13">
        <f t="shared" si="6"/>
        <v>7</v>
      </c>
    </row>
    <row r="149" spans="2:9" x14ac:dyDescent="0.25">
      <c r="B149" s="9">
        <v>4565555555</v>
      </c>
      <c r="C149" s="14">
        <v>1521.0415608353153</v>
      </c>
      <c r="D149" s="14" t="str">
        <f>INDEX(PolInst[Instr],MATCH(VALUE(LEFT('Figure 6'!B149,1)),PolInst[ID],0))</f>
        <v>FIT</v>
      </c>
      <c r="E149" s="14" t="str">
        <f>INDEX(Tabelle3[Techno],MATCH('Figure 6'!H149,Tabelle3[ID],0))</f>
        <v>Gas</v>
      </c>
      <c r="F149" s="15">
        <f>IFERROR(INDEX(Tabelle2[Shock_Strength],MATCH('Figure 6'!I149,Tabelle2[Shock_Strenght_ID],0)),0)</f>
        <v>0.1</v>
      </c>
      <c r="G149" s="13" t="str">
        <f t="shared" si="7"/>
        <v>565555555</v>
      </c>
      <c r="H149" s="13">
        <f t="shared" si="8"/>
        <v>2</v>
      </c>
      <c r="I149" s="13">
        <f t="shared" si="6"/>
        <v>6</v>
      </c>
    </row>
    <row r="150" spans="2:9" x14ac:dyDescent="0.25">
      <c r="B150" s="9">
        <v>4575555555</v>
      </c>
      <c r="C150" s="14">
        <v>1551.0557215161055</v>
      </c>
      <c r="D150" s="14" t="str">
        <f>INDEX(PolInst[Instr],MATCH(VALUE(LEFT('Figure 6'!B150,1)),PolInst[ID],0))</f>
        <v>FIT</v>
      </c>
      <c r="E150" s="14" t="str">
        <f>INDEX(Tabelle3[Techno],MATCH('Figure 6'!H150,Tabelle3[ID],0))</f>
        <v>Gas</v>
      </c>
      <c r="F150" s="15">
        <f>IFERROR(INDEX(Tabelle2[Shock_Strength],MATCH('Figure 6'!I150,Tabelle2[Shock_Strenght_ID],0)),0)</f>
        <v>0.2</v>
      </c>
      <c r="G150" s="13" t="str">
        <f t="shared" si="7"/>
        <v>575555555</v>
      </c>
      <c r="H150" s="13">
        <f t="shared" si="8"/>
        <v>2</v>
      </c>
      <c r="I150" s="13">
        <f t="shared" si="6"/>
        <v>7</v>
      </c>
    </row>
    <row r="151" spans="2:9" x14ac:dyDescent="0.25">
      <c r="B151" s="9">
        <v>4655555555</v>
      </c>
      <c r="C151" s="14">
        <v>1483.8932654419939</v>
      </c>
      <c r="D151" s="14" t="str">
        <f>INDEX(PolInst[Instr],MATCH(VALUE(LEFT('Figure 6'!B151,1)),PolInst[ID],0))</f>
        <v>FIT</v>
      </c>
      <c r="E151" s="14" t="str">
        <f>INDEX(Tabelle3[Techno],MATCH('Figure 6'!H151,Tabelle3[ID],0))</f>
        <v>Lignite</v>
      </c>
      <c r="F151" s="15">
        <f>IFERROR(INDEX(Tabelle2[Shock_Strength],MATCH('Figure 6'!I151,Tabelle2[Shock_Strenght_ID],0)),0)</f>
        <v>0.1</v>
      </c>
      <c r="G151" s="13" t="str">
        <f t="shared" si="7"/>
        <v>655555555</v>
      </c>
      <c r="H151" s="13">
        <f t="shared" si="8"/>
        <v>1</v>
      </c>
      <c r="I151" s="13">
        <f t="shared" si="6"/>
        <v>6</v>
      </c>
    </row>
    <row r="152" spans="2:9" x14ac:dyDescent="0.25">
      <c r="B152" s="9">
        <v>4755555555</v>
      </c>
      <c r="C152" s="14">
        <v>1468.0995185073084</v>
      </c>
      <c r="D152" s="14" t="str">
        <f>INDEX(PolInst[Instr],MATCH(VALUE(LEFT('Figure 6'!B152,1)),PolInst[ID],0))</f>
        <v>FIT</v>
      </c>
      <c r="E152" s="14" t="str">
        <f>INDEX(Tabelle3[Techno],MATCH('Figure 6'!H152,Tabelle3[ID],0))</f>
        <v>Lignite</v>
      </c>
      <c r="F152" s="15">
        <f>IFERROR(INDEX(Tabelle2[Shock_Strength],MATCH('Figure 6'!I152,Tabelle2[Shock_Strenght_ID],0)),0)</f>
        <v>0.2</v>
      </c>
      <c r="G152" s="13" t="str">
        <f t="shared" si="7"/>
        <v>755555555</v>
      </c>
      <c r="H152" s="13">
        <f t="shared" si="8"/>
        <v>1</v>
      </c>
      <c r="I152" s="13">
        <f t="shared" si="6"/>
        <v>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DAC2-398E-43EF-A271-2A81C0D5777E}">
  <dimension ref="B2:G22"/>
  <sheetViews>
    <sheetView workbookViewId="0">
      <selection activeCell="C14" sqref="C14"/>
    </sheetView>
  </sheetViews>
  <sheetFormatPr defaultColWidth="11.42578125" defaultRowHeight="15" x14ac:dyDescent="0.25"/>
  <cols>
    <col min="6" max="6" width="18" customWidth="1"/>
    <col min="7" max="7" width="15.28515625" customWidth="1"/>
  </cols>
  <sheetData>
    <row r="2" spans="2:7" x14ac:dyDescent="0.25">
      <c r="B2" t="s">
        <v>32</v>
      </c>
      <c r="C2" t="s">
        <v>33</v>
      </c>
      <c r="F2" s="11" t="s">
        <v>36</v>
      </c>
      <c r="G2" s="11" t="s">
        <v>37</v>
      </c>
    </row>
    <row r="3" spans="2:7" x14ac:dyDescent="0.25">
      <c r="B3" s="10">
        <v>1</v>
      </c>
      <c r="C3" s="10" t="s">
        <v>7</v>
      </c>
      <c r="F3" s="11">
        <v>3</v>
      </c>
      <c r="G3" s="12">
        <v>-0.2</v>
      </c>
    </row>
    <row r="4" spans="2:7" x14ac:dyDescent="0.25">
      <c r="B4" s="10">
        <v>2</v>
      </c>
      <c r="C4" s="10" t="s">
        <v>8</v>
      </c>
      <c r="F4" s="11">
        <v>4</v>
      </c>
      <c r="G4" s="12">
        <v>-0.1</v>
      </c>
    </row>
    <row r="5" spans="2:7" x14ac:dyDescent="0.25">
      <c r="B5" s="10">
        <v>3</v>
      </c>
      <c r="C5" s="10" t="s">
        <v>9</v>
      </c>
      <c r="F5" s="11">
        <v>5</v>
      </c>
      <c r="G5" s="12">
        <v>0</v>
      </c>
    </row>
    <row r="6" spans="2:7" x14ac:dyDescent="0.25">
      <c r="B6" s="10">
        <v>4</v>
      </c>
      <c r="C6" s="10" t="s">
        <v>10</v>
      </c>
      <c r="F6" s="11">
        <v>6</v>
      </c>
      <c r="G6" s="12">
        <v>0.1</v>
      </c>
    </row>
    <row r="7" spans="2:7" x14ac:dyDescent="0.25">
      <c r="F7" s="11">
        <v>7</v>
      </c>
      <c r="G7" s="12">
        <v>0.2</v>
      </c>
    </row>
    <row r="12" spans="2:7" x14ac:dyDescent="0.25">
      <c r="B12" t="s">
        <v>32</v>
      </c>
      <c r="C12" t="s">
        <v>38</v>
      </c>
    </row>
    <row r="13" spans="2:7" s="13" customFormat="1" x14ac:dyDescent="0.25">
      <c r="B13" s="13">
        <v>0</v>
      </c>
      <c r="C13" s="13" t="s">
        <v>46</v>
      </c>
    </row>
    <row r="14" spans="2:7" x14ac:dyDescent="0.25">
      <c r="B14">
        <v>1</v>
      </c>
      <c r="C14" s="13" t="s">
        <v>2</v>
      </c>
    </row>
    <row r="15" spans="2:7" x14ac:dyDescent="0.25">
      <c r="B15" s="13">
        <v>2</v>
      </c>
      <c r="C15" s="13" t="s">
        <v>39</v>
      </c>
    </row>
    <row r="16" spans="2:7" x14ac:dyDescent="0.25">
      <c r="B16" s="13">
        <v>3</v>
      </c>
      <c r="C16" s="13" t="s">
        <v>40</v>
      </c>
    </row>
    <row r="17" spans="2:3" x14ac:dyDescent="0.25">
      <c r="B17" s="13">
        <v>4</v>
      </c>
      <c r="C17" s="13" t="s">
        <v>41</v>
      </c>
    </row>
    <row r="18" spans="2:3" x14ac:dyDescent="0.25">
      <c r="B18" s="13">
        <v>5</v>
      </c>
      <c r="C18" s="13" t="s">
        <v>6</v>
      </c>
    </row>
    <row r="19" spans="2:3" x14ac:dyDescent="0.25">
      <c r="B19" s="13">
        <v>6</v>
      </c>
      <c r="C19" s="13" t="s">
        <v>42</v>
      </c>
    </row>
    <row r="20" spans="2:3" x14ac:dyDescent="0.25">
      <c r="B20" s="13">
        <v>7</v>
      </c>
      <c r="C20" s="13" t="s">
        <v>43</v>
      </c>
    </row>
    <row r="21" spans="2:3" x14ac:dyDescent="0.25">
      <c r="B21" s="13">
        <v>8</v>
      </c>
      <c r="C21" s="13" t="s">
        <v>44</v>
      </c>
    </row>
    <row r="22" spans="2:3" x14ac:dyDescent="0.25">
      <c r="B22" s="13">
        <v>9</v>
      </c>
      <c r="C22" s="13" t="s">
        <v>45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3594-48E9-4DDD-956C-225439CC8ED7}">
  <sheetPr filterMode="1"/>
  <dimension ref="A1:V149"/>
  <sheetViews>
    <sheetView tabSelected="1" workbookViewId="0">
      <selection activeCell="F8" sqref="F8"/>
    </sheetView>
  </sheetViews>
  <sheetFormatPr defaultColWidth="11.42578125" defaultRowHeight="15" x14ac:dyDescent="0.25"/>
  <cols>
    <col min="3" max="3" width="15" bestFit="1" customWidth="1"/>
    <col min="4" max="5" width="19.28515625" bestFit="1" customWidth="1"/>
  </cols>
  <sheetData>
    <row r="1" spans="1:22" x14ac:dyDescent="0.25">
      <c r="A1" s="13" t="s">
        <v>1</v>
      </c>
      <c r="B1" s="14" t="s">
        <v>29</v>
      </c>
      <c r="C1" s="14" t="s">
        <v>31</v>
      </c>
      <c r="D1" s="14" t="s">
        <v>34</v>
      </c>
      <c r="E1" s="14" t="s">
        <v>35</v>
      </c>
      <c r="F1" s="13"/>
      <c r="G1" s="13"/>
      <c r="H1" s="13"/>
      <c r="J1" s="17"/>
      <c r="K1" s="17" t="s">
        <v>2</v>
      </c>
      <c r="L1" s="17" t="s">
        <v>3</v>
      </c>
      <c r="M1" s="17" t="s">
        <v>4</v>
      </c>
      <c r="N1" s="17" t="s">
        <v>5</v>
      </c>
      <c r="O1" s="17" t="s">
        <v>42</v>
      </c>
      <c r="P1" s="17" t="s">
        <v>43</v>
      </c>
      <c r="Q1" s="17" t="s">
        <v>6</v>
      </c>
      <c r="R1" s="17" t="s">
        <v>18</v>
      </c>
      <c r="S1" s="17" t="s">
        <v>45</v>
      </c>
      <c r="T1" s="17" t="s">
        <v>47</v>
      </c>
      <c r="V1" s="17"/>
    </row>
    <row r="2" spans="1:22" x14ac:dyDescent="0.25">
      <c r="A2" s="13">
        <v>1355555555</v>
      </c>
      <c r="B2" s="14">
        <v>1503.6000000000251</v>
      </c>
      <c r="C2" s="14" t="str">
        <f>INDEX(PolInst[Instr],MATCH(VALUE(LEFT('Figure 6'!B5,1)),PolInst[ID],0))</f>
        <v>CO2_Cap</v>
      </c>
      <c r="D2" s="14" t="str">
        <f>INDEX(Tabelle3[Techno],MATCH('Figure 6'!H5,Tabelle3[ID],0))</f>
        <v>Lignite</v>
      </c>
      <c r="E2" s="15">
        <f>IFERROR(INDEX(Tabelle2[Shock_Strength],MATCH('Figure 6'!I5,Tabelle2[Shock_Strenght_ID],0)),0)</f>
        <v>-0.2</v>
      </c>
      <c r="F2" s="13" t="str">
        <f>MID(A2,2,99)</f>
        <v>355555555</v>
      </c>
      <c r="G2" s="13">
        <f>IFERROR(FIND(3,F2),0)+IFERROR(FIND(4,F2),0)+IFERROR(FIND(6,F2),0)+IFERROR(FIND(7,F2),0)</f>
        <v>1</v>
      </c>
      <c r="H2" s="13">
        <f>VALUE(MID(F2,G2,1))</f>
        <v>3</v>
      </c>
      <c r="J2" s="17"/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V2" s="17"/>
    </row>
    <row r="3" spans="1:22" hidden="1" x14ac:dyDescent="0.25">
      <c r="A3" s="13">
        <v>1455555555</v>
      </c>
      <c r="B3" s="14">
        <v>1503.6000000000263</v>
      </c>
      <c r="C3" s="14" t="str">
        <f>INDEX(PolInst[Instr],MATCH(VALUE(LEFT('Figure 6'!B6,1)),PolInst[ID],0))</f>
        <v>CO2_Cap</v>
      </c>
      <c r="D3" s="14" t="str">
        <f>INDEX(Tabelle3[Techno],MATCH('Figure 6'!H6,Tabelle3[ID],0))</f>
        <v>Lignite</v>
      </c>
      <c r="E3" s="15">
        <f>IFERROR(INDEX(Tabelle2[Shock_Strength],MATCH('Figure 6'!I6,Tabelle2[Shock_Strenght_ID],0)),0)</f>
        <v>-0.1</v>
      </c>
      <c r="F3" s="13" t="str">
        <f>MID(A3,2,99)</f>
        <v>455555555</v>
      </c>
      <c r="G3" s="13">
        <f>IFERROR(FIND(3,F3),0)+IFERROR(FIND(4,F3),0)+IFERROR(FIND(6,F3),0)+IFERROR(FIND(7,F3),0)</f>
        <v>1</v>
      </c>
      <c r="H3" s="13">
        <f t="shared" ref="H3:H66" si="0">VALUE(MID(F3,G3,1))</f>
        <v>4</v>
      </c>
      <c r="J3" s="17"/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V3" s="17"/>
    </row>
    <row r="4" spans="1:22" x14ac:dyDescent="0.25">
      <c r="A4" s="13">
        <v>1535555555</v>
      </c>
      <c r="B4" s="14">
        <v>1503.6000000000245</v>
      </c>
      <c r="C4" s="14" t="str">
        <f>INDEX(PolInst[Instr],MATCH(VALUE(LEFT('Figure 6'!B7,1)),PolInst[ID],0))</f>
        <v>CO2_Cap</v>
      </c>
      <c r="D4" s="14" t="str">
        <f>INDEX(Tabelle3[Techno],MATCH('Figure 6'!H7,Tabelle3[ID],0))</f>
        <v>Gas</v>
      </c>
      <c r="E4" s="15">
        <f>IFERROR(INDEX(Tabelle2[Shock_Strength],MATCH('Figure 6'!I7,Tabelle2[Shock_Strenght_ID],0)),0)</f>
        <v>-0.2</v>
      </c>
      <c r="F4" s="13" t="str">
        <f t="shared" ref="F4:F67" si="1">MID(A4,2,99)</f>
        <v>535555555</v>
      </c>
      <c r="G4" s="13">
        <f t="shared" ref="G4:G67" si="2">IFERROR(FIND(3,F4),0)+IFERROR(FIND(4,F4),0)+IFERROR(FIND(6,F4),0)+IFERROR(FIND(7,F4),0)</f>
        <v>2</v>
      </c>
      <c r="H4" s="13">
        <f t="shared" si="0"/>
        <v>3</v>
      </c>
      <c r="J4" s="17"/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V4" s="17"/>
    </row>
    <row r="5" spans="1:22" hidden="1" x14ac:dyDescent="0.25">
      <c r="A5" s="13">
        <v>1545555555</v>
      </c>
      <c r="B5" s="14">
        <v>1503.6000000000188</v>
      </c>
      <c r="C5" s="14" t="str">
        <f>INDEX(PolInst[Instr],MATCH(VALUE(LEFT('Figure 6'!B8,1)),PolInst[ID],0))</f>
        <v>CO2_Cap</v>
      </c>
      <c r="D5" s="14" t="str">
        <f>INDEX(Tabelle3[Techno],MATCH('Figure 6'!H8,Tabelle3[ID],0))</f>
        <v>Gas</v>
      </c>
      <c r="E5" s="15">
        <f>IFERROR(INDEX(Tabelle2[Shock_Strength],MATCH('Figure 6'!I8,Tabelle2[Shock_Strenght_ID],0)),0)</f>
        <v>-0.1</v>
      </c>
      <c r="F5" s="13" t="str">
        <f t="shared" si="1"/>
        <v>545555555</v>
      </c>
      <c r="G5" s="13">
        <f t="shared" si="2"/>
        <v>2</v>
      </c>
      <c r="H5" s="13">
        <f t="shared" si="0"/>
        <v>4</v>
      </c>
      <c r="J5" s="17"/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V5" s="17"/>
    </row>
    <row r="6" spans="1:22" x14ac:dyDescent="0.25">
      <c r="A6" s="13">
        <v>1553555555</v>
      </c>
      <c r="B6" s="14">
        <v>1503.600000000024</v>
      </c>
      <c r="C6" s="14" t="str">
        <f>INDEX(PolInst[Instr],MATCH(VALUE(LEFT('Figure 6'!B9,1)),PolInst[ID],0))</f>
        <v>CO2_Cap</v>
      </c>
      <c r="D6" s="14" t="str">
        <f>INDEX(Tabelle3[Techno],MATCH('Figure 6'!H9,Tabelle3[ID],0))</f>
        <v>Hardcoal</v>
      </c>
      <c r="E6" s="15">
        <f>IFERROR(INDEX(Tabelle2[Shock_Strength],MATCH('Figure 6'!I9,Tabelle2[Shock_Strenght_ID],0)),0)</f>
        <v>-0.2</v>
      </c>
      <c r="F6" s="13" t="str">
        <f t="shared" si="1"/>
        <v>553555555</v>
      </c>
      <c r="G6" s="13">
        <f t="shared" si="2"/>
        <v>3</v>
      </c>
      <c r="H6" s="13">
        <f t="shared" si="0"/>
        <v>3</v>
      </c>
      <c r="J6" s="17"/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V6" s="17"/>
    </row>
    <row r="7" spans="1:22" hidden="1" x14ac:dyDescent="0.25">
      <c r="A7" s="13">
        <v>1554555555</v>
      </c>
      <c r="B7" s="14">
        <v>1503.6000000000242</v>
      </c>
      <c r="C7" s="14" t="str">
        <f>INDEX(PolInst[Instr],MATCH(VALUE(LEFT('Figure 6'!B10,1)),PolInst[ID],0))</f>
        <v>CO2_Cap</v>
      </c>
      <c r="D7" s="14" t="str">
        <f>INDEX(Tabelle3[Techno],MATCH('Figure 6'!H10,Tabelle3[ID],0))</f>
        <v>Hardcoal</v>
      </c>
      <c r="E7" s="15">
        <f>IFERROR(INDEX(Tabelle2[Shock_Strength],MATCH('Figure 6'!I10,Tabelle2[Shock_Strenght_ID],0)),0)</f>
        <v>-0.1</v>
      </c>
      <c r="F7" s="13" t="str">
        <f t="shared" si="1"/>
        <v>554555555</v>
      </c>
      <c r="G7" s="13">
        <f t="shared" si="2"/>
        <v>3</v>
      </c>
      <c r="H7" s="13">
        <f t="shared" si="0"/>
        <v>4</v>
      </c>
      <c r="J7" s="17"/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V7" s="17"/>
    </row>
    <row r="8" spans="1:22" x14ac:dyDescent="0.25">
      <c r="A8" s="13">
        <v>1555355555</v>
      </c>
      <c r="B8" s="14">
        <v>1503.600000000059</v>
      </c>
      <c r="C8" s="14" t="str">
        <f>INDEX(PolInst[Instr],MATCH(VALUE(LEFT('Figure 6'!B11,1)),PolInst[ID],0))</f>
        <v>CO2_Cap</v>
      </c>
      <c r="D8" s="14" t="str">
        <f>INDEX(Tabelle3[Techno],MATCH('Figure 6'!H11,Tabelle3[ID],0))</f>
        <v>Demand</v>
      </c>
      <c r="E8" s="15">
        <f>IFERROR(INDEX(Tabelle2[Shock_Strength],MATCH('Figure 6'!I11,Tabelle2[Shock_Strenght_ID],0)),0)</f>
        <v>-0.2</v>
      </c>
      <c r="F8" s="13" t="str">
        <f t="shared" si="1"/>
        <v>555355555</v>
      </c>
      <c r="G8" s="13">
        <f t="shared" si="2"/>
        <v>4</v>
      </c>
      <c r="H8" s="13">
        <f t="shared" si="0"/>
        <v>3</v>
      </c>
      <c r="J8" s="17"/>
      <c r="K8" s="17">
        <v>0</v>
      </c>
      <c r="L8" s="17">
        <v>0</v>
      </c>
      <c r="M8" s="17">
        <v>-0.55000000000000004</v>
      </c>
      <c r="N8" s="17">
        <v>-0.57999999999999996</v>
      </c>
      <c r="O8" s="17">
        <v>-0.15</v>
      </c>
      <c r="P8" s="17">
        <v>-0.15</v>
      </c>
      <c r="Q8" s="17">
        <v>-0.14000000000000001</v>
      </c>
      <c r="R8" s="17">
        <v>-0.53</v>
      </c>
      <c r="S8" s="17">
        <v>-0.33</v>
      </c>
      <c r="T8" s="17">
        <v>-0.22</v>
      </c>
      <c r="V8" s="17"/>
    </row>
    <row r="9" spans="1:22" hidden="1" x14ac:dyDescent="0.25">
      <c r="A9" s="13">
        <v>1555455555</v>
      </c>
      <c r="B9" s="14">
        <v>1503.5999999998887</v>
      </c>
      <c r="C9" s="14" t="str">
        <f>INDEX(PolInst[Instr],MATCH(VALUE(LEFT('Figure 6'!B12,1)),PolInst[ID],0))</f>
        <v>CO2_Cap</v>
      </c>
      <c r="D9" s="14" t="str">
        <f>INDEX(Tabelle3[Techno],MATCH('Figure 6'!H12,Tabelle3[ID],0))</f>
        <v>Demand</v>
      </c>
      <c r="E9" s="15">
        <f>IFERROR(INDEX(Tabelle2[Shock_Strength],MATCH('Figure 6'!I12,Tabelle2[Shock_Strenght_ID],0)),0)</f>
        <v>-0.1</v>
      </c>
      <c r="F9" s="13" t="str">
        <f t="shared" si="1"/>
        <v>555455555</v>
      </c>
      <c r="G9" s="13">
        <f t="shared" si="2"/>
        <v>4</v>
      </c>
      <c r="H9" s="13">
        <f t="shared" si="0"/>
        <v>4</v>
      </c>
      <c r="J9" s="17"/>
      <c r="K9" s="17">
        <v>0</v>
      </c>
      <c r="L9" s="17">
        <v>0</v>
      </c>
      <c r="M9" s="17">
        <v>-0.26</v>
      </c>
      <c r="N9" s="17">
        <v>-0.31</v>
      </c>
      <c r="O9" s="17">
        <v>-7.0000000000000007E-2</v>
      </c>
      <c r="P9" s="17">
        <v>-0.08</v>
      </c>
      <c r="Q9" s="17">
        <v>-7.0000000000000007E-2</v>
      </c>
      <c r="R9" s="17">
        <v>-0.35</v>
      </c>
      <c r="S9" s="17">
        <v>-0.18</v>
      </c>
      <c r="T9" s="17">
        <v>-0.11</v>
      </c>
      <c r="V9" s="17"/>
    </row>
    <row r="10" spans="1:22" x14ac:dyDescent="0.25">
      <c r="A10" s="13">
        <v>1555535555</v>
      </c>
      <c r="B10" s="14">
        <v>1503.6000000000108</v>
      </c>
      <c r="C10" s="14" t="str">
        <f>INDEX(PolInst[Instr],MATCH(VALUE(LEFT('Figure 6'!B13,1)),PolInst[ID],0))</f>
        <v>CO2_Cap</v>
      </c>
      <c r="D10" s="14" t="str">
        <f>INDEX(Tabelle3[Techno],MATCH('Figure 6'!H13,Tabelle3[ID],0))</f>
        <v>Solar</v>
      </c>
      <c r="E10" s="15">
        <f>IFERROR(INDEX(Tabelle2[Shock_Strength],MATCH('Figure 6'!I13,Tabelle2[Shock_Strenght_ID],0)),0)</f>
        <v>-0.2</v>
      </c>
      <c r="F10" s="13" t="str">
        <f t="shared" si="1"/>
        <v>555535555</v>
      </c>
      <c r="G10" s="13">
        <f t="shared" si="2"/>
        <v>5</v>
      </c>
      <c r="H10" s="13">
        <f t="shared" si="0"/>
        <v>3</v>
      </c>
      <c r="J10" s="17"/>
      <c r="K10" s="17">
        <v>0</v>
      </c>
      <c r="L10" s="17">
        <v>0</v>
      </c>
      <c r="M10" s="17">
        <v>0</v>
      </c>
      <c r="N10" s="17">
        <v>-0.01</v>
      </c>
      <c r="O10" s="17">
        <v>-0.02</v>
      </c>
      <c r="P10" s="17">
        <v>-0.04</v>
      </c>
      <c r="Q10" s="17">
        <v>-0.18</v>
      </c>
      <c r="R10" s="17">
        <v>0.01</v>
      </c>
      <c r="S10" s="17">
        <v>-0.01</v>
      </c>
      <c r="T10" s="17">
        <v>-0.06</v>
      </c>
      <c r="V10" s="17"/>
    </row>
    <row r="11" spans="1:22" hidden="1" x14ac:dyDescent="0.25">
      <c r="A11" s="13">
        <v>1555545555</v>
      </c>
      <c r="B11" s="14">
        <v>1503.6000000000042</v>
      </c>
      <c r="C11" s="14" t="str">
        <f>INDEX(PolInst[Instr],MATCH(VALUE(LEFT('Figure 6'!B14,1)),PolInst[ID],0))</f>
        <v>CO2_Cap</v>
      </c>
      <c r="D11" s="14" t="str">
        <f>INDEX(Tabelle3[Techno],MATCH('Figure 6'!H14,Tabelle3[ID],0))</f>
        <v>Solar</v>
      </c>
      <c r="E11" s="15">
        <f>IFERROR(INDEX(Tabelle2[Shock_Strength],MATCH('Figure 6'!I14,Tabelle2[Shock_Strenght_ID],0)),0)</f>
        <v>-0.1</v>
      </c>
      <c r="F11" s="13" t="str">
        <f t="shared" si="1"/>
        <v>555545555</v>
      </c>
      <c r="G11" s="13">
        <f t="shared" si="2"/>
        <v>5</v>
      </c>
      <c r="H11" s="13">
        <f t="shared" si="0"/>
        <v>4</v>
      </c>
      <c r="J11" s="17"/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-0.01</v>
      </c>
      <c r="Q11" s="17">
        <v>-0.09</v>
      </c>
      <c r="R11" s="17">
        <v>0</v>
      </c>
      <c r="S11" s="17">
        <v>0</v>
      </c>
      <c r="T11" s="17">
        <v>-0.02</v>
      </c>
      <c r="V11" s="17"/>
    </row>
    <row r="12" spans="1:22" x14ac:dyDescent="0.25">
      <c r="A12" s="13">
        <v>1555553555</v>
      </c>
      <c r="B12" s="14">
        <v>1503.6000000000042</v>
      </c>
      <c r="C12" s="14" t="str">
        <f>INDEX(PolInst[Instr],MATCH(VALUE(LEFT('Figure 6'!B15,1)),PolInst[ID],0))</f>
        <v>CO2_Cap</v>
      </c>
      <c r="D12" s="14" t="str">
        <f>INDEX(Tabelle3[Techno],MATCH('Figure 6'!H15,Tabelle3[ID],0))</f>
        <v>Wind_Onshore</v>
      </c>
      <c r="E12" s="15">
        <f>IFERROR(INDEX(Tabelle2[Shock_Strength],MATCH('Figure 6'!I15,Tabelle2[Shock_Strenght_ID],0)),0)</f>
        <v>-0.2</v>
      </c>
      <c r="F12" s="13" t="str">
        <f t="shared" si="1"/>
        <v>555553555</v>
      </c>
      <c r="G12" s="13">
        <f t="shared" si="2"/>
        <v>6</v>
      </c>
      <c r="H12" s="13">
        <f t="shared" si="0"/>
        <v>3</v>
      </c>
      <c r="J12" s="17"/>
      <c r="K12" s="17">
        <v>0</v>
      </c>
      <c r="L12" s="17">
        <v>0</v>
      </c>
      <c r="M12" s="17">
        <v>0</v>
      </c>
      <c r="N12" s="17">
        <v>0</v>
      </c>
      <c r="O12" s="17">
        <v>-0.17</v>
      </c>
      <c r="P12" s="17">
        <v>-0.13</v>
      </c>
      <c r="Q12" s="17">
        <v>-7.0000000000000007E-2</v>
      </c>
      <c r="R12" s="17">
        <v>-0.25</v>
      </c>
      <c r="S12" s="17">
        <v>-0.03</v>
      </c>
      <c r="T12" s="17">
        <v>-0.11</v>
      </c>
      <c r="V12" s="17"/>
    </row>
    <row r="13" spans="1:22" hidden="1" x14ac:dyDescent="0.25">
      <c r="A13" s="13">
        <v>1555554555</v>
      </c>
      <c r="B13" s="14">
        <v>1503.5999999999997</v>
      </c>
      <c r="C13" s="14" t="str">
        <f>INDEX(PolInst[Instr],MATCH(VALUE(LEFT('Figure 6'!B16,1)),PolInst[ID],0))</f>
        <v>CO2_Cap</v>
      </c>
      <c r="D13" s="14" t="str">
        <f>INDEX(Tabelle3[Techno],MATCH('Figure 6'!H16,Tabelle3[ID],0))</f>
        <v>Wind_Onshore</v>
      </c>
      <c r="E13" s="15">
        <f>IFERROR(INDEX(Tabelle2[Shock_Strength],MATCH('Figure 6'!I16,Tabelle2[Shock_Strenght_ID],0)),0)</f>
        <v>-0.1</v>
      </c>
      <c r="F13" s="13" t="str">
        <f t="shared" si="1"/>
        <v>555554555</v>
      </c>
      <c r="G13" s="13">
        <f t="shared" si="2"/>
        <v>6</v>
      </c>
      <c r="H13" s="13">
        <f t="shared" si="0"/>
        <v>4</v>
      </c>
      <c r="J13" s="17"/>
      <c r="K13" s="17">
        <v>0</v>
      </c>
      <c r="L13" s="17">
        <v>0</v>
      </c>
      <c r="M13" s="17">
        <v>0</v>
      </c>
      <c r="N13" s="17">
        <v>0</v>
      </c>
      <c r="O13" s="17">
        <v>-0.09</v>
      </c>
      <c r="P13" s="17">
        <v>-0.05</v>
      </c>
      <c r="Q13" s="17">
        <v>-0.02</v>
      </c>
      <c r="R13" s="17">
        <v>-0.16</v>
      </c>
      <c r="S13" s="17">
        <v>-0.03</v>
      </c>
      <c r="T13" s="17">
        <v>-0.05</v>
      </c>
      <c r="V13" s="17"/>
    </row>
    <row r="14" spans="1:22" x14ac:dyDescent="0.25">
      <c r="A14" s="13">
        <v>1555555355</v>
      </c>
      <c r="B14" s="14">
        <v>1503.5999999999988</v>
      </c>
      <c r="C14" s="14" t="str">
        <f>INDEX(PolInst[Instr],MATCH(VALUE(LEFT('Figure 6'!B17,1)),PolInst[ID],0))</f>
        <v>CO2_Cap</v>
      </c>
      <c r="D14" s="14" t="str">
        <f>INDEX(Tabelle3[Techno],MATCH('Figure 6'!H17,Tabelle3[ID],0))</f>
        <v>Wind_Offshore</v>
      </c>
      <c r="E14" s="15">
        <f>IFERROR(INDEX(Tabelle2[Shock_Strength],MATCH('Figure 6'!I17,Tabelle2[Shock_Strenght_ID],0)),0)</f>
        <v>-0.2</v>
      </c>
      <c r="F14" s="13" t="str">
        <f t="shared" si="1"/>
        <v>555555355</v>
      </c>
      <c r="G14" s="13">
        <f t="shared" si="2"/>
        <v>7</v>
      </c>
      <c r="H14" s="13">
        <f t="shared" si="0"/>
        <v>3</v>
      </c>
      <c r="J14" s="17"/>
      <c r="K14" s="17">
        <v>0</v>
      </c>
      <c r="L14" s="17">
        <v>0</v>
      </c>
      <c r="M14" s="17">
        <v>0</v>
      </c>
      <c r="N14" s="17">
        <v>0</v>
      </c>
      <c r="O14" s="17">
        <v>-0.12</v>
      </c>
      <c r="P14" s="17">
        <v>-0.17</v>
      </c>
      <c r="Q14" s="17">
        <v>-0.14000000000000001</v>
      </c>
      <c r="R14" s="17">
        <v>-7.0000000000000007E-2</v>
      </c>
      <c r="S14" s="17">
        <v>-0.08</v>
      </c>
      <c r="T14" s="17">
        <v>-0.12</v>
      </c>
      <c r="V14" s="17"/>
    </row>
    <row r="15" spans="1:22" hidden="1" x14ac:dyDescent="0.25">
      <c r="A15" s="13">
        <v>1555555455</v>
      </c>
      <c r="B15" s="14">
        <v>1503.6000000000015</v>
      </c>
      <c r="C15" s="14" t="str">
        <f>INDEX(PolInst[Instr],MATCH(VALUE(LEFT('Figure 6'!B18,1)),PolInst[ID],0))</f>
        <v>CO2_Cap</v>
      </c>
      <c r="D15" s="14" t="str">
        <f>INDEX(Tabelle3[Techno],MATCH('Figure 6'!H18,Tabelle3[ID],0))</f>
        <v>Wind_Offshore</v>
      </c>
      <c r="E15" s="15">
        <f>IFERROR(INDEX(Tabelle2[Shock_Strength],MATCH('Figure 6'!I18,Tabelle2[Shock_Strenght_ID],0)),0)</f>
        <v>-0.1</v>
      </c>
      <c r="F15" s="13" t="str">
        <f t="shared" si="1"/>
        <v>555555455</v>
      </c>
      <c r="G15" s="13">
        <f t="shared" si="2"/>
        <v>7</v>
      </c>
      <c r="H15" s="13">
        <f t="shared" si="0"/>
        <v>4</v>
      </c>
      <c r="J15" s="17"/>
      <c r="K15" s="17">
        <v>0</v>
      </c>
      <c r="L15" s="17">
        <v>0</v>
      </c>
      <c r="M15" s="17">
        <v>0</v>
      </c>
      <c r="N15" s="17">
        <v>0</v>
      </c>
      <c r="O15" s="17">
        <v>-0.04</v>
      </c>
      <c r="P15" s="17">
        <v>-0.09</v>
      </c>
      <c r="Q15" s="17">
        <v>-0.05</v>
      </c>
      <c r="R15" s="17">
        <v>-0.04</v>
      </c>
      <c r="S15" s="17">
        <v>-0.06</v>
      </c>
      <c r="T15" s="17">
        <v>-0.05</v>
      </c>
      <c r="V15" s="17"/>
    </row>
    <row r="16" spans="1:22" x14ac:dyDescent="0.25">
      <c r="A16" s="13">
        <v>1555555535</v>
      </c>
      <c r="B16" s="14">
        <v>1503.6000000000149</v>
      </c>
      <c r="C16" s="14" t="str">
        <f>INDEX(PolInst[Instr],MATCH(VALUE(LEFT('Figure 6'!B19,1)),PolInst[ID],0))</f>
        <v>CO2_Cap</v>
      </c>
      <c r="D16" s="14" t="str">
        <f>INDEX(Tabelle3[Techno],MATCH('Figure 6'!H19,Tabelle3[ID],0))</f>
        <v>Lit_Ion</v>
      </c>
      <c r="E16" s="15">
        <f>IFERROR(INDEX(Tabelle2[Shock_Strength],MATCH('Figure 6'!I19,Tabelle2[Shock_Strenght_ID],0)),0)</f>
        <v>-0.2</v>
      </c>
      <c r="F16" s="13" t="str">
        <f t="shared" si="1"/>
        <v>555555535</v>
      </c>
      <c r="G16" s="13">
        <f t="shared" si="2"/>
        <v>8</v>
      </c>
      <c r="H16" s="13">
        <f t="shared" si="0"/>
        <v>3</v>
      </c>
      <c r="J16" s="17"/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-0.16</v>
      </c>
      <c r="S16" s="17">
        <v>-0.01</v>
      </c>
      <c r="T16" s="17">
        <v>0</v>
      </c>
      <c r="V16" s="17"/>
    </row>
    <row r="17" spans="1:22" hidden="1" x14ac:dyDescent="0.25">
      <c r="A17" s="13">
        <v>1555555545</v>
      </c>
      <c r="B17" s="14">
        <v>1503.5999999999947</v>
      </c>
      <c r="C17" s="14" t="str">
        <f>INDEX(PolInst[Instr],MATCH(VALUE(LEFT('Figure 6'!B20,1)),PolInst[ID],0))</f>
        <v>CO2_Cap</v>
      </c>
      <c r="D17" s="14" t="str">
        <f>INDEX(Tabelle3[Techno],MATCH('Figure 6'!H20,Tabelle3[ID],0))</f>
        <v>Lit_Ion</v>
      </c>
      <c r="E17" s="15">
        <f>IFERROR(INDEX(Tabelle2[Shock_Strength],MATCH('Figure 6'!I20,Tabelle2[Shock_Strenght_ID],0)),0)</f>
        <v>-0.1</v>
      </c>
      <c r="F17" s="13" t="str">
        <f t="shared" si="1"/>
        <v>555555545</v>
      </c>
      <c r="G17" s="13">
        <f t="shared" si="2"/>
        <v>8</v>
      </c>
      <c r="H17" s="13">
        <f t="shared" si="0"/>
        <v>4</v>
      </c>
      <c r="J17" s="17"/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-0.08</v>
      </c>
      <c r="S17" s="17">
        <v>-0.01</v>
      </c>
      <c r="T17" s="17">
        <v>0</v>
      </c>
      <c r="V17" s="17"/>
    </row>
    <row r="18" spans="1:22" x14ac:dyDescent="0.25">
      <c r="A18" s="13">
        <v>1555555553</v>
      </c>
      <c r="B18" s="14">
        <v>1503.6000000000188</v>
      </c>
      <c r="C18" s="14" t="str">
        <f>INDEX(PolInst[Instr],MATCH(VALUE(LEFT('Figure 6'!B21,1)),PolInst[ID],0))</f>
        <v>CO2_Cap</v>
      </c>
      <c r="D18" s="14" t="str">
        <f>INDEX(Tabelle3[Techno],MATCH('Figure 6'!H21,Tabelle3[ID],0))</f>
        <v>PSH</v>
      </c>
      <c r="E18" s="15">
        <f>IFERROR(INDEX(Tabelle2[Shock_Strength],MATCH('Figure 6'!I21,Tabelle2[Shock_Strenght_ID],0)),0)</f>
        <v>-0.2</v>
      </c>
      <c r="F18" s="13" t="str">
        <f t="shared" si="1"/>
        <v>555555553</v>
      </c>
      <c r="G18" s="13">
        <f t="shared" si="2"/>
        <v>9</v>
      </c>
      <c r="H18" s="13">
        <f t="shared" si="0"/>
        <v>3</v>
      </c>
      <c r="J18" s="17"/>
      <c r="K18" s="17">
        <v>0</v>
      </c>
      <c r="L18" s="17">
        <v>0</v>
      </c>
      <c r="M18" s="17">
        <v>0</v>
      </c>
      <c r="N18" s="17">
        <v>-7.0000000000000007E-2</v>
      </c>
      <c r="O18" s="17">
        <v>0</v>
      </c>
      <c r="P18" s="17">
        <v>0</v>
      </c>
      <c r="Q18" s="17">
        <v>0</v>
      </c>
      <c r="R18" s="17">
        <v>-0.09</v>
      </c>
      <c r="S18" s="17">
        <v>-0.18</v>
      </c>
      <c r="T18" s="17">
        <v>-0.01</v>
      </c>
      <c r="V18" s="17"/>
    </row>
    <row r="19" spans="1:22" hidden="1" x14ac:dyDescent="0.25">
      <c r="A19" s="13">
        <v>1555555554</v>
      </c>
      <c r="B19" s="14">
        <v>1503.5999999999892</v>
      </c>
      <c r="C19" s="14" t="str">
        <f>INDEX(PolInst[Instr],MATCH(VALUE(LEFT('Figure 6'!B22,1)),PolInst[ID],0))</f>
        <v>CO2_Cap</v>
      </c>
      <c r="D19" s="14" t="str">
        <f>INDEX(Tabelle3[Techno],MATCH('Figure 6'!H22,Tabelle3[ID],0))</f>
        <v>PSH</v>
      </c>
      <c r="E19" s="15">
        <f>IFERROR(INDEX(Tabelle2[Shock_Strength],MATCH('Figure 6'!I22,Tabelle2[Shock_Strenght_ID],0)),0)</f>
        <v>-0.1</v>
      </c>
      <c r="F19" s="13" t="str">
        <f t="shared" si="1"/>
        <v>555555554</v>
      </c>
      <c r="G19" s="13">
        <f t="shared" si="2"/>
        <v>9</v>
      </c>
      <c r="H19" s="13">
        <f t="shared" si="0"/>
        <v>4</v>
      </c>
      <c r="J19" s="17"/>
      <c r="K19" s="17">
        <v>0</v>
      </c>
      <c r="L19" s="17">
        <v>0</v>
      </c>
      <c r="M19" s="17">
        <v>0</v>
      </c>
      <c r="N19" s="17">
        <v>-0.02</v>
      </c>
      <c r="O19" s="17">
        <v>0</v>
      </c>
      <c r="P19" s="17">
        <v>0</v>
      </c>
      <c r="Q19" s="17">
        <v>0</v>
      </c>
      <c r="R19" s="17">
        <v>-0.05</v>
      </c>
      <c r="S19" s="17">
        <v>-0.1</v>
      </c>
      <c r="T19" s="17">
        <v>-0.01</v>
      </c>
      <c r="V19" s="17"/>
    </row>
    <row r="20" spans="1:22" hidden="1" x14ac:dyDescent="0.25">
      <c r="A20" s="13">
        <v>1555555555</v>
      </c>
      <c r="B20" s="14">
        <v>1503.6000000000258</v>
      </c>
      <c r="C20" s="14" t="str">
        <f>INDEX(PolInst[Instr],MATCH(VALUE(LEFT('Figure 6'!B23,1)),PolInst[ID],0))</f>
        <v>CO2_Cap</v>
      </c>
      <c r="D20" s="14" t="str">
        <f>INDEX(Tabelle3[Techno],MATCH('Figure 6'!H23,Tabelle3[ID],0))</f>
        <v>no</v>
      </c>
      <c r="E20" s="15">
        <f>IFERROR(INDEX(Tabelle2[Shock_Strength],MATCH('Figure 6'!I23,Tabelle2[Shock_Strenght_ID],0)),0)</f>
        <v>0</v>
      </c>
      <c r="F20" s="13" t="str">
        <f t="shared" si="1"/>
        <v>555555555</v>
      </c>
      <c r="G20" s="13">
        <f t="shared" si="2"/>
        <v>0</v>
      </c>
      <c r="H20" s="13" t="e">
        <f t="shared" si="0"/>
        <v>#VALUE!</v>
      </c>
      <c r="J20" s="17"/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V20" s="17"/>
    </row>
    <row r="21" spans="1:22" hidden="1" x14ac:dyDescent="0.25">
      <c r="A21" s="13">
        <v>1555555556</v>
      </c>
      <c r="B21" s="14">
        <v>1503.600000000007</v>
      </c>
      <c r="C21" s="14" t="str">
        <f>INDEX(PolInst[Instr],MATCH(VALUE(LEFT('Figure 6'!B24,1)),PolInst[ID],0))</f>
        <v>CO2_Cap</v>
      </c>
      <c r="D21" s="14" t="str">
        <f>INDEX(Tabelle3[Techno],MATCH('Figure 6'!H24,Tabelle3[ID],0))</f>
        <v>PSH</v>
      </c>
      <c r="E21" s="15">
        <f>IFERROR(INDEX(Tabelle2[Shock_Strength],MATCH('Figure 6'!I24,Tabelle2[Shock_Strenght_ID],0)),0)</f>
        <v>0.1</v>
      </c>
      <c r="F21" s="13" t="str">
        <f t="shared" si="1"/>
        <v>555555556</v>
      </c>
      <c r="G21" s="13">
        <f t="shared" si="2"/>
        <v>9</v>
      </c>
      <c r="H21" s="13">
        <f t="shared" si="0"/>
        <v>6</v>
      </c>
      <c r="J21" s="17"/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0.02</v>
      </c>
      <c r="S21" s="17">
        <v>0.04</v>
      </c>
      <c r="T21" s="17">
        <v>0</v>
      </c>
      <c r="V21" s="17"/>
    </row>
    <row r="22" spans="1:22" x14ac:dyDescent="0.25">
      <c r="A22" s="13">
        <v>1555555557</v>
      </c>
      <c r="B22" s="14">
        <v>1503.6000000000029</v>
      </c>
      <c r="C22" s="14" t="str">
        <f>INDEX(PolInst[Instr],MATCH(VALUE(LEFT('Figure 6'!B25,1)),PolInst[ID],0))</f>
        <v>CO2_Cap</v>
      </c>
      <c r="D22" s="14" t="str">
        <f>INDEX(Tabelle3[Techno],MATCH('Figure 6'!H25,Tabelle3[ID],0))</f>
        <v>PSH</v>
      </c>
      <c r="E22" s="15">
        <f>IFERROR(INDEX(Tabelle2[Shock_Strength],MATCH('Figure 6'!I25,Tabelle2[Shock_Strenght_ID],0)),0)</f>
        <v>0.2</v>
      </c>
      <c r="F22" s="13" t="str">
        <f t="shared" si="1"/>
        <v>555555557</v>
      </c>
      <c r="G22" s="13">
        <f t="shared" si="2"/>
        <v>9</v>
      </c>
      <c r="H22" s="13">
        <f t="shared" si="0"/>
        <v>7</v>
      </c>
      <c r="J22" s="17"/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0.02</v>
      </c>
      <c r="S22" s="17">
        <v>0.04</v>
      </c>
      <c r="T22" s="17">
        <v>0</v>
      </c>
      <c r="V22" s="17"/>
    </row>
    <row r="23" spans="1:22" hidden="1" x14ac:dyDescent="0.25">
      <c r="A23" s="13">
        <v>1555555565</v>
      </c>
      <c r="B23" s="14">
        <v>1503.5999999999817</v>
      </c>
      <c r="C23" s="14" t="str">
        <f>INDEX(PolInst[Instr],MATCH(VALUE(LEFT('Figure 6'!B26,1)),PolInst[ID],0))</f>
        <v>CO2_Cap</v>
      </c>
      <c r="D23" s="14" t="str">
        <f>INDEX(Tabelle3[Techno],MATCH('Figure 6'!H26,Tabelle3[ID],0))</f>
        <v>Lit_Ion</v>
      </c>
      <c r="E23" s="15">
        <f>IFERROR(INDEX(Tabelle2[Shock_Strength],MATCH('Figure 6'!I26,Tabelle2[Shock_Strenght_ID],0)),0)</f>
        <v>0.1</v>
      </c>
      <c r="F23" s="13" t="str">
        <f t="shared" si="1"/>
        <v>555555565</v>
      </c>
      <c r="G23" s="13">
        <f t="shared" si="2"/>
        <v>8</v>
      </c>
      <c r="H23" s="13">
        <f t="shared" si="0"/>
        <v>6</v>
      </c>
      <c r="J23" s="17"/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0.04</v>
      </c>
      <c r="S23" s="17">
        <v>0</v>
      </c>
      <c r="T23" s="17">
        <v>0</v>
      </c>
      <c r="V23" s="17"/>
    </row>
    <row r="24" spans="1:22" x14ac:dyDescent="0.25">
      <c r="A24" s="13">
        <v>1555555575</v>
      </c>
      <c r="B24" s="14">
        <v>1503.6000000000067</v>
      </c>
      <c r="C24" s="14" t="str">
        <f>INDEX(PolInst[Instr],MATCH(VALUE(LEFT('Figure 6'!B27,1)),PolInst[ID],0))</f>
        <v>CO2_Cap</v>
      </c>
      <c r="D24" s="14" t="str">
        <f>INDEX(Tabelle3[Techno],MATCH('Figure 6'!H27,Tabelle3[ID],0))</f>
        <v>Lit_Ion</v>
      </c>
      <c r="E24" s="15">
        <f>IFERROR(INDEX(Tabelle2[Shock_Strength],MATCH('Figure 6'!I27,Tabelle2[Shock_Strenght_ID],0)),0)</f>
        <v>0.2</v>
      </c>
      <c r="F24" s="13" t="str">
        <f t="shared" si="1"/>
        <v>555555575</v>
      </c>
      <c r="G24" s="13">
        <f t="shared" si="2"/>
        <v>8</v>
      </c>
      <c r="H24" s="13">
        <f t="shared" si="0"/>
        <v>7</v>
      </c>
      <c r="J24" s="17"/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0.08</v>
      </c>
      <c r="S24" s="17">
        <v>0.01</v>
      </c>
      <c r="T24" s="17">
        <v>0</v>
      </c>
      <c r="V24" s="17"/>
    </row>
    <row r="25" spans="1:22" hidden="1" x14ac:dyDescent="0.25">
      <c r="A25" s="13">
        <v>1555555655</v>
      </c>
      <c r="B25" s="14">
        <v>1503.5999999999924</v>
      </c>
      <c r="C25" s="14" t="str">
        <f>INDEX(PolInst[Instr],MATCH(VALUE(LEFT('Figure 6'!B28,1)),PolInst[ID],0))</f>
        <v>CO2_Cap</v>
      </c>
      <c r="D25" s="14" t="str">
        <f>INDEX(Tabelle3[Techno],MATCH('Figure 6'!H28,Tabelle3[ID],0))</f>
        <v>Wind_Offshore</v>
      </c>
      <c r="E25" s="15">
        <f>IFERROR(INDEX(Tabelle2[Shock_Strength],MATCH('Figure 6'!I28,Tabelle2[Shock_Strenght_ID],0)),0)</f>
        <v>0.1</v>
      </c>
      <c r="F25" s="13" t="str">
        <f t="shared" si="1"/>
        <v>555555655</v>
      </c>
      <c r="G25" s="13">
        <f t="shared" si="2"/>
        <v>7</v>
      </c>
      <c r="H25" s="13">
        <f t="shared" si="0"/>
        <v>6</v>
      </c>
      <c r="J25" s="17"/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0.01</v>
      </c>
      <c r="Q25" s="17">
        <v>0</v>
      </c>
      <c r="R25" s="17">
        <v>-0.02</v>
      </c>
      <c r="S25" s="17">
        <v>-0.01</v>
      </c>
      <c r="T25" s="17">
        <v>0</v>
      </c>
      <c r="V25" s="17"/>
    </row>
    <row r="26" spans="1:22" x14ac:dyDescent="0.25">
      <c r="A26" s="13">
        <v>1555555755</v>
      </c>
      <c r="B26" s="14">
        <v>1503.5999999999924</v>
      </c>
      <c r="C26" s="14" t="str">
        <f>INDEX(PolInst[Instr],MATCH(VALUE(LEFT('Figure 6'!B29,1)),PolInst[ID],0))</f>
        <v>CO2_Cap</v>
      </c>
      <c r="D26" s="14" t="str">
        <f>INDEX(Tabelle3[Techno],MATCH('Figure 6'!H29,Tabelle3[ID],0))</f>
        <v>Wind_Offshore</v>
      </c>
      <c r="E26" s="15">
        <f>IFERROR(INDEX(Tabelle2[Shock_Strength],MATCH('Figure 6'!I29,Tabelle2[Shock_Strenght_ID],0)),0)</f>
        <v>0.2</v>
      </c>
      <c r="F26" s="13" t="str">
        <f t="shared" si="1"/>
        <v>555555755</v>
      </c>
      <c r="G26" s="13">
        <f t="shared" si="2"/>
        <v>7</v>
      </c>
      <c r="H26" s="13">
        <f t="shared" si="0"/>
        <v>7</v>
      </c>
      <c r="J26" s="17"/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0.01</v>
      </c>
      <c r="Q26" s="17">
        <v>0</v>
      </c>
      <c r="R26" s="17">
        <v>-0.02</v>
      </c>
      <c r="S26" s="17">
        <v>-0.01</v>
      </c>
      <c r="T26" s="17">
        <v>0</v>
      </c>
      <c r="V26" s="17"/>
    </row>
    <row r="27" spans="1:22" hidden="1" x14ac:dyDescent="0.25">
      <c r="A27" s="13">
        <v>1555556555</v>
      </c>
      <c r="B27" s="14">
        <v>1503.5999999999992</v>
      </c>
      <c r="C27" s="14" t="str">
        <f>INDEX(PolInst[Instr],MATCH(VALUE(LEFT('Figure 6'!B30,1)),PolInst[ID],0))</f>
        <v>CO2_Cap</v>
      </c>
      <c r="D27" s="14" t="str">
        <f>INDEX(Tabelle3[Techno],MATCH('Figure 6'!H30,Tabelle3[ID],0))</f>
        <v>Wind_Onshore</v>
      </c>
      <c r="E27" s="15">
        <f>IFERROR(INDEX(Tabelle2[Shock_Strength],MATCH('Figure 6'!I30,Tabelle2[Shock_Strenght_ID],0)),0)</f>
        <v>0.1</v>
      </c>
      <c r="F27" s="13" t="str">
        <f t="shared" si="1"/>
        <v>555556555</v>
      </c>
      <c r="G27" s="13">
        <f t="shared" si="2"/>
        <v>6</v>
      </c>
      <c r="H27" s="13">
        <f t="shared" si="0"/>
        <v>6</v>
      </c>
      <c r="J27" s="17"/>
      <c r="K27" s="17">
        <v>0</v>
      </c>
      <c r="L27" s="17">
        <v>0</v>
      </c>
      <c r="M27" s="17">
        <v>0</v>
      </c>
      <c r="N27" s="17">
        <v>0</v>
      </c>
      <c r="O27" s="17">
        <v>0.05</v>
      </c>
      <c r="P27" s="17">
        <v>0</v>
      </c>
      <c r="Q27" s="17">
        <v>0</v>
      </c>
      <c r="R27" s="17">
        <v>-0.01</v>
      </c>
      <c r="S27" s="17">
        <v>-0.06</v>
      </c>
      <c r="T27" s="17">
        <v>0.02</v>
      </c>
      <c r="V27" s="17"/>
    </row>
    <row r="28" spans="1:22" x14ac:dyDescent="0.25">
      <c r="A28" s="13">
        <v>1555557555</v>
      </c>
      <c r="B28" s="14">
        <v>1503.6000000000017</v>
      </c>
      <c r="C28" s="14" t="str">
        <f>INDEX(PolInst[Instr],MATCH(VALUE(LEFT('Figure 6'!B31,1)),PolInst[ID],0))</f>
        <v>CO2_Cap</v>
      </c>
      <c r="D28" s="14" t="str">
        <f>INDEX(Tabelle3[Techno],MATCH('Figure 6'!H31,Tabelle3[ID],0))</f>
        <v>Wind_Onshore</v>
      </c>
      <c r="E28" s="15">
        <f>IFERROR(INDEX(Tabelle2[Shock_Strength],MATCH('Figure 6'!I31,Tabelle2[Shock_Strenght_ID],0)),0)</f>
        <v>0.2</v>
      </c>
      <c r="F28" s="13" t="str">
        <f t="shared" si="1"/>
        <v>555557555</v>
      </c>
      <c r="G28" s="13">
        <f t="shared" si="2"/>
        <v>6</v>
      </c>
      <c r="H28" s="13">
        <f t="shared" si="0"/>
        <v>7</v>
      </c>
      <c r="J28" s="17"/>
      <c r="K28" s="17">
        <v>0</v>
      </c>
      <c r="L28" s="17">
        <v>0</v>
      </c>
      <c r="M28" s="17">
        <v>0</v>
      </c>
      <c r="N28" s="17">
        <v>0</v>
      </c>
      <c r="O28" s="17">
        <v>0.06</v>
      </c>
      <c r="P28" s="17">
        <v>0</v>
      </c>
      <c r="Q28" s="17">
        <v>0</v>
      </c>
      <c r="R28" s="17">
        <v>-0.01</v>
      </c>
      <c r="S28" s="17">
        <v>-7.0000000000000007E-2</v>
      </c>
      <c r="T28" s="17">
        <v>0.02</v>
      </c>
      <c r="V28" s="17"/>
    </row>
    <row r="29" spans="1:22" hidden="1" x14ac:dyDescent="0.25">
      <c r="A29" s="13">
        <v>1555565555</v>
      </c>
      <c r="B29" s="14">
        <v>1503.5999999999976</v>
      </c>
      <c r="C29" s="14" t="str">
        <f>INDEX(PolInst[Instr],MATCH(VALUE(LEFT('Figure 6'!B32,1)),PolInst[ID],0))</f>
        <v>CO2_Cap</v>
      </c>
      <c r="D29" s="14" t="str">
        <f>INDEX(Tabelle3[Techno],MATCH('Figure 6'!H32,Tabelle3[ID],0))</f>
        <v>Solar</v>
      </c>
      <c r="E29" s="15">
        <f>IFERROR(INDEX(Tabelle2[Shock_Strength],MATCH('Figure 6'!I32,Tabelle2[Shock_Strenght_ID],0)),0)</f>
        <v>0.1</v>
      </c>
      <c r="F29" s="13" t="str">
        <f t="shared" si="1"/>
        <v>555565555</v>
      </c>
      <c r="G29" s="13">
        <f t="shared" si="2"/>
        <v>5</v>
      </c>
      <c r="H29" s="13">
        <f t="shared" si="0"/>
        <v>6</v>
      </c>
      <c r="J29" s="17"/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0.05</v>
      </c>
      <c r="R29" s="17">
        <v>0</v>
      </c>
      <c r="S29" s="17">
        <v>-0.02</v>
      </c>
      <c r="T29" s="17">
        <v>0.01</v>
      </c>
      <c r="V29" s="17"/>
    </row>
    <row r="30" spans="1:22" x14ac:dyDescent="0.25">
      <c r="A30" s="13">
        <v>1555575555</v>
      </c>
      <c r="B30" s="14">
        <v>1503.5999999999992</v>
      </c>
      <c r="C30" s="14" t="str">
        <f>INDEX(PolInst[Instr],MATCH(VALUE(LEFT('Figure 6'!B33,1)),PolInst[ID],0))</f>
        <v>CO2_Cap</v>
      </c>
      <c r="D30" s="14" t="str">
        <f>INDEX(Tabelle3[Techno],MATCH('Figure 6'!H33,Tabelle3[ID],0))</f>
        <v>Solar</v>
      </c>
      <c r="E30" s="15">
        <f>IFERROR(INDEX(Tabelle2[Shock_Strength],MATCH('Figure 6'!I33,Tabelle2[Shock_Strenght_ID],0)),0)</f>
        <v>0.2</v>
      </c>
      <c r="F30" s="13" t="str">
        <f t="shared" si="1"/>
        <v>555575555</v>
      </c>
      <c r="G30" s="13">
        <f t="shared" si="2"/>
        <v>5</v>
      </c>
      <c r="H30" s="13">
        <f t="shared" si="0"/>
        <v>7</v>
      </c>
      <c r="J30" s="17"/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0.06</v>
      </c>
      <c r="R30" s="17">
        <v>0</v>
      </c>
      <c r="S30" s="17">
        <v>-0.02</v>
      </c>
      <c r="T30" s="17">
        <v>0.01</v>
      </c>
      <c r="V30" s="17"/>
    </row>
    <row r="31" spans="1:22" hidden="1" x14ac:dyDescent="0.25">
      <c r="A31" s="13">
        <v>1555655555</v>
      </c>
      <c r="B31" s="14">
        <v>1503.6000000000347</v>
      </c>
      <c r="C31" s="14" t="str">
        <f>INDEX(PolInst[Instr],MATCH(VALUE(LEFT('Figure 6'!B34,1)),PolInst[ID],0))</f>
        <v>CO2_Cap</v>
      </c>
      <c r="D31" s="14" t="str">
        <f>INDEX(Tabelle3[Techno],MATCH('Figure 6'!H34,Tabelle3[ID],0))</f>
        <v>Demand</v>
      </c>
      <c r="E31" s="15">
        <f>IFERROR(INDEX(Tabelle2[Shock_Strength],MATCH('Figure 6'!I34,Tabelle2[Shock_Strenght_ID],0)),0)</f>
        <v>0.1</v>
      </c>
      <c r="F31" s="13" t="str">
        <f t="shared" si="1"/>
        <v>555655555</v>
      </c>
      <c r="G31" s="13">
        <f t="shared" si="2"/>
        <v>4</v>
      </c>
      <c r="H31" s="13">
        <f t="shared" si="0"/>
        <v>6</v>
      </c>
      <c r="J31" s="17"/>
      <c r="K31" s="17">
        <v>0</v>
      </c>
      <c r="L31" s="17">
        <v>0</v>
      </c>
      <c r="M31" s="17">
        <v>0</v>
      </c>
      <c r="N31" s="17">
        <v>-0.01</v>
      </c>
      <c r="O31" s="17">
        <v>0</v>
      </c>
      <c r="P31" s="17">
        <v>0</v>
      </c>
      <c r="Q31" s="17">
        <v>0</v>
      </c>
      <c r="R31" s="17">
        <v>0.05</v>
      </c>
      <c r="S31" s="17">
        <v>-0.03</v>
      </c>
      <c r="T31" s="17">
        <v>0</v>
      </c>
      <c r="V31" s="17"/>
    </row>
    <row r="32" spans="1:22" x14ac:dyDescent="0.25">
      <c r="A32" s="13">
        <v>1555755555</v>
      </c>
      <c r="B32" s="14">
        <v>1503.6000000000017</v>
      </c>
      <c r="C32" s="14" t="str">
        <f>INDEX(PolInst[Instr],MATCH(VALUE(LEFT('Figure 6'!B35,1)),PolInst[ID],0))</f>
        <v>CO2_Cap</v>
      </c>
      <c r="D32" s="14" t="str">
        <f>INDEX(Tabelle3[Techno],MATCH('Figure 6'!H35,Tabelle3[ID],0))</f>
        <v>Demand</v>
      </c>
      <c r="E32" s="15">
        <f>IFERROR(INDEX(Tabelle2[Shock_Strength],MATCH('Figure 6'!I35,Tabelle2[Shock_Strenght_ID],0)),0)</f>
        <v>0.2</v>
      </c>
      <c r="F32" s="13" t="str">
        <f t="shared" si="1"/>
        <v>555755555</v>
      </c>
      <c r="G32" s="13">
        <f t="shared" si="2"/>
        <v>4</v>
      </c>
      <c r="H32" s="13">
        <f t="shared" si="0"/>
        <v>7</v>
      </c>
      <c r="J32" s="17"/>
      <c r="K32" s="17">
        <v>0</v>
      </c>
      <c r="L32" s="17">
        <v>0</v>
      </c>
      <c r="M32" s="17">
        <v>0</v>
      </c>
      <c r="N32" s="17">
        <v>-0.05</v>
      </c>
      <c r="O32" s="17">
        <v>0</v>
      </c>
      <c r="P32" s="17">
        <v>0</v>
      </c>
      <c r="Q32" s="17">
        <v>0</v>
      </c>
      <c r="R32" s="17">
        <v>0.05</v>
      </c>
      <c r="S32" s="17">
        <v>-0.03</v>
      </c>
      <c r="T32" s="17">
        <v>0</v>
      </c>
      <c r="V32" s="17"/>
    </row>
    <row r="33" spans="1:22" hidden="1" x14ac:dyDescent="0.25">
      <c r="A33" s="13">
        <v>1556555555</v>
      </c>
      <c r="B33" s="14">
        <v>1503.6000000000265</v>
      </c>
      <c r="C33" s="14" t="str">
        <f>INDEX(PolInst[Instr],MATCH(VALUE(LEFT('Figure 6'!B36,1)),PolInst[ID],0))</f>
        <v>CO2_Cap</v>
      </c>
      <c r="D33" s="14" t="str">
        <f>INDEX(Tabelle3[Techno],MATCH('Figure 6'!H36,Tabelle3[ID],0))</f>
        <v>Hardcoal</v>
      </c>
      <c r="E33" s="15">
        <f>IFERROR(INDEX(Tabelle2[Shock_Strength],MATCH('Figure 6'!I36,Tabelle2[Shock_Strenght_ID],0)),0)</f>
        <v>0.1</v>
      </c>
      <c r="F33" s="13" t="str">
        <f t="shared" si="1"/>
        <v>556555555</v>
      </c>
      <c r="G33" s="13">
        <f t="shared" si="2"/>
        <v>3</v>
      </c>
      <c r="H33" s="13">
        <f t="shared" si="0"/>
        <v>6</v>
      </c>
      <c r="J33" s="17"/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V33" s="17"/>
    </row>
    <row r="34" spans="1:22" x14ac:dyDescent="0.25">
      <c r="A34" s="13">
        <v>1557555555</v>
      </c>
      <c r="B34" s="14">
        <v>1503.6000000000265</v>
      </c>
      <c r="C34" s="14" t="str">
        <f>INDEX(PolInst[Instr],MATCH(VALUE(LEFT('Figure 6'!B37,1)),PolInst[ID],0))</f>
        <v>CO2_Cap</v>
      </c>
      <c r="D34" s="14" t="str">
        <f>INDEX(Tabelle3[Techno],MATCH('Figure 6'!H37,Tabelle3[ID],0))</f>
        <v>Hardcoal</v>
      </c>
      <c r="E34" s="15">
        <f>IFERROR(INDEX(Tabelle2[Shock_Strength],MATCH('Figure 6'!I37,Tabelle2[Shock_Strenght_ID],0)),0)</f>
        <v>0.2</v>
      </c>
      <c r="F34" s="13" t="str">
        <f t="shared" si="1"/>
        <v>557555555</v>
      </c>
      <c r="G34" s="13">
        <f t="shared" si="2"/>
        <v>3</v>
      </c>
      <c r="H34" s="13">
        <f t="shared" si="0"/>
        <v>7</v>
      </c>
      <c r="J34" s="17"/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V34" s="17"/>
    </row>
    <row r="35" spans="1:22" hidden="1" x14ac:dyDescent="0.25">
      <c r="A35" s="13">
        <v>1565555555</v>
      </c>
      <c r="B35" s="14">
        <v>1503.6000000000265</v>
      </c>
      <c r="C35" s="14" t="str">
        <f>INDEX(PolInst[Instr],MATCH(VALUE(LEFT('Figure 6'!B38,1)),PolInst[ID],0))</f>
        <v>CO2_Cap</v>
      </c>
      <c r="D35" s="14" t="str">
        <f>INDEX(Tabelle3[Techno],MATCH('Figure 6'!H38,Tabelle3[ID],0))</f>
        <v>Gas</v>
      </c>
      <c r="E35" s="15">
        <f>IFERROR(INDEX(Tabelle2[Shock_Strength],MATCH('Figure 6'!I38,Tabelle2[Shock_Strenght_ID],0)),0)</f>
        <v>0.1</v>
      </c>
      <c r="F35" s="13" t="str">
        <f t="shared" si="1"/>
        <v>565555555</v>
      </c>
      <c r="G35" s="13">
        <f t="shared" si="2"/>
        <v>2</v>
      </c>
      <c r="H35" s="13">
        <f t="shared" si="0"/>
        <v>6</v>
      </c>
      <c r="J35" s="17"/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V35" s="17"/>
    </row>
    <row r="36" spans="1:22" x14ac:dyDescent="0.25">
      <c r="A36" s="13">
        <v>1575555555</v>
      </c>
      <c r="B36" s="14">
        <v>1503.6000000000263</v>
      </c>
      <c r="C36" s="14" t="str">
        <f>INDEX(PolInst[Instr],MATCH(VALUE(LEFT('Figure 6'!B39,1)),PolInst[ID],0))</f>
        <v>CO2_Cap</v>
      </c>
      <c r="D36" s="14" t="str">
        <f>INDEX(Tabelle3[Techno],MATCH('Figure 6'!H39,Tabelle3[ID],0))</f>
        <v>Gas</v>
      </c>
      <c r="E36" s="15">
        <f>IFERROR(INDEX(Tabelle2[Shock_Strength],MATCH('Figure 6'!I39,Tabelle2[Shock_Strenght_ID],0)),0)</f>
        <v>0.2</v>
      </c>
      <c r="F36" s="13" t="str">
        <f t="shared" si="1"/>
        <v>575555555</v>
      </c>
      <c r="G36" s="13">
        <f t="shared" si="2"/>
        <v>2</v>
      </c>
      <c r="H36" s="13">
        <f t="shared" si="0"/>
        <v>7</v>
      </c>
      <c r="J36" s="17"/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V36" s="17"/>
    </row>
    <row r="37" spans="1:22" hidden="1" x14ac:dyDescent="0.25">
      <c r="A37" s="13">
        <v>1655555555</v>
      </c>
      <c r="B37" s="14">
        <v>1503.6000000000265</v>
      </c>
      <c r="C37" s="14" t="str">
        <f>INDEX(PolInst[Instr],MATCH(VALUE(LEFT('Figure 6'!B40,1)),PolInst[ID],0))</f>
        <v>CO2_Cap</v>
      </c>
      <c r="D37" s="14" t="str">
        <f>INDEX(Tabelle3[Techno],MATCH('Figure 6'!H40,Tabelle3[ID],0))</f>
        <v>Lignite</v>
      </c>
      <c r="E37" s="15">
        <f>IFERROR(INDEX(Tabelle2[Shock_Strength],MATCH('Figure 6'!I40,Tabelle2[Shock_Strenght_ID],0)),0)</f>
        <v>0.1</v>
      </c>
      <c r="F37" s="13" t="str">
        <f t="shared" si="1"/>
        <v>655555555</v>
      </c>
      <c r="G37" s="13">
        <f t="shared" si="2"/>
        <v>1</v>
      </c>
      <c r="H37" s="13">
        <f t="shared" si="0"/>
        <v>6</v>
      </c>
      <c r="J37" s="17"/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V37" s="17"/>
    </row>
    <row r="38" spans="1:22" x14ac:dyDescent="0.25">
      <c r="A38" s="13">
        <v>1755555555</v>
      </c>
      <c r="B38" s="14">
        <v>1503.6000000000263</v>
      </c>
      <c r="C38" s="14" t="str">
        <f>INDEX(PolInst[Instr],MATCH(VALUE(LEFT('Figure 6'!B41,1)),PolInst[ID],0))</f>
        <v>CO2_Cap</v>
      </c>
      <c r="D38" s="14" t="str">
        <f>INDEX(Tabelle3[Techno],MATCH('Figure 6'!H41,Tabelle3[ID],0))</f>
        <v>Lignite</v>
      </c>
      <c r="E38" s="15">
        <f>IFERROR(INDEX(Tabelle2[Shock_Strength],MATCH('Figure 6'!I41,Tabelle2[Shock_Strenght_ID],0)),0)</f>
        <v>0.2</v>
      </c>
      <c r="F38" s="13" t="str">
        <f t="shared" si="1"/>
        <v>755555555</v>
      </c>
      <c r="G38" s="13">
        <f t="shared" si="2"/>
        <v>1</v>
      </c>
      <c r="H38" s="13">
        <f t="shared" si="0"/>
        <v>7</v>
      </c>
      <c r="J38" s="17"/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V38" s="17"/>
    </row>
    <row r="39" spans="1:22" hidden="1" x14ac:dyDescent="0.25">
      <c r="A39" s="13">
        <v>2355555555</v>
      </c>
      <c r="B39" s="14">
        <v>1504.5579876738359</v>
      </c>
      <c r="C39" s="14" t="str">
        <f>INDEX(PolInst[Instr],MATCH(VALUE(LEFT('Figure 6'!B42,1)),PolInst[ID],0))</f>
        <v>Min_RES_Quota</v>
      </c>
      <c r="D39" s="14" t="str">
        <f>INDEX(Tabelle3[Techno],MATCH('Figure 6'!H42,Tabelle3[ID],0))</f>
        <v>Lignite</v>
      </c>
      <c r="E39" s="15">
        <f>IFERROR(INDEX(Tabelle2[Shock_Strength],MATCH('Figure 6'!I42,Tabelle2[Shock_Strenght_ID],0)),0)</f>
        <v>-0.2</v>
      </c>
      <c r="F39" s="13" t="str">
        <f t="shared" si="1"/>
        <v>355555555</v>
      </c>
      <c r="G39" s="13">
        <f t="shared" si="2"/>
        <v>1</v>
      </c>
      <c r="H39" s="13">
        <f t="shared" si="0"/>
        <v>3</v>
      </c>
      <c r="J39" s="17"/>
      <c r="K39" s="17">
        <v>0</v>
      </c>
      <c r="L39" s="17">
        <v>0</v>
      </c>
      <c r="M39" s="17">
        <v>-0.01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V39" s="17"/>
    </row>
    <row r="40" spans="1:22" hidden="1" x14ac:dyDescent="0.25">
      <c r="A40" s="13">
        <v>2455555555</v>
      </c>
      <c r="B40" s="14">
        <v>1503.7161124474305</v>
      </c>
      <c r="C40" s="14" t="str">
        <f>INDEX(PolInst[Instr],MATCH(VALUE(LEFT('Figure 6'!B43,1)),PolInst[ID],0))</f>
        <v>Min_RES_Quota</v>
      </c>
      <c r="D40" s="14" t="str">
        <f>INDEX(Tabelle3[Techno],MATCH('Figure 6'!H43,Tabelle3[ID],0))</f>
        <v>Lignite</v>
      </c>
      <c r="E40" s="15">
        <f>IFERROR(INDEX(Tabelle2[Shock_Strength],MATCH('Figure 6'!I43,Tabelle2[Shock_Strenght_ID],0)),0)</f>
        <v>-0.1</v>
      </c>
      <c r="F40" s="13" t="str">
        <f t="shared" si="1"/>
        <v>455555555</v>
      </c>
      <c r="G40" s="13">
        <f t="shared" si="2"/>
        <v>1</v>
      </c>
      <c r="H40" s="13">
        <f t="shared" si="0"/>
        <v>4</v>
      </c>
      <c r="J40" s="17"/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V40" s="17"/>
    </row>
    <row r="41" spans="1:22" hidden="1" x14ac:dyDescent="0.25">
      <c r="A41" s="13">
        <v>2535555555</v>
      </c>
      <c r="B41" s="14">
        <v>1480.4402399099138</v>
      </c>
      <c r="C41" s="14" t="str">
        <f>INDEX(PolInst[Instr],MATCH(VALUE(LEFT('Figure 6'!B44,1)),PolInst[ID],0))</f>
        <v>Min_RES_Quota</v>
      </c>
      <c r="D41" s="14" t="str">
        <f>INDEX(Tabelle3[Techno],MATCH('Figure 6'!H44,Tabelle3[ID],0))</f>
        <v>Gas</v>
      </c>
      <c r="E41" s="15">
        <f>IFERROR(INDEX(Tabelle2[Shock_Strength],MATCH('Figure 6'!I44,Tabelle2[Shock_Strenght_ID],0)),0)</f>
        <v>-0.2</v>
      </c>
      <c r="F41" s="13" t="str">
        <f t="shared" si="1"/>
        <v>535555555</v>
      </c>
      <c r="G41" s="13">
        <f t="shared" si="2"/>
        <v>2</v>
      </c>
      <c r="H41" s="13">
        <f t="shared" si="0"/>
        <v>3</v>
      </c>
      <c r="J41" s="17"/>
      <c r="K41" s="17">
        <v>-0.01</v>
      </c>
      <c r="L41" s="17">
        <v>0</v>
      </c>
      <c r="M41" s="17">
        <v>-0.01</v>
      </c>
      <c r="N41" s="17">
        <v>0</v>
      </c>
      <c r="O41" s="17">
        <v>0</v>
      </c>
      <c r="P41" s="17">
        <v>0</v>
      </c>
      <c r="Q41" s="17">
        <v>0</v>
      </c>
      <c r="R41" s="17">
        <v>0.02</v>
      </c>
      <c r="S41" s="17">
        <v>-0.01</v>
      </c>
      <c r="T41" s="17">
        <v>0</v>
      </c>
      <c r="V41" s="17"/>
    </row>
    <row r="42" spans="1:22" hidden="1" x14ac:dyDescent="0.25">
      <c r="A42" s="13">
        <v>2545555555</v>
      </c>
      <c r="B42" s="14">
        <v>1486.5013273637492</v>
      </c>
      <c r="C42" s="14" t="str">
        <f>INDEX(PolInst[Instr],MATCH(VALUE(LEFT('Figure 6'!B45,1)),PolInst[ID],0))</f>
        <v>Min_RES_Quota</v>
      </c>
      <c r="D42" s="14" t="str">
        <f>INDEX(Tabelle3[Techno],MATCH('Figure 6'!H45,Tabelle3[ID],0))</f>
        <v>Gas</v>
      </c>
      <c r="E42" s="15">
        <f>IFERROR(INDEX(Tabelle2[Shock_Strength],MATCH('Figure 6'!I45,Tabelle2[Shock_Strenght_ID],0)),0)</f>
        <v>-0.1</v>
      </c>
      <c r="F42" s="13" t="str">
        <f t="shared" si="1"/>
        <v>545555555</v>
      </c>
      <c r="G42" s="13">
        <f t="shared" si="2"/>
        <v>2</v>
      </c>
      <c r="H42" s="13">
        <f t="shared" si="0"/>
        <v>4</v>
      </c>
      <c r="J42" s="17"/>
      <c r="K42" s="17">
        <v>0</v>
      </c>
      <c r="L42" s="17">
        <v>0</v>
      </c>
      <c r="M42" s="17">
        <v>-0.02</v>
      </c>
      <c r="N42" s="17">
        <v>0</v>
      </c>
      <c r="O42" s="17">
        <v>0</v>
      </c>
      <c r="P42" s="17">
        <v>0</v>
      </c>
      <c r="Q42" s="17">
        <v>0</v>
      </c>
      <c r="R42" s="17">
        <v>0.01</v>
      </c>
      <c r="S42" s="17">
        <v>0</v>
      </c>
      <c r="T42" s="17">
        <v>0</v>
      </c>
      <c r="V42" s="17"/>
    </row>
    <row r="43" spans="1:22" hidden="1" x14ac:dyDescent="0.25">
      <c r="A43" s="13">
        <v>2553555555</v>
      </c>
      <c r="B43" s="14">
        <v>1495.8168127965505</v>
      </c>
      <c r="C43" s="14" t="str">
        <f>INDEX(PolInst[Instr],MATCH(VALUE(LEFT('Figure 6'!B46,1)),PolInst[ID],0))</f>
        <v>Min_RES_Quota</v>
      </c>
      <c r="D43" s="14" t="str">
        <f>INDEX(Tabelle3[Techno],MATCH('Figure 6'!H46,Tabelle3[ID],0))</f>
        <v>Hardcoal</v>
      </c>
      <c r="E43" s="15">
        <f>IFERROR(INDEX(Tabelle2[Shock_Strength],MATCH('Figure 6'!I46,Tabelle2[Shock_Strenght_ID],0)),0)</f>
        <v>-0.2</v>
      </c>
      <c r="F43" s="13" t="str">
        <f t="shared" si="1"/>
        <v>553555555</v>
      </c>
      <c r="G43" s="13">
        <f t="shared" si="2"/>
        <v>3</v>
      </c>
      <c r="H43" s="13">
        <f t="shared" si="0"/>
        <v>3</v>
      </c>
      <c r="J43" s="17"/>
      <c r="K43" s="17">
        <v>0</v>
      </c>
      <c r="L43" s="17">
        <v>0</v>
      </c>
      <c r="M43" s="17">
        <v>-0.03</v>
      </c>
      <c r="N43" s="17">
        <v>0</v>
      </c>
      <c r="O43" s="17">
        <v>0</v>
      </c>
      <c r="P43" s="17">
        <v>0</v>
      </c>
      <c r="Q43" s="17">
        <v>0</v>
      </c>
      <c r="R43" s="17">
        <v>0.01</v>
      </c>
      <c r="S43" s="17">
        <v>0</v>
      </c>
      <c r="T43" s="17">
        <v>0</v>
      </c>
      <c r="V43" s="17"/>
    </row>
    <row r="44" spans="1:22" hidden="1" x14ac:dyDescent="0.25">
      <c r="A44" s="13">
        <v>2554555555</v>
      </c>
      <c r="B44" s="14">
        <v>1503.2666779648625</v>
      </c>
      <c r="C44" s="14" t="str">
        <f>INDEX(PolInst[Instr],MATCH(VALUE(LEFT('Figure 6'!B47,1)),PolInst[ID],0))</f>
        <v>Min_RES_Quota</v>
      </c>
      <c r="D44" s="14" t="str">
        <f>INDEX(Tabelle3[Techno],MATCH('Figure 6'!H47,Tabelle3[ID],0))</f>
        <v>Hardcoal</v>
      </c>
      <c r="E44" s="15">
        <f>IFERROR(INDEX(Tabelle2[Shock_Strength],MATCH('Figure 6'!I47,Tabelle2[Shock_Strenght_ID],0)),0)</f>
        <v>-0.1</v>
      </c>
      <c r="F44" s="13" t="str">
        <f t="shared" si="1"/>
        <v>554555555</v>
      </c>
      <c r="G44" s="13">
        <f t="shared" si="2"/>
        <v>3</v>
      </c>
      <c r="H44" s="13">
        <f t="shared" si="0"/>
        <v>4</v>
      </c>
      <c r="J44" s="17"/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V44" s="17"/>
    </row>
    <row r="45" spans="1:22" hidden="1" x14ac:dyDescent="0.25">
      <c r="A45" s="13">
        <v>2555355555</v>
      </c>
      <c r="B45" s="14">
        <v>1153.6928291520376</v>
      </c>
      <c r="C45" s="14" t="str">
        <f>INDEX(PolInst[Instr],MATCH(VALUE(LEFT('Figure 6'!B48,1)),PolInst[ID],0))</f>
        <v>Min_RES_Quota</v>
      </c>
      <c r="D45" s="14" t="str">
        <f>INDEX(Tabelle3[Techno],MATCH('Figure 6'!H48,Tabelle3[ID],0))</f>
        <v>Demand</v>
      </c>
      <c r="E45" s="15">
        <f>IFERROR(INDEX(Tabelle2[Shock_Strength],MATCH('Figure 6'!I48,Tabelle2[Shock_Strenght_ID],0)),0)</f>
        <v>-0.2</v>
      </c>
      <c r="F45" s="13" t="str">
        <f t="shared" si="1"/>
        <v>555355555</v>
      </c>
      <c r="G45" s="13">
        <f t="shared" si="2"/>
        <v>4</v>
      </c>
      <c r="H45" s="13">
        <f t="shared" si="0"/>
        <v>3</v>
      </c>
      <c r="J45" s="17"/>
      <c r="K45" s="17">
        <v>-0.27</v>
      </c>
      <c r="L45" s="17">
        <v>0</v>
      </c>
      <c r="M45" s="17">
        <v>-0.31</v>
      </c>
      <c r="N45" s="17">
        <v>-0.39</v>
      </c>
      <c r="O45" s="17">
        <v>-0.36</v>
      </c>
      <c r="P45" s="17">
        <v>-0.36</v>
      </c>
      <c r="Q45" s="17">
        <v>-0.34</v>
      </c>
      <c r="R45" s="17">
        <v>-0.43</v>
      </c>
      <c r="S45" s="17">
        <v>-0.28000000000000003</v>
      </c>
      <c r="T45" s="17">
        <v>-0.35</v>
      </c>
      <c r="V45" s="17"/>
    </row>
    <row r="46" spans="1:22" hidden="1" x14ac:dyDescent="0.25">
      <c r="A46" s="13">
        <v>2555455555</v>
      </c>
      <c r="B46" s="14">
        <v>1347.6475055856431</v>
      </c>
      <c r="C46" s="14" t="str">
        <f>INDEX(PolInst[Instr],MATCH(VALUE(LEFT('Figure 6'!B49,1)),PolInst[ID],0))</f>
        <v>Min_RES_Quota</v>
      </c>
      <c r="D46" s="14" t="str">
        <f>INDEX(Tabelle3[Techno],MATCH('Figure 6'!H49,Tabelle3[ID],0))</f>
        <v>Demand</v>
      </c>
      <c r="E46" s="15">
        <f>IFERROR(INDEX(Tabelle2[Shock_Strength],MATCH('Figure 6'!I49,Tabelle2[Shock_Strenght_ID],0)),0)</f>
        <v>-0.1</v>
      </c>
      <c r="F46" s="13" t="str">
        <f t="shared" si="1"/>
        <v>555455555</v>
      </c>
      <c r="G46" s="13">
        <f t="shared" si="2"/>
        <v>4</v>
      </c>
      <c r="H46" s="13">
        <f t="shared" si="0"/>
        <v>4</v>
      </c>
      <c r="J46" s="17"/>
      <c r="K46" s="17">
        <v>-0.12</v>
      </c>
      <c r="L46" s="17">
        <v>0</v>
      </c>
      <c r="M46" s="17">
        <v>-0.15</v>
      </c>
      <c r="N46" s="17">
        <v>-0.2</v>
      </c>
      <c r="O46" s="17">
        <v>-0.2</v>
      </c>
      <c r="P46" s="17">
        <v>-0.19</v>
      </c>
      <c r="Q46" s="17">
        <v>-0.17</v>
      </c>
      <c r="R46" s="17">
        <v>-0.22</v>
      </c>
      <c r="S46" s="17">
        <v>-0.13</v>
      </c>
      <c r="T46" s="17">
        <v>-0.18</v>
      </c>
      <c r="V46" s="17"/>
    </row>
    <row r="47" spans="1:22" hidden="1" x14ac:dyDescent="0.25">
      <c r="A47" s="13">
        <v>2555535555</v>
      </c>
      <c r="B47" s="14">
        <v>1485.4406426177497</v>
      </c>
      <c r="C47" s="14" t="str">
        <f>INDEX(PolInst[Instr],MATCH(VALUE(LEFT('Figure 6'!B50,1)),PolInst[ID],0))</f>
        <v>Min_RES_Quota</v>
      </c>
      <c r="D47" s="14" t="str">
        <f>INDEX(Tabelle3[Techno],MATCH('Figure 6'!H50,Tabelle3[ID],0))</f>
        <v>Solar</v>
      </c>
      <c r="E47" s="15">
        <f>IFERROR(INDEX(Tabelle2[Shock_Strength],MATCH('Figure 6'!I50,Tabelle2[Shock_Strenght_ID],0)),0)</f>
        <v>-0.2</v>
      </c>
      <c r="F47" s="13" t="str">
        <f t="shared" si="1"/>
        <v>555535555</v>
      </c>
      <c r="G47" s="13">
        <f t="shared" si="2"/>
        <v>5</v>
      </c>
      <c r="H47" s="13">
        <f t="shared" si="0"/>
        <v>3</v>
      </c>
      <c r="J47" s="17"/>
      <c r="K47" s="17">
        <v>0</v>
      </c>
      <c r="L47" s="17">
        <v>0</v>
      </c>
      <c r="M47" s="17">
        <v>-0.01</v>
      </c>
      <c r="N47" s="17">
        <v>0</v>
      </c>
      <c r="O47" s="17">
        <v>0</v>
      </c>
      <c r="P47" s="17">
        <v>-0.02</v>
      </c>
      <c r="Q47" s="17">
        <v>-0.18</v>
      </c>
      <c r="R47" s="17">
        <v>0.04</v>
      </c>
      <c r="S47" s="17">
        <v>-0.05</v>
      </c>
      <c r="T47" s="17">
        <v>-0.06</v>
      </c>
      <c r="V47" s="17"/>
    </row>
    <row r="48" spans="1:22" hidden="1" x14ac:dyDescent="0.25">
      <c r="A48" s="13">
        <v>2555545555</v>
      </c>
      <c r="B48" s="14">
        <v>1489.025945013304</v>
      </c>
      <c r="C48" s="14" t="str">
        <f>INDEX(PolInst[Instr],MATCH(VALUE(LEFT('Figure 6'!B51,1)),PolInst[ID],0))</f>
        <v>Min_RES_Quota</v>
      </c>
      <c r="D48" s="14" t="str">
        <f>INDEX(Tabelle3[Techno],MATCH('Figure 6'!H51,Tabelle3[ID],0))</f>
        <v>Solar</v>
      </c>
      <c r="E48" s="15">
        <f>IFERROR(INDEX(Tabelle2[Shock_Strength],MATCH('Figure 6'!I51,Tabelle2[Shock_Strenght_ID],0)),0)</f>
        <v>-0.1</v>
      </c>
      <c r="F48" s="13" t="str">
        <f t="shared" si="1"/>
        <v>555545555</v>
      </c>
      <c r="G48" s="13">
        <f t="shared" si="2"/>
        <v>5</v>
      </c>
      <c r="H48" s="13">
        <f t="shared" si="0"/>
        <v>4</v>
      </c>
      <c r="J48" s="17"/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-0.09</v>
      </c>
      <c r="R48" s="17">
        <v>0.06</v>
      </c>
      <c r="S48" s="17">
        <v>-0.01</v>
      </c>
      <c r="T48" s="17">
        <v>-0.03</v>
      </c>
      <c r="V48" s="17"/>
    </row>
    <row r="49" spans="1:22" hidden="1" x14ac:dyDescent="0.25">
      <c r="A49" s="13">
        <v>2555553555</v>
      </c>
      <c r="B49" s="14">
        <v>1483.8869327781256</v>
      </c>
      <c r="C49" s="14" t="str">
        <f>INDEX(PolInst[Instr],MATCH(VALUE(LEFT('Figure 6'!B52,1)),PolInst[ID],0))</f>
        <v>Min_RES_Quota</v>
      </c>
      <c r="D49" s="14" t="str">
        <f>INDEX(Tabelle3[Techno],MATCH('Figure 6'!H52,Tabelle3[ID],0))</f>
        <v>Wind_Onshore</v>
      </c>
      <c r="E49" s="15">
        <f>IFERROR(INDEX(Tabelle2[Shock_Strength],MATCH('Figure 6'!I52,Tabelle2[Shock_Strenght_ID],0)),0)</f>
        <v>-0.2</v>
      </c>
      <c r="F49" s="13" t="str">
        <f t="shared" si="1"/>
        <v>555553555</v>
      </c>
      <c r="G49" s="13">
        <f t="shared" si="2"/>
        <v>6</v>
      </c>
      <c r="H49" s="13">
        <f t="shared" si="0"/>
        <v>3</v>
      </c>
      <c r="J49" s="17"/>
      <c r="K49" s="17">
        <v>0</v>
      </c>
      <c r="L49" s="17">
        <v>0</v>
      </c>
      <c r="M49" s="17">
        <v>-0.01</v>
      </c>
      <c r="N49" s="17">
        <v>0</v>
      </c>
      <c r="O49" s="17">
        <v>-0.17</v>
      </c>
      <c r="P49" s="17">
        <v>-0.11</v>
      </c>
      <c r="Q49" s="17">
        <v>-0.04</v>
      </c>
      <c r="R49" s="17">
        <v>-0.03</v>
      </c>
      <c r="S49" s="17">
        <v>-0.02</v>
      </c>
      <c r="T49" s="17">
        <v>-0.08</v>
      </c>
      <c r="V49" s="17"/>
    </row>
    <row r="50" spans="1:22" hidden="1" x14ac:dyDescent="0.25">
      <c r="A50" s="13">
        <v>2555554555</v>
      </c>
      <c r="B50" s="14">
        <v>1485.0224454860768</v>
      </c>
      <c r="C50" s="14" t="str">
        <f>INDEX(PolInst[Instr],MATCH(VALUE(LEFT('Figure 6'!B53,1)),PolInst[ID],0))</f>
        <v>Min_RES_Quota</v>
      </c>
      <c r="D50" s="14" t="str">
        <f>INDEX(Tabelle3[Techno],MATCH('Figure 6'!H53,Tabelle3[ID],0))</f>
        <v>Wind_Onshore</v>
      </c>
      <c r="E50" s="15">
        <f>IFERROR(INDEX(Tabelle2[Shock_Strength],MATCH('Figure 6'!I53,Tabelle2[Shock_Strenght_ID],0)),0)</f>
        <v>-0.1</v>
      </c>
      <c r="F50" s="13" t="str">
        <f t="shared" si="1"/>
        <v>555554555</v>
      </c>
      <c r="G50" s="13">
        <f t="shared" si="2"/>
        <v>6</v>
      </c>
      <c r="H50" s="13">
        <f t="shared" si="0"/>
        <v>4</v>
      </c>
      <c r="J50" s="17"/>
      <c r="K50" s="17">
        <v>0</v>
      </c>
      <c r="L50" s="17">
        <v>0</v>
      </c>
      <c r="M50" s="17">
        <v>0</v>
      </c>
      <c r="N50" s="17">
        <v>0</v>
      </c>
      <c r="O50" s="17">
        <v>-0.09</v>
      </c>
      <c r="P50" s="17">
        <v>-0.04</v>
      </c>
      <c r="Q50" s="17">
        <v>-0.01</v>
      </c>
      <c r="R50" s="17">
        <v>-0.02</v>
      </c>
      <c r="S50" s="17">
        <v>-0.01</v>
      </c>
      <c r="T50" s="17">
        <v>-0.03</v>
      </c>
      <c r="V50" s="17"/>
    </row>
    <row r="51" spans="1:22" hidden="1" x14ac:dyDescent="0.25">
      <c r="A51" s="13">
        <v>2555555355</v>
      </c>
      <c r="B51" s="14">
        <v>1503.0073537204421</v>
      </c>
      <c r="C51" s="14" t="str">
        <f>INDEX(PolInst[Instr],MATCH(VALUE(LEFT('Figure 6'!B54,1)),PolInst[ID],0))</f>
        <v>Min_RES_Quota</v>
      </c>
      <c r="D51" s="14" t="str">
        <f>INDEX(Tabelle3[Techno],MATCH('Figure 6'!H54,Tabelle3[ID],0))</f>
        <v>Wind_Offshore</v>
      </c>
      <c r="E51" s="15">
        <f>IFERROR(INDEX(Tabelle2[Shock_Strength],MATCH('Figure 6'!I54,Tabelle2[Shock_Strenght_ID],0)),0)</f>
        <v>-0.2</v>
      </c>
      <c r="F51" s="13" t="str">
        <f t="shared" si="1"/>
        <v>555555355</v>
      </c>
      <c r="G51" s="13">
        <f t="shared" si="2"/>
        <v>7</v>
      </c>
      <c r="H51" s="13">
        <f t="shared" si="0"/>
        <v>3</v>
      </c>
      <c r="J51" s="17"/>
      <c r="K51" s="17">
        <v>0</v>
      </c>
      <c r="L51" s="17">
        <v>0</v>
      </c>
      <c r="M51" s="17">
        <v>-0.02</v>
      </c>
      <c r="N51" s="17">
        <v>0</v>
      </c>
      <c r="O51" s="17">
        <v>-0.14000000000000001</v>
      </c>
      <c r="P51" s="17">
        <v>-0.17</v>
      </c>
      <c r="Q51" s="17">
        <v>-0.06</v>
      </c>
      <c r="R51" s="17">
        <v>0</v>
      </c>
      <c r="S51" s="17">
        <v>-0.02</v>
      </c>
      <c r="T51" s="17">
        <v>-0.1</v>
      </c>
      <c r="V51" s="17"/>
    </row>
    <row r="52" spans="1:22" hidden="1" x14ac:dyDescent="0.25">
      <c r="A52" s="13">
        <v>2555555455</v>
      </c>
      <c r="B52" s="14">
        <v>1505.5185937525969</v>
      </c>
      <c r="C52" s="14" t="str">
        <f>INDEX(PolInst[Instr],MATCH(VALUE(LEFT('Figure 6'!B55,1)),PolInst[ID],0))</f>
        <v>Min_RES_Quota</v>
      </c>
      <c r="D52" s="14" t="str">
        <f>INDEX(Tabelle3[Techno],MATCH('Figure 6'!H55,Tabelle3[ID],0))</f>
        <v>Wind_Offshore</v>
      </c>
      <c r="E52" s="15">
        <f>IFERROR(INDEX(Tabelle2[Shock_Strength],MATCH('Figure 6'!I55,Tabelle2[Shock_Strenght_ID],0)),0)</f>
        <v>-0.1</v>
      </c>
      <c r="F52" s="13" t="str">
        <f t="shared" si="1"/>
        <v>555555455</v>
      </c>
      <c r="G52" s="13">
        <f t="shared" si="2"/>
        <v>7</v>
      </c>
      <c r="H52" s="13">
        <f t="shared" si="0"/>
        <v>4</v>
      </c>
      <c r="J52" s="17"/>
      <c r="K52" s="17">
        <v>0</v>
      </c>
      <c r="L52" s="17">
        <v>0</v>
      </c>
      <c r="M52" s="17">
        <v>-0.04</v>
      </c>
      <c r="N52" s="17">
        <v>0</v>
      </c>
      <c r="O52" s="17">
        <v>-0.05</v>
      </c>
      <c r="P52" s="17">
        <v>-0.09</v>
      </c>
      <c r="Q52" s="17">
        <v>-0.01</v>
      </c>
      <c r="R52" s="17">
        <v>-0.01</v>
      </c>
      <c r="S52" s="17">
        <v>-0.01</v>
      </c>
      <c r="T52" s="17">
        <v>-0.04</v>
      </c>
      <c r="V52" s="17"/>
    </row>
    <row r="53" spans="1:22" hidden="1" x14ac:dyDescent="0.25">
      <c r="A53" s="13">
        <v>2555555535</v>
      </c>
      <c r="B53" s="14">
        <v>1501.0959661376844</v>
      </c>
      <c r="C53" s="14" t="str">
        <f>INDEX(PolInst[Instr],MATCH(VALUE(LEFT('Figure 6'!B56,1)),PolInst[ID],0))</f>
        <v>Min_RES_Quota</v>
      </c>
      <c r="D53" s="14" t="str">
        <f>INDEX(Tabelle3[Techno],MATCH('Figure 6'!H56,Tabelle3[ID],0))</f>
        <v>Lit_Ion</v>
      </c>
      <c r="E53" s="15">
        <f>IFERROR(INDEX(Tabelle2[Shock_Strength],MATCH('Figure 6'!I56,Tabelle2[Shock_Strenght_ID],0)),0)</f>
        <v>-0.2</v>
      </c>
      <c r="F53" s="13" t="str">
        <f t="shared" si="1"/>
        <v>555555535</v>
      </c>
      <c r="G53" s="13">
        <f t="shared" si="2"/>
        <v>8</v>
      </c>
      <c r="H53" s="13">
        <f t="shared" si="0"/>
        <v>3</v>
      </c>
      <c r="J53" s="17"/>
      <c r="K53" s="17">
        <v>0</v>
      </c>
      <c r="L53" s="17">
        <v>0</v>
      </c>
      <c r="M53" s="17">
        <v>-0.01</v>
      </c>
      <c r="N53" s="17">
        <v>0</v>
      </c>
      <c r="O53" s="17">
        <v>0</v>
      </c>
      <c r="P53" s="17">
        <v>0</v>
      </c>
      <c r="Q53" s="17">
        <v>0</v>
      </c>
      <c r="R53" s="17">
        <v>-0.09</v>
      </c>
      <c r="S53" s="17">
        <v>-0.01</v>
      </c>
      <c r="T53" s="17">
        <v>0</v>
      </c>
      <c r="V53" s="17"/>
    </row>
    <row r="54" spans="1:22" hidden="1" x14ac:dyDescent="0.25">
      <c r="A54" s="13">
        <v>2555555545</v>
      </c>
      <c r="B54" s="14">
        <v>1502.5924365865822</v>
      </c>
      <c r="C54" s="14" t="str">
        <f>INDEX(PolInst[Instr],MATCH(VALUE(LEFT('Figure 6'!B57,1)),PolInst[ID],0))</f>
        <v>Min_RES_Quota</v>
      </c>
      <c r="D54" s="14" t="str">
        <f>INDEX(Tabelle3[Techno],MATCH('Figure 6'!H57,Tabelle3[ID],0))</f>
        <v>Lit_Ion</v>
      </c>
      <c r="E54" s="15">
        <f>IFERROR(INDEX(Tabelle2[Shock_Strength],MATCH('Figure 6'!I57,Tabelle2[Shock_Strenght_ID],0)),0)</f>
        <v>-0.1</v>
      </c>
      <c r="F54" s="13" t="str">
        <f t="shared" si="1"/>
        <v>555555545</v>
      </c>
      <c r="G54" s="13">
        <f t="shared" si="2"/>
        <v>8</v>
      </c>
      <c r="H54" s="13">
        <f t="shared" si="0"/>
        <v>4</v>
      </c>
      <c r="J54" s="17"/>
      <c r="K54" s="17">
        <v>0</v>
      </c>
      <c r="L54" s="17">
        <v>0</v>
      </c>
      <c r="M54" s="17">
        <v>-0.01</v>
      </c>
      <c r="N54" s="17">
        <v>0</v>
      </c>
      <c r="O54" s="17">
        <v>0</v>
      </c>
      <c r="P54" s="17">
        <v>0</v>
      </c>
      <c r="Q54" s="17">
        <v>0</v>
      </c>
      <c r="R54" s="17">
        <v>-0.04</v>
      </c>
      <c r="S54" s="17">
        <v>0</v>
      </c>
      <c r="T54" s="17">
        <v>0</v>
      </c>
      <c r="V54" s="17"/>
    </row>
    <row r="55" spans="1:22" hidden="1" x14ac:dyDescent="0.25">
      <c r="A55" s="13">
        <v>2555555553</v>
      </c>
      <c r="B55" s="14">
        <v>1499.4748990079293</v>
      </c>
      <c r="C55" s="14" t="str">
        <f>INDEX(PolInst[Instr],MATCH(VALUE(LEFT('Figure 6'!B58,1)),PolInst[ID],0))</f>
        <v>Min_RES_Quota</v>
      </c>
      <c r="D55" s="14" t="str">
        <f>INDEX(Tabelle3[Techno],MATCH('Figure 6'!H58,Tabelle3[ID],0))</f>
        <v>PSH</v>
      </c>
      <c r="E55" s="15">
        <f>IFERROR(INDEX(Tabelle2[Shock_Strength],MATCH('Figure 6'!I58,Tabelle2[Shock_Strenght_ID],0)),0)</f>
        <v>-0.2</v>
      </c>
      <c r="F55" s="13" t="str">
        <f t="shared" si="1"/>
        <v>555555553</v>
      </c>
      <c r="G55" s="13">
        <f t="shared" si="2"/>
        <v>9</v>
      </c>
      <c r="H55" s="13">
        <f t="shared" si="0"/>
        <v>3</v>
      </c>
      <c r="J55" s="17"/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-0.11</v>
      </c>
      <c r="S55" s="17">
        <v>-0.15</v>
      </c>
      <c r="T55" s="17">
        <v>-0.03</v>
      </c>
      <c r="V55" s="17"/>
    </row>
    <row r="56" spans="1:22" hidden="1" x14ac:dyDescent="0.25">
      <c r="A56" s="13">
        <v>2555555554</v>
      </c>
      <c r="B56" s="14">
        <v>1503.7172106053483</v>
      </c>
      <c r="C56" s="14" t="str">
        <f>INDEX(PolInst[Instr],MATCH(VALUE(LEFT('Figure 6'!B59,1)),PolInst[ID],0))</f>
        <v>Min_RES_Quota</v>
      </c>
      <c r="D56" s="14" t="str">
        <f>INDEX(Tabelle3[Techno],MATCH('Figure 6'!H59,Tabelle3[ID],0))</f>
        <v>PSH</v>
      </c>
      <c r="E56" s="15">
        <f>IFERROR(INDEX(Tabelle2[Shock_Strength],MATCH('Figure 6'!I59,Tabelle2[Shock_Strenght_ID],0)),0)</f>
        <v>-0.1</v>
      </c>
      <c r="F56" s="13" t="str">
        <f t="shared" si="1"/>
        <v>555555554</v>
      </c>
      <c r="G56" s="13">
        <f t="shared" si="2"/>
        <v>9</v>
      </c>
      <c r="H56" s="13">
        <f t="shared" si="0"/>
        <v>4</v>
      </c>
      <c r="J56" s="17"/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-0.04</v>
      </c>
      <c r="S56" s="17">
        <v>-0.08</v>
      </c>
      <c r="T56" s="17">
        <v>-0.01</v>
      </c>
      <c r="V56" s="17"/>
    </row>
    <row r="57" spans="1:22" hidden="1" x14ac:dyDescent="0.25">
      <c r="A57" s="13">
        <v>2555555555</v>
      </c>
      <c r="B57" s="14">
        <v>1503.2693131994488</v>
      </c>
      <c r="C57" s="14" t="str">
        <f>INDEX(PolInst[Instr],MATCH(VALUE(LEFT('Figure 6'!B60,1)),PolInst[ID],0))</f>
        <v>Min_RES_Quota</v>
      </c>
      <c r="D57" s="14" t="str">
        <f>INDEX(Tabelle3[Techno],MATCH('Figure 6'!H60,Tabelle3[ID],0))</f>
        <v>no</v>
      </c>
      <c r="E57" s="15">
        <f>IFERROR(INDEX(Tabelle2[Shock_Strength],MATCH('Figure 6'!I60,Tabelle2[Shock_Strenght_ID],0)),0)</f>
        <v>0</v>
      </c>
      <c r="F57" s="13" t="str">
        <f t="shared" si="1"/>
        <v>555555555</v>
      </c>
      <c r="G57" s="13">
        <f t="shared" si="2"/>
        <v>0</v>
      </c>
      <c r="H57" s="13" t="e">
        <f t="shared" si="0"/>
        <v>#VALUE!</v>
      </c>
      <c r="J57" s="17"/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V57" s="17"/>
    </row>
    <row r="58" spans="1:22" hidden="1" x14ac:dyDescent="0.25">
      <c r="A58" s="13">
        <v>2555555556</v>
      </c>
      <c r="B58" s="14">
        <v>1499.1391000591577</v>
      </c>
      <c r="C58" s="14" t="str">
        <f>INDEX(PolInst[Instr],MATCH(VALUE(LEFT('Figure 6'!B61,1)),PolInst[ID],0))</f>
        <v>Min_RES_Quota</v>
      </c>
      <c r="D58" s="14" t="str">
        <f>INDEX(Tabelle3[Techno],MATCH('Figure 6'!H61,Tabelle3[ID],0))</f>
        <v>PSH</v>
      </c>
      <c r="E58" s="15">
        <f>IFERROR(INDEX(Tabelle2[Shock_Strength],MATCH('Figure 6'!I61,Tabelle2[Shock_Strenght_ID],0)),0)</f>
        <v>0.1</v>
      </c>
      <c r="F58" s="13" t="str">
        <f t="shared" si="1"/>
        <v>555555556</v>
      </c>
      <c r="G58" s="13">
        <f t="shared" si="2"/>
        <v>9</v>
      </c>
      <c r="H58" s="13">
        <f t="shared" si="0"/>
        <v>6</v>
      </c>
      <c r="J58" s="17"/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0.03</v>
      </c>
      <c r="S58" s="17">
        <v>0.05</v>
      </c>
      <c r="T58" s="17">
        <v>0.01</v>
      </c>
      <c r="V58" s="17"/>
    </row>
    <row r="59" spans="1:22" hidden="1" x14ac:dyDescent="0.25">
      <c r="A59" s="13">
        <v>2555555557</v>
      </c>
      <c r="B59" s="14">
        <v>1496.2823562875851</v>
      </c>
      <c r="C59" s="14" t="str">
        <f>INDEX(PolInst[Instr],MATCH(VALUE(LEFT('Figure 6'!B62,1)),PolInst[ID],0))</f>
        <v>Min_RES_Quota</v>
      </c>
      <c r="D59" s="14" t="str">
        <f>INDEX(Tabelle3[Techno],MATCH('Figure 6'!H62,Tabelle3[ID],0))</f>
        <v>PSH</v>
      </c>
      <c r="E59" s="15">
        <f>IFERROR(INDEX(Tabelle2[Shock_Strength],MATCH('Figure 6'!I62,Tabelle2[Shock_Strenght_ID],0)),0)</f>
        <v>0.2</v>
      </c>
      <c r="F59" s="13" t="str">
        <f t="shared" si="1"/>
        <v>555555557</v>
      </c>
      <c r="G59" s="13">
        <f t="shared" si="2"/>
        <v>9</v>
      </c>
      <c r="H59" s="13">
        <f t="shared" si="0"/>
        <v>7</v>
      </c>
      <c r="J59" s="17"/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0.04</v>
      </c>
      <c r="S59" s="17">
        <v>0.08</v>
      </c>
      <c r="T59" s="17">
        <v>0.01</v>
      </c>
      <c r="V59" s="17"/>
    </row>
    <row r="60" spans="1:22" hidden="1" x14ac:dyDescent="0.25">
      <c r="A60" s="13">
        <v>2555555565</v>
      </c>
      <c r="B60" s="14">
        <v>1504.7271691726417</v>
      </c>
      <c r="C60" s="14" t="str">
        <f>INDEX(PolInst[Instr],MATCH(VALUE(LEFT('Figure 6'!B63,1)),PolInst[ID],0))</f>
        <v>Min_RES_Quota</v>
      </c>
      <c r="D60" s="14" t="str">
        <f>INDEX(Tabelle3[Techno],MATCH('Figure 6'!H63,Tabelle3[ID],0))</f>
        <v>Lit_Ion</v>
      </c>
      <c r="E60" s="15">
        <f>IFERROR(INDEX(Tabelle2[Shock_Strength],MATCH('Figure 6'!I63,Tabelle2[Shock_Strenght_ID],0)),0)</f>
        <v>0.1</v>
      </c>
      <c r="F60" s="13" t="str">
        <f t="shared" si="1"/>
        <v>555555565</v>
      </c>
      <c r="G60" s="13">
        <f t="shared" si="2"/>
        <v>8</v>
      </c>
      <c r="H60" s="13">
        <f t="shared" si="0"/>
        <v>6</v>
      </c>
      <c r="J60" s="17"/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0.04</v>
      </c>
      <c r="S60" s="17">
        <v>0</v>
      </c>
      <c r="T60" s="17">
        <v>0</v>
      </c>
      <c r="V60" s="17"/>
    </row>
    <row r="61" spans="1:22" hidden="1" x14ac:dyDescent="0.25">
      <c r="A61" s="13">
        <v>2555555575</v>
      </c>
      <c r="B61" s="14">
        <v>1504.8592762427056</v>
      </c>
      <c r="C61" s="14" t="str">
        <f>INDEX(PolInst[Instr],MATCH(VALUE(LEFT('Figure 6'!B64,1)),PolInst[ID],0))</f>
        <v>Min_RES_Quota</v>
      </c>
      <c r="D61" s="14" t="str">
        <f>INDEX(Tabelle3[Techno],MATCH('Figure 6'!H64,Tabelle3[ID],0))</f>
        <v>Lit_Ion</v>
      </c>
      <c r="E61" s="15">
        <f>IFERROR(INDEX(Tabelle2[Shock_Strength],MATCH('Figure 6'!I64,Tabelle2[Shock_Strenght_ID],0)),0)</f>
        <v>0.2</v>
      </c>
      <c r="F61" s="13" t="str">
        <f t="shared" si="1"/>
        <v>555555575</v>
      </c>
      <c r="G61" s="13">
        <f t="shared" si="2"/>
        <v>8</v>
      </c>
      <c r="H61" s="13">
        <f t="shared" si="0"/>
        <v>7</v>
      </c>
      <c r="J61" s="17"/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0.05</v>
      </c>
      <c r="S61" s="17">
        <v>0</v>
      </c>
      <c r="T61" s="17">
        <v>0</v>
      </c>
      <c r="V61" s="17"/>
    </row>
    <row r="62" spans="1:22" hidden="1" x14ac:dyDescent="0.25">
      <c r="A62" s="13">
        <v>2555555655</v>
      </c>
      <c r="B62" s="14">
        <v>1480.9113771291793</v>
      </c>
      <c r="C62" s="14" t="str">
        <f>INDEX(PolInst[Instr],MATCH(VALUE(LEFT('Figure 6'!B65,1)),PolInst[ID],0))</f>
        <v>Min_RES_Quota</v>
      </c>
      <c r="D62" s="14" t="str">
        <f>INDEX(Tabelle3[Techno],MATCH('Figure 6'!H65,Tabelle3[ID],0))</f>
        <v>Wind_Offshore</v>
      </c>
      <c r="E62" s="15">
        <f>IFERROR(INDEX(Tabelle2[Shock_Strength],MATCH('Figure 6'!I65,Tabelle2[Shock_Strenght_ID],0)),0)</f>
        <v>0.1</v>
      </c>
      <c r="F62" s="13" t="str">
        <f t="shared" si="1"/>
        <v>555555655</v>
      </c>
      <c r="G62" s="13">
        <f t="shared" si="2"/>
        <v>7</v>
      </c>
      <c r="H62" s="13">
        <f t="shared" si="0"/>
        <v>6</v>
      </c>
      <c r="J62" s="17"/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0.04</v>
      </c>
      <c r="Q62" s="17">
        <v>0</v>
      </c>
      <c r="R62" s="17">
        <v>0.04</v>
      </c>
      <c r="S62" s="17">
        <v>0</v>
      </c>
      <c r="T62" s="17">
        <v>0.01</v>
      </c>
      <c r="V62" s="17"/>
    </row>
    <row r="63" spans="1:22" hidden="1" x14ac:dyDescent="0.25">
      <c r="A63" s="13">
        <v>2555555755</v>
      </c>
      <c r="B63" s="14">
        <v>1478.8110260693136</v>
      </c>
      <c r="C63" s="14" t="str">
        <f>INDEX(PolInst[Instr],MATCH(VALUE(LEFT('Figure 6'!B66,1)),PolInst[ID],0))</f>
        <v>Min_RES_Quota</v>
      </c>
      <c r="D63" s="14" t="str">
        <f>INDEX(Tabelle3[Techno],MATCH('Figure 6'!H66,Tabelle3[ID],0))</f>
        <v>Wind_Offshore</v>
      </c>
      <c r="E63" s="15">
        <f>IFERROR(INDEX(Tabelle2[Shock_Strength],MATCH('Figure 6'!I66,Tabelle2[Shock_Strenght_ID],0)),0)</f>
        <v>0.2</v>
      </c>
      <c r="F63" s="13" t="str">
        <f t="shared" si="1"/>
        <v>555555755</v>
      </c>
      <c r="G63" s="13">
        <f t="shared" si="2"/>
        <v>7</v>
      </c>
      <c r="H63" s="13">
        <f t="shared" si="0"/>
        <v>7</v>
      </c>
      <c r="J63" s="17"/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0.04</v>
      </c>
      <c r="Q63" s="17">
        <v>0</v>
      </c>
      <c r="R63" s="17">
        <v>0.04</v>
      </c>
      <c r="S63" s="17">
        <v>0</v>
      </c>
      <c r="T63" s="17">
        <v>0.01</v>
      </c>
      <c r="V63" s="17"/>
    </row>
    <row r="64" spans="1:22" hidden="1" x14ac:dyDescent="0.25">
      <c r="A64" s="13">
        <v>2555556555</v>
      </c>
      <c r="B64" s="14">
        <v>1505.229214879801</v>
      </c>
      <c r="C64" s="14" t="str">
        <f>INDEX(PolInst[Instr],MATCH(VALUE(LEFT('Figure 6'!B67,1)),PolInst[ID],0))</f>
        <v>Min_RES_Quota</v>
      </c>
      <c r="D64" s="14" t="str">
        <f>INDEX(Tabelle3[Techno],MATCH('Figure 6'!H67,Tabelle3[ID],0))</f>
        <v>Wind_Onshore</v>
      </c>
      <c r="E64" s="15">
        <f>IFERROR(INDEX(Tabelle2[Shock_Strength],MATCH('Figure 6'!I67,Tabelle2[Shock_Strenght_ID],0)),0)</f>
        <v>0.1</v>
      </c>
      <c r="F64" s="13" t="str">
        <f t="shared" si="1"/>
        <v>555556555</v>
      </c>
      <c r="G64" s="13">
        <f t="shared" si="2"/>
        <v>6</v>
      </c>
      <c r="H64" s="13">
        <f t="shared" si="0"/>
        <v>6</v>
      </c>
      <c r="J64" s="17"/>
      <c r="K64" s="17">
        <v>0</v>
      </c>
      <c r="L64" s="17">
        <v>0</v>
      </c>
      <c r="M64" s="17">
        <v>-0.03</v>
      </c>
      <c r="N64" s="17">
        <v>0</v>
      </c>
      <c r="O64" s="17">
        <v>0.06</v>
      </c>
      <c r="P64" s="17">
        <v>0</v>
      </c>
      <c r="Q64" s="17">
        <v>0</v>
      </c>
      <c r="R64" s="17">
        <v>-0.01</v>
      </c>
      <c r="S64" s="17">
        <v>-0.01</v>
      </c>
      <c r="T64" s="17">
        <v>0.01</v>
      </c>
      <c r="V64" s="17"/>
    </row>
    <row r="65" spans="1:22" hidden="1" x14ac:dyDescent="0.25">
      <c r="A65" s="13">
        <v>2555557555</v>
      </c>
      <c r="B65" s="14">
        <v>1506.0608902025454</v>
      </c>
      <c r="C65" s="14" t="str">
        <f>INDEX(PolInst[Instr],MATCH(VALUE(LEFT('Figure 6'!B68,1)),PolInst[ID],0))</f>
        <v>Min_RES_Quota</v>
      </c>
      <c r="D65" s="14" t="str">
        <f>INDEX(Tabelle3[Techno],MATCH('Figure 6'!H68,Tabelle3[ID],0))</f>
        <v>Wind_Onshore</v>
      </c>
      <c r="E65" s="15">
        <f>IFERROR(INDEX(Tabelle2[Shock_Strength],MATCH('Figure 6'!I68,Tabelle2[Shock_Strenght_ID],0)),0)</f>
        <v>0.2</v>
      </c>
      <c r="F65" s="13" t="str">
        <f t="shared" si="1"/>
        <v>555557555</v>
      </c>
      <c r="G65" s="13">
        <f t="shared" si="2"/>
        <v>6</v>
      </c>
      <c r="H65" s="13">
        <f t="shared" si="0"/>
        <v>7</v>
      </c>
      <c r="J65" s="17"/>
      <c r="K65" s="17">
        <v>0</v>
      </c>
      <c r="L65" s="17">
        <v>0</v>
      </c>
      <c r="M65" s="17">
        <v>-0.03</v>
      </c>
      <c r="N65" s="17">
        <v>0</v>
      </c>
      <c r="O65" s="17">
        <v>7.0000000000000007E-2</v>
      </c>
      <c r="P65" s="17">
        <v>0</v>
      </c>
      <c r="Q65" s="17">
        <v>0</v>
      </c>
      <c r="R65" s="17">
        <v>-0.01</v>
      </c>
      <c r="S65" s="17">
        <v>-0.01</v>
      </c>
      <c r="T65" s="17">
        <v>0.01</v>
      </c>
      <c r="V65" s="17"/>
    </row>
    <row r="66" spans="1:22" hidden="1" x14ac:dyDescent="0.25">
      <c r="A66" s="13">
        <v>2555565555</v>
      </c>
      <c r="B66" s="14">
        <v>1503.5839743943638</v>
      </c>
      <c r="C66" s="14" t="str">
        <f>INDEX(PolInst[Instr],MATCH(VALUE(LEFT('Figure 6'!B69,1)),PolInst[ID],0))</f>
        <v>Min_RES_Quota</v>
      </c>
      <c r="D66" s="14" t="str">
        <f>INDEX(Tabelle3[Techno],MATCH('Figure 6'!H69,Tabelle3[ID],0))</f>
        <v>Solar</v>
      </c>
      <c r="E66" s="15">
        <f>IFERROR(INDEX(Tabelle2[Shock_Strength],MATCH('Figure 6'!I69,Tabelle2[Shock_Strenght_ID],0)),0)</f>
        <v>0.1</v>
      </c>
      <c r="F66" s="13" t="str">
        <f t="shared" si="1"/>
        <v>555565555</v>
      </c>
      <c r="G66" s="13">
        <f t="shared" si="2"/>
        <v>5</v>
      </c>
      <c r="H66" s="13">
        <f t="shared" si="0"/>
        <v>6</v>
      </c>
      <c r="J66" s="17"/>
      <c r="K66" s="17">
        <v>0</v>
      </c>
      <c r="L66" s="17">
        <v>0</v>
      </c>
      <c r="M66" s="17">
        <v>-0.02</v>
      </c>
      <c r="N66" s="17">
        <v>0</v>
      </c>
      <c r="O66" s="17">
        <v>0</v>
      </c>
      <c r="P66" s="17">
        <v>0</v>
      </c>
      <c r="Q66" s="17">
        <v>7.0000000000000007E-2</v>
      </c>
      <c r="R66" s="17">
        <v>-0.01</v>
      </c>
      <c r="S66" s="17">
        <v>0</v>
      </c>
      <c r="T66" s="17">
        <v>0.02</v>
      </c>
      <c r="V66" s="17"/>
    </row>
    <row r="67" spans="1:22" hidden="1" x14ac:dyDescent="0.25">
      <c r="A67" s="13">
        <v>2555575555</v>
      </c>
      <c r="B67" s="14">
        <v>1506.6332287464913</v>
      </c>
      <c r="C67" s="14" t="str">
        <f>INDEX(PolInst[Instr],MATCH(VALUE(LEFT('Figure 6'!B70,1)),PolInst[ID],0))</f>
        <v>Min_RES_Quota</v>
      </c>
      <c r="D67" s="14" t="str">
        <f>INDEX(Tabelle3[Techno],MATCH('Figure 6'!H70,Tabelle3[ID],0))</f>
        <v>Solar</v>
      </c>
      <c r="E67" s="15">
        <f>IFERROR(INDEX(Tabelle2[Shock_Strength],MATCH('Figure 6'!I70,Tabelle2[Shock_Strenght_ID],0)),0)</f>
        <v>0.2</v>
      </c>
      <c r="F67" s="13" t="str">
        <f t="shared" si="1"/>
        <v>555575555</v>
      </c>
      <c r="G67" s="13">
        <f t="shared" si="2"/>
        <v>5</v>
      </c>
      <c r="H67" s="13">
        <f t="shared" ref="H67:H130" si="3">VALUE(MID(F67,G67,1))</f>
        <v>7</v>
      </c>
      <c r="J67" s="17"/>
      <c r="K67" s="17">
        <v>0</v>
      </c>
      <c r="L67" s="17">
        <v>0</v>
      </c>
      <c r="M67" s="17">
        <v>-0.03</v>
      </c>
      <c r="N67" s="17">
        <v>0</v>
      </c>
      <c r="O67" s="17">
        <v>0</v>
      </c>
      <c r="P67" s="17">
        <v>0</v>
      </c>
      <c r="Q67" s="17">
        <v>0.12</v>
      </c>
      <c r="R67" s="17">
        <v>-0.03</v>
      </c>
      <c r="S67" s="17">
        <v>0</v>
      </c>
      <c r="T67" s="17">
        <v>0.03</v>
      </c>
      <c r="V67" s="17"/>
    </row>
    <row r="68" spans="1:22" hidden="1" x14ac:dyDescent="0.25">
      <c r="A68" s="13">
        <v>2555655555</v>
      </c>
      <c r="B68" s="14">
        <v>1646.4412036597655</v>
      </c>
      <c r="C68" s="14" t="str">
        <f>INDEX(PolInst[Instr],MATCH(VALUE(LEFT('Figure 6'!B71,1)),PolInst[ID],0))</f>
        <v>Min_RES_Quota</v>
      </c>
      <c r="D68" s="14" t="str">
        <f>INDEX(Tabelle3[Techno],MATCH('Figure 6'!H71,Tabelle3[ID],0))</f>
        <v>Demand</v>
      </c>
      <c r="E68" s="15">
        <f>IFERROR(INDEX(Tabelle2[Shock_Strength],MATCH('Figure 6'!I71,Tabelle2[Shock_Strenght_ID],0)),0)</f>
        <v>0.1</v>
      </c>
      <c r="F68" s="13" t="str">
        <f t="shared" ref="F68:F131" si="4">MID(A68,2,99)</f>
        <v>555655555</v>
      </c>
      <c r="G68" s="13">
        <f t="shared" ref="G68:G131" si="5">IFERROR(FIND(3,F68),0)+IFERROR(FIND(4,F68),0)+IFERROR(FIND(6,F68),0)+IFERROR(FIND(7,F68),0)</f>
        <v>4</v>
      </c>
      <c r="H68" s="13">
        <f t="shared" si="3"/>
        <v>6</v>
      </c>
      <c r="J68" s="17"/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V68" s="17"/>
    </row>
    <row r="69" spans="1:22" hidden="1" x14ac:dyDescent="0.25">
      <c r="A69" s="13">
        <v>2555755555</v>
      </c>
      <c r="B69" s="14">
        <v>1789.61212453587</v>
      </c>
      <c r="C69" s="14" t="str">
        <f>INDEX(PolInst[Instr],MATCH(VALUE(LEFT('Figure 6'!B72,1)),PolInst[ID],0))</f>
        <v>Min_RES_Quota</v>
      </c>
      <c r="D69" s="14" t="str">
        <f>INDEX(Tabelle3[Techno],MATCH('Figure 6'!H72,Tabelle3[ID],0))</f>
        <v>Demand</v>
      </c>
      <c r="E69" s="15">
        <f>IFERROR(INDEX(Tabelle2[Shock_Strength],MATCH('Figure 6'!I72,Tabelle2[Shock_Strenght_ID],0)),0)</f>
        <v>0.2</v>
      </c>
      <c r="F69" s="13" t="str">
        <f t="shared" si="4"/>
        <v>555755555</v>
      </c>
      <c r="G69" s="13">
        <f t="shared" si="5"/>
        <v>4</v>
      </c>
      <c r="H69" s="13">
        <f t="shared" si="3"/>
        <v>7</v>
      </c>
      <c r="J69" s="17"/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V69" s="17"/>
    </row>
    <row r="70" spans="1:22" hidden="1" x14ac:dyDescent="0.25">
      <c r="A70" s="13">
        <v>2556555555</v>
      </c>
      <c r="B70" s="14">
        <v>1503.2754253373519</v>
      </c>
      <c r="C70" s="14" t="str">
        <f>INDEX(PolInst[Instr],MATCH(VALUE(LEFT('Figure 6'!B73,1)),PolInst[ID],0))</f>
        <v>Min_RES_Quota</v>
      </c>
      <c r="D70" s="14" t="str">
        <f>INDEX(Tabelle3[Techno],MATCH('Figure 6'!H73,Tabelle3[ID],0))</f>
        <v>Hardcoal</v>
      </c>
      <c r="E70" s="15">
        <f>IFERROR(INDEX(Tabelle2[Shock_Strength],MATCH('Figure 6'!I73,Tabelle2[Shock_Strenght_ID],0)),0)</f>
        <v>0.1</v>
      </c>
      <c r="F70" s="13" t="str">
        <f t="shared" si="4"/>
        <v>556555555</v>
      </c>
      <c r="G70" s="13">
        <f t="shared" si="5"/>
        <v>3</v>
      </c>
      <c r="H70" s="13">
        <f t="shared" si="3"/>
        <v>6</v>
      </c>
      <c r="J70" s="17"/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V70" s="17"/>
    </row>
    <row r="71" spans="1:22" hidden="1" x14ac:dyDescent="0.25">
      <c r="A71" s="13">
        <v>2557555555</v>
      </c>
      <c r="B71" s="14">
        <v>1503.2717838426718</v>
      </c>
      <c r="C71" s="14" t="str">
        <f>INDEX(PolInst[Instr],MATCH(VALUE(LEFT('Figure 6'!B74,1)),PolInst[ID],0))</f>
        <v>Min_RES_Quota</v>
      </c>
      <c r="D71" s="14" t="str">
        <f>INDEX(Tabelle3[Techno],MATCH('Figure 6'!H74,Tabelle3[ID],0))</f>
        <v>Hardcoal</v>
      </c>
      <c r="E71" s="15">
        <f>IFERROR(INDEX(Tabelle2[Shock_Strength],MATCH('Figure 6'!I74,Tabelle2[Shock_Strenght_ID],0)),0)</f>
        <v>0.2</v>
      </c>
      <c r="F71" s="13" t="str">
        <f t="shared" si="4"/>
        <v>557555555</v>
      </c>
      <c r="G71" s="13">
        <f t="shared" si="5"/>
        <v>3</v>
      </c>
      <c r="H71" s="13">
        <f t="shared" si="3"/>
        <v>7</v>
      </c>
      <c r="J71" s="17"/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V71" s="17"/>
    </row>
    <row r="72" spans="1:22" hidden="1" x14ac:dyDescent="0.25">
      <c r="A72" s="13">
        <v>2565555555</v>
      </c>
      <c r="B72" s="14">
        <v>1506.6993644595618</v>
      </c>
      <c r="C72" s="14" t="str">
        <f>INDEX(PolInst[Instr],MATCH(VALUE(LEFT('Figure 6'!B75,1)),PolInst[ID],0))</f>
        <v>Min_RES_Quota</v>
      </c>
      <c r="D72" s="14" t="str">
        <f>INDEX(Tabelle3[Techno],MATCH('Figure 6'!H75,Tabelle3[ID],0))</f>
        <v>Gas</v>
      </c>
      <c r="E72" s="15">
        <f>IFERROR(INDEX(Tabelle2[Shock_Strength],MATCH('Figure 6'!I75,Tabelle2[Shock_Strenght_ID],0)),0)</f>
        <v>0.1</v>
      </c>
      <c r="F72" s="13" t="str">
        <f t="shared" si="4"/>
        <v>565555555</v>
      </c>
      <c r="G72" s="13">
        <f t="shared" si="5"/>
        <v>2</v>
      </c>
      <c r="H72" s="13">
        <f t="shared" si="3"/>
        <v>6</v>
      </c>
      <c r="J72" s="17"/>
      <c r="K72" s="17">
        <v>0</v>
      </c>
      <c r="L72" s="17">
        <v>0</v>
      </c>
      <c r="M72" s="17">
        <v>-0.02</v>
      </c>
      <c r="N72" s="17">
        <v>0</v>
      </c>
      <c r="O72" s="17">
        <v>0</v>
      </c>
      <c r="P72" s="17">
        <v>0</v>
      </c>
      <c r="Q72" s="17">
        <v>0</v>
      </c>
      <c r="R72" s="17">
        <v>0.01</v>
      </c>
      <c r="S72" s="17">
        <v>0</v>
      </c>
      <c r="T72" s="17">
        <v>0</v>
      </c>
      <c r="V72" s="17"/>
    </row>
    <row r="73" spans="1:22" hidden="1" x14ac:dyDescent="0.25">
      <c r="A73" s="13">
        <v>2575555555</v>
      </c>
      <c r="B73" s="14">
        <v>1509.399223060313</v>
      </c>
      <c r="C73" s="14" t="str">
        <f>INDEX(PolInst[Instr],MATCH(VALUE(LEFT('Figure 6'!B76,1)),PolInst[ID],0))</f>
        <v>Min_RES_Quota</v>
      </c>
      <c r="D73" s="14" t="str">
        <f>INDEX(Tabelle3[Techno],MATCH('Figure 6'!H76,Tabelle3[ID],0))</f>
        <v>Gas</v>
      </c>
      <c r="E73" s="15">
        <f>IFERROR(INDEX(Tabelle2[Shock_Strength],MATCH('Figure 6'!I76,Tabelle2[Shock_Strenght_ID],0)),0)</f>
        <v>0.2</v>
      </c>
      <c r="F73" s="13" t="str">
        <f t="shared" si="4"/>
        <v>575555555</v>
      </c>
      <c r="G73" s="13">
        <f t="shared" si="5"/>
        <v>2</v>
      </c>
      <c r="H73" s="13">
        <f t="shared" si="3"/>
        <v>7</v>
      </c>
      <c r="J73" s="17"/>
      <c r="K73" s="17">
        <v>0</v>
      </c>
      <c r="L73" s="17">
        <v>0</v>
      </c>
      <c r="M73" s="17">
        <v>-0.03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-0.01</v>
      </c>
      <c r="T73" s="17">
        <v>0</v>
      </c>
      <c r="V73" s="17"/>
    </row>
    <row r="74" spans="1:22" hidden="1" x14ac:dyDescent="0.25">
      <c r="A74" s="13">
        <v>2655555555</v>
      </c>
      <c r="B74" s="14">
        <v>1500.8511119586074</v>
      </c>
      <c r="C74" s="14" t="str">
        <f>INDEX(PolInst[Instr],MATCH(VALUE(LEFT('Figure 6'!B77,1)),PolInst[ID],0))</f>
        <v>Min_RES_Quota</v>
      </c>
      <c r="D74" s="14" t="str">
        <f>INDEX(Tabelle3[Techno],MATCH('Figure 6'!H77,Tabelle3[ID],0))</f>
        <v>Lignite</v>
      </c>
      <c r="E74" s="15">
        <f>IFERROR(INDEX(Tabelle2[Shock_Strength],MATCH('Figure 6'!I77,Tabelle2[Shock_Strenght_ID],0)),0)</f>
        <v>0.1</v>
      </c>
      <c r="F74" s="13" t="str">
        <f t="shared" si="4"/>
        <v>655555555</v>
      </c>
      <c r="G74" s="13">
        <f t="shared" si="5"/>
        <v>1</v>
      </c>
      <c r="H74" s="13">
        <f t="shared" si="3"/>
        <v>6</v>
      </c>
      <c r="J74" s="17"/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V74" s="17"/>
    </row>
    <row r="75" spans="1:22" hidden="1" x14ac:dyDescent="0.25">
      <c r="A75" s="13">
        <v>2755555555</v>
      </c>
      <c r="B75" s="14">
        <v>1494.9076944995368</v>
      </c>
      <c r="C75" s="14" t="str">
        <f>INDEX(PolInst[Instr],MATCH(VALUE(LEFT('Figure 6'!B78,1)),PolInst[ID],0))</f>
        <v>Min_RES_Quota</v>
      </c>
      <c r="D75" s="14" t="str">
        <f>INDEX(Tabelle3[Techno],MATCH('Figure 6'!H78,Tabelle3[ID],0))</f>
        <v>Lignite</v>
      </c>
      <c r="E75" s="15">
        <f>IFERROR(INDEX(Tabelle2[Shock_Strength],MATCH('Figure 6'!I78,Tabelle2[Shock_Strenght_ID],0)),0)</f>
        <v>0.2</v>
      </c>
      <c r="F75" s="13" t="str">
        <f t="shared" si="4"/>
        <v>755555555</v>
      </c>
      <c r="G75" s="13">
        <f t="shared" si="5"/>
        <v>1</v>
      </c>
      <c r="H75" s="13">
        <f t="shared" si="3"/>
        <v>7</v>
      </c>
      <c r="J75" s="17"/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V75" s="17"/>
    </row>
    <row r="76" spans="1:22" hidden="1" x14ac:dyDescent="0.25">
      <c r="A76" s="13">
        <v>3355555555</v>
      </c>
      <c r="B76" s="14">
        <v>1503.8016539725791</v>
      </c>
      <c r="C76" s="14" t="str">
        <f>INDEX(PolInst[Instr],MATCH(VALUE(LEFT('Figure 6'!B79,1)),PolInst[ID],0))</f>
        <v>CO2_Tax</v>
      </c>
      <c r="D76" s="14" t="str">
        <f>INDEX(Tabelle3[Techno],MATCH('Figure 6'!H79,Tabelle3[ID],0))</f>
        <v>Lignite</v>
      </c>
      <c r="E76" s="15">
        <f>IFERROR(INDEX(Tabelle2[Shock_Strength],MATCH('Figure 6'!I79,Tabelle2[Shock_Strenght_ID],0)),0)</f>
        <v>-0.2</v>
      </c>
      <c r="F76" s="13" t="str">
        <f t="shared" si="4"/>
        <v>355555555</v>
      </c>
      <c r="G76" s="13">
        <f t="shared" si="5"/>
        <v>1</v>
      </c>
      <c r="H76" s="13">
        <f t="shared" si="3"/>
        <v>3</v>
      </c>
      <c r="J76" s="17"/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V76" s="17"/>
    </row>
    <row r="77" spans="1:22" hidden="1" x14ac:dyDescent="0.25">
      <c r="A77" s="13">
        <v>3455555555</v>
      </c>
      <c r="B77" s="14">
        <v>1503.8016539725809</v>
      </c>
      <c r="C77" s="14" t="str">
        <f>INDEX(PolInst[Instr],MATCH(VALUE(LEFT('Figure 6'!B80,1)),PolInst[ID],0))</f>
        <v>CO2_Tax</v>
      </c>
      <c r="D77" s="14" t="str">
        <f>INDEX(Tabelle3[Techno],MATCH('Figure 6'!H80,Tabelle3[ID],0))</f>
        <v>Lignite</v>
      </c>
      <c r="E77" s="15">
        <f>IFERROR(INDEX(Tabelle2[Shock_Strength],MATCH('Figure 6'!I80,Tabelle2[Shock_Strenght_ID],0)),0)</f>
        <v>-0.1</v>
      </c>
      <c r="F77" s="13" t="str">
        <f t="shared" si="4"/>
        <v>455555555</v>
      </c>
      <c r="G77" s="13">
        <f t="shared" si="5"/>
        <v>1</v>
      </c>
      <c r="H77" s="13">
        <f t="shared" si="3"/>
        <v>4</v>
      </c>
      <c r="J77" s="17"/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V77" s="17"/>
    </row>
    <row r="78" spans="1:22" hidden="1" x14ac:dyDescent="0.25">
      <c r="A78" s="13">
        <v>3535555555</v>
      </c>
      <c r="B78" s="14">
        <v>1806.3633435617776</v>
      </c>
      <c r="C78" s="14" t="str">
        <f>INDEX(PolInst[Instr],MATCH(VALUE(LEFT('Figure 6'!B81,1)),PolInst[ID],0))</f>
        <v>CO2_Tax</v>
      </c>
      <c r="D78" s="14" t="str">
        <f>INDEX(Tabelle3[Techno],MATCH('Figure 6'!H81,Tabelle3[ID],0))</f>
        <v>Gas</v>
      </c>
      <c r="E78" s="15">
        <f>IFERROR(INDEX(Tabelle2[Shock_Strength],MATCH('Figure 6'!I81,Tabelle2[Shock_Strenght_ID],0)),0)</f>
        <v>-0.2</v>
      </c>
      <c r="F78" s="13" t="str">
        <f t="shared" si="4"/>
        <v>535555555</v>
      </c>
      <c r="G78" s="13">
        <f t="shared" si="5"/>
        <v>2</v>
      </c>
      <c r="H78" s="13">
        <f t="shared" si="3"/>
        <v>3</v>
      </c>
      <c r="J78" s="17"/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-0.01</v>
      </c>
      <c r="Q78" s="17">
        <v>-0.01</v>
      </c>
      <c r="R78" s="17">
        <v>-0.28000000000000003</v>
      </c>
      <c r="S78" s="17">
        <v>-0.11</v>
      </c>
      <c r="T78" s="17">
        <v>-0.02</v>
      </c>
      <c r="V78" s="17"/>
    </row>
    <row r="79" spans="1:22" hidden="1" x14ac:dyDescent="0.25">
      <c r="A79" s="13">
        <v>3545555555</v>
      </c>
      <c r="B79" s="14">
        <v>1651.3080171855752</v>
      </c>
      <c r="C79" s="14" t="str">
        <f>INDEX(PolInst[Instr],MATCH(VALUE(LEFT('Figure 6'!B82,1)),PolInst[ID],0))</f>
        <v>CO2_Tax</v>
      </c>
      <c r="D79" s="14" t="str">
        <f>INDEX(Tabelle3[Techno],MATCH('Figure 6'!H82,Tabelle3[ID],0))</f>
        <v>Gas</v>
      </c>
      <c r="E79" s="15">
        <f>IFERROR(INDEX(Tabelle2[Shock_Strength],MATCH('Figure 6'!I82,Tabelle2[Shock_Strenght_ID],0)),0)</f>
        <v>-0.1</v>
      </c>
      <c r="F79" s="13" t="str">
        <f t="shared" si="4"/>
        <v>545555555</v>
      </c>
      <c r="G79" s="13">
        <f t="shared" si="5"/>
        <v>2</v>
      </c>
      <c r="H79" s="13">
        <f t="shared" si="3"/>
        <v>4</v>
      </c>
      <c r="J79" s="17"/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-0.13</v>
      </c>
      <c r="S79" s="17">
        <v>-0.04</v>
      </c>
      <c r="T79" s="17">
        <v>-0.01</v>
      </c>
      <c r="V79" s="17"/>
    </row>
    <row r="80" spans="1:22" hidden="1" x14ac:dyDescent="0.25">
      <c r="A80" s="13">
        <v>3553555555</v>
      </c>
      <c r="B80" s="14">
        <v>1503.8016539725804</v>
      </c>
      <c r="C80" s="14" t="str">
        <f>INDEX(PolInst[Instr],MATCH(VALUE(LEFT('Figure 6'!B83,1)),PolInst[ID],0))</f>
        <v>CO2_Tax</v>
      </c>
      <c r="D80" s="14" t="str">
        <f>INDEX(Tabelle3[Techno],MATCH('Figure 6'!H83,Tabelle3[ID],0))</f>
        <v>Hardcoal</v>
      </c>
      <c r="E80" s="15">
        <f>IFERROR(INDEX(Tabelle2[Shock_Strength],MATCH('Figure 6'!I83,Tabelle2[Shock_Strenght_ID],0)),0)</f>
        <v>-0.2</v>
      </c>
      <c r="F80" s="13" t="str">
        <f t="shared" si="4"/>
        <v>553555555</v>
      </c>
      <c r="G80" s="13">
        <f t="shared" si="5"/>
        <v>3</v>
      </c>
      <c r="H80" s="13">
        <f t="shared" si="3"/>
        <v>3</v>
      </c>
      <c r="J80" s="17"/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V80" s="17"/>
    </row>
    <row r="81" spans="1:22" hidden="1" x14ac:dyDescent="0.25">
      <c r="A81" s="13">
        <v>3554555555</v>
      </c>
      <c r="B81" s="14">
        <v>1503.8016539725807</v>
      </c>
      <c r="C81" s="14" t="str">
        <f>INDEX(PolInst[Instr],MATCH(VALUE(LEFT('Figure 6'!B84,1)),PolInst[ID],0))</f>
        <v>CO2_Tax</v>
      </c>
      <c r="D81" s="14" t="str">
        <f>INDEX(Tabelle3[Techno],MATCH('Figure 6'!H84,Tabelle3[ID],0))</f>
        <v>Hardcoal</v>
      </c>
      <c r="E81" s="15">
        <f>IFERROR(INDEX(Tabelle2[Shock_Strength],MATCH('Figure 6'!I84,Tabelle2[Shock_Strenght_ID],0)),0)</f>
        <v>-0.1</v>
      </c>
      <c r="F81" s="13" t="str">
        <f t="shared" si="4"/>
        <v>554555555</v>
      </c>
      <c r="G81" s="13">
        <f t="shared" si="5"/>
        <v>3</v>
      </c>
      <c r="H81" s="13">
        <f t="shared" si="3"/>
        <v>4</v>
      </c>
      <c r="J81" s="17"/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V81" s="17"/>
    </row>
    <row r="82" spans="1:22" hidden="1" x14ac:dyDescent="0.25">
      <c r="A82" s="13">
        <v>3555355555</v>
      </c>
      <c r="B82" s="14">
        <v>1171.0808160552499</v>
      </c>
      <c r="C82" s="14" t="str">
        <f>INDEX(PolInst[Instr],MATCH(VALUE(LEFT('Figure 6'!B85,1)),PolInst[ID],0))</f>
        <v>CO2_Tax</v>
      </c>
      <c r="D82" s="14" t="str">
        <f>INDEX(Tabelle3[Techno],MATCH('Figure 6'!H85,Tabelle3[ID],0))</f>
        <v>Demand</v>
      </c>
      <c r="E82" s="15">
        <f>IFERROR(INDEX(Tabelle2[Shock_Strength],MATCH('Figure 6'!I85,Tabelle2[Shock_Strenght_ID],0)),0)</f>
        <v>-0.2</v>
      </c>
      <c r="F82" s="13" t="str">
        <f t="shared" si="4"/>
        <v>555355555</v>
      </c>
      <c r="G82" s="13">
        <f t="shared" si="5"/>
        <v>4</v>
      </c>
      <c r="H82" s="13">
        <f t="shared" si="3"/>
        <v>3</v>
      </c>
      <c r="J82" s="17"/>
      <c r="K82" s="17">
        <v>0</v>
      </c>
      <c r="L82" s="17">
        <v>0</v>
      </c>
      <c r="M82" s="17">
        <v>-0.34</v>
      </c>
      <c r="N82" s="17">
        <v>-0.4</v>
      </c>
      <c r="O82" s="17">
        <v>-0.05</v>
      </c>
      <c r="P82" s="17">
        <v>-0.04</v>
      </c>
      <c r="Q82" s="17">
        <v>-0.03</v>
      </c>
      <c r="R82" s="17">
        <v>-0.25</v>
      </c>
      <c r="S82" s="17">
        <v>-0.17</v>
      </c>
      <c r="T82" s="17">
        <v>-0.09</v>
      </c>
      <c r="V82" s="17"/>
    </row>
    <row r="83" spans="1:22" hidden="1" x14ac:dyDescent="0.25">
      <c r="A83" s="13">
        <v>3555455555</v>
      </c>
      <c r="B83" s="14">
        <v>1353.0294340094185</v>
      </c>
      <c r="C83" s="14" t="str">
        <f>INDEX(PolInst[Instr],MATCH(VALUE(LEFT('Figure 6'!B86,1)),PolInst[ID],0))</f>
        <v>CO2_Tax</v>
      </c>
      <c r="D83" s="14" t="str">
        <f>INDEX(Tabelle3[Techno],MATCH('Figure 6'!H86,Tabelle3[ID],0))</f>
        <v>Demand</v>
      </c>
      <c r="E83" s="15">
        <f>IFERROR(INDEX(Tabelle2[Shock_Strength],MATCH('Figure 6'!I86,Tabelle2[Shock_Strenght_ID],0)),0)</f>
        <v>-0.1</v>
      </c>
      <c r="F83" s="13" t="str">
        <f t="shared" si="4"/>
        <v>555455555</v>
      </c>
      <c r="G83" s="13">
        <f t="shared" si="5"/>
        <v>4</v>
      </c>
      <c r="H83" s="13">
        <f t="shared" si="3"/>
        <v>4</v>
      </c>
      <c r="J83" s="17"/>
      <c r="K83" s="17">
        <v>0</v>
      </c>
      <c r="L83" s="17">
        <v>0</v>
      </c>
      <c r="M83" s="17">
        <v>-0.16</v>
      </c>
      <c r="N83" s="17">
        <v>-0.22</v>
      </c>
      <c r="O83" s="17">
        <v>-0.01</v>
      </c>
      <c r="P83" s="17">
        <v>-0.01</v>
      </c>
      <c r="Q83" s="17">
        <v>-0.01</v>
      </c>
      <c r="R83" s="17">
        <v>-0.14000000000000001</v>
      </c>
      <c r="S83" s="17">
        <v>-0.08</v>
      </c>
      <c r="T83" s="17">
        <v>-0.03</v>
      </c>
      <c r="V83" s="17"/>
    </row>
    <row r="84" spans="1:22" hidden="1" x14ac:dyDescent="0.25">
      <c r="A84" s="13">
        <v>3555535555</v>
      </c>
      <c r="B84" s="14">
        <v>1310.7868062900495</v>
      </c>
      <c r="C84" s="14" t="str">
        <f>INDEX(PolInst[Instr],MATCH(VALUE(LEFT('Figure 6'!B87,1)),PolInst[ID],0))</f>
        <v>CO2_Tax</v>
      </c>
      <c r="D84" s="14" t="str">
        <f>INDEX(Tabelle3[Techno],MATCH('Figure 6'!H87,Tabelle3[ID],0))</f>
        <v>Solar</v>
      </c>
      <c r="E84" s="15">
        <f>IFERROR(INDEX(Tabelle2[Shock_Strength],MATCH('Figure 6'!I87,Tabelle2[Shock_Strenght_ID],0)),0)</f>
        <v>-0.2</v>
      </c>
      <c r="F84" s="13" t="str">
        <f t="shared" si="4"/>
        <v>555535555</v>
      </c>
      <c r="G84" s="13">
        <f t="shared" si="5"/>
        <v>5</v>
      </c>
      <c r="H84" s="13">
        <f t="shared" si="3"/>
        <v>3</v>
      </c>
      <c r="J84" s="17"/>
      <c r="K84" s="17">
        <v>0</v>
      </c>
      <c r="L84" s="17">
        <v>0</v>
      </c>
      <c r="M84" s="17">
        <v>-0.02</v>
      </c>
      <c r="N84" s="17">
        <v>-0.12</v>
      </c>
      <c r="O84" s="17">
        <v>0</v>
      </c>
      <c r="P84" s="17">
        <v>-0.01</v>
      </c>
      <c r="Q84" s="17">
        <v>-0.18</v>
      </c>
      <c r="R84" s="17">
        <v>0</v>
      </c>
      <c r="S84" s="17">
        <v>-0.02</v>
      </c>
      <c r="T84" s="17">
        <v>-0.05</v>
      </c>
      <c r="V84" s="17"/>
    </row>
    <row r="85" spans="1:22" hidden="1" x14ac:dyDescent="0.25">
      <c r="A85" s="13">
        <v>3555545555</v>
      </c>
      <c r="B85" s="14">
        <v>1388.1933164039292</v>
      </c>
      <c r="C85" s="14" t="str">
        <f>INDEX(PolInst[Instr],MATCH(VALUE(LEFT('Figure 6'!B88,1)),PolInst[ID],0))</f>
        <v>CO2_Tax</v>
      </c>
      <c r="D85" s="14" t="str">
        <f>INDEX(Tabelle3[Techno],MATCH('Figure 6'!H88,Tabelle3[ID],0))</f>
        <v>Solar</v>
      </c>
      <c r="E85" s="15">
        <f>IFERROR(INDEX(Tabelle2[Shock_Strength],MATCH('Figure 6'!I88,Tabelle2[Shock_Strenght_ID],0)),0)</f>
        <v>-0.1</v>
      </c>
      <c r="F85" s="13" t="str">
        <f t="shared" si="4"/>
        <v>555545555</v>
      </c>
      <c r="G85" s="13">
        <f t="shared" si="5"/>
        <v>5</v>
      </c>
      <c r="H85" s="13">
        <f t="shared" si="3"/>
        <v>4</v>
      </c>
      <c r="J85" s="17"/>
      <c r="K85" s="17">
        <v>0</v>
      </c>
      <c r="L85" s="17">
        <v>0</v>
      </c>
      <c r="M85" s="17">
        <v>0</v>
      </c>
      <c r="N85" s="17">
        <v>-0.05</v>
      </c>
      <c r="O85" s="17">
        <v>0</v>
      </c>
      <c r="P85" s="17">
        <v>0</v>
      </c>
      <c r="Q85" s="17">
        <v>-0.09</v>
      </c>
      <c r="R85" s="17">
        <v>0.01</v>
      </c>
      <c r="S85" s="17">
        <v>-0.01</v>
      </c>
      <c r="T85" s="17">
        <v>-0.02</v>
      </c>
      <c r="V85" s="17"/>
    </row>
    <row r="86" spans="1:22" hidden="1" x14ac:dyDescent="0.25">
      <c r="A86" s="13">
        <v>3555553555</v>
      </c>
      <c r="B86" s="14">
        <v>1384.0228643365867</v>
      </c>
      <c r="C86" s="14" t="str">
        <f>INDEX(PolInst[Instr],MATCH(VALUE(LEFT('Figure 6'!B89,1)),PolInst[ID],0))</f>
        <v>CO2_Tax</v>
      </c>
      <c r="D86" s="14" t="str">
        <f>INDEX(Tabelle3[Techno],MATCH('Figure 6'!H89,Tabelle3[ID],0))</f>
        <v>Wind_Onshore</v>
      </c>
      <c r="E86" s="15">
        <f>IFERROR(INDEX(Tabelle2[Shock_Strength],MATCH('Figure 6'!I89,Tabelle2[Shock_Strenght_ID],0)),0)</f>
        <v>-0.2</v>
      </c>
      <c r="F86" s="13" t="str">
        <f t="shared" si="4"/>
        <v>555553555</v>
      </c>
      <c r="G86" s="13">
        <f t="shared" si="5"/>
        <v>6</v>
      </c>
      <c r="H86" s="13">
        <f t="shared" si="3"/>
        <v>3</v>
      </c>
      <c r="J86" s="17"/>
      <c r="K86" s="17">
        <v>0</v>
      </c>
      <c r="L86" s="17">
        <v>0</v>
      </c>
      <c r="M86" s="17">
        <v>-0.01</v>
      </c>
      <c r="N86" s="17">
        <v>-0.03</v>
      </c>
      <c r="O86" s="17">
        <v>-0.17</v>
      </c>
      <c r="P86" s="17">
        <v>-0.1</v>
      </c>
      <c r="Q86" s="17">
        <v>-0.01</v>
      </c>
      <c r="R86" s="17">
        <v>-0.19</v>
      </c>
      <c r="S86" s="17">
        <v>-0.04</v>
      </c>
      <c r="T86" s="17">
        <v>-0.09</v>
      </c>
      <c r="V86" s="17"/>
    </row>
    <row r="87" spans="1:22" hidden="1" x14ac:dyDescent="0.25">
      <c r="A87" s="13">
        <v>3555554555</v>
      </c>
      <c r="B87" s="14">
        <v>1435.4534616780047</v>
      </c>
      <c r="C87" s="14" t="str">
        <f>INDEX(PolInst[Instr],MATCH(VALUE(LEFT('Figure 6'!B90,1)),PolInst[ID],0))</f>
        <v>CO2_Tax</v>
      </c>
      <c r="D87" s="14" t="str">
        <f>INDEX(Tabelle3[Techno],MATCH('Figure 6'!H90,Tabelle3[ID],0))</f>
        <v>Wind_Onshore</v>
      </c>
      <c r="E87" s="15">
        <f>IFERROR(INDEX(Tabelle2[Shock_Strength],MATCH('Figure 6'!I90,Tabelle2[Shock_Strenght_ID],0)),0)</f>
        <v>-0.1</v>
      </c>
      <c r="F87" s="13" t="str">
        <f t="shared" si="4"/>
        <v>555554555</v>
      </c>
      <c r="G87" s="13">
        <f t="shared" si="5"/>
        <v>6</v>
      </c>
      <c r="H87" s="13">
        <f t="shared" si="3"/>
        <v>4</v>
      </c>
      <c r="J87" s="17"/>
      <c r="K87" s="17">
        <v>0</v>
      </c>
      <c r="L87" s="17">
        <v>0</v>
      </c>
      <c r="M87" s="17">
        <v>0</v>
      </c>
      <c r="N87" s="17">
        <v>-0.01</v>
      </c>
      <c r="O87" s="17">
        <v>-0.09</v>
      </c>
      <c r="P87" s="17">
        <v>-0.05</v>
      </c>
      <c r="Q87" s="17">
        <v>0</v>
      </c>
      <c r="R87" s="17">
        <v>-7.0000000000000007E-2</v>
      </c>
      <c r="S87" s="17">
        <v>-0.04</v>
      </c>
      <c r="T87" s="17">
        <v>-0.04</v>
      </c>
      <c r="V87" s="17"/>
    </row>
    <row r="88" spans="1:22" hidden="1" x14ac:dyDescent="0.25">
      <c r="A88" s="13">
        <v>3555555355</v>
      </c>
      <c r="B88" s="14">
        <v>1206.2009951088423</v>
      </c>
      <c r="C88" s="14" t="str">
        <f>INDEX(PolInst[Instr],MATCH(VALUE(LEFT('Figure 6'!B91,1)),PolInst[ID],0))</f>
        <v>CO2_Tax</v>
      </c>
      <c r="D88" s="14" t="str">
        <f>INDEX(Tabelle3[Techno],MATCH('Figure 6'!H91,Tabelle3[ID],0))</f>
        <v>Wind_Offshore</v>
      </c>
      <c r="E88" s="15">
        <f>IFERROR(INDEX(Tabelle2[Shock_Strength],MATCH('Figure 6'!I91,Tabelle2[Shock_Strenght_ID],0)),0)</f>
        <v>-0.2</v>
      </c>
      <c r="F88" s="13" t="str">
        <f t="shared" si="4"/>
        <v>555555355</v>
      </c>
      <c r="G88" s="13">
        <f t="shared" si="5"/>
        <v>7</v>
      </c>
      <c r="H88" s="13">
        <f t="shared" si="3"/>
        <v>3</v>
      </c>
      <c r="J88" s="17"/>
      <c r="K88" s="17">
        <v>0</v>
      </c>
      <c r="L88" s="17">
        <v>0</v>
      </c>
      <c r="M88" s="17">
        <v>-0.03</v>
      </c>
      <c r="N88" s="17">
        <v>-0.04</v>
      </c>
      <c r="O88" s="17">
        <v>-0.14000000000000001</v>
      </c>
      <c r="P88" s="17">
        <v>-0.17</v>
      </c>
      <c r="Q88" s="17">
        <v>-0.05</v>
      </c>
      <c r="R88" s="17">
        <v>-0.02</v>
      </c>
      <c r="S88" s="17">
        <v>-0.04</v>
      </c>
      <c r="T88" s="17">
        <v>-0.1</v>
      </c>
      <c r="V88" s="17"/>
    </row>
    <row r="89" spans="1:22" hidden="1" x14ac:dyDescent="0.25">
      <c r="A89" s="13">
        <v>3555555455</v>
      </c>
      <c r="B89" s="14">
        <v>1362.4049531065282</v>
      </c>
      <c r="C89" s="14" t="str">
        <f>INDEX(PolInst[Instr],MATCH(VALUE(LEFT('Figure 6'!B92,1)),PolInst[ID],0))</f>
        <v>CO2_Tax</v>
      </c>
      <c r="D89" s="14" t="str">
        <f>INDEX(Tabelle3[Techno],MATCH('Figure 6'!H92,Tabelle3[ID],0))</f>
        <v>Wind_Offshore</v>
      </c>
      <c r="E89" s="15">
        <f>IFERROR(INDEX(Tabelle2[Shock_Strength],MATCH('Figure 6'!I92,Tabelle2[Shock_Strenght_ID],0)),0)</f>
        <v>-0.1</v>
      </c>
      <c r="F89" s="13" t="str">
        <f t="shared" si="4"/>
        <v>555555455</v>
      </c>
      <c r="G89" s="13">
        <f t="shared" si="5"/>
        <v>7</v>
      </c>
      <c r="H89" s="13">
        <f t="shared" si="3"/>
        <v>4</v>
      </c>
      <c r="J89" s="17"/>
      <c r="K89" s="17">
        <v>0</v>
      </c>
      <c r="L89" s="17">
        <v>0</v>
      </c>
      <c r="M89" s="17">
        <v>0</v>
      </c>
      <c r="N89" s="17">
        <v>-0.01</v>
      </c>
      <c r="O89" s="17">
        <v>-0.05</v>
      </c>
      <c r="P89" s="17">
        <v>-0.09</v>
      </c>
      <c r="Q89" s="17">
        <v>-0.01</v>
      </c>
      <c r="R89" s="17">
        <v>0.01</v>
      </c>
      <c r="S89" s="17">
        <v>-0.04</v>
      </c>
      <c r="T89" s="17">
        <v>-0.04</v>
      </c>
      <c r="V89" s="17"/>
    </row>
    <row r="90" spans="1:22" hidden="1" x14ac:dyDescent="0.25">
      <c r="A90" s="13">
        <v>3555555535</v>
      </c>
      <c r="B90" s="14">
        <v>1474.3730623099818</v>
      </c>
      <c r="C90" s="14" t="str">
        <f>INDEX(PolInst[Instr],MATCH(VALUE(LEFT('Figure 6'!B93,1)),PolInst[ID],0))</f>
        <v>CO2_Tax</v>
      </c>
      <c r="D90" s="14" t="str">
        <f>INDEX(Tabelle3[Techno],MATCH('Figure 6'!H93,Tabelle3[ID],0))</f>
        <v>Lit_Ion</v>
      </c>
      <c r="E90" s="15">
        <f>IFERROR(INDEX(Tabelle2[Shock_Strength],MATCH('Figure 6'!I93,Tabelle2[Shock_Strenght_ID],0)),0)</f>
        <v>-0.2</v>
      </c>
      <c r="F90" s="13" t="str">
        <f t="shared" si="4"/>
        <v>555555535</v>
      </c>
      <c r="G90" s="13">
        <f t="shared" si="5"/>
        <v>8</v>
      </c>
      <c r="H90" s="13">
        <f t="shared" si="3"/>
        <v>3</v>
      </c>
      <c r="J90" s="17"/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-0.15</v>
      </c>
      <c r="S90" s="17">
        <v>-0.02</v>
      </c>
      <c r="T90" s="17">
        <v>0</v>
      </c>
      <c r="V90" s="17"/>
    </row>
    <row r="91" spans="1:22" hidden="1" x14ac:dyDescent="0.25">
      <c r="A91" s="13">
        <v>3555555545</v>
      </c>
      <c r="B91" s="14">
        <v>1497.5668424702426</v>
      </c>
      <c r="C91" s="14" t="str">
        <f>INDEX(PolInst[Instr],MATCH(VALUE(LEFT('Figure 6'!B94,1)),PolInst[ID],0))</f>
        <v>CO2_Tax</v>
      </c>
      <c r="D91" s="14" t="str">
        <f>INDEX(Tabelle3[Techno],MATCH('Figure 6'!H94,Tabelle3[ID],0))</f>
        <v>Lit_Ion</v>
      </c>
      <c r="E91" s="15">
        <f>IFERROR(INDEX(Tabelle2[Shock_Strength],MATCH('Figure 6'!I94,Tabelle2[Shock_Strenght_ID],0)),0)</f>
        <v>-0.1</v>
      </c>
      <c r="F91" s="13" t="str">
        <f t="shared" si="4"/>
        <v>555555545</v>
      </c>
      <c r="G91" s="13">
        <f t="shared" si="5"/>
        <v>8</v>
      </c>
      <c r="H91" s="13">
        <f t="shared" si="3"/>
        <v>4</v>
      </c>
      <c r="J91" s="17"/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-7.0000000000000007E-2</v>
      </c>
      <c r="S91" s="17">
        <v>-0.01</v>
      </c>
      <c r="T91" s="17">
        <v>0</v>
      </c>
      <c r="V91" s="17"/>
    </row>
    <row r="92" spans="1:22" hidden="1" x14ac:dyDescent="0.25">
      <c r="A92" s="13">
        <v>3555555553</v>
      </c>
      <c r="B92" s="14">
        <v>1416.0710780995782</v>
      </c>
      <c r="C92" s="14" t="str">
        <f>INDEX(PolInst[Instr],MATCH(VALUE(LEFT('Figure 6'!B95,1)),PolInst[ID],0))</f>
        <v>CO2_Tax</v>
      </c>
      <c r="D92" s="14" t="str">
        <f>INDEX(Tabelle3[Techno],MATCH('Figure 6'!H95,Tabelle3[ID],0))</f>
        <v>PSH</v>
      </c>
      <c r="E92" s="15">
        <f>IFERROR(INDEX(Tabelle2[Shock_Strength],MATCH('Figure 6'!I95,Tabelle2[Shock_Strenght_ID],0)),0)</f>
        <v>-0.2</v>
      </c>
      <c r="F92" s="13" t="str">
        <f t="shared" si="4"/>
        <v>555555553</v>
      </c>
      <c r="G92" s="13">
        <f t="shared" si="5"/>
        <v>9</v>
      </c>
      <c r="H92" s="13">
        <f t="shared" si="3"/>
        <v>3</v>
      </c>
      <c r="J92" s="17"/>
      <c r="K92" s="17">
        <v>0</v>
      </c>
      <c r="L92" s="17">
        <v>0</v>
      </c>
      <c r="M92" s="17">
        <v>-0.01</v>
      </c>
      <c r="N92" s="17">
        <v>-0.1</v>
      </c>
      <c r="O92" s="17">
        <v>0</v>
      </c>
      <c r="P92" s="17">
        <v>0</v>
      </c>
      <c r="Q92" s="17">
        <v>0</v>
      </c>
      <c r="R92" s="17">
        <v>-0.09</v>
      </c>
      <c r="S92" s="17">
        <v>-0.18</v>
      </c>
      <c r="T92" s="17">
        <v>-0.01</v>
      </c>
      <c r="V92" s="17"/>
    </row>
    <row r="93" spans="1:22" hidden="1" x14ac:dyDescent="0.25">
      <c r="A93" s="13">
        <v>3555555554</v>
      </c>
      <c r="B93" s="14">
        <v>1463.8449871882356</v>
      </c>
      <c r="C93" s="14" t="str">
        <f>INDEX(PolInst[Instr],MATCH(VALUE(LEFT('Figure 6'!B96,1)),PolInst[ID],0))</f>
        <v>CO2_Tax</v>
      </c>
      <c r="D93" s="14" t="str">
        <f>INDEX(Tabelle3[Techno],MATCH('Figure 6'!H96,Tabelle3[ID],0))</f>
        <v>PSH</v>
      </c>
      <c r="E93" s="15">
        <f>IFERROR(INDEX(Tabelle2[Shock_Strength],MATCH('Figure 6'!I96,Tabelle2[Shock_Strenght_ID],0)),0)</f>
        <v>-0.1</v>
      </c>
      <c r="F93" s="13" t="str">
        <f t="shared" si="4"/>
        <v>555555554</v>
      </c>
      <c r="G93" s="13">
        <f t="shared" si="5"/>
        <v>9</v>
      </c>
      <c r="H93" s="13">
        <f t="shared" si="3"/>
        <v>4</v>
      </c>
      <c r="J93" s="17"/>
      <c r="K93" s="17">
        <v>0</v>
      </c>
      <c r="L93" s="17">
        <v>0</v>
      </c>
      <c r="M93" s="17">
        <v>0</v>
      </c>
      <c r="N93" s="17">
        <v>-0.03</v>
      </c>
      <c r="O93" s="17">
        <v>0</v>
      </c>
      <c r="P93" s="17">
        <v>0</v>
      </c>
      <c r="Q93" s="17">
        <v>0</v>
      </c>
      <c r="R93" s="17">
        <v>-0.05</v>
      </c>
      <c r="S93" s="17">
        <v>-0.1</v>
      </c>
      <c r="T93" s="17">
        <v>-0.01</v>
      </c>
      <c r="V93" s="17"/>
    </row>
    <row r="94" spans="1:22" hidden="1" x14ac:dyDescent="0.25">
      <c r="A94" s="13">
        <v>3555555555</v>
      </c>
      <c r="B94" s="14">
        <v>1503.8016539725791</v>
      </c>
      <c r="C94" s="14" t="str">
        <f>INDEX(PolInst[Instr],MATCH(VALUE(LEFT('Figure 6'!B97,1)),PolInst[ID],0))</f>
        <v>CO2_Tax</v>
      </c>
      <c r="D94" s="14" t="str">
        <f>INDEX(Tabelle3[Techno],MATCH('Figure 6'!H97,Tabelle3[ID],0))</f>
        <v>no</v>
      </c>
      <c r="E94" s="15">
        <f>IFERROR(INDEX(Tabelle2[Shock_Strength],MATCH('Figure 6'!I97,Tabelle2[Shock_Strenght_ID],0)),0)</f>
        <v>0</v>
      </c>
      <c r="F94" s="13" t="str">
        <f t="shared" si="4"/>
        <v>555555555</v>
      </c>
      <c r="G94" s="13">
        <f t="shared" si="5"/>
        <v>0</v>
      </c>
      <c r="H94" s="13" t="e">
        <f t="shared" si="3"/>
        <v>#VALUE!</v>
      </c>
      <c r="J94" s="17"/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V94" s="17"/>
    </row>
    <row r="95" spans="1:22" hidden="1" x14ac:dyDescent="0.25">
      <c r="A95" s="13">
        <v>3555555556</v>
      </c>
      <c r="B95" s="14">
        <v>1536.8034107575202</v>
      </c>
      <c r="C95" s="14" t="str">
        <f>INDEX(PolInst[Instr],MATCH(VALUE(LEFT('Figure 6'!B98,1)),PolInst[ID],0))</f>
        <v>CO2_Tax</v>
      </c>
      <c r="D95" s="14" t="str">
        <f>INDEX(Tabelle3[Techno],MATCH('Figure 6'!H98,Tabelle3[ID],0))</f>
        <v>PSH</v>
      </c>
      <c r="E95" s="15">
        <f>IFERROR(INDEX(Tabelle2[Shock_Strength],MATCH('Figure 6'!I98,Tabelle2[Shock_Strenght_ID],0)),0)</f>
        <v>0.1</v>
      </c>
      <c r="F95" s="13" t="str">
        <f t="shared" si="4"/>
        <v>555555556</v>
      </c>
      <c r="G95" s="13">
        <f t="shared" si="5"/>
        <v>9</v>
      </c>
      <c r="H95" s="13">
        <f t="shared" si="3"/>
        <v>6</v>
      </c>
      <c r="J95" s="17"/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0.01</v>
      </c>
      <c r="S95" s="17">
        <v>0.02</v>
      </c>
      <c r="T95" s="17">
        <v>0</v>
      </c>
      <c r="V95" s="17"/>
    </row>
    <row r="96" spans="1:22" hidden="1" x14ac:dyDescent="0.25">
      <c r="A96" s="13">
        <v>3555555557</v>
      </c>
      <c r="B96" s="14">
        <v>1536.8034107575206</v>
      </c>
      <c r="C96" s="14" t="str">
        <f>INDEX(PolInst[Instr],MATCH(VALUE(LEFT('Figure 6'!B99,1)),PolInst[ID],0))</f>
        <v>CO2_Tax</v>
      </c>
      <c r="D96" s="14" t="str">
        <f>INDEX(Tabelle3[Techno],MATCH('Figure 6'!H99,Tabelle3[ID],0))</f>
        <v>PSH</v>
      </c>
      <c r="E96" s="15">
        <f>IFERROR(INDEX(Tabelle2[Shock_Strength],MATCH('Figure 6'!I99,Tabelle2[Shock_Strenght_ID],0)),0)</f>
        <v>0.2</v>
      </c>
      <c r="F96" s="13" t="str">
        <f t="shared" si="4"/>
        <v>555555557</v>
      </c>
      <c r="G96" s="13">
        <f t="shared" si="5"/>
        <v>9</v>
      </c>
      <c r="H96" s="13">
        <f t="shared" si="3"/>
        <v>7</v>
      </c>
      <c r="J96" s="17"/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0.01</v>
      </c>
      <c r="S96" s="17">
        <v>0.02</v>
      </c>
      <c r="T96" s="17">
        <v>0</v>
      </c>
      <c r="V96" s="17"/>
    </row>
    <row r="97" spans="1:22" hidden="1" x14ac:dyDescent="0.25">
      <c r="A97" s="13">
        <v>3555555565</v>
      </c>
      <c r="B97" s="14">
        <v>1507.4100705910687</v>
      </c>
      <c r="C97" s="14" t="str">
        <f>INDEX(PolInst[Instr],MATCH(VALUE(LEFT('Figure 6'!B100,1)),PolInst[ID],0))</f>
        <v>CO2_Tax</v>
      </c>
      <c r="D97" s="14" t="str">
        <f>INDEX(Tabelle3[Techno],MATCH('Figure 6'!H100,Tabelle3[ID],0))</f>
        <v>Lit_Ion</v>
      </c>
      <c r="E97" s="15">
        <f>IFERROR(INDEX(Tabelle2[Shock_Strength],MATCH('Figure 6'!I100,Tabelle2[Shock_Strenght_ID],0)),0)</f>
        <v>0.1</v>
      </c>
      <c r="F97" s="13" t="str">
        <f t="shared" si="4"/>
        <v>555555565</v>
      </c>
      <c r="G97" s="13">
        <f t="shared" si="5"/>
        <v>8</v>
      </c>
      <c r="H97" s="13">
        <f t="shared" si="3"/>
        <v>6</v>
      </c>
      <c r="J97" s="17"/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0.04</v>
      </c>
      <c r="S97" s="17">
        <v>0.01</v>
      </c>
      <c r="T97" s="17">
        <v>0</v>
      </c>
      <c r="V97" s="17"/>
    </row>
    <row r="98" spans="1:22" hidden="1" x14ac:dyDescent="0.25">
      <c r="A98" s="13">
        <v>3555555575</v>
      </c>
      <c r="B98" s="14">
        <v>1508.5923924756758</v>
      </c>
      <c r="C98" s="14" t="str">
        <f>INDEX(PolInst[Instr],MATCH(VALUE(LEFT('Figure 6'!B101,1)),PolInst[ID],0))</f>
        <v>CO2_Tax</v>
      </c>
      <c r="D98" s="14" t="str">
        <f>INDEX(Tabelle3[Techno],MATCH('Figure 6'!H101,Tabelle3[ID],0))</f>
        <v>Lit_Ion</v>
      </c>
      <c r="E98" s="15">
        <f>IFERROR(INDEX(Tabelle2[Shock_Strength],MATCH('Figure 6'!I101,Tabelle2[Shock_Strenght_ID],0)),0)</f>
        <v>0.2</v>
      </c>
      <c r="F98" s="13" t="str">
        <f t="shared" si="4"/>
        <v>555555575</v>
      </c>
      <c r="G98" s="13">
        <f t="shared" si="5"/>
        <v>8</v>
      </c>
      <c r="H98" s="13">
        <f t="shared" si="3"/>
        <v>7</v>
      </c>
      <c r="J98" s="17"/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0.08</v>
      </c>
      <c r="S98" s="17">
        <v>0.01</v>
      </c>
      <c r="T98" s="17">
        <v>0</v>
      </c>
      <c r="V98" s="17"/>
    </row>
    <row r="99" spans="1:22" hidden="1" x14ac:dyDescent="0.25">
      <c r="A99" s="13">
        <v>3555555655</v>
      </c>
      <c r="B99" s="14">
        <v>1569.1701576681171</v>
      </c>
      <c r="C99" s="14" t="str">
        <f>INDEX(PolInst[Instr],MATCH(VALUE(LEFT('Figure 6'!B102,1)),PolInst[ID],0))</f>
        <v>CO2_Tax</v>
      </c>
      <c r="D99" s="14" t="str">
        <f>INDEX(Tabelle3[Techno],MATCH('Figure 6'!H102,Tabelle3[ID],0))</f>
        <v>Wind_Offshore</v>
      </c>
      <c r="E99" s="15">
        <f>IFERROR(INDEX(Tabelle2[Shock_Strength],MATCH('Figure 6'!I102,Tabelle2[Shock_Strenght_ID],0)),0)</f>
        <v>0.1</v>
      </c>
      <c r="F99" s="13" t="str">
        <f t="shared" si="4"/>
        <v>555555655</v>
      </c>
      <c r="G99" s="13">
        <f t="shared" si="5"/>
        <v>7</v>
      </c>
      <c r="H99" s="13">
        <f t="shared" si="3"/>
        <v>6</v>
      </c>
      <c r="J99" s="17"/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0.01</v>
      </c>
      <c r="Q99" s="17">
        <v>0</v>
      </c>
      <c r="R99" s="17">
        <v>-0.03</v>
      </c>
      <c r="S99" s="17">
        <v>0</v>
      </c>
      <c r="T99" s="17">
        <v>0</v>
      </c>
      <c r="V99" s="17"/>
    </row>
    <row r="100" spans="1:22" hidden="1" x14ac:dyDescent="0.25">
      <c r="A100" s="13">
        <v>3555555755</v>
      </c>
      <c r="B100" s="14">
        <v>1569.1701576681171</v>
      </c>
      <c r="C100" s="14" t="str">
        <f>INDEX(PolInst[Instr],MATCH(VALUE(LEFT('Figure 6'!B103,1)),PolInst[ID],0))</f>
        <v>CO2_Tax</v>
      </c>
      <c r="D100" s="14" t="str">
        <f>INDEX(Tabelle3[Techno],MATCH('Figure 6'!H103,Tabelle3[ID],0))</f>
        <v>Wind_Offshore</v>
      </c>
      <c r="E100" s="15">
        <f>IFERROR(INDEX(Tabelle2[Shock_Strength],MATCH('Figure 6'!I103,Tabelle2[Shock_Strenght_ID],0)),0)</f>
        <v>0.2</v>
      </c>
      <c r="F100" s="13" t="str">
        <f t="shared" si="4"/>
        <v>555555755</v>
      </c>
      <c r="G100" s="13">
        <f t="shared" si="5"/>
        <v>7</v>
      </c>
      <c r="H100" s="13">
        <f t="shared" si="3"/>
        <v>7</v>
      </c>
      <c r="J100" s="17"/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0.01</v>
      </c>
      <c r="Q100" s="17">
        <v>0</v>
      </c>
      <c r="R100" s="17">
        <v>-0.03</v>
      </c>
      <c r="S100" s="17">
        <v>0</v>
      </c>
      <c r="T100" s="17">
        <v>0</v>
      </c>
      <c r="V100" s="17"/>
    </row>
    <row r="101" spans="1:22" hidden="1" x14ac:dyDescent="0.25">
      <c r="A101" s="13">
        <v>3555556555</v>
      </c>
      <c r="B101" s="14">
        <v>1482.8085518655539</v>
      </c>
      <c r="C101" s="14" t="str">
        <f>INDEX(PolInst[Instr],MATCH(VALUE(LEFT('Figure 6'!B104,1)),PolInst[ID],0))</f>
        <v>CO2_Tax</v>
      </c>
      <c r="D101" s="14" t="str">
        <f>INDEX(Tabelle3[Techno],MATCH('Figure 6'!H104,Tabelle3[ID],0))</f>
        <v>Wind_Onshore</v>
      </c>
      <c r="E101" s="15">
        <f>IFERROR(INDEX(Tabelle2[Shock_Strength],MATCH('Figure 6'!I104,Tabelle2[Shock_Strenght_ID],0)),0)</f>
        <v>0.1</v>
      </c>
      <c r="F101" s="13" t="str">
        <f t="shared" si="4"/>
        <v>555556555</v>
      </c>
      <c r="G101" s="13">
        <f t="shared" si="5"/>
        <v>6</v>
      </c>
      <c r="H101" s="13">
        <f t="shared" si="3"/>
        <v>6</v>
      </c>
      <c r="J101" s="17"/>
      <c r="K101" s="17">
        <v>0</v>
      </c>
      <c r="L101" s="17">
        <v>0</v>
      </c>
      <c r="M101" s="17">
        <v>0</v>
      </c>
      <c r="N101" s="17">
        <v>0</v>
      </c>
      <c r="O101" s="17">
        <v>0.05</v>
      </c>
      <c r="P101" s="17">
        <v>0</v>
      </c>
      <c r="Q101" s="17">
        <v>0</v>
      </c>
      <c r="R101" s="17">
        <v>0.01</v>
      </c>
      <c r="S101" s="17">
        <v>-0.03</v>
      </c>
      <c r="T101" s="17">
        <v>0.02</v>
      </c>
      <c r="V101" s="17"/>
    </row>
    <row r="102" spans="1:22" hidden="1" x14ac:dyDescent="0.25">
      <c r="A102" s="13">
        <v>3555557555</v>
      </c>
      <c r="B102" s="14">
        <v>1480.7623127992408</v>
      </c>
      <c r="C102" s="14" t="str">
        <f>INDEX(PolInst[Instr],MATCH(VALUE(LEFT('Figure 6'!B105,1)),PolInst[ID],0))</f>
        <v>CO2_Tax</v>
      </c>
      <c r="D102" s="14" t="str">
        <f>INDEX(Tabelle3[Techno],MATCH('Figure 6'!H105,Tabelle3[ID],0))</f>
        <v>Wind_Onshore</v>
      </c>
      <c r="E102" s="15">
        <f>IFERROR(INDEX(Tabelle2[Shock_Strength],MATCH('Figure 6'!I105,Tabelle2[Shock_Strenght_ID],0)),0)</f>
        <v>0.2</v>
      </c>
      <c r="F102" s="13" t="str">
        <f t="shared" si="4"/>
        <v>555557555</v>
      </c>
      <c r="G102" s="13">
        <f t="shared" si="5"/>
        <v>6</v>
      </c>
      <c r="H102" s="13">
        <f t="shared" si="3"/>
        <v>7</v>
      </c>
      <c r="J102" s="17"/>
      <c r="K102" s="17">
        <v>0</v>
      </c>
      <c r="L102" s="17">
        <v>0</v>
      </c>
      <c r="M102" s="17">
        <v>0</v>
      </c>
      <c r="N102" s="17">
        <v>0</v>
      </c>
      <c r="O102" s="17">
        <v>0.06</v>
      </c>
      <c r="P102" s="17">
        <v>0</v>
      </c>
      <c r="Q102" s="17">
        <v>0</v>
      </c>
      <c r="R102" s="17">
        <v>0.01</v>
      </c>
      <c r="S102" s="17">
        <v>-0.04</v>
      </c>
      <c r="T102" s="17">
        <v>0.02</v>
      </c>
      <c r="V102" s="17"/>
    </row>
    <row r="103" spans="1:22" hidden="1" x14ac:dyDescent="0.25">
      <c r="A103" s="13">
        <v>3555565555</v>
      </c>
      <c r="B103" s="14">
        <v>1611.2429335051311</v>
      </c>
      <c r="C103" s="14" t="str">
        <f>INDEX(PolInst[Instr],MATCH(VALUE(LEFT('Figure 6'!B106,1)),PolInst[ID],0))</f>
        <v>CO2_Tax</v>
      </c>
      <c r="D103" s="14" t="str">
        <f>INDEX(Tabelle3[Techno],MATCH('Figure 6'!H106,Tabelle3[ID],0))</f>
        <v>Solar</v>
      </c>
      <c r="E103" s="15">
        <f>IFERROR(INDEX(Tabelle2[Shock_Strength],MATCH('Figure 6'!I106,Tabelle2[Shock_Strenght_ID],0)),0)</f>
        <v>0.1</v>
      </c>
      <c r="F103" s="13" t="str">
        <f t="shared" si="4"/>
        <v>555565555</v>
      </c>
      <c r="G103" s="13">
        <f t="shared" si="5"/>
        <v>5</v>
      </c>
      <c r="H103" s="13">
        <f t="shared" si="3"/>
        <v>6</v>
      </c>
      <c r="J103" s="17"/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0.04</v>
      </c>
      <c r="R103" s="17">
        <v>-0.02</v>
      </c>
      <c r="S103" s="17">
        <v>-0.02</v>
      </c>
      <c r="T103" s="17">
        <v>0.01</v>
      </c>
      <c r="V103" s="17"/>
    </row>
    <row r="104" spans="1:22" hidden="1" x14ac:dyDescent="0.25">
      <c r="A104" s="13">
        <v>3555575555</v>
      </c>
      <c r="B104" s="14">
        <v>1625.2667498496337</v>
      </c>
      <c r="C104" s="14" t="str">
        <f>INDEX(PolInst[Instr],MATCH(VALUE(LEFT('Figure 6'!B107,1)),PolInst[ID],0))</f>
        <v>CO2_Tax</v>
      </c>
      <c r="D104" s="14" t="str">
        <f>INDEX(Tabelle3[Techno],MATCH('Figure 6'!H107,Tabelle3[ID],0))</f>
        <v>Solar</v>
      </c>
      <c r="E104" s="15">
        <f>IFERROR(INDEX(Tabelle2[Shock_Strength],MATCH('Figure 6'!I107,Tabelle2[Shock_Strenght_ID],0)),0)</f>
        <v>0.2</v>
      </c>
      <c r="F104" s="13" t="str">
        <f t="shared" si="4"/>
        <v>555575555</v>
      </c>
      <c r="G104" s="13">
        <f t="shared" si="5"/>
        <v>5</v>
      </c>
      <c r="H104" s="13">
        <f t="shared" si="3"/>
        <v>7</v>
      </c>
      <c r="J104" s="17"/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0.04</v>
      </c>
      <c r="R104" s="17">
        <v>-0.02</v>
      </c>
      <c r="S104" s="17">
        <v>-0.02</v>
      </c>
      <c r="T104" s="17">
        <v>0.01</v>
      </c>
      <c r="V104" s="17"/>
    </row>
    <row r="105" spans="1:22" hidden="1" x14ac:dyDescent="0.25">
      <c r="A105" s="13">
        <v>3555655555</v>
      </c>
      <c r="B105" s="14">
        <v>1647.0208591128555</v>
      </c>
      <c r="C105" s="14" t="str">
        <f>INDEX(PolInst[Instr],MATCH(VALUE(LEFT('Figure 6'!B108,1)),PolInst[ID],0))</f>
        <v>CO2_Tax</v>
      </c>
      <c r="D105" s="14" t="str">
        <f>INDEX(Tabelle3[Techno],MATCH('Figure 6'!H108,Tabelle3[ID],0))</f>
        <v>Demand</v>
      </c>
      <c r="E105" s="15">
        <f>IFERROR(INDEX(Tabelle2[Shock_Strength],MATCH('Figure 6'!I108,Tabelle2[Shock_Strenght_ID],0)),0)</f>
        <v>0.1</v>
      </c>
      <c r="F105" s="13" t="str">
        <f t="shared" si="4"/>
        <v>555655555</v>
      </c>
      <c r="G105" s="13">
        <f t="shared" si="5"/>
        <v>4</v>
      </c>
      <c r="H105" s="13">
        <f t="shared" si="3"/>
        <v>6</v>
      </c>
      <c r="J105" s="17"/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V105" s="17"/>
    </row>
    <row r="106" spans="1:22" hidden="1" x14ac:dyDescent="0.25">
      <c r="A106" s="13">
        <v>3555755555</v>
      </c>
      <c r="B106" s="14">
        <v>1790.2400642531147</v>
      </c>
      <c r="C106" s="14" t="str">
        <f>INDEX(PolInst[Instr],MATCH(VALUE(LEFT('Figure 6'!B109,1)),PolInst[ID],0))</f>
        <v>CO2_Tax</v>
      </c>
      <c r="D106" s="14" t="str">
        <f>INDEX(Tabelle3[Techno],MATCH('Figure 6'!H109,Tabelle3[ID],0))</f>
        <v>Demand</v>
      </c>
      <c r="E106" s="15">
        <f>IFERROR(INDEX(Tabelle2[Shock_Strength],MATCH('Figure 6'!I109,Tabelle2[Shock_Strenght_ID],0)),0)</f>
        <v>0.2</v>
      </c>
      <c r="F106" s="13" t="str">
        <f t="shared" si="4"/>
        <v>555755555</v>
      </c>
      <c r="G106" s="13">
        <f t="shared" si="5"/>
        <v>4</v>
      </c>
      <c r="H106" s="13">
        <f t="shared" si="3"/>
        <v>7</v>
      </c>
      <c r="J106" s="17"/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V106" s="17"/>
    </row>
    <row r="107" spans="1:22" hidden="1" x14ac:dyDescent="0.25">
      <c r="A107" s="13">
        <v>3556555555</v>
      </c>
      <c r="B107" s="14">
        <v>1503.8016539725804</v>
      </c>
      <c r="C107" s="14" t="str">
        <f>INDEX(PolInst[Instr],MATCH(VALUE(LEFT('Figure 6'!B110,1)),PolInst[ID],0))</f>
        <v>CO2_Tax</v>
      </c>
      <c r="D107" s="14" t="str">
        <f>INDEX(Tabelle3[Techno],MATCH('Figure 6'!H110,Tabelle3[ID],0))</f>
        <v>Hardcoal</v>
      </c>
      <c r="E107" s="15">
        <f>IFERROR(INDEX(Tabelle2[Shock_Strength],MATCH('Figure 6'!I110,Tabelle2[Shock_Strenght_ID],0)),0)</f>
        <v>0.1</v>
      </c>
      <c r="F107" s="13" t="str">
        <f t="shared" si="4"/>
        <v>556555555</v>
      </c>
      <c r="G107" s="13">
        <f t="shared" si="5"/>
        <v>3</v>
      </c>
      <c r="H107" s="13">
        <f t="shared" si="3"/>
        <v>6</v>
      </c>
      <c r="J107" s="17"/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V107" s="17"/>
    </row>
    <row r="108" spans="1:22" hidden="1" x14ac:dyDescent="0.25">
      <c r="A108" s="13">
        <v>3557555555</v>
      </c>
      <c r="B108" s="14">
        <v>1503.8016539725795</v>
      </c>
      <c r="C108" s="14" t="str">
        <f>INDEX(PolInst[Instr],MATCH(VALUE(LEFT('Figure 6'!B111,1)),PolInst[ID],0))</f>
        <v>CO2_Tax</v>
      </c>
      <c r="D108" s="14" t="str">
        <f>INDEX(Tabelle3[Techno],MATCH('Figure 6'!H111,Tabelle3[ID],0))</f>
        <v>Hardcoal</v>
      </c>
      <c r="E108" s="15">
        <f>IFERROR(INDEX(Tabelle2[Shock_Strength],MATCH('Figure 6'!I111,Tabelle2[Shock_Strenght_ID],0)),0)</f>
        <v>0.2</v>
      </c>
      <c r="F108" s="13" t="str">
        <f t="shared" si="4"/>
        <v>557555555</v>
      </c>
      <c r="G108" s="13">
        <f t="shared" si="5"/>
        <v>3</v>
      </c>
      <c r="H108" s="13">
        <f t="shared" si="3"/>
        <v>7</v>
      </c>
      <c r="J108" s="17"/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V108" s="17"/>
    </row>
    <row r="109" spans="1:22" hidden="1" x14ac:dyDescent="0.25">
      <c r="A109" s="13">
        <v>3565555555</v>
      </c>
      <c r="B109" s="14">
        <v>1344.9837668817665</v>
      </c>
      <c r="C109" s="14" t="str">
        <f>INDEX(PolInst[Instr],MATCH(VALUE(LEFT('Figure 6'!B112,1)),PolInst[ID],0))</f>
        <v>CO2_Tax</v>
      </c>
      <c r="D109" s="14" t="str">
        <f>INDEX(Tabelle3[Techno],MATCH('Figure 6'!H112,Tabelle3[ID],0))</f>
        <v>Gas</v>
      </c>
      <c r="E109" s="15">
        <f>IFERROR(INDEX(Tabelle2[Shock_Strength],MATCH('Figure 6'!I112,Tabelle2[Shock_Strenght_ID],0)),0)</f>
        <v>0.1</v>
      </c>
      <c r="F109" s="13" t="str">
        <f t="shared" si="4"/>
        <v>565555555</v>
      </c>
      <c r="G109" s="13">
        <f t="shared" si="5"/>
        <v>2</v>
      </c>
      <c r="H109" s="13">
        <f t="shared" si="3"/>
        <v>6</v>
      </c>
      <c r="J109" s="17"/>
      <c r="K109" s="17">
        <v>0</v>
      </c>
      <c r="L109" s="17">
        <v>0</v>
      </c>
      <c r="M109" s="17">
        <v>0</v>
      </c>
      <c r="N109" s="17">
        <v>-0.03</v>
      </c>
      <c r="O109" s="17">
        <v>0</v>
      </c>
      <c r="P109" s="17">
        <v>0</v>
      </c>
      <c r="Q109" s="17">
        <v>0</v>
      </c>
      <c r="R109" s="17">
        <v>0.05</v>
      </c>
      <c r="S109" s="17">
        <v>-0.03</v>
      </c>
      <c r="T109" s="17">
        <v>0</v>
      </c>
      <c r="V109" s="17"/>
    </row>
    <row r="110" spans="1:22" hidden="1" x14ac:dyDescent="0.25">
      <c r="A110" s="13">
        <v>3575555555</v>
      </c>
      <c r="B110" s="14">
        <v>1255.5055596014556</v>
      </c>
      <c r="C110" s="14" t="str">
        <f>INDEX(PolInst[Instr],MATCH(VALUE(LEFT('Figure 6'!B113,1)),PolInst[ID],0))</f>
        <v>CO2_Tax</v>
      </c>
      <c r="D110" s="14" t="str">
        <f>INDEX(Tabelle3[Techno],MATCH('Figure 6'!H113,Tabelle3[ID],0))</f>
        <v>Gas</v>
      </c>
      <c r="E110" s="15">
        <f>IFERROR(INDEX(Tabelle2[Shock_Strength],MATCH('Figure 6'!I113,Tabelle2[Shock_Strenght_ID],0)),0)</f>
        <v>0.2</v>
      </c>
      <c r="F110" s="13" t="str">
        <f t="shared" si="4"/>
        <v>575555555</v>
      </c>
      <c r="G110" s="13">
        <f t="shared" si="5"/>
        <v>2</v>
      </c>
      <c r="H110" s="13">
        <f t="shared" si="3"/>
        <v>7</v>
      </c>
      <c r="J110" s="17"/>
      <c r="K110" s="17">
        <v>0</v>
      </c>
      <c r="L110" s="17">
        <v>0</v>
      </c>
      <c r="M110" s="17">
        <v>-0.02</v>
      </c>
      <c r="N110" s="17">
        <v>-0.09</v>
      </c>
      <c r="O110" s="17">
        <v>0</v>
      </c>
      <c r="P110" s="17">
        <v>0</v>
      </c>
      <c r="Q110" s="17">
        <v>0</v>
      </c>
      <c r="R110" s="17">
        <v>0.05</v>
      </c>
      <c r="S110" s="17">
        <v>-0.03</v>
      </c>
      <c r="T110" s="17">
        <v>0</v>
      </c>
      <c r="V110" s="17"/>
    </row>
    <row r="111" spans="1:22" hidden="1" x14ac:dyDescent="0.25">
      <c r="A111" s="13">
        <v>3655555555</v>
      </c>
      <c r="B111" s="14">
        <v>1503.8016539725804</v>
      </c>
      <c r="C111" s="14" t="str">
        <f>INDEX(PolInst[Instr],MATCH(VALUE(LEFT('Figure 6'!B114,1)),PolInst[ID],0))</f>
        <v>CO2_Tax</v>
      </c>
      <c r="D111" s="14" t="str">
        <f>INDEX(Tabelle3[Techno],MATCH('Figure 6'!H114,Tabelle3[ID],0))</f>
        <v>Lignite</v>
      </c>
      <c r="E111" s="15">
        <f>IFERROR(INDEX(Tabelle2[Shock_Strength],MATCH('Figure 6'!I114,Tabelle2[Shock_Strenght_ID],0)),0)</f>
        <v>0.1</v>
      </c>
      <c r="F111" s="13" t="str">
        <f t="shared" si="4"/>
        <v>655555555</v>
      </c>
      <c r="G111" s="13">
        <f t="shared" si="5"/>
        <v>1</v>
      </c>
      <c r="H111" s="13">
        <f t="shared" si="3"/>
        <v>6</v>
      </c>
      <c r="J111" s="17"/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V111" s="17"/>
    </row>
    <row r="112" spans="1:22" hidden="1" x14ac:dyDescent="0.25">
      <c r="A112" s="13">
        <v>3755555555</v>
      </c>
      <c r="B112" s="14">
        <v>1503.8016539725795</v>
      </c>
      <c r="C112" s="14" t="str">
        <f>INDEX(PolInst[Instr],MATCH(VALUE(LEFT('Figure 6'!B115,1)),PolInst[ID],0))</f>
        <v>CO2_Tax</v>
      </c>
      <c r="D112" s="14" t="str">
        <f>INDEX(Tabelle3[Techno],MATCH('Figure 6'!H115,Tabelle3[ID],0))</f>
        <v>Lignite</v>
      </c>
      <c r="E112" s="15">
        <f>IFERROR(INDEX(Tabelle2[Shock_Strength],MATCH('Figure 6'!I115,Tabelle2[Shock_Strenght_ID],0)),0)</f>
        <v>0.2</v>
      </c>
      <c r="F112" s="13" t="str">
        <f t="shared" si="4"/>
        <v>755555555</v>
      </c>
      <c r="G112" s="13">
        <f t="shared" si="5"/>
        <v>1</v>
      </c>
      <c r="H112" s="13">
        <f t="shared" si="3"/>
        <v>7</v>
      </c>
      <c r="J112" s="17"/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V112" s="17"/>
    </row>
    <row r="113" spans="1:22" hidden="1" x14ac:dyDescent="0.25">
      <c r="A113" s="13">
        <v>4355555555</v>
      </c>
      <c r="B113" s="14">
        <v>1526.0115906720816</v>
      </c>
      <c r="C113" s="14" t="str">
        <f>INDEX(PolInst[Instr],MATCH(VALUE(LEFT('Figure 6'!B116,1)),PolInst[ID],0))</f>
        <v>FIT</v>
      </c>
      <c r="D113" s="14" t="str">
        <f>INDEX(Tabelle3[Techno],MATCH('Figure 6'!H116,Tabelle3[ID],0))</f>
        <v>Lignite</v>
      </c>
      <c r="E113" s="15">
        <f>IFERROR(INDEX(Tabelle2[Shock_Strength],MATCH('Figure 6'!I116,Tabelle2[Shock_Strenght_ID],0)),0)</f>
        <v>-0.2</v>
      </c>
      <c r="F113" s="13" t="str">
        <f t="shared" si="4"/>
        <v>355555555</v>
      </c>
      <c r="G113" s="13">
        <f t="shared" si="5"/>
        <v>1</v>
      </c>
      <c r="H113" s="13">
        <f t="shared" si="3"/>
        <v>3</v>
      </c>
      <c r="J113" s="17"/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0.01</v>
      </c>
      <c r="T113" s="17">
        <v>0</v>
      </c>
      <c r="V113" s="17"/>
    </row>
    <row r="114" spans="1:22" hidden="1" x14ac:dyDescent="0.25">
      <c r="A114" s="13">
        <v>4455555555</v>
      </c>
      <c r="B114" s="14">
        <v>1517.9321486232348</v>
      </c>
      <c r="C114" s="14" t="str">
        <f>INDEX(PolInst[Instr],MATCH(VALUE(LEFT('Figure 6'!B117,1)),PolInst[ID],0))</f>
        <v>FIT</v>
      </c>
      <c r="D114" s="14" t="str">
        <f>INDEX(Tabelle3[Techno],MATCH('Figure 6'!H117,Tabelle3[ID],0))</f>
        <v>Lignite</v>
      </c>
      <c r="E114" s="15">
        <f>IFERROR(INDEX(Tabelle2[Shock_Strength],MATCH('Figure 6'!I117,Tabelle2[Shock_Strenght_ID],0)),0)</f>
        <v>-0.1</v>
      </c>
      <c r="F114" s="13" t="str">
        <f t="shared" si="4"/>
        <v>455555555</v>
      </c>
      <c r="G114" s="13">
        <f t="shared" si="5"/>
        <v>1</v>
      </c>
      <c r="H114" s="13">
        <f t="shared" si="3"/>
        <v>4</v>
      </c>
      <c r="J114" s="17"/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0.01</v>
      </c>
      <c r="T114" s="17">
        <v>0</v>
      </c>
      <c r="V114" s="17"/>
    </row>
    <row r="115" spans="1:22" hidden="1" x14ac:dyDescent="0.25">
      <c r="A115" s="13">
        <v>4535555555</v>
      </c>
      <c r="B115" s="14">
        <v>1440.0382142315934</v>
      </c>
      <c r="C115" s="14" t="str">
        <f>INDEX(PolInst[Instr],MATCH(VALUE(LEFT('Figure 6'!B118,1)),PolInst[ID],0))</f>
        <v>FIT</v>
      </c>
      <c r="D115" s="14" t="str">
        <f>INDEX(Tabelle3[Techno],MATCH('Figure 6'!H118,Tabelle3[ID],0))</f>
        <v>Gas</v>
      </c>
      <c r="E115" s="15">
        <f>IFERROR(INDEX(Tabelle2[Shock_Strength],MATCH('Figure 6'!I118,Tabelle2[Shock_Strenght_ID],0)),0)</f>
        <v>-0.2</v>
      </c>
      <c r="F115" s="13" t="str">
        <f t="shared" si="4"/>
        <v>535555555</v>
      </c>
      <c r="G115" s="13">
        <f t="shared" si="5"/>
        <v>2</v>
      </c>
      <c r="H115" s="13">
        <f t="shared" si="3"/>
        <v>3</v>
      </c>
      <c r="J115" s="17"/>
      <c r="K115" s="17">
        <v>-0.02</v>
      </c>
      <c r="L115" s="17">
        <v>0</v>
      </c>
      <c r="M115" s="17">
        <v>-0.01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-0.01</v>
      </c>
      <c r="T115" s="17">
        <v>0</v>
      </c>
      <c r="V115" s="17"/>
    </row>
    <row r="116" spans="1:22" hidden="1" x14ac:dyDescent="0.25">
      <c r="A116" s="13">
        <v>4545555555</v>
      </c>
      <c r="B116" s="14">
        <v>1482.9202612724303</v>
      </c>
      <c r="C116" s="14" t="str">
        <f>INDEX(PolInst[Instr],MATCH(VALUE(LEFT('Figure 6'!B119,1)),PolInst[ID],0))</f>
        <v>FIT</v>
      </c>
      <c r="D116" s="14" t="str">
        <f>INDEX(Tabelle3[Techno],MATCH('Figure 6'!H119,Tabelle3[ID],0))</f>
        <v>Gas</v>
      </c>
      <c r="E116" s="15">
        <f>IFERROR(INDEX(Tabelle2[Shock_Strength],MATCH('Figure 6'!I119,Tabelle2[Shock_Strenght_ID],0)),0)</f>
        <v>-0.1</v>
      </c>
      <c r="F116" s="13" t="str">
        <f t="shared" si="4"/>
        <v>545555555</v>
      </c>
      <c r="G116" s="13">
        <f t="shared" si="5"/>
        <v>2</v>
      </c>
      <c r="H116" s="13">
        <f t="shared" si="3"/>
        <v>4</v>
      </c>
      <c r="J116" s="17"/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V116" s="17"/>
    </row>
    <row r="117" spans="1:22" hidden="1" x14ac:dyDescent="0.25">
      <c r="A117" s="13">
        <v>4553555555</v>
      </c>
      <c r="B117" s="14">
        <v>1514.0325659485193</v>
      </c>
      <c r="C117" s="14" t="str">
        <f>INDEX(PolInst[Instr],MATCH(VALUE(LEFT('Figure 6'!B120,1)),PolInst[ID],0))</f>
        <v>FIT</v>
      </c>
      <c r="D117" s="14" t="str">
        <f>INDEX(Tabelle3[Techno],MATCH('Figure 6'!H120,Tabelle3[ID],0))</f>
        <v>Hardcoal</v>
      </c>
      <c r="E117" s="15">
        <f>IFERROR(INDEX(Tabelle2[Shock_Strength],MATCH('Figure 6'!I120,Tabelle2[Shock_Strenght_ID],0)),0)</f>
        <v>-0.2</v>
      </c>
      <c r="F117" s="13" t="str">
        <f t="shared" si="4"/>
        <v>553555555</v>
      </c>
      <c r="G117" s="13">
        <f t="shared" si="5"/>
        <v>3</v>
      </c>
      <c r="H117" s="13">
        <f t="shared" si="3"/>
        <v>3</v>
      </c>
      <c r="J117" s="17"/>
      <c r="K117" s="17">
        <v>-0.01</v>
      </c>
      <c r="L117" s="17">
        <v>0</v>
      </c>
      <c r="M117" s="17">
        <v>-0.01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V117" s="17"/>
    </row>
    <row r="118" spans="1:22" hidden="1" x14ac:dyDescent="0.25">
      <c r="A118" s="13">
        <v>4554555555</v>
      </c>
      <c r="B118" s="14">
        <v>1508.7739679576441</v>
      </c>
      <c r="C118" s="14" t="str">
        <f>INDEX(PolInst[Instr],MATCH(VALUE(LEFT('Figure 6'!B121,1)),PolInst[ID],0))</f>
        <v>FIT</v>
      </c>
      <c r="D118" s="14" t="str">
        <f>INDEX(Tabelle3[Techno],MATCH('Figure 6'!H121,Tabelle3[ID],0))</f>
        <v>Hardcoal</v>
      </c>
      <c r="E118" s="15">
        <f>IFERROR(INDEX(Tabelle2[Shock_Strength],MATCH('Figure 6'!I121,Tabelle2[Shock_Strenght_ID],0)),0)</f>
        <v>-0.1</v>
      </c>
      <c r="F118" s="13" t="str">
        <f t="shared" si="4"/>
        <v>554555555</v>
      </c>
      <c r="G118" s="13">
        <f t="shared" si="5"/>
        <v>3</v>
      </c>
      <c r="H118" s="13">
        <f t="shared" si="3"/>
        <v>4</v>
      </c>
      <c r="J118" s="17"/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V118" s="17"/>
    </row>
    <row r="119" spans="1:22" hidden="1" x14ac:dyDescent="0.25">
      <c r="A119" s="13">
        <v>4555355555</v>
      </c>
      <c r="B119" s="14">
        <v>772.48081503777848</v>
      </c>
      <c r="C119" s="14" t="str">
        <f>INDEX(PolInst[Instr],MATCH(VALUE(LEFT('Figure 6'!B122,1)),PolInst[ID],0))</f>
        <v>FIT</v>
      </c>
      <c r="D119" s="14" t="str">
        <f>INDEX(Tabelle3[Techno],MATCH('Figure 6'!H122,Tabelle3[ID],0))</f>
        <v>Demand</v>
      </c>
      <c r="E119" s="15">
        <f>IFERROR(INDEX(Tabelle2[Shock_Strength],MATCH('Figure 6'!I122,Tabelle2[Shock_Strenght_ID],0)),0)</f>
        <v>-0.2</v>
      </c>
      <c r="F119" s="13" t="str">
        <f t="shared" si="4"/>
        <v>555355555</v>
      </c>
      <c r="G119" s="13">
        <f t="shared" si="5"/>
        <v>4</v>
      </c>
      <c r="H119" s="13">
        <f t="shared" si="3"/>
        <v>3</v>
      </c>
      <c r="J119" s="17"/>
      <c r="K119" s="17">
        <v>-0.3</v>
      </c>
      <c r="L119" s="17">
        <v>0</v>
      </c>
      <c r="M119" s="17">
        <v>-0.36</v>
      </c>
      <c r="N119" s="17">
        <v>-0.41</v>
      </c>
      <c r="O119" s="17">
        <v>0</v>
      </c>
      <c r="P119" s="17">
        <v>0</v>
      </c>
      <c r="Q119" s="17">
        <v>0</v>
      </c>
      <c r="R119" s="17">
        <v>-0.3</v>
      </c>
      <c r="S119" s="17">
        <v>-0.19</v>
      </c>
      <c r="T119" s="17">
        <v>-0.05</v>
      </c>
      <c r="V119" s="17"/>
    </row>
    <row r="120" spans="1:22" hidden="1" x14ac:dyDescent="0.25">
      <c r="A120" s="13">
        <v>4555455555</v>
      </c>
      <c r="B120" s="14">
        <v>1093.7825605573958</v>
      </c>
      <c r="C120" s="14" t="str">
        <f>INDEX(PolInst[Instr],MATCH(VALUE(LEFT('Figure 6'!B123,1)),PolInst[ID],0))</f>
        <v>FIT</v>
      </c>
      <c r="D120" s="14" t="str">
        <f>INDEX(Tabelle3[Techno],MATCH('Figure 6'!H123,Tabelle3[ID],0))</f>
        <v>Demand</v>
      </c>
      <c r="E120" s="15">
        <f>IFERROR(INDEX(Tabelle2[Shock_Strength],MATCH('Figure 6'!I123,Tabelle2[Shock_Strenght_ID],0)),0)</f>
        <v>-0.1</v>
      </c>
      <c r="F120" s="13" t="str">
        <f t="shared" si="4"/>
        <v>555455555</v>
      </c>
      <c r="G120" s="13">
        <f t="shared" si="5"/>
        <v>4</v>
      </c>
      <c r="H120" s="13">
        <f t="shared" si="3"/>
        <v>4</v>
      </c>
      <c r="J120" s="17"/>
      <c r="K120" s="17">
        <v>-0.1</v>
      </c>
      <c r="L120" s="17">
        <v>0</v>
      </c>
      <c r="M120" s="17">
        <v>-0.12</v>
      </c>
      <c r="N120" s="17">
        <v>-0.15</v>
      </c>
      <c r="O120" s="17">
        <v>0</v>
      </c>
      <c r="P120" s="17">
        <v>0</v>
      </c>
      <c r="Q120" s="17">
        <v>0</v>
      </c>
      <c r="R120" s="17">
        <v>-0.08</v>
      </c>
      <c r="S120" s="17">
        <v>-7.0000000000000007E-2</v>
      </c>
      <c r="T120" s="17">
        <v>-0.02</v>
      </c>
      <c r="V120" s="17"/>
    </row>
    <row r="121" spans="1:22" hidden="1" x14ac:dyDescent="0.25">
      <c r="A121" s="13">
        <v>4555535555</v>
      </c>
      <c r="B121" s="14">
        <v>1503.6760485649447</v>
      </c>
      <c r="C121" s="14" t="str">
        <f>INDEX(PolInst[Instr],MATCH(VALUE(LEFT('Figure 6'!B124,1)),PolInst[ID],0))</f>
        <v>FIT</v>
      </c>
      <c r="D121" s="14" t="str">
        <f>INDEX(Tabelle3[Techno],MATCH('Figure 6'!H124,Tabelle3[ID],0))</f>
        <v>Solar</v>
      </c>
      <c r="E121" s="15">
        <f>IFERROR(INDEX(Tabelle2[Shock_Strength],MATCH('Figure 6'!I124,Tabelle2[Shock_Strenght_ID],0)),0)</f>
        <v>-0.2</v>
      </c>
      <c r="F121" s="13" t="str">
        <f t="shared" si="4"/>
        <v>555535555</v>
      </c>
      <c r="G121" s="13">
        <f t="shared" si="5"/>
        <v>5</v>
      </c>
      <c r="H121" s="13">
        <f t="shared" si="3"/>
        <v>3</v>
      </c>
      <c r="J121" s="17"/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V121" s="17"/>
    </row>
    <row r="122" spans="1:22" hidden="1" x14ac:dyDescent="0.25">
      <c r="A122" s="13">
        <v>4555545555</v>
      </c>
      <c r="B122" s="14">
        <v>1503.6760485649447</v>
      </c>
      <c r="C122" s="14" t="str">
        <f>INDEX(PolInst[Instr],MATCH(VALUE(LEFT('Figure 6'!B125,1)),PolInst[ID],0))</f>
        <v>FIT</v>
      </c>
      <c r="D122" s="14" t="str">
        <f>INDEX(Tabelle3[Techno],MATCH('Figure 6'!H125,Tabelle3[ID],0))</f>
        <v>Solar</v>
      </c>
      <c r="E122" s="15">
        <f>IFERROR(INDEX(Tabelle2[Shock_Strength],MATCH('Figure 6'!I125,Tabelle2[Shock_Strenght_ID],0)),0)</f>
        <v>-0.1</v>
      </c>
      <c r="F122" s="13" t="str">
        <f t="shared" si="4"/>
        <v>555545555</v>
      </c>
      <c r="G122" s="13">
        <f t="shared" si="5"/>
        <v>5</v>
      </c>
      <c r="H122" s="13">
        <f t="shared" si="3"/>
        <v>4</v>
      </c>
      <c r="J122" s="17"/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V122" s="17"/>
    </row>
    <row r="123" spans="1:22" hidden="1" x14ac:dyDescent="0.25">
      <c r="A123" s="13">
        <v>4555553555</v>
      </c>
      <c r="B123" s="14">
        <v>1503.6760485649447</v>
      </c>
      <c r="C123" s="14" t="str">
        <f>INDEX(PolInst[Instr],MATCH(VALUE(LEFT('Figure 6'!B126,1)),PolInst[ID],0))</f>
        <v>FIT</v>
      </c>
      <c r="D123" s="14" t="str">
        <f>INDEX(Tabelle3[Techno],MATCH('Figure 6'!H126,Tabelle3[ID],0))</f>
        <v>Wind_Onshore</v>
      </c>
      <c r="E123" s="15">
        <f>IFERROR(INDEX(Tabelle2[Shock_Strength],MATCH('Figure 6'!I126,Tabelle2[Shock_Strenght_ID],0)),0)</f>
        <v>-0.2</v>
      </c>
      <c r="F123" s="13" t="str">
        <f t="shared" si="4"/>
        <v>555553555</v>
      </c>
      <c r="G123" s="13">
        <f t="shared" si="5"/>
        <v>6</v>
      </c>
      <c r="H123" s="13">
        <f t="shared" si="3"/>
        <v>3</v>
      </c>
      <c r="J123" s="17"/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V123" s="17"/>
    </row>
    <row r="124" spans="1:22" hidden="1" x14ac:dyDescent="0.25">
      <c r="A124" s="13">
        <v>4555554555</v>
      </c>
      <c r="B124" s="14">
        <v>1503.6760485649447</v>
      </c>
      <c r="C124" s="14" t="str">
        <f>INDEX(PolInst[Instr],MATCH(VALUE(LEFT('Figure 6'!B127,1)),PolInst[ID],0))</f>
        <v>FIT</v>
      </c>
      <c r="D124" s="14" t="str">
        <f>INDEX(Tabelle3[Techno],MATCH('Figure 6'!H127,Tabelle3[ID],0))</f>
        <v>Wind_Onshore</v>
      </c>
      <c r="E124" s="15">
        <f>IFERROR(INDEX(Tabelle2[Shock_Strength],MATCH('Figure 6'!I127,Tabelle2[Shock_Strenght_ID],0)),0)</f>
        <v>-0.1</v>
      </c>
      <c r="F124" s="13" t="str">
        <f t="shared" si="4"/>
        <v>555554555</v>
      </c>
      <c r="G124" s="13">
        <f t="shared" si="5"/>
        <v>6</v>
      </c>
      <c r="H124" s="13">
        <f t="shared" si="3"/>
        <v>4</v>
      </c>
      <c r="J124" s="17"/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V124" s="17"/>
    </row>
    <row r="125" spans="1:22" hidden="1" x14ac:dyDescent="0.25">
      <c r="A125" s="13">
        <v>4555555355</v>
      </c>
      <c r="B125" s="14">
        <v>1503.6760485649447</v>
      </c>
      <c r="C125" s="14" t="str">
        <f>INDEX(PolInst[Instr],MATCH(VALUE(LEFT('Figure 6'!B128,1)),PolInst[ID],0))</f>
        <v>FIT</v>
      </c>
      <c r="D125" s="14" t="str">
        <f>INDEX(Tabelle3[Techno],MATCH('Figure 6'!H128,Tabelle3[ID],0))</f>
        <v>Wind_Offshore</v>
      </c>
      <c r="E125" s="15">
        <f>IFERROR(INDEX(Tabelle2[Shock_Strength],MATCH('Figure 6'!I128,Tabelle2[Shock_Strenght_ID],0)),0)</f>
        <v>-0.2</v>
      </c>
      <c r="F125" s="13" t="str">
        <f t="shared" si="4"/>
        <v>555555355</v>
      </c>
      <c r="G125" s="13">
        <f t="shared" si="5"/>
        <v>7</v>
      </c>
      <c r="H125" s="13">
        <f t="shared" si="3"/>
        <v>3</v>
      </c>
      <c r="J125" s="17"/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V125" s="17"/>
    </row>
    <row r="126" spans="1:22" hidden="1" x14ac:dyDescent="0.25">
      <c r="A126" s="13">
        <v>4555555455</v>
      </c>
      <c r="B126" s="14">
        <v>1503.6760485649447</v>
      </c>
      <c r="C126" s="14" t="str">
        <f>INDEX(PolInst[Instr],MATCH(VALUE(LEFT('Figure 6'!B129,1)),PolInst[ID],0))</f>
        <v>FIT</v>
      </c>
      <c r="D126" s="14" t="str">
        <f>INDEX(Tabelle3[Techno],MATCH('Figure 6'!H129,Tabelle3[ID],0))</f>
        <v>Wind_Offshore</v>
      </c>
      <c r="E126" s="15">
        <f>IFERROR(INDEX(Tabelle2[Shock_Strength],MATCH('Figure 6'!I129,Tabelle2[Shock_Strenght_ID],0)),0)</f>
        <v>-0.1</v>
      </c>
      <c r="F126" s="13" t="str">
        <f t="shared" si="4"/>
        <v>555555455</v>
      </c>
      <c r="G126" s="13">
        <f t="shared" si="5"/>
        <v>7</v>
      </c>
      <c r="H126" s="13">
        <f t="shared" si="3"/>
        <v>4</v>
      </c>
      <c r="J126" s="17"/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V126" s="17"/>
    </row>
    <row r="127" spans="1:22" hidden="1" x14ac:dyDescent="0.25">
      <c r="A127" s="13">
        <v>4555555535</v>
      </c>
      <c r="B127" s="14">
        <v>1477.6181517922635</v>
      </c>
      <c r="C127" s="14" t="str">
        <f>INDEX(PolInst[Instr],MATCH(VALUE(LEFT('Figure 6'!B130,1)),PolInst[ID],0))</f>
        <v>FIT</v>
      </c>
      <c r="D127" s="14" t="str">
        <f>INDEX(Tabelle3[Techno],MATCH('Figure 6'!H130,Tabelle3[ID],0))</f>
        <v>Lit_Ion</v>
      </c>
      <c r="E127" s="15">
        <f>IFERROR(INDEX(Tabelle2[Shock_Strength],MATCH('Figure 6'!I130,Tabelle2[Shock_Strenght_ID],0)),0)</f>
        <v>-0.2</v>
      </c>
      <c r="F127" s="13" t="str">
        <f t="shared" si="4"/>
        <v>555555535</v>
      </c>
      <c r="G127" s="13">
        <f t="shared" si="5"/>
        <v>8</v>
      </c>
      <c r="H127" s="13">
        <f t="shared" si="3"/>
        <v>3</v>
      </c>
      <c r="J127" s="17"/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-0.11</v>
      </c>
      <c r="S127" s="17">
        <v>-0.05</v>
      </c>
      <c r="T127" s="17">
        <v>0</v>
      </c>
      <c r="V127" s="17"/>
    </row>
    <row r="128" spans="1:22" hidden="1" x14ac:dyDescent="0.25">
      <c r="A128" s="13">
        <v>4555555545</v>
      </c>
      <c r="B128" s="14">
        <v>1488.8823758270275</v>
      </c>
      <c r="C128" s="14" t="str">
        <f>INDEX(PolInst[Instr],MATCH(VALUE(LEFT('Figure 6'!B131,1)),PolInst[ID],0))</f>
        <v>FIT</v>
      </c>
      <c r="D128" s="14" t="str">
        <f>INDEX(Tabelle3[Techno],MATCH('Figure 6'!H131,Tabelle3[ID],0))</f>
        <v>Lit_Ion</v>
      </c>
      <c r="E128" s="15">
        <f>IFERROR(INDEX(Tabelle2[Shock_Strength],MATCH('Figure 6'!I131,Tabelle2[Shock_Strenght_ID],0)),0)</f>
        <v>-0.1</v>
      </c>
      <c r="F128" s="13" t="str">
        <f t="shared" si="4"/>
        <v>555555545</v>
      </c>
      <c r="G128" s="13">
        <f t="shared" si="5"/>
        <v>8</v>
      </c>
      <c r="H128" s="13">
        <f t="shared" si="3"/>
        <v>4</v>
      </c>
      <c r="J128" s="17"/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-0.04</v>
      </c>
      <c r="S128" s="17">
        <v>-0.03</v>
      </c>
      <c r="T128" s="17">
        <v>0</v>
      </c>
      <c r="V128" s="17"/>
    </row>
    <row r="129" spans="1:22" hidden="1" x14ac:dyDescent="0.25">
      <c r="A129" s="13">
        <v>4555555553</v>
      </c>
      <c r="B129" s="14">
        <v>1346.7920845380429</v>
      </c>
      <c r="C129" s="14" t="str">
        <f>INDEX(PolInst[Instr],MATCH(VALUE(LEFT('Figure 6'!B132,1)),PolInst[ID],0))</f>
        <v>FIT</v>
      </c>
      <c r="D129" s="14" t="str">
        <f>INDEX(Tabelle3[Techno],MATCH('Figure 6'!H132,Tabelle3[ID],0))</f>
        <v>PSH</v>
      </c>
      <c r="E129" s="15">
        <f>IFERROR(INDEX(Tabelle2[Shock_Strength],MATCH('Figure 6'!I132,Tabelle2[Shock_Strenght_ID],0)),0)</f>
        <v>-0.2</v>
      </c>
      <c r="F129" s="13" t="str">
        <f t="shared" si="4"/>
        <v>555555553</v>
      </c>
      <c r="G129" s="13">
        <f t="shared" si="5"/>
        <v>9</v>
      </c>
      <c r="H129" s="13">
        <f t="shared" si="3"/>
        <v>3</v>
      </c>
      <c r="J129" s="17"/>
      <c r="K129" s="17">
        <v>-0.02</v>
      </c>
      <c r="L129" s="17">
        <v>0</v>
      </c>
      <c r="M129" s="17">
        <v>-0.02</v>
      </c>
      <c r="N129" s="17">
        <v>-0.04</v>
      </c>
      <c r="O129" s="17">
        <v>0</v>
      </c>
      <c r="P129" s="17">
        <v>0</v>
      </c>
      <c r="Q129" s="17">
        <v>0</v>
      </c>
      <c r="R129" s="17">
        <v>-0.04</v>
      </c>
      <c r="S129" s="17">
        <v>-0.17</v>
      </c>
      <c r="T129" s="17">
        <v>-0.01</v>
      </c>
      <c r="V129" s="17"/>
    </row>
    <row r="130" spans="1:22" hidden="1" x14ac:dyDescent="0.25">
      <c r="A130" s="13">
        <v>4555555554</v>
      </c>
      <c r="B130" s="14">
        <v>1406.5648152026122</v>
      </c>
      <c r="C130" s="14" t="str">
        <f>INDEX(PolInst[Instr],MATCH(VALUE(LEFT('Figure 6'!B133,1)),PolInst[ID],0))</f>
        <v>FIT</v>
      </c>
      <c r="D130" s="14" t="str">
        <f>INDEX(Tabelle3[Techno],MATCH('Figure 6'!H133,Tabelle3[ID],0))</f>
        <v>PSH</v>
      </c>
      <c r="E130" s="15">
        <f>IFERROR(INDEX(Tabelle2[Shock_Strength],MATCH('Figure 6'!I133,Tabelle2[Shock_Strenght_ID],0)),0)</f>
        <v>-0.1</v>
      </c>
      <c r="F130" s="13" t="str">
        <f t="shared" si="4"/>
        <v>555555554</v>
      </c>
      <c r="G130" s="13">
        <f t="shared" si="5"/>
        <v>9</v>
      </c>
      <c r="H130" s="13">
        <f t="shared" si="3"/>
        <v>4</v>
      </c>
      <c r="J130" s="17"/>
      <c r="K130" s="17">
        <v>0</v>
      </c>
      <c r="L130" s="17">
        <v>0</v>
      </c>
      <c r="M130" s="17">
        <v>0</v>
      </c>
      <c r="N130" s="17">
        <v>-0.01</v>
      </c>
      <c r="O130" s="17">
        <v>0</v>
      </c>
      <c r="P130" s="17">
        <v>0</v>
      </c>
      <c r="Q130" s="17">
        <v>0</v>
      </c>
      <c r="R130" s="17">
        <v>0</v>
      </c>
      <c r="S130" s="17">
        <v>-0.1</v>
      </c>
      <c r="T130" s="17">
        <v>-0.01</v>
      </c>
      <c r="V130" s="17"/>
    </row>
    <row r="131" spans="1:22" hidden="1" x14ac:dyDescent="0.25">
      <c r="A131" s="13">
        <v>4555555555</v>
      </c>
      <c r="B131" s="14">
        <v>1503.6760485649447</v>
      </c>
      <c r="C131" s="14" t="str">
        <f>INDEX(PolInst[Instr],MATCH(VALUE(LEFT('Figure 6'!B134,1)),PolInst[ID],0))</f>
        <v>FIT</v>
      </c>
      <c r="D131" s="14" t="str">
        <f>INDEX(Tabelle3[Techno],MATCH('Figure 6'!H134,Tabelle3[ID],0))</f>
        <v>no</v>
      </c>
      <c r="E131" s="15">
        <f>IFERROR(INDEX(Tabelle2[Shock_Strength],MATCH('Figure 6'!I134,Tabelle2[Shock_Strenght_ID],0)),0)</f>
        <v>0</v>
      </c>
      <c r="F131" s="13" t="str">
        <f t="shared" si="4"/>
        <v>555555555</v>
      </c>
      <c r="G131" s="13">
        <f t="shared" si="5"/>
        <v>0</v>
      </c>
      <c r="H131" s="13" t="e">
        <f t="shared" ref="H131:H149" si="6">VALUE(MID(F131,G131,1))</f>
        <v>#VALUE!</v>
      </c>
      <c r="J131" s="17"/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V131" s="17"/>
    </row>
    <row r="132" spans="1:22" hidden="1" x14ac:dyDescent="0.25">
      <c r="A132" s="13">
        <v>4555555556</v>
      </c>
      <c r="B132" s="14">
        <v>1548.334923074543</v>
      </c>
      <c r="C132" s="14" t="str">
        <f>INDEX(PolInst[Instr],MATCH(VALUE(LEFT('Figure 6'!B135,1)),PolInst[ID],0))</f>
        <v>FIT</v>
      </c>
      <c r="D132" s="14" t="str">
        <f>INDEX(Tabelle3[Techno],MATCH('Figure 6'!H135,Tabelle3[ID],0))</f>
        <v>PSH</v>
      </c>
      <c r="E132" s="15">
        <f>IFERROR(INDEX(Tabelle2[Shock_Strength],MATCH('Figure 6'!I135,Tabelle2[Shock_Strenght_ID],0)),0)</f>
        <v>0.1</v>
      </c>
      <c r="F132" s="13" t="str">
        <f t="shared" ref="F132:F149" si="7">MID(A132,2,99)</f>
        <v>555555556</v>
      </c>
      <c r="G132" s="13">
        <f t="shared" ref="G132:G149" si="8">IFERROR(FIND(3,F132),0)+IFERROR(FIND(4,F132),0)+IFERROR(FIND(6,F132),0)+IFERROR(FIND(7,F132),0)</f>
        <v>9</v>
      </c>
      <c r="H132" s="13">
        <f t="shared" si="6"/>
        <v>6</v>
      </c>
      <c r="J132" s="17"/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0.05</v>
      </c>
      <c r="S132" s="17">
        <v>0.03</v>
      </c>
      <c r="T132" s="17">
        <v>0</v>
      </c>
      <c r="V132" s="17"/>
    </row>
    <row r="133" spans="1:22" hidden="1" x14ac:dyDescent="0.25">
      <c r="A133" s="13">
        <v>4555555557</v>
      </c>
      <c r="B133" s="14">
        <v>1548.156172711803</v>
      </c>
      <c r="C133" s="14" t="str">
        <f>INDEX(PolInst[Instr],MATCH(VALUE(LEFT('Figure 6'!B136,1)),PolInst[ID],0))</f>
        <v>FIT</v>
      </c>
      <c r="D133" s="14" t="str">
        <f>INDEX(Tabelle3[Techno],MATCH('Figure 6'!H136,Tabelle3[ID],0))</f>
        <v>PSH</v>
      </c>
      <c r="E133" s="15">
        <f>IFERROR(INDEX(Tabelle2[Shock_Strength],MATCH('Figure 6'!I136,Tabelle2[Shock_Strenght_ID],0)),0)</f>
        <v>0.2</v>
      </c>
      <c r="F133" s="13" t="str">
        <f t="shared" si="7"/>
        <v>555555557</v>
      </c>
      <c r="G133" s="13">
        <f t="shared" si="8"/>
        <v>9</v>
      </c>
      <c r="H133" s="13">
        <f t="shared" si="6"/>
        <v>7</v>
      </c>
      <c r="J133" s="17"/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0.05</v>
      </c>
      <c r="S133" s="17">
        <v>0.03</v>
      </c>
      <c r="T133" s="17">
        <v>0</v>
      </c>
      <c r="V133" s="17"/>
    </row>
    <row r="134" spans="1:22" hidden="1" x14ac:dyDescent="0.25">
      <c r="A134" s="13">
        <v>4555555565</v>
      </c>
      <c r="B134" s="14">
        <v>1503.6784584674585</v>
      </c>
      <c r="C134" s="14" t="str">
        <f>INDEX(PolInst[Instr],MATCH(VALUE(LEFT('Figure 6'!B137,1)),PolInst[ID],0))</f>
        <v>FIT</v>
      </c>
      <c r="D134" s="14" t="str">
        <f>INDEX(Tabelle3[Techno],MATCH('Figure 6'!H137,Tabelle3[ID],0))</f>
        <v>Lit_Ion</v>
      </c>
      <c r="E134" s="15">
        <f>IFERROR(INDEX(Tabelle2[Shock_Strength],MATCH('Figure 6'!I137,Tabelle2[Shock_Strenght_ID],0)),0)</f>
        <v>0.1</v>
      </c>
      <c r="F134" s="13" t="str">
        <f t="shared" si="7"/>
        <v>555555565</v>
      </c>
      <c r="G134" s="13">
        <f t="shared" si="8"/>
        <v>8</v>
      </c>
      <c r="H134" s="13">
        <f t="shared" si="6"/>
        <v>6</v>
      </c>
      <c r="J134" s="17"/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7">
        <v>0</v>
      </c>
      <c r="Q134" s="17">
        <v>0</v>
      </c>
      <c r="R134" s="17">
        <v>0.09</v>
      </c>
      <c r="S134" s="17">
        <v>0</v>
      </c>
      <c r="T134" s="17">
        <v>0</v>
      </c>
      <c r="V134" s="17"/>
    </row>
    <row r="135" spans="1:22" hidden="1" x14ac:dyDescent="0.25">
      <c r="A135" s="13">
        <v>4555555575</v>
      </c>
      <c r="B135" s="14">
        <v>1507.5925561083723</v>
      </c>
      <c r="C135" s="14" t="str">
        <f>INDEX(PolInst[Instr],MATCH(VALUE(LEFT('Figure 6'!B138,1)),PolInst[ID],0))</f>
        <v>FIT</v>
      </c>
      <c r="D135" s="14" t="str">
        <f>INDEX(Tabelle3[Techno],MATCH('Figure 6'!H138,Tabelle3[ID],0))</f>
        <v>Lit_Ion</v>
      </c>
      <c r="E135" s="15">
        <f>IFERROR(INDEX(Tabelle2[Shock_Strength],MATCH('Figure 6'!I138,Tabelle2[Shock_Strenght_ID],0)),0)</f>
        <v>0.2</v>
      </c>
      <c r="F135" s="13" t="str">
        <f t="shared" si="7"/>
        <v>555555575</v>
      </c>
      <c r="G135" s="13">
        <f t="shared" si="8"/>
        <v>8</v>
      </c>
      <c r="H135" s="13">
        <f t="shared" si="6"/>
        <v>7</v>
      </c>
      <c r="J135" s="17"/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0.1</v>
      </c>
      <c r="S135" s="17">
        <v>0</v>
      </c>
      <c r="T135" s="17">
        <v>0</v>
      </c>
      <c r="V135" s="17"/>
    </row>
    <row r="136" spans="1:22" hidden="1" x14ac:dyDescent="0.25">
      <c r="A136" s="13">
        <v>4555555655</v>
      </c>
      <c r="B136" s="14">
        <v>1503.6760485649447</v>
      </c>
      <c r="C136" s="14" t="str">
        <f>INDEX(PolInst[Instr],MATCH(VALUE(LEFT('Figure 6'!B139,1)),PolInst[ID],0))</f>
        <v>FIT</v>
      </c>
      <c r="D136" s="14" t="str">
        <f>INDEX(Tabelle3[Techno],MATCH('Figure 6'!H139,Tabelle3[ID],0))</f>
        <v>Wind_Offshore</v>
      </c>
      <c r="E136" s="15">
        <f>IFERROR(INDEX(Tabelle2[Shock_Strength],MATCH('Figure 6'!I139,Tabelle2[Shock_Strenght_ID],0)),0)</f>
        <v>0.1</v>
      </c>
      <c r="F136" s="13" t="str">
        <f t="shared" si="7"/>
        <v>555555655</v>
      </c>
      <c r="G136" s="13">
        <f t="shared" si="8"/>
        <v>7</v>
      </c>
      <c r="H136" s="13">
        <f t="shared" si="6"/>
        <v>6</v>
      </c>
      <c r="J136" s="17"/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V136" s="17"/>
    </row>
    <row r="137" spans="1:22" hidden="1" x14ac:dyDescent="0.25">
      <c r="A137" s="13">
        <v>4555555755</v>
      </c>
      <c r="B137" s="14">
        <v>1503.6760485649447</v>
      </c>
      <c r="C137" s="14" t="str">
        <f>INDEX(PolInst[Instr],MATCH(VALUE(LEFT('Figure 6'!B140,1)),PolInst[ID],0))</f>
        <v>FIT</v>
      </c>
      <c r="D137" s="14" t="str">
        <f>INDEX(Tabelle3[Techno],MATCH('Figure 6'!H140,Tabelle3[ID],0))</f>
        <v>Wind_Offshore</v>
      </c>
      <c r="E137" s="15">
        <f>IFERROR(INDEX(Tabelle2[Shock_Strength],MATCH('Figure 6'!I140,Tabelle2[Shock_Strenght_ID],0)),0)</f>
        <v>0.2</v>
      </c>
      <c r="F137" s="13" t="str">
        <f t="shared" si="7"/>
        <v>555555755</v>
      </c>
      <c r="G137" s="13">
        <f t="shared" si="8"/>
        <v>7</v>
      </c>
      <c r="H137" s="13">
        <f t="shared" si="6"/>
        <v>7</v>
      </c>
      <c r="J137" s="17"/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V137" s="17"/>
    </row>
    <row r="138" spans="1:22" hidden="1" x14ac:dyDescent="0.25">
      <c r="A138" s="13">
        <v>4555556555</v>
      </c>
      <c r="B138" s="14">
        <v>1503.6760485649447</v>
      </c>
      <c r="C138" s="14" t="str">
        <f>INDEX(PolInst[Instr],MATCH(VALUE(LEFT('Figure 6'!B141,1)),PolInst[ID],0))</f>
        <v>FIT</v>
      </c>
      <c r="D138" s="14" t="str">
        <f>INDEX(Tabelle3[Techno],MATCH('Figure 6'!H141,Tabelle3[ID],0))</f>
        <v>Wind_Onshore</v>
      </c>
      <c r="E138" s="15">
        <f>IFERROR(INDEX(Tabelle2[Shock_Strength],MATCH('Figure 6'!I141,Tabelle2[Shock_Strenght_ID],0)),0)</f>
        <v>0.1</v>
      </c>
      <c r="F138" s="13" t="str">
        <f t="shared" si="7"/>
        <v>555556555</v>
      </c>
      <c r="G138" s="13">
        <f t="shared" si="8"/>
        <v>6</v>
      </c>
      <c r="H138" s="13">
        <f t="shared" si="6"/>
        <v>6</v>
      </c>
      <c r="J138" s="17"/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V138" s="17"/>
    </row>
    <row r="139" spans="1:22" hidden="1" x14ac:dyDescent="0.25">
      <c r="A139" s="13">
        <v>4555557555</v>
      </c>
      <c r="B139" s="14">
        <v>1503.6760485649447</v>
      </c>
      <c r="C139" s="14" t="str">
        <f>INDEX(PolInst[Instr],MATCH(VALUE(LEFT('Figure 6'!B142,1)),PolInst[ID],0))</f>
        <v>FIT</v>
      </c>
      <c r="D139" s="14" t="str">
        <f>INDEX(Tabelle3[Techno],MATCH('Figure 6'!H142,Tabelle3[ID],0))</f>
        <v>Wind_Onshore</v>
      </c>
      <c r="E139" s="15">
        <f>IFERROR(INDEX(Tabelle2[Shock_Strength],MATCH('Figure 6'!I142,Tabelle2[Shock_Strenght_ID],0)),0)</f>
        <v>0.2</v>
      </c>
      <c r="F139" s="13" t="str">
        <f t="shared" si="7"/>
        <v>555557555</v>
      </c>
      <c r="G139" s="13">
        <f t="shared" si="8"/>
        <v>6</v>
      </c>
      <c r="H139" s="13">
        <f t="shared" si="6"/>
        <v>7</v>
      </c>
      <c r="J139" s="17"/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V139" s="17"/>
    </row>
    <row r="140" spans="1:22" hidden="1" x14ac:dyDescent="0.25">
      <c r="A140" s="13">
        <v>4555565555</v>
      </c>
      <c r="B140" s="14">
        <v>1503.6760485649447</v>
      </c>
      <c r="C140" s="14" t="str">
        <f>INDEX(PolInst[Instr],MATCH(VALUE(LEFT('Figure 6'!B143,1)),PolInst[ID],0))</f>
        <v>FIT</v>
      </c>
      <c r="D140" s="14" t="str">
        <f>INDEX(Tabelle3[Techno],MATCH('Figure 6'!H143,Tabelle3[ID],0))</f>
        <v>Solar</v>
      </c>
      <c r="E140" s="15">
        <f>IFERROR(INDEX(Tabelle2[Shock_Strength],MATCH('Figure 6'!I143,Tabelle2[Shock_Strenght_ID],0)),0)</f>
        <v>0.1</v>
      </c>
      <c r="F140" s="13" t="str">
        <f t="shared" si="7"/>
        <v>555565555</v>
      </c>
      <c r="G140" s="13">
        <f t="shared" si="8"/>
        <v>5</v>
      </c>
      <c r="H140" s="13">
        <f t="shared" si="6"/>
        <v>6</v>
      </c>
      <c r="J140" s="17"/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V140" s="17"/>
    </row>
    <row r="141" spans="1:22" hidden="1" x14ac:dyDescent="0.25">
      <c r="A141" s="13">
        <v>4555575555</v>
      </c>
      <c r="B141" s="14">
        <v>1503.6760485649447</v>
      </c>
      <c r="C141" s="14" t="str">
        <f>INDEX(PolInst[Instr],MATCH(VALUE(LEFT('Figure 6'!B144,1)),PolInst[ID],0))</f>
        <v>FIT</v>
      </c>
      <c r="D141" s="14" t="str">
        <f>INDEX(Tabelle3[Techno],MATCH('Figure 6'!H144,Tabelle3[ID],0))</f>
        <v>Solar</v>
      </c>
      <c r="E141" s="15">
        <f>IFERROR(INDEX(Tabelle2[Shock_Strength],MATCH('Figure 6'!I144,Tabelle2[Shock_Strenght_ID],0)),0)</f>
        <v>0.2</v>
      </c>
      <c r="F141" s="13" t="str">
        <f t="shared" si="7"/>
        <v>555575555</v>
      </c>
      <c r="G141" s="13">
        <f t="shared" si="8"/>
        <v>5</v>
      </c>
      <c r="H141" s="13">
        <f t="shared" si="6"/>
        <v>7</v>
      </c>
      <c r="J141" s="17"/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V141" s="17"/>
    </row>
    <row r="142" spans="1:22" hidden="1" x14ac:dyDescent="0.25">
      <c r="A142" s="13">
        <v>4555655555</v>
      </c>
      <c r="B142" s="14">
        <v>1964.6317521515073</v>
      </c>
      <c r="C142" s="14" t="str">
        <f>INDEX(PolInst[Instr],MATCH(VALUE(LEFT('Figure 6'!B145,1)),PolInst[ID],0))</f>
        <v>FIT</v>
      </c>
      <c r="D142" s="14" t="str">
        <f>INDEX(Tabelle3[Techno],MATCH('Figure 6'!H145,Tabelle3[ID],0))</f>
        <v>Demand</v>
      </c>
      <c r="E142" s="15">
        <f>IFERROR(INDEX(Tabelle2[Shock_Strength],MATCH('Figure 6'!I145,Tabelle2[Shock_Strenght_ID],0)),0)</f>
        <v>0.1</v>
      </c>
      <c r="F142" s="13" t="str">
        <f t="shared" si="7"/>
        <v>555655555</v>
      </c>
      <c r="G142" s="13">
        <f t="shared" si="8"/>
        <v>4</v>
      </c>
      <c r="H142" s="13">
        <f t="shared" si="6"/>
        <v>6</v>
      </c>
      <c r="J142" s="17"/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-0.01</v>
      </c>
      <c r="S142" s="17">
        <v>0</v>
      </c>
      <c r="T142" s="17">
        <v>0</v>
      </c>
      <c r="V142" s="17"/>
    </row>
    <row r="143" spans="1:22" hidden="1" x14ac:dyDescent="0.25">
      <c r="A143" s="13">
        <v>4555755555</v>
      </c>
      <c r="B143" s="14">
        <v>2507.7373677316536</v>
      </c>
      <c r="C143" s="14" t="str">
        <f>INDEX(PolInst[Instr],MATCH(VALUE(LEFT('Figure 6'!B146,1)),PolInst[ID],0))</f>
        <v>FIT</v>
      </c>
      <c r="D143" s="14" t="str">
        <f>INDEX(Tabelle3[Techno],MATCH('Figure 6'!H146,Tabelle3[ID],0))</f>
        <v>Demand</v>
      </c>
      <c r="E143" s="15">
        <f>IFERROR(INDEX(Tabelle2[Shock_Strength],MATCH('Figure 6'!I146,Tabelle2[Shock_Strenght_ID],0)),0)</f>
        <v>0.2</v>
      </c>
      <c r="F143" s="13" t="str">
        <f t="shared" si="7"/>
        <v>555755555</v>
      </c>
      <c r="G143" s="13">
        <f t="shared" si="8"/>
        <v>4</v>
      </c>
      <c r="H143" s="13">
        <f t="shared" si="6"/>
        <v>7</v>
      </c>
      <c r="J143" s="17"/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-0.01</v>
      </c>
      <c r="S143" s="17">
        <v>0</v>
      </c>
      <c r="T143" s="17">
        <v>0</v>
      </c>
      <c r="V143" s="17"/>
    </row>
    <row r="144" spans="1:22" hidden="1" x14ac:dyDescent="0.25">
      <c r="A144" s="13">
        <v>4556555555</v>
      </c>
      <c r="B144" s="14">
        <v>1503.6760133773234</v>
      </c>
      <c r="C144" s="14" t="str">
        <f>INDEX(PolInst[Instr],MATCH(VALUE(LEFT('Figure 6'!B147,1)),PolInst[ID],0))</f>
        <v>FIT</v>
      </c>
      <c r="D144" s="14" t="str">
        <f>INDEX(Tabelle3[Techno],MATCH('Figure 6'!H147,Tabelle3[ID],0))</f>
        <v>Hardcoal</v>
      </c>
      <c r="E144" s="15">
        <f>IFERROR(INDEX(Tabelle2[Shock_Strength],MATCH('Figure 6'!I147,Tabelle2[Shock_Strenght_ID],0)),0)</f>
        <v>0.1</v>
      </c>
      <c r="F144" s="13" t="str">
        <f t="shared" si="7"/>
        <v>556555555</v>
      </c>
      <c r="G144" s="13">
        <f t="shared" si="8"/>
        <v>3</v>
      </c>
      <c r="H144" s="13">
        <f t="shared" si="6"/>
        <v>6</v>
      </c>
      <c r="J144" s="17"/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V144" s="17"/>
    </row>
    <row r="145" spans="1:22" hidden="1" x14ac:dyDescent="0.25">
      <c r="A145" s="13">
        <v>4557555555</v>
      </c>
      <c r="B145" s="14">
        <v>1503.6759982112908</v>
      </c>
      <c r="C145" s="14" t="str">
        <f>INDEX(PolInst[Instr],MATCH(VALUE(LEFT('Figure 6'!B148,1)),PolInst[ID],0))</f>
        <v>FIT</v>
      </c>
      <c r="D145" s="14" t="str">
        <f>INDEX(Tabelle3[Techno],MATCH('Figure 6'!H148,Tabelle3[ID],0))</f>
        <v>Hardcoal</v>
      </c>
      <c r="E145" s="15">
        <f>IFERROR(INDEX(Tabelle2[Shock_Strength],MATCH('Figure 6'!I148,Tabelle2[Shock_Strenght_ID],0)),0)</f>
        <v>0.2</v>
      </c>
      <c r="F145" s="13" t="str">
        <f t="shared" si="7"/>
        <v>557555555</v>
      </c>
      <c r="G145" s="13">
        <f t="shared" si="8"/>
        <v>3</v>
      </c>
      <c r="H145" s="13">
        <f t="shared" si="6"/>
        <v>7</v>
      </c>
      <c r="J145" s="17"/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V145" s="17"/>
    </row>
    <row r="146" spans="1:22" hidden="1" x14ac:dyDescent="0.25">
      <c r="A146" s="13">
        <v>4565555555</v>
      </c>
      <c r="B146" s="14">
        <v>1521.0415608353153</v>
      </c>
      <c r="C146" s="14" t="str">
        <f>INDEX(PolInst[Instr],MATCH(VALUE(LEFT('Figure 6'!B149,1)),PolInst[ID],0))</f>
        <v>FIT</v>
      </c>
      <c r="D146" s="14" t="str">
        <f>INDEX(Tabelle3[Techno],MATCH('Figure 6'!H149,Tabelle3[ID],0))</f>
        <v>Gas</v>
      </c>
      <c r="E146" s="15">
        <f>IFERROR(INDEX(Tabelle2[Shock_Strength],MATCH('Figure 6'!I149,Tabelle2[Shock_Strenght_ID],0)),0)</f>
        <v>0.1</v>
      </c>
      <c r="F146" s="13" t="str">
        <f t="shared" si="7"/>
        <v>565555555</v>
      </c>
      <c r="G146" s="13">
        <f t="shared" si="8"/>
        <v>2</v>
      </c>
      <c r="H146" s="13">
        <f t="shared" si="6"/>
        <v>6</v>
      </c>
      <c r="J146" s="17"/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V146" s="17"/>
    </row>
    <row r="147" spans="1:22" hidden="1" x14ac:dyDescent="0.25">
      <c r="A147" s="13">
        <v>4575555555</v>
      </c>
      <c r="B147" s="14">
        <v>1551.0557215161055</v>
      </c>
      <c r="C147" s="14" t="str">
        <f>INDEX(PolInst[Instr],MATCH(VALUE(LEFT('Figure 6'!B150,1)),PolInst[ID],0))</f>
        <v>FIT</v>
      </c>
      <c r="D147" s="14" t="str">
        <f>INDEX(Tabelle3[Techno],MATCH('Figure 6'!H150,Tabelle3[ID],0))</f>
        <v>Gas</v>
      </c>
      <c r="E147" s="15">
        <f>IFERROR(INDEX(Tabelle2[Shock_Strength],MATCH('Figure 6'!I150,Tabelle2[Shock_Strenght_ID],0)),0)</f>
        <v>0.2</v>
      </c>
      <c r="F147" s="13" t="str">
        <f t="shared" si="7"/>
        <v>575555555</v>
      </c>
      <c r="G147" s="13">
        <f t="shared" si="8"/>
        <v>2</v>
      </c>
      <c r="H147" s="13">
        <f t="shared" si="6"/>
        <v>7</v>
      </c>
      <c r="J147" s="17"/>
      <c r="K147" s="17">
        <v>0</v>
      </c>
      <c r="L147" s="17">
        <v>0</v>
      </c>
      <c r="M147" s="17">
        <v>-0.01</v>
      </c>
      <c r="N147" s="17">
        <v>-0.02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V147" s="17"/>
    </row>
    <row r="148" spans="1:22" hidden="1" x14ac:dyDescent="0.25">
      <c r="A148" s="13">
        <v>4655555555</v>
      </c>
      <c r="B148" s="14">
        <v>1483.8932654419939</v>
      </c>
      <c r="C148" s="14" t="str">
        <f>INDEX(PolInst[Instr],MATCH(VALUE(LEFT('Figure 6'!B151,1)),PolInst[ID],0))</f>
        <v>FIT</v>
      </c>
      <c r="D148" s="14" t="str">
        <f>INDEX(Tabelle3[Techno],MATCH('Figure 6'!H151,Tabelle3[ID],0))</f>
        <v>Lignite</v>
      </c>
      <c r="E148" s="15">
        <f>IFERROR(INDEX(Tabelle2[Shock_Strength],MATCH('Figure 6'!I151,Tabelle2[Shock_Strenght_ID],0)),0)</f>
        <v>0.1</v>
      </c>
      <c r="F148" s="13" t="str">
        <f t="shared" si="7"/>
        <v>655555555</v>
      </c>
      <c r="G148" s="13">
        <f t="shared" si="8"/>
        <v>1</v>
      </c>
      <c r="H148" s="13">
        <f t="shared" si="6"/>
        <v>6</v>
      </c>
      <c r="J148" s="17"/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-0.01</v>
      </c>
      <c r="T148" s="17">
        <v>0</v>
      </c>
    </row>
    <row r="149" spans="1:22" hidden="1" x14ac:dyDescent="0.25">
      <c r="A149" s="13">
        <v>4755555555</v>
      </c>
      <c r="B149" s="14">
        <v>1468.0995185073084</v>
      </c>
      <c r="C149" s="14" t="str">
        <f>INDEX(PolInst[Instr],MATCH(VALUE(LEFT('Figure 6'!B152,1)),PolInst[ID],0))</f>
        <v>FIT</v>
      </c>
      <c r="D149" s="14" t="str">
        <f>INDEX(Tabelle3[Techno],MATCH('Figure 6'!H152,Tabelle3[ID],0))</f>
        <v>Lignite</v>
      </c>
      <c r="E149" s="15">
        <f>IFERROR(INDEX(Tabelle2[Shock_Strength],MATCH('Figure 6'!I152,Tabelle2[Shock_Strenght_ID],0)),0)</f>
        <v>0.2</v>
      </c>
      <c r="F149" s="13" t="str">
        <f t="shared" si="7"/>
        <v>755555555</v>
      </c>
      <c r="G149" s="13">
        <f t="shared" si="8"/>
        <v>1</v>
      </c>
      <c r="H149" s="13">
        <f t="shared" si="6"/>
        <v>7</v>
      </c>
      <c r="J149" s="17"/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-0.01</v>
      </c>
      <c r="T149" s="17">
        <v>0</v>
      </c>
    </row>
  </sheetData>
  <autoFilter ref="A1:T149" xr:uid="{0A872BE9-EACD-4433-893E-A7900E7B85A8}">
    <filterColumn colId="2">
      <filters>
        <filter val="CO2_Cap"/>
      </filters>
    </filterColumn>
    <filterColumn colId="4">
      <filters>
        <filter val="-20%"/>
        <filter val="20%"/>
      </filters>
    </filterColumn>
  </autoFilter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4DEC-BE15-49C1-8546-6D74143B535D}">
  <dimension ref="A1:CR19"/>
  <sheetViews>
    <sheetView workbookViewId="0">
      <selection activeCell="AO29" sqref="AO29"/>
    </sheetView>
  </sheetViews>
  <sheetFormatPr defaultColWidth="11.42578125" defaultRowHeight="15" x14ac:dyDescent="0.25"/>
  <cols>
    <col min="6" max="6" width="11.42578125" style="17"/>
    <col min="7" max="7" width="2.28515625" customWidth="1"/>
    <col min="8" max="15" width="2" bestFit="1" customWidth="1"/>
    <col min="16" max="16" width="2" customWidth="1"/>
    <col min="17" max="24" width="2" bestFit="1" customWidth="1"/>
    <col min="25" max="25" width="2" customWidth="1"/>
    <col min="26" max="27" width="2" bestFit="1" customWidth="1"/>
    <col min="28" max="28" width="5.7109375" bestFit="1" customWidth="1"/>
    <col min="29" max="33" width="2" bestFit="1" customWidth="1"/>
    <col min="34" max="34" width="2" customWidth="1"/>
    <col min="35" max="36" width="2" bestFit="1" customWidth="1"/>
    <col min="37" max="38" width="5.7109375" bestFit="1" customWidth="1"/>
    <col min="39" max="41" width="2" bestFit="1" customWidth="1"/>
    <col min="42" max="42" width="5.7109375" bestFit="1" customWidth="1"/>
    <col min="43" max="43" width="2.140625" customWidth="1"/>
    <col min="44" max="45" width="2" bestFit="1" customWidth="1"/>
    <col min="46" max="49" width="5.7109375" bestFit="1" customWidth="1"/>
    <col min="50" max="51" width="2" bestFit="1" customWidth="1"/>
    <col min="52" max="52" width="2.140625" customWidth="1"/>
    <col min="53" max="54" width="2" bestFit="1" customWidth="1"/>
    <col min="55" max="58" width="5.7109375" bestFit="1" customWidth="1"/>
    <col min="59" max="60" width="2" bestFit="1" customWidth="1"/>
    <col min="61" max="61" width="2.28515625" customWidth="1"/>
    <col min="62" max="63" width="2" bestFit="1" customWidth="1"/>
    <col min="64" max="67" width="5.7109375" bestFit="1" customWidth="1"/>
    <col min="68" max="69" width="2" bestFit="1" customWidth="1"/>
    <col min="70" max="70" width="2.5703125" customWidth="1"/>
    <col min="71" max="72" width="2" bestFit="1" customWidth="1"/>
    <col min="73" max="73" width="5.7109375" bestFit="1" customWidth="1"/>
    <col min="74" max="74" width="5" bestFit="1" customWidth="1"/>
    <col min="75" max="78" width="5.7109375" bestFit="1" customWidth="1"/>
    <col min="79" max="79" width="2" customWidth="1"/>
    <col min="80" max="81" width="2" bestFit="1" customWidth="1"/>
    <col min="82" max="87" width="5.7109375" bestFit="1" customWidth="1"/>
    <col min="88" max="88" width="2.42578125" customWidth="1"/>
    <col min="89" max="90" width="2" bestFit="1" customWidth="1"/>
    <col min="91" max="94" width="5.7109375" bestFit="1" customWidth="1"/>
    <col min="95" max="95" width="2" bestFit="1" customWidth="1"/>
    <col min="96" max="96" width="5.7109375" bestFit="1" customWidth="1"/>
  </cols>
  <sheetData>
    <row r="1" spans="1:96" x14ac:dyDescent="0.25">
      <c r="A1" s="17" t="s">
        <v>1</v>
      </c>
      <c r="B1" s="14" t="s">
        <v>29</v>
      </c>
      <c r="C1" s="14" t="s">
        <v>31</v>
      </c>
      <c r="D1" s="14" t="s">
        <v>34</v>
      </c>
      <c r="E1" s="14" t="s">
        <v>35</v>
      </c>
      <c r="G1" s="16" t="s">
        <v>2</v>
      </c>
      <c r="P1" s="16" t="s">
        <v>3</v>
      </c>
      <c r="Y1" s="16" t="s">
        <v>4</v>
      </c>
      <c r="AH1" s="16" t="s">
        <v>5</v>
      </c>
      <c r="AQ1" s="16" t="s">
        <v>42</v>
      </c>
      <c r="AZ1" s="16" t="s">
        <v>43</v>
      </c>
      <c r="BI1" s="16" t="s">
        <v>6</v>
      </c>
      <c r="BR1" s="16" t="s">
        <v>18</v>
      </c>
      <c r="CA1" s="16" t="s">
        <v>45</v>
      </c>
      <c r="CJ1" s="16" t="s">
        <v>47</v>
      </c>
    </row>
    <row r="2" spans="1:96" x14ac:dyDescent="0.25">
      <c r="A2" s="17">
        <v>1355555555</v>
      </c>
      <c r="B2" s="14">
        <v>1503.6000000000251</v>
      </c>
      <c r="C2" s="14" t="s">
        <v>7</v>
      </c>
      <c r="D2" s="14" t="s">
        <v>2</v>
      </c>
      <c r="E2" s="15">
        <v>-0.2</v>
      </c>
      <c r="F2" s="17">
        <v>1</v>
      </c>
      <c r="G2" s="16">
        <f>IF(COLUMN(G$1)-COLUMN($F$1)=$F2,HelpSheet!$K2,"")</f>
        <v>0</v>
      </c>
      <c r="H2" s="17" t="str">
        <f>IF(COLUMN(H$1)-COLUMN($F$1)=$F2,HelpSheet!$K2,"")</f>
        <v/>
      </c>
      <c r="I2" s="17" t="str">
        <f>IF(COLUMN(I$1)-COLUMN($F$1)=$F2,HelpSheet!$K2,"")</f>
        <v/>
      </c>
      <c r="J2" s="17" t="str">
        <f>IF(COLUMN(J$1)-COLUMN($F$1)=$F2,HelpSheet!$K2,"")</f>
        <v/>
      </c>
      <c r="K2" s="17" t="str">
        <f>IF(COLUMN(K$1)-COLUMN($F$1)=$F2,HelpSheet!$K2,"")</f>
        <v/>
      </c>
      <c r="L2" s="17" t="str">
        <f>IF(COLUMN(L$1)-COLUMN($F$1)=$F2,HelpSheet!$K2,"")</f>
        <v/>
      </c>
      <c r="M2" s="17" t="str">
        <f>IF(COLUMN(M$1)-COLUMN($F$1)=$F2,HelpSheet!$K2,"")</f>
        <v/>
      </c>
      <c r="N2" s="17" t="str">
        <f>IF(COLUMN(N$1)-COLUMN($F$1)=$F2,HelpSheet!$K2,"")</f>
        <v/>
      </c>
      <c r="O2" s="17" t="str">
        <f>IF(COLUMN(O$1)-COLUMN($F$1)=$F2,HelpSheet!$K2,"")</f>
        <v/>
      </c>
      <c r="P2" s="16">
        <f>IF(COLUMN(P$1)-COLUMN($O$1)=$F2,HelpSheet!$L2,"")</f>
        <v>0</v>
      </c>
      <c r="Q2" s="17" t="str">
        <f>IF(COLUMN(Q$1)-COLUMN($O$1)=$F2,HelpSheet!$L2,"")</f>
        <v/>
      </c>
      <c r="R2" s="17" t="str">
        <f>IF(COLUMN(R$1)-COLUMN($O$1)=$F2,HelpSheet!$L2,"")</f>
        <v/>
      </c>
      <c r="S2" s="17" t="str">
        <f>IF(COLUMN(S$1)-COLUMN($O$1)=$F2,HelpSheet!$L2,"")</f>
        <v/>
      </c>
      <c r="T2" s="17" t="str">
        <f>IF(COLUMN(T$1)-COLUMN($O$1)=$F2,HelpSheet!$L2,"")</f>
        <v/>
      </c>
      <c r="U2" s="17" t="str">
        <f>IF(COLUMN(U$1)-COLUMN($O$1)=$F2,HelpSheet!$L2,"")</f>
        <v/>
      </c>
      <c r="V2" s="17" t="str">
        <f>IF(COLUMN(V$1)-COLUMN($O$1)=$F2,HelpSheet!$L2,"")</f>
        <v/>
      </c>
      <c r="W2" s="17" t="str">
        <f>IF(COLUMN(W$1)-COLUMN($O$1)=$F2,HelpSheet!$L2,"")</f>
        <v/>
      </c>
      <c r="X2" s="17" t="str">
        <f>IF(COLUMN(X$1)-COLUMN($O$1)=$F2,HelpSheet!$L2,"")</f>
        <v/>
      </c>
      <c r="Y2" s="16">
        <f>IF(COLUMN(Y$1)-COLUMN($X$1)=$F2,HelpSheet!$M2,"")</f>
        <v>0</v>
      </c>
      <c r="Z2" s="17" t="str">
        <f>IF(COLUMN(Z$1)-COLUMN($X$1)=$F2,HelpSheet!$M2,"")</f>
        <v/>
      </c>
      <c r="AA2" s="17" t="str">
        <f>IF(COLUMN(AA$1)-COLUMN($X$1)=$F2,HelpSheet!$M2,"")</f>
        <v/>
      </c>
      <c r="AB2" s="17" t="str">
        <f>IF(COLUMN(AB$1)-COLUMN($X$1)=$F2,HelpSheet!$M2,"")</f>
        <v/>
      </c>
      <c r="AC2" s="17" t="str">
        <f>IF(COLUMN(AC$1)-COLUMN($X$1)=$F2,HelpSheet!$M2,"")</f>
        <v/>
      </c>
      <c r="AD2" s="17" t="str">
        <f>IF(COLUMN(AD$1)-COLUMN($X$1)=$F2,HelpSheet!$M2,"")</f>
        <v/>
      </c>
      <c r="AE2" s="17" t="str">
        <f>IF(COLUMN(AE$1)-COLUMN($X$1)=$F2,HelpSheet!$M2,"")</f>
        <v/>
      </c>
      <c r="AF2" s="17" t="str">
        <f>IF(COLUMN(AF$1)-COLUMN($X$1)=$F2,HelpSheet!$M2,"")</f>
        <v/>
      </c>
      <c r="AG2" s="17" t="str">
        <f>IF(COLUMN(AG$1)-COLUMN($X$1)=$F2,HelpSheet!$M2,"")</f>
        <v/>
      </c>
      <c r="AH2" s="16">
        <f>IF(COLUMN(AH$1)-COLUMN($AG$1)=$F2,HelpSheet!$N2,"")</f>
        <v>0</v>
      </c>
      <c r="AI2" s="17" t="str">
        <f>IF(COLUMN(AI$1)-COLUMN($AG$1)=$F2,HelpSheet!$N2,"")</f>
        <v/>
      </c>
      <c r="AJ2" s="17" t="str">
        <f>IF(COLUMN(AJ$1)-COLUMN($AG$1)=$F2,HelpSheet!$N2,"")</f>
        <v/>
      </c>
      <c r="AK2" s="17" t="str">
        <f>IF(COLUMN(AK$1)-COLUMN($AG$1)=$F2,HelpSheet!$N2,"")</f>
        <v/>
      </c>
      <c r="AL2" s="17" t="str">
        <f>IF(COLUMN(AL$1)-COLUMN($AG$1)=$F2,HelpSheet!$N2,"")</f>
        <v/>
      </c>
      <c r="AM2" s="17" t="str">
        <f>IF(COLUMN(AM$1)-COLUMN($AG$1)=$F2,HelpSheet!$N2,"")</f>
        <v/>
      </c>
      <c r="AN2" s="17" t="str">
        <f>IF(COLUMN(AN$1)-COLUMN($AG$1)=$F2,HelpSheet!$N2,"")</f>
        <v/>
      </c>
      <c r="AO2" s="17" t="str">
        <f>IF(COLUMN(AO$1)-COLUMN($AG$1)=$F2,HelpSheet!$N2,"")</f>
        <v/>
      </c>
      <c r="AP2" s="17" t="str">
        <f>IF(COLUMN(AP$1)-COLUMN($AG$1)=$F2,HelpSheet!$N2,"")</f>
        <v/>
      </c>
      <c r="AQ2" s="16">
        <f>IF(COLUMN(AQ$1)-COLUMN($AP$1)=$F2,HelpSheet!$O2,"")</f>
        <v>0</v>
      </c>
      <c r="AR2" s="17" t="str">
        <f>IF(COLUMN(AR$1)-COLUMN($AP$1)=$F2,HelpSheet!$O2,"")</f>
        <v/>
      </c>
      <c r="AS2" s="17" t="str">
        <f>IF(COLUMN(AS$1)-COLUMN($AP$1)=$F2,HelpSheet!$O2,"")</f>
        <v/>
      </c>
      <c r="AT2" s="17" t="str">
        <f>IF(COLUMN(AT$1)-COLUMN($AP$1)=$F2,HelpSheet!$O2,"")</f>
        <v/>
      </c>
      <c r="AU2" s="17" t="str">
        <f>IF(COLUMN(AU$1)-COLUMN($AP$1)=$F2,HelpSheet!$O2,"")</f>
        <v/>
      </c>
      <c r="AV2" s="17" t="str">
        <f>IF(COLUMN(AV$1)-COLUMN($AP$1)=$F2,HelpSheet!$O2,"")</f>
        <v/>
      </c>
      <c r="AW2" s="17" t="str">
        <f>IF(COLUMN(AW$1)-COLUMN($AP$1)=$F2,HelpSheet!$O2,"")</f>
        <v/>
      </c>
      <c r="AX2" s="17" t="str">
        <f>IF(COLUMN(AX$1)-COLUMN($AP$1)=$F2,HelpSheet!$O2,"")</f>
        <v/>
      </c>
      <c r="AY2" s="17" t="str">
        <f>IF(COLUMN(AY$1)-COLUMN($AP$1)=$F2,HelpSheet!$O2,"")</f>
        <v/>
      </c>
      <c r="AZ2" s="16">
        <f>IF(COLUMN(AZ$1)-COLUMN($AY$1)=$F2,HelpSheet!$P2,"")</f>
        <v>0</v>
      </c>
      <c r="BA2" s="17" t="str">
        <f>IF(COLUMN(BA$1)-COLUMN($AY$1)=$F2,HelpSheet!$P2,"")</f>
        <v/>
      </c>
      <c r="BB2" s="17" t="str">
        <f>IF(COLUMN(BB$1)-COLUMN($AY$1)=$F2,HelpSheet!$P2,"")</f>
        <v/>
      </c>
      <c r="BC2" s="17" t="str">
        <f>IF(COLUMN(BC$1)-COLUMN($AY$1)=$F2,HelpSheet!$P2,"")</f>
        <v/>
      </c>
      <c r="BD2" s="17" t="str">
        <f>IF(COLUMN(BD$1)-COLUMN($AY$1)=$F2,HelpSheet!$P2,"")</f>
        <v/>
      </c>
      <c r="BE2" s="17" t="str">
        <f>IF(COLUMN(BE$1)-COLUMN($AY$1)=$F2,HelpSheet!$P2,"")</f>
        <v/>
      </c>
      <c r="BF2" s="17" t="str">
        <f>IF(COLUMN(BF$1)-COLUMN($AY$1)=$F2,HelpSheet!$P2,"")</f>
        <v/>
      </c>
      <c r="BG2" s="17" t="str">
        <f>IF(COLUMN(BG$1)-COLUMN($AY$1)=$F2,HelpSheet!$P2,"")</f>
        <v/>
      </c>
      <c r="BH2" s="17" t="str">
        <f>IF(COLUMN(BH$1)-COLUMN($AY$1)=$F2,HelpSheet!$P2,"")</f>
        <v/>
      </c>
      <c r="BI2" s="16">
        <f>IF(COLUMN(BI$1)-COLUMN($BH$1)=$F2,HelpSheet!$Q2,"")</f>
        <v>0</v>
      </c>
      <c r="BJ2" s="17" t="str">
        <f>IF(COLUMN(BJ$1)-COLUMN($BH$1)=$F2,HelpSheet!$Q2,"")</f>
        <v/>
      </c>
      <c r="BK2" s="17" t="str">
        <f>IF(COLUMN(BK$1)-COLUMN($BH$1)=$F2,HelpSheet!$Q2,"")</f>
        <v/>
      </c>
      <c r="BL2" s="17" t="str">
        <f>IF(COLUMN(BL$1)-COLUMN($BH$1)=$F2,HelpSheet!$Q2,"")</f>
        <v/>
      </c>
      <c r="BM2" s="17" t="str">
        <f>IF(COLUMN(BM$1)-COLUMN($BH$1)=$F2,HelpSheet!$Q2,"")</f>
        <v/>
      </c>
      <c r="BN2" s="17" t="str">
        <f>IF(COLUMN(BN$1)-COLUMN($BH$1)=$F2,HelpSheet!$Q2,"")</f>
        <v/>
      </c>
      <c r="BO2" s="17" t="str">
        <f>IF(COLUMN(BO$1)-COLUMN($BH$1)=$F2,HelpSheet!$Q2,"")</f>
        <v/>
      </c>
      <c r="BP2" s="17" t="str">
        <f>IF(COLUMN(BP$1)-COLUMN($BH$1)=$F2,HelpSheet!$Q2,"")</f>
        <v/>
      </c>
      <c r="BQ2" s="17" t="str">
        <f>IF(COLUMN(BQ$1)-COLUMN($BH$1)=$F2,HelpSheet!$Q2,"")</f>
        <v/>
      </c>
      <c r="BR2" s="16">
        <f>IF(COLUMN(BR$1)-COLUMN($BQ$1)=$F2,HelpSheet!$R2,"")</f>
        <v>0</v>
      </c>
      <c r="BS2" s="17" t="str">
        <f>IF(COLUMN(BS$1)-COLUMN($BQ$1)=$F2,HelpSheet!$R2,"")</f>
        <v/>
      </c>
      <c r="BT2" s="17" t="str">
        <f>IF(COLUMN(BT$1)-COLUMN($BQ$1)=$F2,HelpSheet!$R2,"")</f>
        <v/>
      </c>
      <c r="BU2" s="17" t="str">
        <f>IF(COLUMN(BU$1)-COLUMN($BQ$1)=$F2,HelpSheet!$R2,"")</f>
        <v/>
      </c>
      <c r="BV2" s="17" t="str">
        <f>IF(COLUMN(BV$1)-COLUMN($BQ$1)=$F2,HelpSheet!$R2,"")</f>
        <v/>
      </c>
      <c r="BW2" s="17" t="str">
        <f>IF(COLUMN(BW$1)-COLUMN($BQ$1)=$F2,HelpSheet!$R2,"")</f>
        <v/>
      </c>
      <c r="BX2" s="17" t="str">
        <f>IF(COLUMN(BX$1)-COLUMN($BQ$1)=$F2,HelpSheet!$R2,"")</f>
        <v/>
      </c>
      <c r="BY2" s="17" t="str">
        <f>IF(COLUMN(BY$1)-COLUMN($BQ$1)=$F2,HelpSheet!$R2,"")</f>
        <v/>
      </c>
      <c r="BZ2" s="17" t="str">
        <f>IF(COLUMN(BZ$1)-COLUMN($BQ$1)=$F2,HelpSheet!$R2,"")</f>
        <v/>
      </c>
      <c r="CA2" s="16">
        <f>IF(COLUMN(CA$1)-COLUMN($BZ$1)=$F2,HelpSheet!$S2,"")</f>
        <v>0</v>
      </c>
      <c r="CB2" s="17" t="str">
        <f>IF(COLUMN(CB$1)-COLUMN($BZ$1)=$F2,HelpSheet!$S2,"")</f>
        <v/>
      </c>
      <c r="CC2" s="17" t="str">
        <f>IF(COLUMN(CC$1)-COLUMN($BZ$1)=$F2,HelpSheet!$S2,"")</f>
        <v/>
      </c>
      <c r="CD2" s="17" t="str">
        <f>IF(COLUMN(CD$1)-COLUMN($BZ$1)=$F2,HelpSheet!$S2,"")</f>
        <v/>
      </c>
      <c r="CE2" s="17" t="str">
        <f>IF(COLUMN(CE$1)-COLUMN($BZ$1)=$F2,HelpSheet!$S2,"")</f>
        <v/>
      </c>
      <c r="CF2" s="17" t="str">
        <f>IF(COLUMN(CF$1)-COLUMN($BZ$1)=$F2,HelpSheet!$S2,"")</f>
        <v/>
      </c>
      <c r="CG2" s="17" t="str">
        <f>IF(COLUMN(CG$1)-COLUMN($BZ$1)=$F2,HelpSheet!$S2,"")</f>
        <v/>
      </c>
      <c r="CH2" s="17" t="str">
        <f>IF(COLUMN(CH$1)-COLUMN($BZ$1)=$F2,HelpSheet!$S2,"")</f>
        <v/>
      </c>
      <c r="CI2" s="17" t="str">
        <f>IF(COLUMN(CI$1)-COLUMN($BZ$1)=$F2,HelpSheet!$S2,"")</f>
        <v/>
      </c>
      <c r="CJ2" s="16">
        <f>IF(COLUMN(CJ$1)-COLUMN($CI$1)=$F2,HelpSheet!$T2,"")</f>
        <v>0</v>
      </c>
      <c r="CK2" s="17" t="str">
        <f>IF(COLUMN(CK$1)-COLUMN($CI$1)=$F2,HelpSheet!$T2,"")</f>
        <v/>
      </c>
      <c r="CL2" s="17" t="str">
        <f>IF(COLUMN(CL$1)-COLUMN($CI$1)=$F2,HelpSheet!$T2,"")</f>
        <v/>
      </c>
      <c r="CM2" s="17" t="str">
        <f>IF(COLUMN(CM$1)-COLUMN($CI$1)=$F2,HelpSheet!$T2,"")</f>
        <v/>
      </c>
      <c r="CN2" s="17" t="str">
        <f>IF(COLUMN(CN$1)-COLUMN($CI$1)=$F2,HelpSheet!$T2,"")</f>
        <v/>
      </c>
      <c r="CO2" s="17" t="str">
        <f>IF(COLUMN(CO$1)-COLUMN($CI$1)=$F2,HelpSheet!$T2,"")</f>
        <v/>
      </c>
      <c r="CP2" s="17" t="str">
        <f>IF(COLUMN(CP$1)-COLUMN($CI$1)=$F2,HelpSheet!$T2,"")</f>
        <v/>
      </c>
      <c r="CQ2" s="17" t="str">
        <f>IF(COLUMN(CQ$1)-COLUMN($CI$1)=$F2,HelpSheet!$T2,"")</f>
        <v/>
      </c>
      <c r="CR2" s="17" t="str">
        <f>IF(COLUMN(CR$1)-COLUMN($CI$1)=$F2,HelpSheet!$T2,"")</f>
        <v/>
      </c>
    </row>
    <row r="3" spans="1:96" x14ac:dyDescent="0.25">
      <c r="A3" s="17">
        <v>1535555555</v>
      </c>
      <c r="B3" s="14">
        <v>1503.6000000000245</v>
      </c>
      <c r="C3" s="14" t="s">
        <v>7</v>
      </c>
      <c r="D3" s="14" t="s">
        <v>39</v>
      </c>
      <c r="E3" s="15">
        <v>-0.2</v>
      </c>
      <c r="F3" s="17">
        <v>2</v>
      </c>
      <c r="G3" s="16" t="str">
        <f>IF(COLUMN(G$1)-COLUMN($F$1)=$F3,HelpSheet!$K3,"")</f>
        <v/>
      </c>
      <c r="H3" s="17">
        <f>IF(COLUMN(H$1)-COLUMN($F$1)=$F3,HelpSheet!$K3,"")</f>
        <v>0</v>
      </c>
      <c r="I3" s="17" t="str">
        <f>IF(COLUMN(I$1)-COLUMN($F$1)=$F3,HelpSheet!$K3,"")</f>
        <v/>
      </c>
      <c r="J3" s="17" t="str">
        <f>IF(COLUMN(J$1)-COLUMN($F$1)=$F3,HelpSheet!$K3,"")</f>
        <v/>
      </c>
      <c r="K3" s="17" t="str">
        <f>IF(COLUMN(K$1)-COLUMN($F$1)=$F3,HelpSheet!$K3,"")</f>
        <v/>
      </c>
      <c r="L3" s="17" t="str">
        <f>IF(COLUMN(L$1)-COLUMN($F$1)=$F3,HelpSheet!$K3,"")</f>
        <v/>
      </c>
      <c r="M3" s="17" t="str">
        <f>IF(COLUMN(M$1)-COLUMN($F$1)=$F3,HelpSheet!$K3,"")</f>
        <v/>
      </c>
      <c r="N3" s="17" t="str">
        <f>IF(COLUMN(N$1)-COLUMN($F$1)=$F3,HelpSheet!$K3,"")</f>
        <v/>
      </c>
      <c r="O3" s="17" t="str">
        <f>IF(COLUMN(O$1)-COLUMN($F$1)=$F3,HelpSheet!$K3,"")</f>
        <v/>
      </c>
      <c r="P3" s="16" t="str">
        <f>IF(COLUMN(P$1)-COLUMN($O$1)=$F3,HelpSheet!$L3,"")</f>
        <v/>
      </c>
      <c r="Q3" s="17">
        <f>IF(COLUMN(Q$1)-COLUMN($O$1)=$F3,HelpSheet!$L3,"")</f>
        <v>0</v>
      </c>
      <c r="R3" s="17" t="str">
        <f>IF(COLUMN(R$1)-COLUMN($O$1)=$F3,HelpSheet!$L3,"")</f>
        <v/>
      </c>
      <c r="S3" s="17" t="str">
        <f>IF(COLUMN(S$1)-COLUMN($O$1)=$F3,HelpSheet!$L3,"")</f>
        <v/>
      </c>
      <c r="T3" s="17" t="str">
        <f>IF(COLUMN(T$1)-COLUMN($O$1)=$F3,HelpSheet!$L3,"")</f>
        <v/>
      </c>
      <c r="U3" s="17" t="str">
        <f>IF(COLUMN(U$1)-COLUMN($O$1)=$F3,HelpSheet!$L3,"")</f>
        <v/>
      </c>
      <c r="V3" s="17" t="str">
        <f>IF(COLUMN(V$1)-COLUMN($O$1)=$F3,HelpSheet!$L3,"")</f>
        <v/>
      </c>
      <c r="W3" s="17" t="str">
        <f>IF(COLUMN(W$1)-COLUMN($O$1)=$F3,HelpSheet!$L3,"")</f>
        <v/>
      </c>
      <c r="X3" s="17" t="str">
        <f>IF(COLUMN(X$1)-COLUMN($O$1)=$F3,HelpSheet!$L3,"")</f>
        <v/>
      </c>
      <c r="Y3" s="16" t="str">
        <f>IF(COLUMN(Y$1)-COLUMN($X$1)=$F3,HelpSheet!$M3,"")</f>
        <v/>
      </c>
      <c r="Z3" s="17">
        <f>IF(COLUMN(Z$1)-COLUMN($X$1)=$F3,HelpSheet!$M3,"")</f>
        <v>0</v>
      </c>
      <c r="AA3" s="17" t="str">
        <f>IF(COLUMN(AA$1)-COLUMN($X$1)=$F3,HelpSheet!$M3,"")</f>
        <v/>
      </c>
      <c r="AB3" s="17" t="str">
        <f>IF(COLUMN(AB$1)-COLUMN($X$1)=$F3,HelpSheet!$M3,"")</f>
        <v/>
      </c>
      <c r="AC3" s="17" t="str">
        <f>IF(COLUMN(AC$1)-COLUMN($X$1)=$F3,HelpSheet!$M3,"")</f>
        <v/>
      </c>
      <c r="AD3" s="17" t="str">
        <f>IF(COLUMN(AD$1)-COLUMN($X$1)=$F3,HelpSheet!$M3,"")</f>
        <v/>
      </c>
      <c r="AE3" s="17" t="str">
        <f>IF(COLUMN(AE$1)-COLUMN($X$1)=$F3,HelpSheet!$M3,"")</f>
        <v/>
      </c>
      <c r="AF3" s="17" t="str">
        <f>IF(COLUMN(AF$1)-COLUMN($X$1)=$F3,HelpSheet!$M3,"")</f>
        <v/>
      </c>
      <c r="AG3" s="17" t="str">
        <f>IF(COLUMN(AG$1)-COLUMN($X$1)=$F3,HelpSheet!$M3,"")</f>
        <v/>
      </c>
      <c r="AH3" s="16" t="str">
        <f>IF(COLUMN(AH$1)-COLUMN($AG$1)=$F3,HelpSheet!$N3,"")</f>
        <v/>
      </c>
      <c r="AI3" s="17">
        <f>IF(COLUMN(AI$1)-COLUMN($AG$1)=$F3,HelpSheet!$N3,"")</f>
        <v>0</v>
      </c>
      <c r="AJ3" s="17" t="str">
        <f>IF(COLUMN(AJ$1)-COLUMN($AG$1)=$F3,HelpSheet!$N3,"")</f>
        <v/>
      </c>
      <c r="AK3" s="17" t="str">
        <f>IF(COLUMN(AK$1)-COLUMN($AG$1)=$F3,HelpSheet!$N3,"")</f>
        <v/>
      </c>
      <c r="AL3" s="17" t="str">
        <f>IF(COLUMN(AL$1)-COLUMN($AG$1)=$F3,HelpSheet!$N3,"")</f>
        <v/>
      </c>
      <c r="AM3" s="17" t="str">
        <f>IF(COLUMN(AM$1)-COLUMN($AG$1)=$F3,HelpSheet!$N3,"")</f>
        <v/>
      </c>
      <c r="AN3" s="17" t="str">
        <f>IF(COLUMN(AN$1)-COLUMN($AG$1)=$F3,HelpSheet!$N3,"")</f>
        <v/>
      </c>
      <c r="AO3" s="17" t="str">
        <f>IF(COLUMN(AO$1)-COLUMN($AG$1)=$F3,HelpSheet!$N3,"")</f>
        <v/>
      </c>
      <c r="AP3" s="17" t="str">
        <f>IF(COLUMN(AP$1)-COLUMN($AG$1)=$F3,HelpSheet!$N3,"")</f>
        <v/>
      </c>
      <c r="AQ3" s="16" t="str">
        <f>IF(COLUMN(AQ$1)-COLUMN($AP$1)=$F3,HelpSheet!$O3,"")</f>
        <v/>
      </c>
      <c r="AR3" s="17">
        <f>IF(COLUMN(AR$1)-COLUMN($AP$1)=$F3,HelpSheet!$O3,"")</f>
        <v>0</v>
      </c>
      <c r="AS3" s="17" t="str">
        <f>IF(COLUMN(AS$1)-COLUMN($AP$1)=$F3,HelpSheet!$O3,"")</f>
        <v/>
      </c>
      <c r="AT3" s="17" t="str">
        <f>IF(COLUMN(AT$1)-COLUMN($AP$1)=$F3,HelpSheet!$O3,"")</f>
        <v/>
      </c>
      <c r="AU3" s="17" t="str">
        <f>IF(COLUMN(AU$1)-COLUMN($AP$1)=$F3,HelpSheet!$O3,"")</f>
        <v/>
      </c>
      <c r="AV3" s="17" t="str">
        <f>IF(COLUMN(AV$1)-COLUMN($AP$1)=$F3,HelpSheet!$O3,"")</f>
        <v/>
      </c>
      <c r="AW3" s="17" t="str">
        <f>IF(COLUMN(AW$1)-COLUMN($AP$1)=$F3,HelpSheet!$O3,"")</f>
        <v/>
      </c>
      <c r="AX3" s="17" t="str">
        <f>IF(COLUMN(AX$1)-COLUMN($AP$1)=$F3,HelpSheet!$O3,"")</f>
        <v/>
      </c>
      <c r="AY3" s="17" t="str">
        <f>IF(COLUMN(AY$1)-COLUMN($AP$1)=$F3,HelpSheet!$O3,"")</f>
        <v/>
      </c>
      <c r="AZ3" s="16" t="str">
        <f>IF(COLUMN(AZ$1)-COLUMN($AY$1)=$F3,HelpSheet!$P3,"")</f>
        <v/>
      </c>
      <c r="BA3" s="17">
        <f>IF(COLUMN(BA$1)-COLUMN($AY$1)=$F3,HelpSheet!$P3,"")</f>
        <v>0</v>
      </c>
      <c r="BB3" s="17" t="str">
        <f>IF(COLUMN(BB$1)-COLUMN($AY$1)=$F3,HelpSheet!$P3,"")</f>
        <v/>
      </c>
      <c r="BC3" s="17" t="str">
        <f>IF(COLUMN(BC$1)-COLUMN($AY$1)=$F3,HelpSheet!$P3,"")</f>
        <v/>
      </c>
      <c r="BD3" s="17" t="str">
        <f>IF(COLUMN(BD$1)-COLUMN($AY$1)=$F3,HelpSheet!$P3,"")</f>
        <v/>
      </c>
      <c r="BE3" s="17" t="str">
        <f>IF(COLUMN(BE$1)-COLUMN($AY$1)=$F3,HelpSheet!$P3,"")</f>
        <v/>
      </c>
      <c r="BF3" s="17" t="str">
        <f>IF(COLUMN(BF$1)-COLUMN($AY$1)=$F3,HelpSheet!$P3,"")</f>
        <v/>
      </c>
      <c r="BG3" s="17" t="str">
        <f>IF(COLUMN(BG$1)-COLUMN($AY$1)=$F3,HelpSheet!$P3,"")</f>
        <v/>
      </c>
      <c r="BH3" s="17" t="str">
        <f>IF(COLUMN(BH$1)-COLUMN($AY$1)=$F3,HelpSheet!$P3,"")</f>
        <v/>
      </c>
      <c r="BI3" s="16" t="str">
        <f>IF(COLUMN(BI$1)-COLUMN($BH$1)=$F3,HelpSheet!$Q3,"")</f>
        <v/>
      </c>
      <c r="BJ3" s="17">
        <f>IF(COLUMN(BJ$1)-COLUMN($BH$1)=$F3,HelpSheet!$Q3,"")</f>
        <v>0</v>
      </c>
      <c r="BK3" s="17" t="str">
        <f>IF(COLUMN(BK$1)-COLUMN($BH$1)=$F3,HelpSheet!$Q3,"")</f>
        <v/>
      </c>
      <c r="BL3" s="17" t="str">
        <f>IF(COLUMN(BL$1)-COLUMN($BH$1)=$F3,HelpSheet!$Q3,"")</f>
        <v/>
      </c>
      <c r="BM3" s="17" t="str">
        <f>IF(COLUMN(BM$1)-COLUMN($BH$1)=$F3,HelpSheet!$Q3,"")</f>
        <v/>
      </c>
      <c r="BN3" s="17" t="str">
        <f>IF(COLUMN(BN$1)-COLUMN($BH$1)=$F3,HelpSheet!$Q3,"")</f>
        <v/>
      </c>
      <c r="BO3" s="17" t="str">
        <f>IF(COLUMN(BO$1)-COLUMN($BH$1)=$F3,HelpSheet!$Q3,"")</f>
        <v/>
      </c>
      <c r="BP3" s="17" t="str">
        <f>IF(COLUMN(BP$1)-COLUMN($BH$1)=$F3,HelpSheet!$Q3,"")</f>
        <v/>
      </c>
      <c r="BQ3" s="17" t="str">
        <f>IF(COLUMN(BQ$1)-COLUMN($BH$1)=$F3,HelpSheet!$Q3,"")</f>
        <v/>
      </c>
      <c r="BR3" s="16" t="str">
        <f>IF(COLUMN(BR$1)-COLUMN($BQ$1)=$F3,HelpSheet!$R3,"")</f>
        <v/>
      </c>
      <c r="BS3" s="17">
        <f>IF(COLUMN(BS$1)-COLUMN($BQ$1)=$F3,HelpSheet!$R3,"")</f>
        <v>0</v>
      </c>
      <c r="BT3" s="17" t="str">
        <f>IF(COLUMN(BT$1)-COLUMN($BQ$1)=$F3,HelpSheet!$R3,"")</f>
        <v/>
      </c>
      <c r="BU3" s="17" t="str">
        <f>IF(COLUMN(BU$1)-COLUMN($BQ$1)=$F3,HelpSheet!$R3,"")</f>
        <v/>
      </c>
      <c r="BV3" s="17" t="str">
        <f>IF(COLUMN(BV$1)-COLUMN($BQ$1)=$F3,HelpSheet!$R3,"")</f>
        <v/>
      </c>
      <c r="BW3" s="17" t="str">
        <f>IF(COLUMN(BW$1)-COLUMN($BQ$1)=$F3,HelpSheet!$R3,"")</f>
        <v/>
      </c>
      <c r="BX3" s="17" t="str">
        <f>IF(COLUMN(BX$1)-COLUMN($BQ$1)=$F3,HelpSheet!$R3,"")</f>
        <v/>
      </c>
      <c r="BY3" s="17" t="str">
        <f>IF(COLUMN(BY$1)-COLUMN($BQ$1)=$F3,HelpSheet!$R3,"")</f>
        <v/>
      </c>
      <c r="BZ3" s="17" t="str">
        <f>IF(COLUMN(BZ$1)-COLUMN($BQ$1)=$F3,HelpSheet!$R3,"")</f>
        <v/>
      </c>
      <c r="CA3" s="16" t="str">
        <f>IF(COLUMN(CA$1)-COLUMN($BZ$1)=$F3,HelpSheet!$S3,"")</f>
        <v/>
      </c>
      <c r="CB3" s="17">
        <f>IF(COLUMN(CB$1)-COLUMN($BZ$1)=$F3,HelpSheet!$S3,"")</f>
        <v>0</v>
      </c>
      <c r="CC3" s="17" t="str">
        <f>IF(COLUMN(CC$1)-COLUMN($BZ$1)=$F3,HelpSheet!$S3,"")</f>
        <v/>
      </c>
      <c r="CD3" s="17" t="str">
        <f>IF(COLUMN(CD$1)-COLUMN($BZ$1)=$F3,HelpSheet!$S3,"")</f>
        <v/>
      </c>
      <c r="CE3" s="17" t="str">
        <f>IF(COLUMN(CE$1)-COLUMN($BZ$1)=$F3,HelpSheet!$S3,"")</f>
        <v/>
      </c>
      <c r="CF3" s="17" t="str">
        <f>IF(COLUMN(CF$1)-COLUMN($BZ$1)=$F3,HelpSheet!$S3,"")</f>
        <v/>
      </c>
      <c r="CG3" s="17" t="str">
        <f>IF(COLUMN(CG$1)-COLUMN($BZ$1)=$F3,HelpSheet!$S3,"")</f>
        <v/>
      </c>
      <c r="CH3" s="17" t="str">
        <f>IF(COLUMN(CH$1)-COLUMN($BZ$1)=$F3,HelpSheet!$S3,"")</f>
        <v/>
      </c>
      <c r="CI3" s="17" t="str">
        <f>IF(COLUMN(CI$1)-COLUMN($BZ$1)=$F3,HelpSheet!$S3,"")</f>
        <v/>
      </c>
      <c r="CJ3" s="16" t="str">
        <f>IF(COLUMN(CJ$1)-COLUMN($CI$1)=$F3,HelpSheet!$T3,"")</f>
        <v/>
      </c>
      <c r="CK3" s="17">
        <f>IF(COLUMN(CK$1)-COLUMN($CI$1)=$F3,HelpSheet!$T3,"")</f>
        <v>0</v>
      </c>
      <c r="CL3" s="17" t="str">
        <f>IF(COLUMN(CL$1)-COLUMN($CI$1)=$F3,HelpSheet!$T3,"")</f>
        <v/>
      </c>
      <c r="CM3" s="17" t="str">
        <f>IF(COLUMN(CM$1)-COLUMN($CI$1)=$F3,HelpSheet!$T3,"")</f>
        <v/>
      </c>
      <c r="CN3" s="17" t="str">
        <f>IF(COLUMN(CN$1)-COLUMN($CI$1)=$F3,HelpSheet!$T3,"")</f>
        <v/>
      </c>
      <c r="CO3" s="17" t="str">
        <f>IF(COLUMN(CO$1)-COLUMN($CI$1)=$F3,HelpSheet!$T3,"")</f>
        <v/>
      </c>
      <c r="CP3" s="17" t="str">
        <f>IF(COLUMN(CP$1)-COLUMN($CI$1)=$F3,HelpSheet!$T3,"")</f>
        <v/>
      </c>
      <c r="CQ3" s="17" t="str">
        <f>IF(COLUMN(CQ$1)-COLUMN($CI$1)=$F3,HelpSheet!$T3,"")</f>
        <v/>
      </c>
      <c r="CR3" s="17" t="str">
        <f>IF(COLUMN(CR$1)-COLUMN($CI$1)=$F3,HelpSheet!$T3,"")</f>
        <v/>
      </c>
    </row>
    <row r="4" spans="1:96" x14ac:dyDescent="0.25">
      <c r="A4" s="17">
        <v>1553555555</v>
      </c>
      <c r="B4" s="14">
        <v>1503.600000000024</v>
      </c>
      <c r="C4" s="14" t="s">
        <v>7</v>
      </c>
      <c r="D4" s="14" t="s">
        <v>40</v>
      </c>
      <c r="E4" s="15">
        <v>-0.2</v>
      </c>
      <c r="F4" s="17">
        <v>3</v>
      </c>
      <c r="G4" s="16" t="str">
        <f>IF(COLUMN(G$1)-COLUMN($F$1)=$F4,HelpSheet!$K4,"")</f>
        <v/>
      </c>
      <c r="H4" s="17" t="str">
        <f>IF(COLUMN(H$1)-COLUMN($F$1)=$F4,HelpSheet!$K4,"")</f>
        <v/>
      </c>
      <c r="I4" s="17">
        <f>IF(COLUMN(I$1)-COLUMN($F$1)=$F4,HelpSheet!$K4,"")</f>
        <v>0</v>
      </c>
      <c r="J4" s="17" t="str">
        <f>IF(COLUMN(J$1)-COLUMN($F$1)=$F4,HelpSheet!$K4,"")</f>
        <v/>
      </c>
      <c r="K4" s="17" t="str">
        <f>IF(COLUMN(K$1)-COLUMN($F$1)=$F4,HelpSheet!$K4,"")</f>
        <v/>
      </c>
      <c r="L4" s="17" t="str">
        <f>IF(COLUMN(L$1)-COLUMN($F$1)=$F4,HelpSheet!$K4,"")</f>
        <v/>
      </c>
      <c r="M4" s="17" t="str">
        <f>IF(COLUMN(M$1)-COLUMN($F$1)=$F4,HelpSheet!$K4,"")</f>
        <v/>
      </c>
      <c r="N4" s="17" t="str">
        <f>IF(COLUMN(N$1)-COLUMN($F$1)=$F4,HelpSheet!$K4,"")</f>
        <v/>
      </c>
      <c r="O4" s="17" t="str">
        <f>IF(COLUMN(O$1)-COLUMN($F$1)=$F4,HelpSheet!$K4,"")</f>
        <v/>
      </c>
      <c r="P4" s="16" t="str">
        <f>IF(COLUMN(P$1)-COLUMN($O$1)=$F4,HelpSheet!$L4,"")</f>
        <v/>
      </c>
      <c r="Q4" s="17" t="str">
        <f>IF(COLUMN(Q$1)-COLUMN($O$1)=$F4,HelpSheet!$L4,"")</f>
        <v/>
      </c>
      <c r="R4" s="17">
        <f>IF(COLUMN(R$1)-COLUMN($O$1)=$F4,HelpSheet!$L4,"")</f>
        <v>0</v>
      </c>
      <c r="S4" s="17" t="str">
        <f>IF(COLUMN(S$1)-COLUMN($O$1)=$F4,HelpSheet!$L4,"")</f>
        <v/>
      </c>
      <c r="T4" s="17" t="str">
        <f>IF(COLUMN(T$1)-COLUMN($O$1)=$F4,HelpSheet!$L4,"")</f>
        <v/>
      </c>
      <c r="U4" s="17" t="str">
        <f>IF(COLUMN(U$1)-COLUMN($O$1)=$F4,HelpSheet!$L4,"")</f>
        <v/>
      </c>
      <c r="V4" s="17" t="str">
        <f>IF(COLUMN(V$1)-COLUMN($O$1)=$F4,HelpSheet!$L4,"")</f>
        <v/>
      </c>
      <c r="W4" s="17" t="str">
        <f>IF(COLUMN(W$1)-COLUMN($O$1)=$F4,HelpSheet!$L4,"")</f>
        <v/>
      </c>
      <c r="X4" s="17" t="str">
        <f>IF(COLUMN(X$1)-COLUMN($O$1)=$F4,HelpSheet!$L4,"")</f>
        <v/>
      </c>
      <c r="Y4" s="16" t="str">
        <f>IF(COLUMN(Y$1)-COLUMN($X$1)=$F4,HelpSheet!$M4,"")</f>
        <v/>
      </c>
      <c r="Z4" s="17" t="str">
        <f>IF(COLUMN(Z$1)-COLUMN($X$1)=$F4,HelpSheet!$M4,"")</f>
        <v/>
      </c>
      <c r="AA4" s="17">
        <f>IF(COLUMN(AA$1)-COLUMN($X$1)=$F4,HelpSheet!$M4,"")</f>
        <v>0</v>
      </c>
      <c r="AB4" s="17" t="str">
        <f>IF(COLUMN(AB$1)-COLUMN($X$1)=$F4,HelpSheet!$M4,"")</f>
        <v/>
      </c>
      <c r="AC4" s="17" t="str">
        <f>IF(COLUMN(AC$1)-COLUMN($X$1)=$F4,HelpSheet!$M4,"")</f>
        <v/>
      </c>
      <c r="AD4" s="17" t="str">
        <f>IF(COLUMN(AD$1)-COLUMN($X$1)=$F4,HelpSheet!$M4,"")</f>
        <v/>
      </c>
      <c r="AE4" s="17" t="str">
        <f>IF(COLUMN(AE$1)-COLUMN($X$1)=$F4,HelpSheet!$M4,"")</f>
        <v/>
      </c>
      <c r="AF4" s="17" t="str">
        <f>IF(COLUMN(AF$1)-COLUMN($X$1)=$F4,HelpSheet!$M4,"")</f>
        <v/>
      </c>
      <c r="AG4" s="17" t="str">
        <f>IF(COLUMN(AG$1)-COLUMN($X$1)=$F4,HelpSheet!$M4,"")</f>
        <v/>
      </c>
      <c r="AH4" s="16" t="str">
        <f>IF(COLUMN(AH$1)-COLUMN($AG$1)=$F4,HelpSheet!$N4,"")</f>
        <v/>
      </c>
      <c r="AI4" s="17" t="str">
        <f>IF(COLUMN(AI$1)-COLUMN($AG$1)=$F4,HelpSheet!$N4,"")</f>
        <v/>
      </c>
      <c r="AJ4" s="17">
        <f>IF(COLUMN(AJ$1)-COLUMN($AG$1)=$F4,HelpSheet!$N4,"")</f>
        <v>0</v>
      </c>
      <c r="AK4" s="17" t="str">
        <f>IF(COLUMN(AK$1)-COLUMN($AG$1)=$F4,HelpSheet!$N4,"")</f>
        <v/>
      </c>
      <c r="AL4" s="17" t="str">
        <f>IF(COLUMN(AL$1)-COLUMN($AG$1)=$F4,HelpSheet!$N4,"")</f>
        <v/>
      </c>
      <c r="AM4" s="17" t="str">
        <f>IF(COLUMN(AM$1)-COLUMN($AG$1)=$F4,HelpSheet!$N4,"")</f>
        <v/>
      </c>
      <c r="AN4" s="17" t="str">
        <f>IF(COLUMN(AN$1)-COLUMN($AG$1)=$F4,HelpSheet!$N4,"")</f>
        <v/>
      </c>
      <c r="AO4" s="17" t="str">
        <f>IF(COLUMN(AO$1)-COLUMN($AG$1)=$F4,HelpSheet!$N4,"")</f>
        <v/>
      </c>
      <c r="AP4" s="17" t="str">
        <f>IF(COLUMN(AP$1)-COLUMN($AG$1)=$F4,HelpSheet!$N4,"")</f>
        <v/>
      </c>
      <c r="AQ4" s="16" t="str">
        <f>IF(COLUMN(AQ$1)-COLUMN($AP$1)=$F4,HelpSheet!$O4,"")</f>
        <v/>
      </c>
      <c r="AR4" s="17" t="str">
        <f>IF(COLUMN(AR$1)-COLUMN($AP$1)=$F4,HelpSheet!$O4,"")</f>
        <v/>
      </c>
      <c r="AS4" s="17">
        <f>IF(COLUMN(AS$1)-COLUMN($AP$1)=$F4,HelpSheet!$O4,"")</f>
        <v>0</v>
      </c>
      <c r="AT4" s="17" t="str">
        <f>IF(COLUMN(AT$1)-COLUMN($AP$1)=$F4,HelpSheet!$O4,"")</f>
        <v/>
      </c>
      <c r="AU4" s="17" t="str">
        <f>IF(COLUMN(AU$1)-COLUMN($AP$1)=$F4,HelpSheet!$O4,"")</f>
        <v/>
      </c>
      <c r="AV4" s="17" t="str">
        <f>IF(COLUMN(AV$1)-COLUMN($AP$1)=$F4,HelpSheet!$O4,"")</f>
        <v/>
      </c>
      <c r="AW4" s="17" t="str">
        <f>IF(COLUMN(AW$1)-COLUMN($AP$1)=$F4,HelpSheet!$O4,"")</f>
        <v/>
      </c>
      <c r="AX4" s="17" t="str">
        <f>IF(COLUMN(AX$1)-COLUMN($AP$1)=$F4,HelpSheet!$O4,"")</f>
        <v/>
      </c>
      <c r="AY4" s="17" t="str">
        <f>IF(COLUMN(AY$1)-COLUMN($AP$1)=$F4,HelpSheet!$O4,"")</f>
        <v/>
      </c>
      <c r="AZ4" s="16" t="str">
        <f>IF(COLUMN(AZ$1)-COLUMN($AY$1)=$F4,HelpSheet!$P4,"")</f>
        <v/>
      </c>
      <c r="BA4" s="17" t="str">
        <f>IF(COLUMN(BA$1)-COLUMN($AY$1)=$F4,HelpSheet!$P4,"")</f>
        <v/>
      </c>
      <c r="BB4" s="17">
        <f>IF(COLUMN(BB$1)-COLUMN($AY$1)=$F4,HelpSheet!$P4,"")</f>
        <v>0</v>
      </c>
      <c r="BC4" s="17" t="str">
        <f>IF(COLUMN(BC$1)-COLUMN($AY$1)=$F4,HelpSheet!$P4,"")</f>
        <v/>
      </c>
      <c r="BD4" s="17" t="str">
        <f>IF(COLUMN(BD$1)-COLUMN($AY$1)=$F4,HelpSheet!$P4,"")</f>
        <v/>
      </c>
      <c r="BE4" s="17" t="str">
        <f>IF(COLUMN(BE$1)-COLUMN($AY$1)=$F4,HelpSheet!$P4,"")</f>
        <v/>
      </c>
      <c r="BF4" s="17" t="str">
        <f>IF(COLUMN(BF$1)-COLUMN($AY$1)=$F4,HelpSheet!$P4,"")</f>
        <v/>
      </c>
      <c r="BG4" s="17" t="str">
        <f>IF(COLUMN(BG$1)-COLUMN($AY$1)=$F4,HelpSheet!$P4,"")</f>
        <v/>
      </c>
      <c r="BH4" s="17" t="str">
        <f>IF(COLUMN(BH$1)-COLUMN($AY$1)=$F4,HelpSheet!$P4,"")</f>
        <v/>
      </c>
      <c r="BI4" s="16" t="str">
        <f>IF(COLUMN(BI$1)-COLUMN($BH$1)=$F4,HelpSheet!$Q4,"")</f>
        <v/>
      </c>
      <c r="BJ4" s="17" t="str">
        <f>IF(COLUMN(BJ$1)-COLUMN($BH$1)=$F4,HelpSheet!$Q4,"")</f>
        <v/>
      </c>
      <c r="BK4" s="17">
        <f>IF(COLUMN(BK$1)-COLUMN($BH$1)=$F4,HelpSheet!$Q4,"")</f>
        <v>0</v>
      </c>
      <c r="BL4" s="17" t="str">
        <f>IF(COLUMN(BL$1)-COLUMN($BH$1)=$F4,HelpSheet!$Q4,"")</f>
        <v/>
      </c>
      <c r="BM4" s="17" t="str">
        <f>IF(COLUMN(BM$1)-COLUMN($BH$1)=$F4,HelpSheet!$Q4,"")</f>
        <v/>
      </c>
      <c r="BN4" s="17" t="str">
        <f>IF(COLUMN(BN$1)-COLUMN($BH$1)=$F4,HelpSheet!$Q4,"")</f>
        <v/>
      </c>
      <c r="BO4" s="17" t="str">
        <f>IF(COLUMN(BO$1)-COLUMN($BH$1)=$F4,HelpSheet!$Q4,"")</f>
        <v/>
      </c>
      <c r="BP4" s="17" t="str">
        <f>IF(COLUMN(BP$1)-COLUMN($BH$1)=$F4,HelpSheet!$Q4,"")</f>
        <v/>
      </c>
      <c r="BQ4" s="17" t="str">
        <f>IF(COLUMN(BQ$1)-COLUMN($BH$1)=$F4,HelpSheet!$Q4,"")</f>
        <v/>
      </c>
      <c r="BR4" s="16" t="str">
        <f>IF(COLUMN(BR$1)-COLUMN($BQ$1)=$F4,HelpSheet!$R4,"")</f>
        <v/>
      </c>
      <c r="BS4" s="17" t="str">
        <f>IF(COLUMN(BS$1)-COLUMN($BQ$1)=$F4,HelpSheet!$R4,"")</f>
        <v/>
      </c>
      <c r="BT4" s="17">
        <f>IF(COLUMN(BT$1)-COLUMN($BQ$1)=$F4,HelpSheet!$R4,"")</f>
        <v>0</v>
      </c>
      <c r="BU4" s="17" t="str">
        <f>IF(COLUMN(BU$1)-COLUMN($BQ$1)=$F4,HelpSheet!$R4,"")</f>
        <v/>
      </c>
      <c r="BV4" s="17" t="str">
        <f>IF(COLUMN(BV$1)-COLUMN($BQ$1)=$F4,HelpSheet!$R4,"")</f>
        <v/>
      </c>
      <c r="BW4" s="17" t="str">
        <f>IF(COLUMN(BW$1)-COLUMN($BQ$1)=$F4,HelpSheet!$R4,"")</f>
        <v/>
      </c>
      <c r="BX4" s="17" t="str">
        <f>IF(COLUMN(BX$1)-COLUMN($BQ$1)=$F4,HelpSheet!$R4,"")</f>
        <v/>
      </c>
      <c r="BY4" s="17" t="str">
        <f>IF(COLUMN(BY$1)-COLUMN($BQ$1)=$F4,HelpSheet!$R4,"")</f>
        <v/>
      </c>
      <c r="BZ4" s="17" t="str">
        <f>IF(COLUMN(BZ$1)-COLUMN($BQ$1)=$F4,HelpSheet!$R4,"")</f>
        <v/>
      </c>
      <c r="CA4" s="16" t="str">
        <f>IF(COLUMN(CA$1)-COLUMN($BZ$1)=$F4,HelpSheet!$S4,"")</f>
        <v/>
      </c>
      <c r="CB4" s="17" t="str">
        <f>IF(COLUMN(CB$1)-COLUMN($BZ$1)=$F4,HelpSheet!$S4,"")</f>
        <v/>
      </c>
      <c r="CC4" s="17">
        <f>IF(COLUMN(CC$1)-COLUMN($BZ$1)=$F4,HelpSheet!$S4,"")</f>
        <v>0</v>
      </c>
      <c r="CD4" s="17" t="str">
        <f>IF(COLUMN(CD$1)-COLUMN($BZ$1)=$F4,HelpSheet!$S4,"")</f>
        <v/>
      </c>
      <c r="CE4" s="17" t="str">
        <f>IF(COLUMN(CE$1)-COLUMN($BZ$1)=$F4,HelpSheet!$S4,"")</f>
        <v/>
      </c>
      <c r="CF4" s="17" t="str">
        <f>IF(COLUMN(CF$1)-COLUMN($BZ$1)=$F4,HelpSheet!$S4,"")</f>
        <v/>
      </c>
      <c r="CG4" s="17" t="str">
        <f>IF(COLUMN(CG$1)-COLUMN($BZ$1)=$F4,HelpSheet!$S4,"")</f>
        <v/>
      </c>
      <c r="CH4" s="17" t="str">
        <f>IF(COLUMN(CH$1)-COLUMN($BZ$1)=$F4,HelpSheet!$S4,"")</f>
        <v/>
      </c>
      <c r="CI4" s="17" t="str">
        <f>IF(COLUMN(CI$1)-COLUMN($BZ$1)=$F4,HelpSheet!$S4,"")</f>
        <v/>
      </c>
      <c r="CJ4" s="16" t="str">
        <f>IF(COLUMN(CJ$1)-COLUMN($CI$1)=$F4,HelpSheet!$T4,"")</f>
        <v/>
      </c>
      <c r="CK4" s="17" t="str">
        <f>IF(COLUMN(CK$1)-COLUMN($CI$1)=$F4,HelpSheet!$T4,"")</f>
        <v/>
      </c>
      <c r="CL4" s="17">
        <f>IF(COLUMN(CL$1)-COLUMN($CI$1)=$F4,HelpSheet!$T4,"")</f>
        <v>0</v>
      </c>
      <c r="CM4" s="17" t="str">
        <f>IF(COLUMN(CM$1)-COLUMN($CI$1)=$F4,HelpSheet!$T4,"")</f>
        <v/>
      </c>
      <c r="CN4" s="17" t="str">
        <f>IF(COLUMN(CN$1)-COLUMN($CI$1)=$F4,HelpSheet!$T4,"")</f>
        <v/>
      </c>
      <c r="CO4" s="17" t="str">
        <f>IF(COLUMN(CO$1)-COLUMN($CI$1)=$F4,HelpSheet!$T4,"")</f>
        <v/>
      </c>
      <c r="CP4" s="17" t="str">
        <f>IF(COLUMN(CP$1)-COLUMN($CI$1)=$F4,HelpSheet!$T4,"")</f>
        <v/>
      </c>
      <c r="CQ4" s="17" t="str">
        <f>IF(COLUMN(CQ$1)-COLUMN($CI$1)=$F4,HelpSheet!$T4,"")</f>
        <v/>
      </c>
      <c r="CR4" s="17" t="str">
        <f>IF(COLUMN(CR$1)-COLUMN($CI$1)=$F4,HelpSheet!$T4,"")</f>
        <v/>
      </c>
    </row>
    <row r="5" spans="1:96" x14ac:dyDescent="0.25">
      <c r="A5" s="17">
        <v>1555355555</v>
      </c>
      <c r="B5" s="14">
        <v>1503.600000000059</v>
      </c>
      <c r="C5" s="14" t="s">
        <v>7</v>
      </c>
      <c r="D5" s="14" t="s">
        <v>41</v>
      </c>
      <c r="E5" s="15">
        <v>-0.2</v>
      </c>
      <c r="F5" s="17">
        <v>4</v>
      </c>
      <c r="G5" s="16" t="str">
        <f>IF(COLUMN(G$1)-COLUMN($F$1)=$F5,HelpSheet!$K5,"")</f>
        <v/>
      </c>
      <c r="H5" s="17" t="str">
        <f>IF(COLUMN(H$1)-COLUMN($F$1)=$F5,HelpSheet!$K5,"")</f>
        <v/>
      </c>
      <c r="I5" s="17" t="str">
        <f>IF(COLUMN(I$1)-COLUMN($F$1)=$F5,HelpSheet!$K5,"")</f>
        <v/>
      </c>
      <c r="J5" s="17">
        <f>IF(COLUMN(J$1)-COLUMN($F$1)=$F5,HelpSheet!$K5,"")</f>
        <v>0</v>
      </c>
      <c r="K5" s="17" t="str">
        <f>IF(COLUMN(K$1)-COLUMN($F$1)=$F5,HelpSheet!$K5,"")</f>
        <v/>
      </c>
      <c r="L5" s="17" t="str">
        <f>IF(COLUMN(L$1)-COLUMN($F$1)=$F5,HelpSheet!$K5,"")</f>
        <v/>
      </c>
      <c r="M5" s="17" t="str">
        <f>IF(COLUMN(M$1)-COLUMN($F$1)=$F5,HelpSheet!$K5,"")</f>
        <v/>
      </c>
      <c r="N5" s="17" t="str">
        <f>IF(COLUMN(N$1)-COLUMN($F$1)=$F5,HelpSheet!$K5,"")</f>
        <v/>
      </c>
      <c r="O5" s="17" t="str">
        <f>IF(COLUMN(O$1)-COLUMN($F$1)=$F5,HelpSheet!$K5,"")</f>
        <v/>
      </c>
      <c r="P5" s="16" t="str">
        <f>IF(COLUMN(P$1)-COLUMN($O$1)=$F5,HelpSheet!$L5,"")</f>
        <v/>
      </c>
      <c r="Q5" s="17" t="str">
        <f>IF(COLUMN(Q$1)-COLUMN($O$1)=$F5,HelpSheet!$L5,"")</f>
        <v/>
      </c>
      <c r="R5" s="17" t="str">
        <f>IF(COLUMN(R$1)-COLUMN($O$1)=$F5,HelpSheet!$L5,"")</f>
        <v/>
      </c>
      <c r="S5" s="17">
        <f>IF(COLUMN(S$1)-COLUMN($O$1)=$F5,HelpSheet!$L5,"")</f>
        <v>0</v>
      </c>
      <c r="T5" s="17" t="str">
        <f>IF(COLUMN(T$1)-COLUMN($O$1)=$F5,HelpSheet!$L5,"")</f>
        <v/>
      </c>
      <c r="U5" s="17" t="str">
        <f>IF(COLUMN(U$1)-COLUMN($O$1)=$F5,HelpSheet!$L5,"")</f>
        <v/>
      </c>
      <c r="V5" s="17" t="str">
        <f>IF(COLUMN(V$1)-COLUMN($O$1)=$F5,HelpSheet!$L5,"")</f>
        <v/>
      </c>
      <c r="W5" s="17" t="str">
        <f>IF(COLUMN(W$1)-COLUMN($O$1)=$F5,HelpSheet!$L5,"")</f>
        <v/>
      </c>
      <c r="X5" s="17" t="str">
        <f>IF(COLUMN(X$1)-COLUMN($O$1)=$F5,HelpSheet!$L5,"")</f>
        <v/>
      </c>
      <c r="Y5" s="16" t="str">
        <f>IF(COLUMN(Y$1)-COLUMN($X$1)=$F5,HelpSheet!$M5,"")</f>
        <v/>
      </c>
      <c r="Z5" s="17" t="str">
        <f>IF(COLUMN(Z$1)-COLUMN($X$1)=$F5,HelpSheet!$M5,"")</f>
        <v/>
      </c>
      <c r="AA5" s="17" t="str">
        <f>IF(COLUMN(AA$1)-COLUMN($X$1)=$F5,HelpSheet!$M5,"")</f>
        <v/>
      </c>
      <c r="AB5" s="17">
        <f>IF(COLUMN(AB$1)-COLUMN($X$1)=$F5,HelpSheet!$M5,"")</f>
        <v>-0.55000000000000004</v>
      </c>
      <c r="AC5" s="17" t="str">
        <f>IF(COLUMN(AC$1)-COLUMN($X$1)=$F5,HelpSheet!$M5,"")</f>
        <v/>
      </c>
      <c r="AD5" s="17" t="str">
        <f>IF(COLUMN(AD$1)-COLUMN($X$1)=$F5,HelpSheet!$M5,"")</f>
        <v/>
      </c>
      <c r="AE5" s="17" t="str">
        <f>IF(COLUMN(AE$1)-COLUMN($X$1)=$F5,HelpSheet!$M5,"")</f>
        <v/>
      </c>
      <c r="AF5" s="17" t="str">
        <f>IF(COLUMN(AF$1)-COLUMN($X$1)=$F5,HelpSheet!$M5,"")</f>
        <v/>
      </c>
      <c r="AG5" s="17" t="str">
        <f>IF(COLUMN(AG$1)-COLUMN($X$1)=$F5,HelpSheet!$M5,"")</f>
        <v/>
      </c>
      <c r="AH5" s="16" t="str">
        <f>IF(COLUMN(AH$1)-COLUMN($AG$1)=$F5,HelpSheet!$N5,"")</f>
        <v/>
      </c>
      <c r="AI5" s="17" t="str">
        <f>IF(COLUMN(AI$1)-COLUMN($AG$1)=$F5,HelpSheet!$N5,"")</f>
        <v/>
      </c>
      <c r="AJ5" s="17" t="str">
        <f>IF(COLUMN(AJ$1)-COLUMN($AG$1)=$F5,HelpSheet!$N5,"")</f>
        <v/>
      </c>
      <c r="AK5" s="17">
        <f>IF(COLUMN(AK$1)-COLUMN($AG$1)=$F5,HelpSheet!$N5,"")</f>
        <v>-0.57999999999999996</v>
      </c>
      <c r="AL5" s="17" t="str">
        <f>IF(COLUMN(AL$1)-COLUMN($AG$1)=$F5,HelpSheet!$N5,"")</f>
        <v/>
      </c>
      <c r="AM5" s="17" t="str">
        <f>IF(COLUMN(AM$1)-COLUMN($AG$1)=$F5,HelpSheet!$N5,"")</f>
        <v/>
      </c>
      <c r="AN5" s="17" t="str">
        <f>IF(COLUMN(AN$1)-COLUMN($AG$1)=$F5,HelpSheet!$N5,"")</f>
        <v/>
      </c>
      <c r="AO5" s="17" t="str">
        <f>IF(COLUMN(AO$1)-COLUMN($AG$1)=$F5,HelpSheet!$N5,"")</f>
        <v/>
      </c>
      <c r="AP5" s="17" t="str">
        <f>IF(COLUMN(AP$1)-COLUMN($AG$1)=$F5,HelpSheet!$N5,"")</f>
        <v/>
      </c>
      <c r="AQ5" s="16" t="str">
        <f>IF(COLUMN(AQ$1)-COLUMN($AP$1)=$F5,HelpSheet!$O5,"")</f>
        <v/>
      </c>
      <c r="AR5" s="17" t="str">
        <f>IF(COLUMN(AR$1)-COLUMN($AP$1)=$F5,HelpSheet!$O5,"")</f>
        <v/>
      </c>
      <c r="AS5" s="17" t="str">
        <f>IF(COLUMN(AS$1)-COLUMN($AP$1)=$F5,HelpSheet!$O5,"")</f>
        <v/>
      </c>
      <c r="AT5" s="17">
        <f>IF(COLUMN(AT$1)-COLUMN($AP$1)=$F5,HelpSheet!$O5,"")</f>
        <v>-0.15</v>
      </c>
      <c r="AU5" s="17" t="str">
        <f>IF(COLUMN(AU$1)-COLUMN($AP$1)=$F5,HelpSheet!$O5,"")</f>
        <v/>
      </c>
      <c r="AV5" s="17" t="str">
        <f>IF(COLUMN(AV$1)-COLUMN($AP$1)=$F5,HelpSheet!$O5,"")</f>
        <v/>
      </c>
      <c r="AW5" s="17" t="str">
        <f>IF(COLUMN(AW$1)-COLUMN($AP$1)=$F5,HelpSheet!$O5,"")</f>
        <v/>
      </c>
      <c r="AX5" s="17" t="str">
        <f>IF(COLUMN(AX$1)-COLUMN($AP$1)=$F5,HelpSheet!$O5,"")</f>
        <v/>
      </c>
      <c r="AY5" s="17" t="str">
        <f>IF(COLUMN(AY$1)-COLUMN($AP$1)=$F5,HelpSheet!$O5,"")</f>
        <v/>
      </c>
      <c r="AZ5" s="16" t="str">
        <f>IF(COLUMN(AZ$1)-COLUMN($AY$1)=$F5,HelpSheet!$P5,"")</f>
        <v/>
      </c>
      <c r="BA5" s="17" t="str">
        <f>IF(COLUMN(BA$1)-COLUMN($AY$1)=$F5,HelpSheet!$P5,"")</f>
        <v/>
      </c>
      <c r="BB5" s="17" t="str">
        <f>IF(COLUMN(BB$1)-COLUMN($AY$1)=$F5,HelpSheet!$P5,"")</f>
        <v/>
      </c>
      <c r="BC5" s="17">
        <f>IF(COLUMN(BC$1)-COLUMN($AY$1)=$F5,HelpSheet!$P5,"")</f>
        <v>-0.15</v>
      </c>
      <c r="BD5" s="17" t="str">
        <f>IF(COLUMN(BD$1)-COLUMN($AY$1)=$F5,HelpSheet!$P5,"")</f>
        <v/>
      </c>
      <c r="BE5" s="17" t="str">
        <f>IF(COLUMN(BE$1)-COLUMN($AY$1)=$F5,HelpSheet!$P5,"")</f>
        <v/>
      </c>
      <c r="BF5" s="17" t="str">
        <f>IF(COLUMN(BF$1)-COLUMN($AY$1)=$F5,HelpSheet!$P5,"")</f>
        <v/>
      </c>
      <c r="BG5" s="17" t="str">
        <f>IF(COLUMN(BG$1)-COLUMN($AY$1)=$F5,HelpSheet!$P5,"")</f>
        <v/>
      </c>
      <c r="BH5" s="17" t="str">
        <f>IF(COLUMN(BH$1)-COLUMN($AY$1)=$F5,HelpSheet!$P5,"")</f>
        <v/>
      </c>
      <c r="BI5" s="16" t="str">
        <f>IF(COLUMN(BI$1)-COLUMN($BH$1)=$F5,HelpSheet!$Q5,"")</f>
        <v/>
      </c>
      <c r="BJ5" s="17" t="str">
        <f>IF(COLUMN(BJ$1)-COLUMN($BH$1)=$F5,HelpSheet!$Q5,"")</f>
        <v/>
      </c>
      <c r="BK5" s="17" t="str">
        <f>IF(COLUMN(BK$1)-COLUMN($BH$1)=$F5,HelpSheet!$Q5,"")</f>
        <v/>
      </c>
      <c r="BL5" s="17">
        <f>IF(COLUMN(BL$1)-COLUMN($BH$1)=$F5,HelpSheet!$Q5,"")</f>
        <v>-0.14000000000000001</v>
      </c>
      <c r="BM5" s="17" t="str">
        <f>IF(COLUMN(BM$1)-COLUMN($BH$1)=$F5,HelpSheet!$Q5,"")</f>
        <v/>
      </c>
      <c r="BN5" s="17" t="str">
        <f>IF(COLUMN(BN$1)-COLUMN($BH$1)=$F5,HelpSheet!$Q5,"")</f>
        <v/>
      </c>
      <c r="BO5" s="17" t="str">
        <f>IF(COLUMN(BO$1)-COLUMN($BH$1)=$F5,HelpSheet!$Q5,"")</f>
        <v/>
      </c>
      <c r="BP5" s="17" t="str">
        <f>IF(COLUMN(BP$1)-COLUMN($BH$1)=$F5,HelpSheet!$Q5,"")</f>
        <v/>
      </c>
      <c r="BQ5" s="17" t="str">
        <f>IF(COLUMN(BQ$1)-COLUMN($BH$1)=$F5,HelpSheet!$Q5,"")</f>
        <v/>
      </c>
      <c r="BR5" s="16" t="str">
        <f>IF(COLUMN(BR$1)-COLUMN($BQ$1)=$F5,HelpSheet!$R5,"")</f>
        <v/>
      </c>
      <c r="BS5" s="17" t="str">
        <f>IF(COLUMN(BS$1)-COLUMN($BQ$1)=$F5,HelpSheet!$R5,"")</f>
        <v/>
      </c>
      <c r="BT5" s="17" t="str">
        <f>IF(COLUMN(BT$1)-COLUMN($BQ$1)=$F5,HelpSheet!$R5,"")</f>
        <v/>
      </c>
      <c r="BU5" s="17">
        <f>IF(COLUMN(BU$1)-COLUMN($BQ$1)=$F5,HelpSheet!$R5,"")</f>
        <v>-0.53</v>
      </c>
      <c r="BV5" s="17" t="str">
        <f>IF(COLUMN(BV$1)-COLUMN($BQ$1)=$F5,HelpSheet!$R5,"")</f>
        <v/>
      </c>
      <c r="BW5" s="17" t="str">
        <f>IF(COLUMN(BW$1)-COLUMN($BQ$1)=$F5,HelpSheet!$R5,"")</f>
        <v/>
      </c>
      <c r="BX5" s="17" t="str">
        <f>IF(COLUMN(BX$1)-COLUMN($BQ$1)=$F5,HelpSheet!$R5,"")</f>
        <v/>
      </c>
      <c r="BY5" s="17" t="str">
        <f>IF(COLUMN(BY$1)-COLUMN($BQ$1)=$F5,HelpSheet!$R5,"")</f>
        <v/>
      </c>
      <c r="BZ5" s="17" t="str">
        <f>IF(COLUMN(BZ$1)-COLUMN($BQ$1)=$F5,HelpSheet!$R5,"")</f>
        <v/>
      </c>
      <c r="CA5" s="16" t="str">
        <f>IF(COLUMN(CA$1)-COLUMN($BZ$1)=$F5,HelpSheet!$S5,"")</f>
        <v/>
      </c>
      <c r="CB5" s="17" t="str">
        <f>IF(COLUMN(CB$1)-COLUMN($BZ$1)=$F5,HelpSheet!$S5,"")</f>
        <v/>
      </c>
      <c r="CC5" s="17" t="str">
        <f>IF(COLUMN(CC$1)-COLUMN($BZ$1)=$F5,HelpSheet!$S5,"")</f>
        <v/>
      </c>
      <c r="CD5" s="17">
        <f>IF(COLUMN(CD$1)-COLUMN($BZ$1)=$F5,HelpSheet!$S5,"")</f>
        <v>-0.33</v>
      </c>
      <c r="CE5" s="17" t="str">
        <f>IF(COLUMN(CE$1)-COLUMN($BZ$1)=$F5,HelpSheet!$S5,"")</f>
        <v/>
      </c>
      <c r="CF5" s="17" t="str">
        <f>IF(COLUMN(CF$1)-COLUMN($BZ$1)=$F5,HelpSheet!$S5,"")</f>
        <v/>
      </c>
      <c r="CG5" s="17" t="str">
        <f>IF(COLUMN(CG$1)-COLUMN($BZ$1)=$F5,HelpSheet!$S5,"")</f>
        <v/>
      </c>
      <c r="CH5" s="17" t="str">
        <f>IF(COLUMN(CH$1)-COLUMN($BZ$1)=$F5,HelpSheet!$S5,"")</f>
        <v/>
      </c>
      <c r="CI5" s="17" t="str">
        <f>IF(COLUMN(CI$1)-COLUMN($BZ$1)=$F5,HelpSheet!$S5,"")</f>
        <v/>
      </c>
      <c r="CJ5" s="16" t="str">
        <f>IF(COLUMN(CJ$1)-COLUMN($CI$1)=$F5,HelpSheet!$T5,"")</f>
        <v/>
      </c>
      <c r="CK5" s="17" t="str">
        <f>IF(COLUMN(CK$1)-COLUMN($CI$1)=$F5,HelpSheet!$T5,"")</f>
        <v/>
      </c>
      <c r="CL5" s="17" t="str">
        <f>IF(COLUMN(CL$1)-COLUMN($CI$1)=$F5,HelpSheet!$T5,"")</f>
        <v/>
      </c>
      <c r="CM5" s="17">
        <f>IF(COLUMN(CM$1)-COLUMN($CI$1)=$F5,HelpSheet!$T5,"")</f>
        <v>-0.22</v>
      </c>
      <c r="CN5" s="17" t="str">
        <f>IF(COLUMN(CN$1)-COLUMN($CI$1)=$F5,HelpSheet!$T5,"")</f>
        <v/>
      </c>
      <c r="CO5" s="17" t="str">
        <f>IF(COLUMN(CO$1)-COLUMN($CI$1)=$F5,HelpSheet!$T5,"")</f>
        <v/>
      </c>
      <c r="CP5" s="17" t="str">
        <f>IF(COLUMN(CP$1)-COLUMN($CI$1)=$F5,HelpSheet!$T5,"")</f>
        <v/>
      </c>
      <c r="CQ5" s="17" t="str">
        <f>IF(COLUMN(CQ$1)-COLUMN($CI$1)=$F5,HelpSheet!$T5,"")</f>
        <v/>
      </c>
      <c r="CR5" s="17" t="str">
        <f>IF(COLUMN(CR$1)-COLUMN($CI$1)=$F5,HelpSheet!$T5,"")</f>
        <v/>
      </c>
    </row>
    <row r="6" spans="1:96" x14ac:dyDescent="0.25">
      <c r="A6" s="17">
        <v>1555535555</v>
      </c>
      <c r="B6" s="14">
        <v>1503.6000000000108</v>
      </c>
      <c r="C6" s="14" t="s">
        <v>7</v>
      </c>
      <c r="D6" s="14" t="s">
        <v>6</v>
      </c>
      <c r="E6" s="15">
        <v>-0.2</v>
      </c>
      <c r="F6" s="17">
        <v>5</v>
      </c>
      <c r="G6" s="16" t="str">
        <f>IF(COLUMN(G$1)-COLUMN($F$1)=$F6,HelpSheet!$K6,"")</f>
        <v/>
      </c>
      <c r="H6" s="17" t="str">
        <f>IF(COLUMN(H$1)-COLUMN($F$1)=$F6,HelpSheet!$K6,"")</f>
        <v/>
      </c>
      <c r="I6" s="17" t="str">
        <f>IF(COLUMN(I$1)-COLUMN($F$1)=$F6,HelpSheet!$K6,"")</f>
        <v/>
      </c>
      <c r="J6" s="17" t="str">
        <f>IF(COLUMN(J$1)-COLUMN($F$1)=$F6,HelpSheet!$K6,"")</f>
        <v/>
      </c>
      <c r="K6" s="17">
        <f>IF(COLUMN(K$1)-COLUMN($F$1)=$F6,HelpSheet!$K6,"")</f>
        <v>0</v>
      </c>
      <c r="L6" s="17" t="str">
        <f>IF(COLUMN(L$1)-COLUMN($F$1)=$F6,HelpSheet!$K6,"")</f>
        <v/>
      </c>
      <c r="M6" s="17" t="str">
        <f>IF(COLUMN(M$1)-COLUMN($F$1)=$F6,HelpSheet!$K6,"")</f>
        <v/>
      </c>
      <c r="N6" s="17" t="str">
        <f>IF(COLUMN(N$1)-COLUMN($F$1)=$F6,HelpSheet!$K6,"")</f>
        <v/>
      </c>
      <c r="O6" s="17" t="str">
        <f>IF(COLUMN(O$1)-COLUMN($F$1)=$F6,HelpSheet!$K6,"")</f>
        <v/>
      </c>
      <c r="P6" s="16" t="str">
        <f>IF(COLUMN(P$1)-COLUMN($O$1)=$F6,HelpSheet!$L6,"")</f>
        <v/>
      </c>
      <c r="Q6" s="17" t="str">
        <f>IF(COLUMN(Q$1)-COLUMN($O$1)=$F6,HelpSheet!$L6,"")</f>
        <v/>
      </c>
      <c r="R6" s="17" t="str">
        <f>IF(COLUMN(R$1)-COLUMN($O$1)=$F6,HelpSheet!$L6,"")</f>
        <v/>
      </c>
      <c r="S6" s="17" t="str">
        <f>IF(COLUMN(S$1)-COLUMN($O$1)=$F6,HelpSheet!$L6,"")</f>
        <v/>
      </c>
      <c r="T6" s="17">
        <f>IF(COLUMN(T$1)-COLUMN($O$1)=$F6,HelpSheet!$L6,"")</f>
        <v>0</v>
      </c>
      <c r="U6" s="17" t="str">
        <f>IF(COLUMN(U$1)-COLUMN($O$1)=$F6,HelpSheet!$L6,"")</f>
        <v/>
      </c>
      <c r="V6" s="17" t="str">
        <f>IF(COLUMN(V$1)-COLUMN($O$1)=$F6,HelpSheet!$L6,"")</f>
        <v/>
      </c>
      <c r="W6" s="17" t="str">
        <f>IF(COLUMN(W$1)-COLUMN($O$1)=$F6,HelpSheet!$L6,"")</f>
        <v/>
      </c>
      <c r="X6" s="17" t="str">
        <f>IF(COLUMN(X$1)-COLUMN($O$1)=$F6,HelpSheet!$L6,"")</f>
        <v/>
      </c>
      <c r="Y6" s="16" t="str">
        <f>IF(COLUMN(Y$1)-COLUMN($X$1)=$F6,HelpSheet!$M6,"")</f>
        <v/>
      </c>
      <c r="Z6" s="17" t="str">
        <f>IF(COLUMN(Z$1)-COLUMN($X$1)=$F6,HelpSheet!$M6,"")</f>
        <v/>
      </c>
      <c r="AA6" s="17" t="str">
        <f>IF(COLUMN(AA$1)-COLUMN($X$1)=$F6,HelpSheet!$M6,"")</f>
        <v/>
      </c>
      <c r="AB6" s="17" t="str">
        <f>IF(COLUMN(AB$1)-COLUMN($X$1)=$F6,HelpSheet!$M6,"")</f>
        <v/>
      </c>
      <c r="AC6" s="17">
        <f>IF(COLUMN(AC$1)-COLUMN($X$1)=$F6,HelpSheet!$M6,"")</f>
        <v>0</v>
      </c>
      <c r="AD6" s="17" t="str">
        <f>IF(COLUMN(AD$1)-COLUMN($X$1)=$F6,HelpSheet!$M6,"")</f>
        <v/>
      </c>
      <c r="AE6" s="17" t="str">
        <f>IF(COLUMN(AE$1)-COLUMN($X$1)=$F6,HelpSheet!$M6,"")</f>
        <v/>
      </c>
      <c r="AF6" s="17" t="str">
        <f>IF(COLUMN(AF$1)-COLUMN($X$1)=$F6,HelpSheet!$M6,"")</f>
        <v/>
      </c>
      <c r="AG6" s="17" t="str">
        <f>IF(COLUMN(AG$1)-COLUMN($X$1)=$F6,HelpSheet!$M6,"")</f>
        <v/>
      </c>
      <c r="AH6" s="16" t="str">
        <f>IF(COLUMN(AH$1)-COLUMN($AG$1)=$F6,HelpSheet!$N6,"")</f>
        <v/>
      </c>
      <c r="AI6" s="17" t="str">
        <f>IF(COLUMN(AI$1)-COLUMN($AG$1)=$F6,HelpSheet!$N6,"")</f>
        <v/>
      </c>
      <c r="AJ6" s="17" t="str">
        <f>IF(COLUMN(AJ$1)-COLUMN($AG$1)=$F6,HelpSheet!$N6,"")</f>
        <v/>
      </c>
      <c r="AK6" s="17" t="str">
        <f>IF(COLUMN(AK$1)-COLUMN($AG$1)=$F6,HelpSheet!$N6,"")</f>
        <v/>
      </c>
      <c r="AL6" s="17">
        <f>IF(COLUMN(AL$1)-COLUMN($AG$1)=$F6,HelpSheet!$N6,"")</f>
        <v>-0.01</v>
      </c>
      <c r="AM6" s="17" t="str">
        <f>IF(COLUMN(AM$1)-COLUMN($AG$1)=$F6,HelpSheet!$N6,"")</f>
        <v/>
      </c>
      <c r="AN6" s="17" t="str">
        <f>IF(COLUMN(AN$1)-COLUMN($AG$1)=$F6,HelpSheet!$N6,"")</f>
        <v/>
      </c>
      <c r="AO6" s="17" t="str">
        <f>IF(COLUMN(AO$1)-COLUMN($AG$1)=$F6,HelpSheet!$N6,"")</f>
        <v/>
      </c>
      <c r="AP6" s="17" t="str">
        <f>IF(COLUMN(AP$1)-COLUMN($AG$1)=$F6,HelpSheet!$N6,"")</f>
        <v/>
      </c>
      <c r="AQ6" s="16" t="str">
        <f>IF(COLUMN(AQ$1)-COLUMN($AP$1)=$F6,HelpSheet!$O6,"")</f>
        <v/>
      </c>
      <c r="AR6" s="17" t="str">
        <f>IF(COLUMN(AR$1)-COLUMN($AP$1)=$F6,HelpSheet!$O6,"")</f>
        <v/>
      </c>
      <c r="AS6" s="17" t="str">
        <f>IF(COLUMN(AS$1)-COLUMN($AP$1)=$F6,HelpSheet!$O6,"")</f>
        <v/>
      </c>
      <c r="AT6" s="17" t="str">
        <f>IF(COLUMN(AT$1)-COLUMN($AP$1)=$F6,HelpSheet!$O6,"")</f>
        <v/>
      </c>
      <c r="AU6" s="17">
        <f>IF(COLUMN(AU$1)-COLUMN($AP$1)=$F6,HelpSheet!$O6,"")</f>
        <v>-0.02</v>
      </c>
      <c r="AV6" s="17" t="str">
        <f>IF(COLUMN(AV$1)-COLUMN($AP$1)=$F6,HelpSheet!$O6,"")</f>
        <v/>
      </c>
      <c r="AW6" s="17" t="str">
        <f>IF(COLUMN(AW$1)-COLUMN($AP$1)=$F6,HelpSheet!$O6,"")</f>
        <v/>
      </c>
      <c r="AX6" s="17" t="str">
        <f>IF(COLUMN(AX$1)-COLUMN($AP$1)=$F6,HelpSheet!$O6,"")</f>
        <v/>
      </c>
      <c r="AY6" s="17" t="str">
        <f>IF(COLUMN(AY$1)-COLUMN($AP$1)=$F6,HelpSheet!$O6,"")</f>
        <v/>
      </c>
      <c r="AZ6" s="16" t="str">
        <f>IF(COLUMN(AZ$1)-COLUMN($AY$1)=$F6,HelpSheet!$P6,"")</f>
        <v/>
      </c>
      <c r="BA6" s="17" t="str">
        <f>IF(COLUMN(BA$1)-COLUMN($AY$1)=$F6,HelpSheet!$P6,"")</f>
        <v/>
      </c>
      <c r="BB6" s="17" t="str">
        <f>IF(COLUMN(BB$1)-COLUMN($AY$1)=$F6,HelpSheet!$P6,"")</f>
        <v/>
      </c>
      <c r="BC6" s="17" t="str">
        <f>IF(COLUMN(BC$1)-COLUMN($AY$1)=$F6,HelpSheet!$P6,"")</f>
        <v/>
      </c>
      <c r="BD6" s="17">
        <f>IF(COLUMN(BD$1)-COLUMN($AY$1)=$F6,HelpSheet!$P6,"")</f>
        <v>-0.04</v>
      </c>
      <c r="BE6" s="17" t="str">
        <f>IF(COLUMN(BE$1)-COLUMN($AY$1)=$F6,HelpSheet!$P6,"")</f>
        <v/>
      </c>
      <c r="BF6" s="17" t="str">
        <f>IF(COLUMN(BF$1)-COLUMN($AY$1)=$F6,HelpSheet!$P6,"")</f>
        <v/>
      </c>
      <c r="BG6" s="17" t="str">
        <f>IF(COLUMN(BG$1)-COLUMN($AY$1)=$F6,HelpSheet!$P6,"")</f>
        <v/>
      </c>
      <c r="BH6" s="17" t="str">
        <f>IF(COLUMN(BH$1)-COLUMN($AY$1)=$F6,HelpSheet!$P6,"")</f>
        <v/>
      </c>
      <c r="BI6" s="16" t="str">
        <f>IF(COLUMN(BI$1)-COLUMN($BH$1)=$F6,HelpSheet!$Q6,"")</f>
        <v/>
      </c>
      <c r="BJ6" s="17" t="str">
        <f>IF(COLUMN(BJ$1)-COLUMN($BH$1)=$F6,HelpSheet!$Q6,"")</f>
        <v/>
      </c>
      <c r="BK6" s="17" t="str">
        <f>IF(COLUMN(BK$1)-COLUMN($BH$1)=$F6,HelpSheet!$Q6,"")</f>
        <v/>
      </c>
      <c r="BL6" s="17" t="str">
        <f>IF(COLUMN(BL$1)-COLUMN($BH$1)=$F6,HelpSheet!$Q6,"")</f>
        <v/>
      </c>
      <c r="BM6" s="17">
        <f>IF(COLUMN(BM$1)-COLUMN($BH$1)=$F6,HelpSheet!$Q6,"")</f>
        <v>-0.18</v>
      </c>
      <c r="BN6" s="17" t="str">
        <f>IF(COLUMN(BN$1)-COLUMN($BH$1)=$F6,HelpSheet!$Q6,"")</f>
        <v/>
      </c>
      <c r="BO6" s="17" t="str">
        <f>IF(COLUMN(BO$1)-COLUMN($BH$1)=$F6,HelpSheet!$Q6,"")</f>
        <v/>
      </c>
      <c r="BP6" s="17" t="str">
        <f>IF(COLUMN(BP$1)-COLUMN($BH$1)=$F6,HelpSheet!$Q6,"")</f>
        <v/>
      </c>
      <c r="BQ6" s="17" t="str">
        <f>IF(COLUMN(BQ$1)-COLUMN($BH$1)=$F6,HelpSheet!$Q6,"")</f>
        <v/>
      </c>
      <c r="BR6" s="16" t="str">
        <f>IF(COLUMN(BR$1)-COLUMN($BQ$1)=$F6,HelpSheet!$R6,"")</f>
        <v/>
      </c>
      <c r="BS6" s="17" t="str">
        <f>IF(COLUMN(BS$1)-COLUMN($BQ$1)=$F6,HelpSheet!$R6,"")</f>
        <v/>
      </c>
      <c r="BT6" s="17" t="str">
        <f>IF(COLUMN(BT$1)-COLUMN($BQ$1)=$F6,HelpSheet!$R6,"")</f>
        <v/>
      </c>
      <c r="BU6" s="17" t="str">
        <f>IF(COLUMN(BU$1)-COLUMN($BQ$1)=$F6,HelpSheet!$R6,"")</f>
        <v/>
      </c>
      <c r="BV6" s="17">
        <f>IF(COLUMN(BV$1)-COLUMN($BQ$1)=$F6,HelpSheet!$R6,"")</f>
        <v>0.01</v>
      </c>
      <c r="BW6" s="17" t="str">
        <f>IF(COLUMN(BW$1)-COLUMN($BQ$1)=$F6,HelpSheet!$R6,"")</f>
        <v/>
      </c>
      <c r="BX6" s="17" t="str">
        <f>IF(COLUMN(BX$1)-COLUMN($BQ$1)=$F6,HelpSheet!$R6,"")</f>
        <v/>
      </c>
      <c r="BY6" s="17" t="str">
        <f>IF(COLUMN(BY$1)-COLUMN($BQ$1)=$F6,HelpSheet!$R6,"")</f>
        <v/>
      </c>
      <c r="BZ6" s="17" t="str">
        <f>IF(COLUMN(BZ$1)-COLUMN($BQ$1)=$F6,HelpSheet!$R6,"")</f>
        <v/>
      </c>
      <c r="CA6" s="16" t="str">
        <f>IF(COLUMN(CA$1)-COLUMN($BZ$1)=$F6,HelpSheet!$S6,"")</f>
        <v/>
      </c>
      <c r="CB6" s="17" t="str">
        <f>IF(COLUMN(CB$1)-COLUMN($BZ$1)=$F6,HelpSheet!$S6,"")</f>
        <v/>
      </c>
      <c r="CC6" s="17" t="str">
        <f>IF(COLUMN(CC$1)-COLUMN($BZ$1)=$F6,HelpSheet!$S6,"")</f>
        <v/>
      </c>
      <c r="CD6" s="17" t="str">
        <f>IF(COLUMN(CD$1)-COLUMN($BZ$1)=$F6,HelpSheet!$S6,"")</f>
        <v/>
      </c>
      <c r="CE6" s="17">
        <f>IF(COLUMN(CE$1)-COLUMN($BZ$1)=$F6,HelpSheet!$S6,"")</f>
        <v>-0.01</v>
      </c>
      <c r="CF6" s="17" t="str">
        <f>IF(COLUMN(CF$1)-COLUMN($BZ$1)=$F6,HelpSheet!$S6,"")</f>
        <v/>
      </c>
      <c r="CG6" s="17" t="str">
        <f>IF(COLUMN(CG$1)-COLUMN($BZ$1)=$F6,HelpSheet!$S6,"")</f>
        <v/>
      </c>
      <c r="CH6" s="17" t="str">
        <f>IF(COLUMN(CH$1)-COLUMN($BZ$1)=$F6,HelpSheet!$S6,"")</f>
        <v/>
      </c>
      <c r="CI6" s="17" t="str">
        <f>IF(COLUMN(CI$1)-COLUMN($BZ$1)=$F6,HelpSheet!$S6,"")</f>
        <v/>
      </c>
      <c r="CJ6" s="16" t="str">
        <f>IF(COLUMN(CJ$1)-COLUMN($CI$1)=$F6,HelpSheet!$T6,"")</f>
        <v/>
      </c>
      <c r="CK6" s="17" t="str">
        <f>IF(COLUMN(CK$1)-COLUMN($CI$1)=$F6,HelpSheet!$T6,"")</f>
        <v/>
      </c>
      <c r="CL6" s="17" t="str">
        <f>IF(COLUMN(CL$1)-COLUMN($CI$1)=$F6,HelpSheet!$T6,"")</f>
        <v/>
      </c>
      <c r="CM6" s="17" t="str">
        <f>IF(COLUMN(CM$1)-COLUMN($CI$1)=$F6,HelpSheet!$T6,"")</f>
        <v/>
      </c>
      <c r="CN6" s="17">
        <f>IF(COLUMN(CN$1)-COLUMN($CI$1)=$F6,HelpSheet!$T6,"")</f>
        <v>-0.06</v>
      </c>
      <c r="CO6" s="17" t="str">
        <f>IF(COLUMN(CO$1)-COLUMN($CI$1)=$F6,HelpSheet!$T6,"")</f>
        <v/>
      </c>
      <c r="CP6" s="17" t="str">
        <f>IF(COLUMN(CP$1)-COLUMN($CI$1)=$F6,HelpSheet!$T6,"")</f>
        <v/>
      </c>
      <c r="CQ6" s="17" t="str">
        <f>IF(COLUMN(CQ$1)-COLUMN($CI$1)=$F6,HelpSheet!$T6,"")</f>
        <v/>
      </c>
      <c r="CR6" s="17" t="str">
        <f>IF(COLUMN(CR$1)-COLUMN($CI$1)=$F6,HelpSheet!$T6,"")</f>
        <v/>
      </c>
    </row>
    <row r="7" spans="1:96" x14ac:dyDescent="0.25">
      <c r="A7" s="17">
        <v>1555553555</v>
      </c>
      <c r="B7" s="14">
        <v>1503.6000000000042</v>
      </c>
      <c r="C7" s="14" t="s">
        <v>7</v>
      </c>
      <c r="D7" s="14" t="s">
        <v>42</v>
      </c>
      <c r="E7" s="15">
        <v>-0.2</v>
      </c>
      <c r="F7" s="17">
        <v>6</v>
      </c>
      <c r="G7" s="16" t="str">
        <f>IF(COLUMN(G$1)-COLUMN($F$1)=$F7,HelpSheet!$K7,"")</f>
        <v/>
      </c>
      <c r="H7" s="17" t="str">
        <f>IF(COLUMN(H$1)-COLUMN($F$1)=$F7,HelpSheet!$K7,"")</f>
        <v/>
      </c>
      <c r="I7" s="17" t="str">
        <f>IF(COLUMN(I$1)-COLUMN($F$1)=$F7,HelpSheet!$K7,"")</f>
        <v/>
      </c>
      <c r="J7" s="17" t="str">
        <f>IF(COLUMN(J$1)-COLUMN($F$1)=$F7,HelpSheet!$K7,"")</f>
        <v/>
      </c>
      <c r="K7" s="17" t="str">
        <f>IF(COLUMN(K$1)-COLUMN($F$1)=$F7,HelpSheet!$K7,"")</f>
        <v/>
      </c>
      <c r="L7" s="17">
        <f>IF(COLUMN(L$1)-COLUMN($F$1)=$F7,HelpSheet!$K7,"")</f>
        <v>0</v>
      </c>
      <c r="M7" s="17" t="str">
        <f>IF(COLUMN(M$1)-COLUMN($F$1)=$F7,HelpSheet!$K7,"")</f>
        <v/>
      </c>
      <c r="N7" s="17" t="str">
        <f>IF(COLUMN(N$1)-COLUMN($F$1)=$F7,HelpSheet!$K7,"")</f>
        <v/>
      </c>
      <c r="O7" s="17" t="str">
        <f>IF(COLUMN(O$1)-COLUMN($F$1)=$F7,HelpSheet!$K7,"")</f>
        <v/>
      </c>
      <c r="P7" s="16" t="str">
        <f>IF(COLUMN(P$1)-COLUMN($O$1)=$F7,HelpSheet!$L7,"")</f>
        <v/>
      </c>
      <c r="Q7" s="17" t="str">
        <f>IF(COLUMN(Q$1)-COLUMN($O$1)=$F7,HelpSheet!$L7,"")</f>
        <v/>
      </c>
      <c r="R7" s="17" t="str">
        <f>IF(COLUMN(R$1)-COLUMN($O$1)=$F7,HelpSheet!$L7,"")</f>
        <v/>
      </c>
      <c r="S7" s="17" t="str">
        <f>IF(COLUMN(S$1)-COLUMN($O$1)=$F7,HelpSheet!$L7,"")</f>
        <v/>
      </c>
      <c r="T7" s="17" t="str">
        <f>IF(COLUMN(T$1)-COLUMN($O$1)=$F7,HelpSheet!$L7,"")</f>
        <v/>
      </c>
      <c r="U7" s="17">
        <f>IF(COLUMN(U$1)-COLUMN($O$1)=$F7,HelpSheet!$L7,"")</f>
        <v>0</v>
      </c>
      <c r="V7" s="17" t="str">
        <f>IF(COLUMN(V$1)-COLUMN($O$1)=$F7,HelpSheet!$L7,"")</f>
        <v/>
      </c>
      <c r="W7" s="17" t="str">
        <f>IF(COLUMN(W$1)-COLUMN($O$1)=$F7,HelpSheet!$L7,"")</f>
        <v/>
      </c>
      <c r="X7" s="17" t="str">
        <f>IF(COLUMN(X$1)-COLUMN($O$1)=$F7,HelpSheet!$L7,"")</f>
        <v/>
      </c>
      <c r="Y7" s="16" t="str">
        <f>IF(COLUMN(Y$1)-COLUMN($X$1)=$F7,HelpSheet!$M7,"")</f>
        <v/>
      </c>
      <c r="Z7" s="17" t="str">
        <f>IF(COLUMN(Z$1)-COLUMN($X$1)=$F7,HelpSheet!$M7,"")</f>
        <v/>
      </c>
      <c r="AA7" s="17" t="str">
        <f>IF(COLUMN(AA$1)-COLUMN($X$1)=$F7,HelpSheet!$M7,"")</f>
        <v/>
      </c>
      <c r="AB7" s="17" t="str">
        <f>IF(COLUMN(AB$1)-COLUMN($X$1)=$F7,HelpSheet!$M7,"")</f>
        <v/>
      </c>
      <c r="AC7" s="17" t="str">
        <f>IF(COLUMN(AC$1)-COLUMN($X$1)=$F7,HelpSheet!$M7,"")</f>
        <v/>
      </c>
      <c r="AD7" s="17">
        <f>IF(COLUMN(AD$1)-COLUMN($X$1)=$F7,HelpSheet!$M7,"")</f>
        <v>0</v>
      </c>
      <c r="AE7" s="17" t="str">
        <f>IF(COLUMN(AE$1)-COLUMN($X$1)=$F7,HelpSheet!$M7,"")</f>
        <v/>
      </c>
      <c r="AF7" s="17" t="str">
        <f>IF(COLUMN(AF$1)-COLUMN($X$1)=$F7,HelpSheet!$M7,"")</f>
        <v/>
      </c>
      <c r="AG7" s="17" t="str">
        <f>IF(COLUMN(AG$1)-COLUMN($X$1)=$F7,HelpSheet!$M7,"")</f>
        <v/>
      </c>
      <c r="AH7" s="16" t="str">
        <f>IF(COLUMN(AH$1)-COLUMN($AG$1)=$F7,HelpSheet!$N7,"")</f>
        <v/>
      </c>
      <c r="AI7" s="17" t="str">
        <f>IF(COLUMN(AI$1)-COLUMN($AG$1)=$F7,HelpSheet!$N7,"")</f>
        <v/>
      </c>
      <c r="AJ7" s="17" t="str">
        <f>IF(COLUMN(AJ$1)-COLUMN($AG$1)=$F7,HelpSheet!$N7,"")</f>
        <v/>
      </c>
      <c r="AK7" s="17" t="str">
        <f>IF(COLUMN(AK$1)-COLUMN($AG$1)=$F7,HelpSheet!$N7,"")</f>
        <v/>
      </c>
      <c r="AL7" s="17" t="str">
        <f>IF(COLUMN(AL$1)-COLUMN($AG$1)=$F7,HelpSheet!$N7,"")</f>
        <v/>
      </c>
      <c r="AM7" s="17">
        <f>IF(COLUMN(AM$1)-COLUMN($AG$1)=$F7,HelpSheet!$N7,"")</f>
        <v>0</v>
      </c>
      <c r="AN7" s="17" t="str">
        <f>IF(COLUMN(AN$1)-COLUMN($AG$1)=$F7,HelpSheet!$N7,"")</f>
        <v/>
      </c>
      <c r="AO7" s="17" t="str">
        <f>IF(COLUMN(AO$1)-COLUMN($AG$1)=$F7,HelpSheet!$N7,"")</f>
        <v/>
      </c>
      <c r="AP7" s="17" t="str">
        <f>IF(COLUMN(AP$1)-COLUMN($AG$1)=$F7,HelpSheet!$N7,"")</f>
        <v/>
      </c>
      <c r="AQ7" s="16" t="str">
        <f>IF(COLUMN(AQ$1)-COLUMN($AP$1)=$F7,HelpSheet!$O7,"")</f>
        <v/>
      </c>
      <c r="AR7" s="17" t="str">
        <f>IF(COLUMN(AR$1)-COLUMN($AP$1)=$F7,HelpSheet!$O7,"")</f>
        <v/>
      </c>
      <c r="AS7" s="17" t="str">
        <f>IF(COLUMN(AS$1)-COLUMN($AP$1)=$F7,HelpSheet!$O7,"")</f>
        <v/>
      </c>
      <c r="AT7" s="17" t="str">
        <f>IF(COLUMN(AT$1)-COLUMN($AP$1)=$F7,HelpSheet!$O7,"")</f>
        <v/>
      </c>
      <c r="AU7" s="17" t="str">
        <f>IF(COLUMN(AU$1)-COLUMN($AP$1)=$F7,HelpSheet!$O7,"")</f>
        <v/>
      </c>
      <c r="AV7" s="17">
        <f>IF(COLUMN(AV$1)-COLUMN($AP$1)=$F7,HelpSheet!$O7,"")</f>
        <v>-0.17</v>
      </c>
      <c r="AW7" s="17" t="str">
        <f>IF(COLUMN(AW$1)-COLUMN($AP$1)=$F7,HelpSheet!$O7,"")</f>
        <v/>
      </c>
      <c r="AX7" s="17" t="str">
        <f>IF(COLUMN(AX$1)-COLUMN($AP$1)=$F7,HelpSheet!$O7,"")</f>
        <v/>
      </c>
      <c r="AY7" s="17" t="str">
        <f>IF(COLUMN(AY$1)-COLUMN($AP$1)=$F7,HelpSheet!$O7,"")</f>
        <v/>
      </c>
      <c r="AZ7" s="16" t="str">
        <f>IF(COLUMN(AZ$1)-COLUMN($AY$1)=$F7,HelpSheet!$P7,"")</f>
        <v/>
      </c>
      <c r="BA7" s="17" t="str">
        <f>IF(COLUMN(BA$1)-COLUMN($AY$1)=$F7,HelpSheet!$P7,"")</f>
        <v/>
      </c>
      <c r="BB7" s="17" t="str">
        <f>IF(COLUMN(BB$1)-COLUMN($AY$1)=$F7,HelpSheet!$P7,"")</f>
        <v/>
      </c>
      <c r="BC7" s="17" t="str">
        <f>IF(COLUMN(BC$1)-COLUMN($AY$1)=$F7,HelpSheet!$P7,"")</f>
        <v/>
      </c>
      <c r="BD7" s="17" t="str">
        <f>IF(COLUMN(BD$1)-COLUMN($AY$1)=$F7,HelpSheet!$P7,"")</f>
        <v/>
      </c>
      <c r="BE7" s="17">
        <f>IF(COLUMN(BE$1)-COLUMN($AY$1)=$F7,HelpSheet!$P7,"")</f>
        <v>-0.13</v>
      </c>
      <c r="BF7" s="17" t="str">
        <f>IF(COLUMN(BF$1)-COLUMN($AY$1)=$F7,HelpSheet!$P7,"")</f>
        <v/>
      </c>
      <c r="BG7" s="17" t="str">
        <f>IF(COLUMN(BG$1)-COLUMN($AY$1)=$F7,HelpSheet!$P7,"")</f>
        <v/>
      </c>
      <c r="BH7" s="17" t="str">
        <f>IF(COLUMN(BH$1)-COLUMN($AY$1)=$F7,HelpSheet!$P7,"")</f>
        <v/>
      </c>
      <c r="BI7" s="16" t="str">
        <f>IF(COLUMN(BI$1)-COLUMN($BH$1)=$F7,HelpSheet!$Q7,"")</f>
        <v/>
      </c>
      <c r="BJ7" s="17" t="str">
        <f>IF(COLUMN(BJ$1)-COLUMN($BH$1)=$F7,HelpSheet!$Q7,"")</f>
        <v/>
      </c>
      <c r="BK7" s="17" t="str">
        <f>IF(COLUMN(BK$1)-COLUMN($BH$1)=$F7,HelpSheet!$Q7,"")</f>
        <v/>
      </c>
      <c r="BL7" s="17" t="str">
        <f>IF(COLUMN(BL$1)-COLUMN($BH$1)=$F7,HelpSheet!$Q7,"")</f>
        <v/>
      </c>
      <c r="BM7" s="17" t="str">
        <f>IF(COLUMN(BM$1)-COLUMN($BH$1)=$F7,HelpSheet!$Q7,"")</f>
        <v/>
      </c>
      <c r="BN7" s="17">
        <f>IF(COLUMN(BN$1)-COLUMN($BH$1)=$F7,HelpSheet!$Q7,"")</f>
        <v>-7.0000000000000007E-2</v>
      </c>
      <c r="BO7" s="17" t="str">
        <f>IF(COLUMN(BO$1)-COLUMN($BH$1)=$F7,HelpSheet!$Q7,"")</f>
        <v/>
      </c>
      <c r="BP7" s="17" t="str">
        <f>IF(COLUMN(BP$1)-COLUMN($BH$1)=$F7,HelpSheet!$Q7,"")</f>
        <v/>
      </c>
      <c r="BQ7" s="17" t="str">
        <f>IF(COLUMN(BQ$1)-COLUMN($BH$1)=$F7,HelpSheet!$Q7,"")</f>
        <v/>
      </c>
      <c r="BR7" s="16" t="str">
        <f>IF(COLUMN(BR$1)-COLUMN($BQ$1)=$F7,HelpSheet!$R7,"")</f>
        <v/>
      </c>
      <c r="BS7" s="17" t="str">
        <f>IF(COLUMN(BS$1)-COLUMN($BQ$1)=$F7,HelpSheet!$R7,"")</f>
        <v/>
      </c>
      <c r="BT7" s="17" t="str">
        <f>IF(COLUMN(BT$1)-COLUMN($BQ$1)=$F7,HelpSheet!$R7,"")</f>
        <v/>
      </c>
      <c r="BU7" s="17" t="str">
        <f>IF(COLUMN(BU$1)-COLUMN($BQ$1)=$F7,HelpSheet!$R7,"")</f>
        <v/>
      </c>
      <c r="BV7" s="17" t="str">
        <f>IF(COLUMN(BV$1)-COLUMN($BQ$1)=$F7,HelpSheet!$R7,"")</f>
        <v/>
      </c>
      <c r="BW7" s="17">
        <f>IF(COLUMN(BW$1)-COLUMN($BQ$1)=$F7,HelpSheet!$R7,"")</f>
        <v>-0.25</v>
      </c>
      <c r="BX7" s="17" t="str">
        <f>IF(COLUMN(BX$1)-COLUMN($BQ$1)=$F7,HelpSheet!$R7,"")</f>
        <v/>
      </c>
      <c r="BY7" s="17" t="str">
        <f>IF(COLUMN(BY$1)-COLUMN($BQ$1)=$F7,HelpSheet!$R7,"")</f>
        <v/>
      </c>
      <c r="BZ7" s="17" t="str">
        <f>IF(COLUMN(BZ$1)-COLUMN($BQ$1)=$F7,HelpSheet!$R7,"")</f>
        <v/>
      </c>
      <c r="CA7" s="16" t="str">
        <f>IF(COLUMN(CA$1)-COLUMN($BZ$1)=$F7,HelpSheet!$S7,"")</f>
        <v/>
      </c>
      <c r="CB7" s="17" t="str">
        <f>IF(COLUMN(CB$1)-COLUMN($BZ$1)=$F7,HelpSheet!$S7,"")</f>
        <v/>
      </c>
      <c r="CC7" s="17" t="str">
        <f>IF(COLUMN(CC$1)-COLUMN($BZ$1)=$F7,HelpSheet!$S7,"")</f>
        <v/>
      </c>
      <c r="CD7" s="17" t="str">
        <f>IF(COLUMN(CD$1)-COLUMN($BZ$1)=$F7,HelpSheet!$S7,"")</f>
        <v/>
      </c>
      <c r="CE7" s="17" t="str">
        <f>IF(COLUMN(CE$1)-COLUMN($BZ$1)=$F7,HelpSheet!$S7,"")</f>
        <v/>
      </c>
      <c r="CF7" s="17">
        <f>IF(COLUMN(CF$1)-COLUMN($BZ$1)=$F7,HelpSheet!$S7,"")</f>
        <v>-0.03</v>
      </c>
      <c r="CG7" s="17" t="str">
        <f>IF(COLUMN(CG$1)-COLUMN($BZ$1)=$F7,HelpSheet!$S7,"")</f>
        <v/>
      </c>
      <c r="CH7" s="17" t="str">
        <f>IF(COLUMN(CH$1)-COLUMN($BZ$1)=$F7,HelpSheet!$S7,"")</f>
        <v/>
      </c>
      <c r="CI7" s="17" t="str">
        <f>IF(COLUMN(CI$1)-COLUMN($BZ$1)=$F7,HelpSheet!$S7,"")</f>
        <v/>
      </c>
      <c r="CJ7" s="16" t="str">
        <f>IF(COLUMN(CJ$1)-COLUMN($CI$1)=$F7,HelpSheet!$T7,"")</f>
        <v/>
      </c>
      <c r="CK7" s="17" t="str">
        <f>IF(COLUMN(CK$1)-COLUMN($CI$1)=$F7,HelpSheet!$T7,"")</f>
        <v/>
      </c>
      <c r="CL7" s="17" t="str">
        <f>IF(COLUMN(CL$1)-COLUMN($CI$1)=$F7,HelpSheet!$T7,"")</f>
        <v/>
      </c>
      <c r="CM7" s="17" t="str">
        <f>IF(COLUMN(CM$1)-COLUMN($CI$1)=$F7,HelpSheet!$T7,"")</f>
        <v/>
      </c>
      <c r="CN7" s="17" t="str">
        <f>IF(COLUMN(CN$1)-COLUMN($CI$1)=$F7,HelpSheet!$T7,"")</f>
        <v/>
      </c>
      <c r="CO7" s="17">
        <f>IF(COLUMN(CO$1)-COLUMN($CI$1)=$F7,HelpSheet!$T7,"")</f>
        <v>-0.11</v>
      </c>
      <c r="CP7" s="17" t="str">
        <f>IF(COLUMN(CP$1)-COLUMN($CI$1)=$F7,HelpSheet!$T7,"")</f>
        <v/>
      </c>
      <c r="CQ7" s="17" t="str">
        <f>IF(COLUMN(CQ$1)-COLUMN($CI$1)=$F7,HelpSheet!$T7,"")</f>
        <v/>
      </c>
      <c r="CR7" s="17" t="str">
        <f>IF(COLUMN(CR$1)-COLUMN($CI$1)=$F7,HelpSheet!$T7,"")</f>
        <v/>
      </c>
    </row>
    <row r="8" spans="1:96" x14ac:dyDescent="0.25">
      <c r="A8" s="17">
        <v>1555555355</v>
      </c>
      <c r="B8" s="14">
        <v>1503.5999999999988</v>
      </c>
      <c r="C8" s="14" t="s">
        <v>7</v>
      </c>
      <c r="D8" s="14" t="s">
        <v>43</v>
      </c>
      <c r="E8" s="15">
        <v>-0.2</v>
      </c>
      <c r="F8" s="17">
        <v>7</v>
      </c>
      <c r="G8" s="16" t="str">
        <f>IF(COLUMN(G$1)-COLUMN($F$1)=$F8,HelpSheet!$K8,"")</f>
        <v/>
      </c>
      <c r="H8" s="17" t="str">
        <f>IF(COLUMN(H$1)-COLUMN($F$1)=$F8,HelpSheet!$K8,"")</f>
        <v/>
      </c>
      <c r="I8" s="17" t="str">
        <f>IF(COLUMN(I$1)-COLUMN($F$1)=$F8,HelpSheet!$K8,"")</f>
        <v/>
      </c>
      <c r="J8" s="17" t="str">
        <f>IF(COLUMN(J$1)-COLUMN($F$1)=$F8,HelpSheet!$K8,"")</f>
        <v/>
      </c>
      <c r="K8" s="17" t="str">
        <f>IF(COLUMN(K$1)-COLUMN($F$1)=$F8,HelpSheet!$K8,"")</f>
        <v/>
      </c>
      <c r="L8" s="17" t="str">
        <f>IF(COLUMN(L$1)-COLUMN($F$1)=$F8,HelpSheet!$K8,"")</f>
        <v/>
      </c>
      <c r="M8" s="17">
        <f>IF(COLUMN(M$1)-COLUMN($F$1)=$F8,HelpSheet!$K8,"")</f>
        <v>0</v>
      </c>
      <c r="N8" s="17" t="str">
        <f>IF(COLUMN(N$1)-COLUMN($F$1)=$F8,HelpSheet!$K8,"")</f>
        <v/>
      </c>
      <c r="O8" s="17" t="str">
        <f>IF(COLUMN(O$1)-COLUMN($F$1)=$F8,HelpSheet!$K8,"")</f>
        <v/>
      </c>
      <c r="P8" s="16" t="str">
        <f>IF(COLUMN(P$1)-COLUMN($O$1)=$F8,HelpSheet!$L8,"")</f>
        <v/>
      </c>
      <c r="Q8" s="17" t="str">
        <f>IF(COLUMN(Q$1)-COLUMN($O$1)=$F8,HelpSheet!$L8,"")</f>
        <v/>
      </c>
      <c r="R8" s="17" t="str">
        <f>IF(COLUMN(R$1)-COLUMN($O$1)=$F8,HelpSheet!$L8,"")</f>
        <v/>
      </c>
      <c r="S8" s="17" t="str">
        <f>IF(COLUMN(S$1)-COLUMN($O$1)=$F8,HelpSheet!$L8,"")</f>
        <v/>
      </c>
      <c r="T8" s="17" t="str">
        <f>IF(COLUMN(T$1)-COLUMN($O$1)=$F8,HelpSheet!$L8,"")</f>
        <v/>
      </c>
      <c r="U8" s="17" t="str">
        <f>IF(COLUMN(U$1)-COLUMN($O$1)=$F8,HelpSheet!$L8,"")</f>
        <v/>
      </c>
      <c r="V8" s="17">
        <f>IF(COLUMN(V$1)-COLUMN($O$1)=$F8,HelpSheet!$L8,"")</f>
        <v>0</v>
      </c>
      <c r="W8" s="17" t="str">
        <f>IF(COLUMN(W$1)-COLUMN($O$1)=$F8,HelpSheet!$L8,"")</f>
        <v/>
      </c>
      <c r="X8" s="17" t="str">
        <f>IF(COLUMN(X$1)-COLUMN($O$1)=$F8,HelpSheet!$L8,"")</f>
        <v/>
      </c>
      <c r="Y8" s="16" t="str">
        <f>IF(COLUMN(Y$1)-COLUMN($X$1)=$F8,HelpSheet!$M8,"")</f>
        <v/>
      </c>
      <c r="Z8" s="17" t="str">
        <f>IF(COLUMN(Z$1)-COLUMN($X$1)=$F8,HelpSheet!$M8,"")</f>
        <v/>
      </c>
      <c r="AA8" s="17" t="str">
        <f>IF(COLUMN(AA$1)-COLUMN($X$1)=$F8,HelpSheet!$M8,"")</f>
        <v/>
      </c>
      <c r="AB8" s="17" t="str">
        <f>IF(COLUMN(AB$1)-COLUMN($X$1)=$F8,HelpSheet!$M8,"")</f>
        <v/>
      </c>
      <c r="AC8" s="17" t="str">
        <f>IF(COLUMN(AC$1)-COLUMN($X$1)=$F8,HelpSheet!$M8,"")</f>
        <v/>
      </c>
      <c r="AD8" s="17" t="str">
        <f>IF(COLUMN(AD$1)-COLUMN($X$1)=$F8,HelpSheet!$M8,"")</f>
        <v/>
      </c>
      <c r="AE8" s="17">
        <f>IF(COLUMN(AE$1)-COLUMN($X$1)=$F8,HelpSheet!$M8,"")</f>
        <v>0</v>
      </c>
      <c r="AF8" s="17" t="str">
        <f>IF(COLUMN(AF$1)-COLUMN($X$1)=$F8,HelpSheet!$M8,"")</f>
        <v/>
      </c>
      <c r="AG8" s="17" t="str">
        <f>IF(COLUMN(AG$1)-COLUMN($X$1)=$F8,HelpSheet!$M8,"")</f>
        <v/>
      </c>
      <c r="AH8" s="16" t="str">
        <f>IF(COLUMN(AH$1)-COLUMN($AG$1)=$F8,HelpSheet!$N8,"")</f>
        <v/>
      </c>
      <c r="AI8" s="17" t="str">
        <f>IF(COLUMN(AI$1)-COLUMN($AG$1)=$F8,HelpSheet!$N8,"")</f>
        <v/>
      </c>
      <c r="AJ8" s="17" t="str">
        <f>IF(COLUMN(AJ$1)-COLUMN($AG$1)=$F8,HelpSheet!$N8,"")</f>
        <v/>
      </c>
      <c r="AK8" s="17" t="str">
        <f>IF(COLUMN(AK$1)-COLUMN($AG$1)=$F8,HelpSheet!$N8,"")</f>
        <v/>
      </c>
      <c r="AL8" s="17" t="str">
        <f>IF(COLUMN(AL$1)-COLUMN($AG$1)=$F8,HelpSheet!$N8,"")</f>
        <v/>
      </c>
      <c r="AM8" s="17" t="str">
        <f>IF(COLUMN(AM$1)-COLUMN($AG$1)=$F8,HelpSheet!$N8,"")</f>
        <v/>
      </c>
      <c r="AN8" s="17">
        <f>IF(COLUMN(AN$1)-COLUMN($AG$1)=$F8,HelpSheet!$N8,"")</f>
        <v>0</v>
      </c>
      <c r="AO8" s="17" t="str">
        <f>IF(COLUMN(AO$1)-COLUMN($AG$1)=$F8,HelpSheet!$N8,"")</f>
        <v/>
      </c>
      <c r="AP8" s="17" t="str">
        <f>IF(COLUMN(AP$1)-COLUMN($AG$1)=$F8,HelpSheet!$N8,"")</f>
        <v/>
      </c>
      <c r="AQ8" s="16" t="str">
        <f>IF(COLUMN(AQ$1)-COLUMN($AP$1)=$F8,HelpSheet!$O8,"")</f>
        <v/>
      </c>
      <c r="AR8" s="17" t="str">
        <f>IF(COLUMN(AR$1)-COLUMN($AP$1)=$F8,HelpSheet!$O8,"")</f>
        <v/>
      </c>
      <c r="AS8" s="17" t="str">
        <f>IF(COLUMN(AS$1)-COLUMN($AP$1)=$F8,HelpSheet!$O8,"")</f>
        <v/>
      </c>
      <c r="AT8" s="17" t="str">
        <f>IF(COLUMN(AT$1)-COLUMN($AP$1)=$F8,HelpSheet!$O8,"")</f>
        <v/>
      </c>
      <c r="AU8" s="17" t="str">
        <f>IF(COLUMN(AU$1)-COLUMN($AP$1)=$F8,HelpSheet!$O8,"")</f>
        <v/>
      </c>
      <c r="AV8" s="17" t="str">
        <f>IF(COLUMN(AV$1)-COLUMN($AP$1)=$F8,HelpSheet!$O8,"")</f>
        <v/>
      </c>
      <c r="AW8" s="17">
        <f>IF(COLUMN(AW$1)-COLUMN($AP$1)=$F8,HelpSheet!$O8,"")</f>
        <v>-0.12</v>
      </c>
      <c r="AX8" s="17" t="str">
        <f>IF(COLUMN(AX$1)-COLUMN($AP$1)=$F8,HelpSheet!$O8,"")</f>
        <v/>
      </c>
      <c r="AY8" s="17" t="str">
        <f>IF(COLUMN(AY$1)-COLUMN($AP$1)=$F8,HelpSheet!$O8,"")</f>
        <v/>
      </c>
      <c r="AZ8" s="16" t="str">
        <f>IF(COLUMN(AZ$1)-COLUMN($AY$1)=$F8,HelpSheet!$P8,"")</f>
        <v/>
      </c>
      <c r="BA8" s="17" t="str">
        <f>IF(COLUMN(BA$1)-COLUMN($AY$1)=$F8,HelpSheet!$P8,"")</f>
        <v/>
      </c>
      <c r="BB8" s="17" t="str">
        <f>IF(COLUMN(BB$1)-COLUMN($AY$1)=$F8,HelpSheet!$P8,"")</f>
        <v/>
      </c>
      <c r="BC8" s="17" t="str">
        <f>IF(COLUMN(BC$1)-COLUMN($AY$1)=$F8,HelpSheet!$P8,"")</f>
        <v/>
      </c>
      <c r="BD8" s="17" t="str">
        <f>IF(COLUMN(BD$1)-COLUMN($AY$1)=$F8,HelpSheet!$P8,"")</f>
        <v/>
      </c>
      <c r="BE8" s="17" t="str">
        <f>IF(COLUMN(BE$1)-COLUMN($AY$1)=$F8,HelpSheet!$P8,"")</f>
        <v/>
      </c>
      <c r="BF8" s="17">
        <f>IF(COLUMN(BF$1)-COLUMN($AY$1)=$F8,HelpSheet!$P8,"")</f>
        <v>-0.17</v>
      </c>
      <c r="BG8" s="17" t="str">
        <f>IF(COLUMN(BG$1)-COLUMN($AY$1)=$F8,HelpSheet!$P8,"")</f>
        <v/>
      </c>
      <c r="BH8" s="17" t="str">
        <f>IF(COLUMN(BH$1)-COLUMN($AY$1)=$F8,HelpSheet!$P8,"")</f>
        <v/>
      </c>
      <c r="BI8" s="16" t="str">
        <f>IF(COLUMN(BI$1)-COLUMN($BH$1)=$F8,HelpSheet!$Q8,"")</f>
        <v/>
      </c>
      <c r="BJ8" s="17" t="str">
        <f>IF(COLUMN(BJ$1)-COLUMN($BH$1)=$F8,HelpSheet!$Q8,"")</f>
        <v/>
      </c>
      <c r="BK8" s="17" t="str">
        <f>IF(COLUMN(BK$1)-COLUMN($BH$1)=$F8,HelpSheet!$Q8,"")</f>
        <v/>
      </c>
      <c r="BL8" s="17" t="str">
        <f>IF(COLUMN(BL$1)-COLUMN($BH$1)=$F8,HelpSheet!$Q8,"")</f>
        <v/>
      </c>
      <c r="BM8" s="17" t="str">
        <f>IF(COLUMN(BM$1)-COLUMN($BH$1)=$F8,HelpSheet!$Q8,"")</f>
        <v/>
      </c>
      <c r="BN8" s="17" t="str">
        <f>IF(COLUMN(BN$1)-COLUMN($BH$1)=$F8,HelpSheet!$Q8,"")</f>
        <v/>
      </c>
      <c r="BO8" s="17">
        <f>IF(COLUMN(BO$1)-COLUMN($BH$1)=$F8,HelpSheet!$Q8,"")</f>
        <v>-0.14000000000000001</v>
      </c>
      <c r="BP8" s="17" t="str">
        <f>IF(COLUMN(BP$1)-COLUMN($BH$1)=$F8,HelpSheet!$Q8,"")</f>
        <v/>
      </c>
      <c r="BQ8" s="17" t="str">
        <f>IF(COLUMN(BQ$1)-COLUMN($BH$1)=$F8,HelpSheet!$Q8,"")</f>
        <v/>
      </c>
      <c r="BR8" s="16" t="str">
        <f>IF(COLUMN(BR$1)-COLUMN($BQ$1)=$F8,HelpSheet!$R8,"")</f>
        <v/>
      </c>
      <c r="BS8" s="17" t="str">
        <f>IF(COLUMN(BS$1)-COLUMN($BQ$1)=$F8,HelpSheet!$R8,"")</f>
        <v/>
      </c>
      <c r="BT8" s="17" t="str">
        <f>IF(COLUMN(BT$1)-COLUMN($BQ$1)=$F8,HelpSheet!$R8,"")</f>
        <v/>
      </c>
      <c r="BU8" s="17" t="str">
        <f>IF(COLUMN(BU$1)-COLUMN($BQ$1)=$F8,HelpSheet!$R8,"")</f>
        <v/>
      </c>
      <c r="BV8" s="17" t="str">
        <f>IF(COLUMN(BV$1)-COLUMN($BQ$1)=$F8,HelpSheet!$R8,"")</f>
        <v/>
      </c>
      <c r="BW8" s="17" t="str">
        <f>IF(COLUMN(BW$1)-COLUMN($BQ$1)=$F8,HelpSheet!$R8,"")</f>
        <v/>
      </c>
      <c r="BX8" s="17">
        <f>IF(COLUMN(BX$1)-COLUMN($BQ$1)=$F8,HelpSheet!$R8,"")</f>
        <v>-7.0000000000000007E-2</v>
      </c>
      <c r="BY8" s="17" t="str">
        <f>IF(COLUMN(BY$1)-COLUMN($BQ$1)=$F8,HelpSheet!$R8,"")</f>
        <v/>
      </c>
      <c r="BZ8" s="17" t="str">
        <f>IF(COLUMN(BZ$1)-COLUMN($BQ$1)=$F8,HelpSheet!$R8,"")</f>
        <v/>
      </c>
      <c r="CA8" s="16" t="str">
        <f>IF(COLUMN(CA$1)-COLUMN($BZ$1)=$F8,HelpSheet!$S8,"")</f>
        <v/>
      </c>
      <c r="CB8" s="17" t="str">
        <f>IF(COLUMN(CB$1)-COLUMN($BZ$1)=$F8,HelpSheet!$S8,"")</f>
        <v/>
      </c>
      <c r="CC8" s="17" t="str">
        <f>IF(COLUMN(CC$1)-COLUMN($BZ$1)=$F8,HelpSheet!$S8,"")</f>
        <v/>
      </c>
      <c r="CD8" s="17" t="str">
        <f>IF(COLUMN(CD$1)-COLUMN($BZ$1)=$F8,HelpSheet!$S8,"")</f>
        <v/>
      </c>
      <c r="CE8" s="17" t="str">
        <f>IF(COLUMN(CE$1)-COLUMN($BZ$1)=$F8,HelpSheet!$S8,"")</f>
        <v/>
      </c>
      <c r="CF8" s="17" t="str">
        <f>IF(COLUMN(CF$1)-COLUMN($BZ$1)=$F8,HelpSheet!$S8,"")</f>
        <v/>
      </c>
      <c r="CG8" s="17">
        <f>IF(COLUMN(CG$1)-COLUMN($BZ$1)=$F8,HelpSheet!$S8,"")</f>
        <v>-0.08</v>
      </c>
      <c r="CH8" s="17" t="str">
        <f>IF(COLUMN(CH$1)-COLUMN($BZ$1)=$F8,HelpSheet!$S8,"")</f>
        <v/>
      </c>
      <c r="CI8" s="17" t="str">
        <f>IF(COLUMN(CI$1)-COLUMN($BZ$1)=$F8,HelpSheet!$S8,"")</f>
        <v/>
      </c>
      <c r="CJ8" s="16" t="str">
        <f>IF(COLUMN(CJ$1)-COLUMN($CI$1)=$F8,HelpSheet!$T8,"")</f>
        <v/>
      </c>
      <c r="CK8" s="17" t="str">
        <f>IF(COLUMN(CK$1)-COLUMN($CI$1)=$F8,HelpSheet!$T8,"")</f>
        <v/>
      </c>
      <c r="CL8" s="17" t="str">
        <f>IF(COLUMN(CL$1)-COLUMN($CI$1)=$F8,HelpSheet!$T8,"")</f>
        <v/>
      </c>
      <c r="CM8" s="17" t="str">
        <f>IF(COLUMN(CM$1)-COLUMN($CI$1)=$F8,HelpSheet!$T8,"")</f>
        <v/>
      </c>
      <c r="CN8" s="17" t="str">
        <f>IF(COLUMN(CN$1)-COLUMN($CI$1)=$F8,HelpSheet!$T8,"")</f>
        <v/>
      </c>
      <c r="CO8" s="17" t="str">
        <f>IF(COLUMN(CO$1)-COLUMN($CI$1)=$F8,HelpSheet!$T8,"")</f>
        <v/>
      </c>
      <c r="CP8" s="17">
        <f>IF(COLUMN(CP$1)-COLUMN($CI$1)=$F8,HelpSheet!$T8,"")</f>
        <v>-0.12</v>
      </c>
      <c r="CQ8" s="17" t="str">
        <f>IF(COLUMN(CQ$1)-COLUMN($CI$1)=$F8,HelpSheet!$T8,"")</f>
        <v/>
      </c>
      <c r="CR8" s="17" t="str">
        <f>IF(COLUMN(CR$1)-COLUMN($CI$1)=$F8,HelpSheet!$T8,"")</f>
        <v/>
      </c>
    </row>
    <row r="9" spans="1:96" x14ac:dyDescent="0.25">
      <c r="A9" s="17">
        <v>1555555535</v>
      </c>
      <c r="B9" s="14">
        <v>1503.6000000000149</v>
      </c>
      <c r="C9" s="14" t="s">
        <v>7</v>
      </c>
      <c r="D9" s="14" t="s">
        <v>44</v>
      </c>
      <c r="E9" s="15">
        <v>-0.2</v>
      </c>
      <c r="F9" s="17">
        <v>8</v>
      </c>
      <c r="G9" s="16" t="str">
        <f>IF(COLUMN(G$1)-COLUMN($F$1)=$F9,HelpSheet!$K9,"")</f>
        <v/>
      </c>
      <c r="H9" s="17" t="str">
        <f>IF(COLUMN(H$1)-COLUMN($F$1)=$F9,HelpSheet!$K9,"")</f>
        <v/>
      </c>
      <c r="I9" s="17" t="str">
        <f>IF(COLUMN(I$1)-COLUMN($F$1)=$F9,HelpSheet!$K9,"")</f>
        <v/>
      </c>
      <c r="J9" s="17" t="str">
        <f>IF(COLUMN(J$1)-COLUMN($F$1)=$F9,HelpSheet!$K9,"")</f>
        <v/>
      </c>
      <c r="K9" s="17" t="str">
        <f>IF(COLUMN(K$1)-COLUMN($F$1)=$F9,HelpSheet!$K9,"")</f>
        <v/>
      </c>
      <c r="L9" s="17" t="str">
        <f>IF(COLUMN(L$1)-COLUMN($F$1)=$F9,HelpSheet!$K9,"")</f>
        <v/>
      </c>
      <c r="M9" s="17" t="str">
        <f>IF(COLUMN(M$1)-COLUMN($F$1)=$F9,HelpSheet!$K9,"")</f>
        <v/>
      </c>
      <c r="N9" s="17">
        <f>IF(COLUMN(N$1)-COLUMN($F$1)=$F9,HelpSheet!$K9,"")</f>
        <v>0</v>
      </c>
      <c r="O9" s="17" t="str">
        <f>IF(COLUMN(O$1)-COLUMN($F$1)=$F9,HelpSheet!$K9,"")</f>
        <v/>
      </c>
      <c r="P9" s="16" t="str">
        <f>IF(COLUMN(P$1)-COLUMN($O$1)=$F9,HelpSheet!$L9,"")</f>
        <v/>
      </c>
      <c r="Q9" s="17" t="str">
        <f>IF(COLUMN(Q$1)-COLUMN($O$1)=$F9,HelpSheet!$L9,"")</f>
        <v/>
      </c>
      <c r="R9" s="17" t="str">
        <f>IF(COLUMN(R$1)-COLUMN($O$1)=$F9,HelpSheet!$L9,"")</f>
        <v/>
      </c>
      <c r="S9" s="17" t="str">
        <f>IF(COLUMN(S$1)-COLUMN($O$1)=$F9,HelpSheet!$L9,"")</f>
        <v/>
      </c>
      <c r="T9" s="17" t="str">
        <f>IF(COLUMN(T$1)-COLUMN($O$1)=$F9,HelpSheet!$L9,"")</f>
        <v/>
      </c>
      <c r="U9" s="17" t="str">
        <f>IF(COLUMN(U$1)-COLUMN($O$1)=$F9,HelpSheet!$L9,"")</f>
        <v/>
      </c>
      <c r="V9" s="17" t="str">
        <f>IF(COLUMN(V$1)-COLUMN($O$1)=$F9,HelpSheet!$L9,"")</f>
        <v/>
      </c>
      <c r="W9" s="17">
        <f>IF(COLUMN(W$1)-COLUMN($O$1)=$F9,HelpSheet!$L9,"")</f>
        <v>0</v>
      </c>
      <c r="X9" s="17" t="str">
        <f>IF(COLUMN(X$1)-COLUMN($O$1)=$F9,HelpSheet!$L9,"")</f>
        <v/>
      </c>
      <c r="Y9" s="16" t="str">
        <f>IF(COLUMN(Y$1)-COLUMN($X$1)=$F9,HelpSheet!$M9,"")</f>
        <v/>
      </c>
      <c r="Z9" s="17" t="str">
        <f>IF(COLUMN(Z$1)-COLUMN($X$1)=$F9,HelpSheet!$M9,"")</f>
        <v/>
      </c>
      <c r="AA9" s="17" t="str">
        <f>IF(COLUMN(AA$1)-COLUMN($X$1)=$F9,HelpSheet!$M9,"")</f>
        <v/>
      </c>
      <c r="AB9" s="17" t="str">
        <f>IF(COLUMN(AB$1)-COLUMN($X$1)=$F9,HelpSheet!$M9,"")</f>
        <v/>
      </c>
      <c r="AC9" s="17" t="str">
        <f>IF(COLUMN(AC$1)-COLUMN($X$1)=$F9,HelpSheet!$M9,"")</f>
        <v/>
      </c>
      <c r="AD9" s="17" t="str">
        <f>IF(COLUMN(AD$1)-COLUMN($X$1)=$F9,HelpSheet!$M9,"")</f>
        <v/>
      </c>
      <c r="AE9" s="17" t="str">
        <f>IF(COLUMN(AE$1)-COLUMN($X$1)=$F9,HelpSheet!$M9,"")</f>
        <v/>
      </c>
      <c r="AF9" s="17">
        <f>IF(COLUMN(AF$1)-COLUMN($X$1)=$F9,HelpSheet!$M9,"")</f>
        <v>0</v>
      </c>
      <c r="AG9" s="17" t="str">
        <f>IF(COLUMN(AG$1)-COLUMN($X$1)=$F9,HelpSheet!$M9,"")</f>
        <v/>
      </c>
      <c r="AH9" s="16" t="str">
        <f>IF(COLUMN(AH$1)-COLUMN($AG$1)=$F9,HelpSheet!$N9,"")</f>
        <v/>
      </c>
      <c r="AI9" s="17" t="str">
        <f>IF(COLUMN(AI$1)-COLUMN($AG$1)=$F9,HelpSheet!$N9,"")</f>
        <v/>
      </c>
      <c r="AJ9" s="17" t="str">
        <f>IF(COLUMN(AJ$1)-COLUMN($AG$1)=$F9,HelpSheet!$N9,"")</f>
        <v/>
      </c>
      <c r="AK9" s="17" t="str">
        <f>IF(COLUMN(AK$1)-COLUMN($AG$1)=$F9,HelpSheet!$N9,"")</f>
        <v/>
      </c>
      <c r="AL9" s="17" t="str">
        <f>IF(COLUMN(AL$1)-COLUMN($AG$1)=$F9,HelpSheet!$N9,"")</f>
        <v/>
      </c>
      <c r="AM9" s="17" t="str">
        <f>IF(COLUMN(AM$1)-COLUMN($AG$1)=$F9,HelpSheet!$N9,"")</f>
        <v/>
      </c>
      <c r="AN9" s="17" t="str">
        <f>IF(COLUMN(AN$1)-COLUMN($AG$1)=$F9,HelpSheet!$N9,"")</f>
        <v/>
      </c>
      <c r="AO9" s="17">
        <f>IF(COLUMN(AO$1)-COLUMN($AG$1)=$F9,HelpSheet!$N9,"")</f>
        <v>0</v>
      </c>
      <c r="AP9" s="17" t="str">
        <f>IF(COLUMN(AP$1)-COLUMN($AG$1)=$F9,HelpSheet!$N9,"")</f>
        <v/>
      </c>
      <c r="AQ9" s="16" t="str">
        <f>IF(COLUMN(AQ$1)-COLUMN($AP$1)=$F9,HelpSheet!$O9,"")</f>
        <v/>
      </c>
      <c r="AR9" s="17" t="str">
        <f>IF(COLUMN(AR$1)-COLUMN($AP$1)=$F9,HelpSheet!$O9,"")</f>
        <v/>
      </c>
      <c r="AS9" s="17" t="str">
        <f>IF(COLUMN(AS$1)-COLUMN($AP$1)=$F9,HelpSheet!$O9,"")</f>
        <v/>
      </c>
      <c r="AT9" s="17" t="str">
        <f>IF(COLUMN(AT$1)-COLUMN($AP$1)=$F9,HelpSheet!$O9,"")</f>
        <v/>
      </c>
      <c r="AU9" s="17" t="str">
        <f>IF(COLUMN(AU$1)-COLUMN($AP$1)=$F9,HelpSheet!$O9,"")</f>
        <v/>
      </c>
      <c r="AV9" s="17" t="str">
        <f>IF(COLUMN(AV$1)-COLUMN($AP$1)=$F9,HelpSheet!$O9,"")</f>
        <v/>
      </c>
      <c r="AW9" s="17" t="str">
        <f>IF(COLUMN(AW$1)-COLUMN($AP$1)=$F9,HelpSheet!$O9,"")</f>
        <v/>
      </c>
      <c r="AX9" s="17">
        <f>IF(COLUMN(AX$1)-COLUMN($AP$1)=$F9,HelpSheet!$O9,"")</f>
        <v>0</v>
      </c>
      <c r="AY9" s="17" t="str">
        <f>IF(COLUMN(AY$1)-COLUMN($AP$1)=$F9,HelpSheet!$O9,"")</f>
        <v/>
      </c>
      <c r="AZ9" s="16" t="str">
        <f>IF(COLUMN(AZ$1)-COLUMN($AY$1)=$F9,HelpSheet!$P9,"")</f>
        <v/>
      </c>
      <c r="BA9" s="17" t="str">
        <f>IF(COLUMN(BA$1)-COLUMN($AY$1)=$F9,HelpSheet!$P9,"")</f>
        <v/>
      </c>
      <c r="BB9" s="17" t="str">
        <f>IF(COLUMN(BB$1)-COLUMN($AY$1)=$F9,HelpSheet!$P9,"")</f>
        <v/>
      </c>
      <c r="BC9" s="17" t="str">
        <f>IF(COLUMN(BC$1)-COLUMN($AY$1)=$F9,HelpSheet!$P9,"")</f>
        <v/>
      </c>
      <c r="BD9" s="17" t="str">
        <f>IF(COLUMN(BD$1)-COLUMN($AY$1)=$F9,HelpSheet!$P9,"")</f>
        <v/>
      </c>
      <c r="BE9" s="17" t="str">
        <f>IF(COLUMN(BE$1)-COLUMN($AY$1)=$F9,HelpSheet!$P9,"")</f>
        <v/>
      </c>
      <c r="BF9" s="17" t="str">
        <f>IF(COLUMN(BF$1)-COLUMN($AY$1)=$F9,HelpSheet!$P9,"")</f>
        <v/>
      </c>
      <c r="BG9" s="17">
        <f>IF(COLUMN(BG$1)-COLUMN($AY$1)=$F9,HelpSheet!$P9,"")</f>
        <v>0</v>
      </c>
      <c r="BH9" s="17" t="str">
        <f>IF(COLUMN(BH$1)-COLUMN($AY$1)=$F9,HelpSheet!$P9,"")</f>
        <v/>
      </c>
      <c r="BI9" s="16" t="str">
        <f>IF(COLUMN(BI$1)-COLUMN($BH$1)=$F9,HelpSheet!$Q9,"")</f>
        <v/>
      </c>
      <c r="BJ9" s="17" t="str">
        <f>IF(COLUMN(BJ$1)-COLUMN($BH$1)=$F9,HelpSheet!$Q9,"")</f>
        <v/>
      </c>
      <c r="BK9" s="17" t="str">
        <f>IF(COLUMN(BK$1)-COLUMN($BH$1)=$F9,HelpSheet!$Q9,"")</f>
        <v/>
      </c>
      <c r="BL9" s="17" t="str">
        <f>IF(COLUMN(BL$1)-COLUMN($BH$1)=$F9,HelpSheet!$Q9,"")</f>
        <v/>
      </c>
      <c r="BM9" s="17" t="str">
        <f>IF(COLUMN(BM$1)-COLUMN($BH$1)=$F9,HelpSheet!$Q9,"")</f>
        <v/>
      </c>
      <c r="BN9" s="17" t="str">
        <f>IF(COLUMN(BN$1)-COLUMN($BH$1)=$F9,HelpSheet!$Q9,"")</f>
        <v/>
      </c>
      <c r="BO9" s="17" t="str">
        <f>IF(COLUMN(BO$1)-COLUMN($BH$1)=$F9,HelpSheet!$Q9,"")</f>
        <v/>
      </c>
      <c r="BP9" s="17">
        <f>IF(COLUMN(BP$1)-COLUMN($BH$1)=$F9,HelpSheet!$Q9,"")</f>
        <v>0</v>
      </c>
      <c r="BQ9" s="17" t="str">
        <f>IF(COLUMN(BQ$1)-COLUMN($BH$1)=$F9,HelpSheet!$Q9,"")</f>
        <v/>
      </c>
      <c r="BR9" s="16" t="str">
        <f>IF(COLUMN(BR$1)-COLUMN($BQ$1)=$F9,HelpSheet!$R9,"")</f>
        <v/>
      </c>
      <c r="BS9" s="17" t="str">
        <f>IF(COLUMN(BS$1)-COLUMN($BQ$1)=$F9,HelpSheet!$R9,"")</f>
        <v/>
      </c>
      <c r="BT9" s="17" t="str">
        <f>IF(COLUMN(BT$1)-COLUMN($BQ$1)=$F9,HelpSheet!$R9,"")</f>
        <v/>
      </c>
      <c r="BU9" s="17" t="str">
        <f>IF(COLUMN(BU$1)-COLUMN($BQ$1)=$F9,HelpSheet!$R9,"")</f>
        <v/>
      </c>
      <c r="BV9" s="17" t="str">
        <f>IF(COLUMN(BV$1)-COLUMN($BQ$1)=$F9,HelpSheet!$R9,"")</f>
        <v/>
      </c>
      <c r="BW9" s="17" t="str">
        <f>IF(COLUMN(BW$1)-COLUMN($BQ$1)=$F9,HelpSheet!$R9,"")</f>
        <v/>
      </c>
      <c r="BX9" s="17" t="str">
        <f>IF(COLUMN(BX$1)-COLUMN($BQ$1)=$F9,HelpSheet!$R9,"")</f>
        <v/>
      </c>
      <c r="BY9" s="17">
        <f>IF(COLUMN(BY$1)-COLUMN($BQ$1)=$F9,HelpSheet!$R9,"")</f>
        <v>-0.16</v>
      </c>
      <c r="BZ9" s="17" t="str">
        <f>IF(COLUMN(BZ$1)-COLUMN($BQ$1)=$F9,HelpSheet!$R9,"")</f>
        <v/>
      </c>
      <c r="CA9" s="16" t="str">
        <f>IF(COLUMN(CA$1)-COLUMN($BZ$1)=$F9,HelpSheet!$S9,"")</f>
        <v/>
      </c>
      <c r="CB9" s="17" t="str">
        <f>IF(COLUMN(CB$1)-COLUMN($BZ$1)=$F9,HelpSheet!$S9,"")</f>
        <v/>
      </c>
      <c r="CC9" s="17" t="str">
        <f>IF(COLUMN(CC$1)-COLUMN($BZ$1)=$F9,HelpSheet!$S9,"")</f>
        <v/>
      </c>
      <c r="CD9" s="17" t="str">
        <f>IF(COLUMN(CD$1)-COLUMN($BZ$1)=$F9,HelpSheet!$S9,"")</f>
        <v/>
      </c>
      <c r="CE9" s="17" t="str">
        <f>IF(COLUMN(CE$1)-COLUMN($BZ$1)=$F9,HelpSheet!$S9,"")</f>
        <v/>
      </c>
      <c r="CF9" s="17" t="str">
        <f>IF(COLUMN(CF$1)-COLUMN($BZ$1)=$F9,HelpSheet!$S9,"")</f>
        <v/>
      </c>
      <c r="CG9" s="17" t="str">
        <f>IF(COLUMN(CG$1)-COLUMN($BZ$1)=$F9,HelpSheet!$S9,"")</f>
        <v/>
      </c>
      <c r="CH9" s="17">
        <f>IF(COLUMN(CH$1)-COLUMN($BZ$1)=$F9,HelpSheet!$S9,"")</f>
        <v>-0.01</v>
      </c>
      <c r="CI9" s="17" t="str">
        <f>IF(COLUMN(CI$1)-COLUMN($BZ$1)=$F9,HelpSheet!$S9,"")</f>
        <v/>
      </c>
      <c r="CJ9" s="16" t="str">
        <f>IF(COLUMN(CJ$1)-COLUMN($CI$1)=$F9,HelpSheet!$T9,"")</f>
        <v/>
      </c>
      <c r="CK9" s="17" t="str">
        <f>IF(COLUMN(CK$1)-COLUMN($CI$1)=$F9,HelpSheet!$T9,"")</f>
        <v/>
      </c>
      <c r="CL9" s="17" t="str">
        <f>IF(COLUMN(CL$1)-COLUMN($CI$1)=$F9,HelpSheet!$T9,"")</f>
        <v/>
      </c>
      <c r="CM9" s="17" t="str">
        <f>IF(COLUMN(CM$1)-COLUMN($CI$1)=$F9,HelpSheet!$T9,"")</f>
        <v/>
      </c>
      <c r="CN9" s="17" t="str">
        <f>IF(COLUMN(CN$1)-COLUMN($CI$1)=$F9,HelpSheet!$T9,"")</f>
        <v/>
      </c>
      <c r="CO9" s="17" t="str">
        <f>IF(COLUMN(CO$1)-COLUMN($CI$1)=$F9,HelpSheet!$T9,"")</f>
        <v/>
      </c>
      <c r="CP9" s="17" t="str">
        <f>IF(COLUMN(CP$1)-COLUMN($CI$1)=$F9,HelpSheet!$T9,"")</f>
        <v/>
      </c>
      <c r="CQ9" s="17">
        <f>IF(COLUMN(CQ$1)-COLUMN($CI$1)=$F9,HelpSheet!$T9,"")</f>
        <v>0</v>
      </c>
      <c r="CR9" s="17" t="str">
        <f>IF(COLUMN(CR$1)-COLUMN($CI$1)=$F9,HelpSheet!$T9,"")</f>
        <v/>
      </c>
    </row>
    <row r="10" spans="1:96" x14ac:dyDescent="0.25">
      <c r="A10" s="17">
        <v>1555555553</v>
      </c>
      <c r="B10" s="14">
        <v>1503.6000000000188</v>
      </c>
      <c r="C10" s="14" t="s">
        <v>7</v>
      </c>
      <c r="D10" s="14" t="s">
        <v>45</v>
      </c>
      <c r="E10" s="15">
        <v>-0.2</v>
      </c>
      <c r="F10" s="17">
        <v>9</v>
      </c>
      <c r="G10" s="16" t="str">
        <f>IF(COLUMN(G$1)-COLUMN($F$1)=$F10,HelpSheet!$K10,"")</f>
        <v/>
      </c>
      <c r="H10" s="17" t="str">
        <f>IF(COLUMN(H$1)-COLUMN($F$1)=$F10,HelpSheet!$K10,"")</f>
        <v/>
      </c>
      <c r="I10" s="17" t="str">
        <f>IF(COLUMN(I$1)-COLUMN($F$1)=$F10,HelpSheet!$K10,"")</f>
        <v/>
      </c>
      <c r="J10" s="17" t="str">
        <f>IF(COLUMN(J$1)-COLUMN($F$1)=$F10,HelpSheet!$K10,"")</f>
        <v/>
      </c>
      <c r="K10" s="17" t="str">
        <f>IF(COLUMN(K$1)-COLUMN($F$1)=$F10,HelpSheet!$K10,"")</f>
        <v/>
      </c>
      <c r="L10" s="17" t="str">
        <f>IF(COLUMN(L$1)-COLUMN($F$1)=$F10,HelpSheet!$K10,"")</f>
        <v/>
      </c>
      <c r="M10" s="17" t="str">
        <f>IF(COLUMN(M$1)-COLUMN($F$1)=$F10,HelpSheet!$K10,"")</f>
        <v/>
      </c>
      <c r="N10" s="17" t="str">
        <f>IF(COLUMN(N$1)-COLUMN($F$1)=$F10,HelpSheet!$K10,"")</f>
        <v/>
      </c>
      <c r="O10" s="17">
        <f>IF(COLUMN(O$1)-COLUMN($F$1)=$F10,HelpSheet!$K10,"")</f>
        <v>0</v>
      </c>
      <c r="P10" s="16" t="str">
        <f>IF(COLUMN(P$1)-COLUMN($O$1)=$F10,HelpSheet!$L10,"")</f>
        <v/>
      </c>
      <c r="Q10" s="17" t="str">
        <f>IF(COLUMN(Q$1)-COLUMN($O$1)=$F10,HelpSheet!$L10,"")</f>
        <v/>
      </c>
      <c r="R10" s="17" t="str">
        <f>IF(COLUMN(R$1)-COLUMN($O$1)=$F10,HelpSheet!$L10,"")</f>
        <v/>
      </c>
      <c r="S10" s="17" t="str">
        <f>IF(COLUMN(S$1)-COLUMN($O$1)=$F10,HelpSheet!$L10,"")</f>
        <v/>
      </c>
      <c r="T10" s="17" t="str">
        <f>IF(COLUMN(T$1)-COLUMN($O$1)=$F10,HelpSheet!$L10,"")</f>
        <v/>
      </c>
      <c r="U10" s="17" t="str">
        <f>IF(COLUMN(U$1)-COLUMN($O$1)=$F10,HelpSheet!$L10,"")</f>
        <v/>
      </c>
      <c r="V10" s="17" t="str">
        <f>IF(COLUMN(V$1)-COLUMN($O$1)=$F10,HelpSheet!$L10,"")</f>
        <v/>
      </c>
      <c r="W10" s="17" t="str">
        <f>IF(COLUMN(W$1)-COLUMN($O$1)=$F10,HelpSheet!$L10,"")</f>
        <v/>
      </c>
      <c r="X10" s="17">
        <f>IF(COLUMN(X$1)-COLUMN($O$1)=$F10,HelpSheet!$L10,"")</f>
        <v>0</v>
      </c>
      <c r="Y10" s="16" t="str">
        <f>IF(COLUMN(Y$1)-COLUMN($X$1)=$F10,HelpSheet!$M10,"")</f>
        <v/>
      </c>
      <c r="Z10" s="17" t="str">
        <f>IF(COLUMN(Z$1)-COLUMN($X$1)=$F10,HelpSheet!$M10,"")</f>
        <v/>
      </c>
      <c r="AA10" s="17" t="str">
        <f>IF(COLUMN(AA$1)-COLUMN($X$1)=$F10,HelpSheet!$M10,"")</f>
        <v/>
      </c>
      <c r="AB10" s="17" t="str">
        <f>IF(COLUMN(AB$1)-COLUMN($X$1)=$F10,HelpSheet!$M10,"")</f>
        <v/>
      </c>
      <c r="AC10" s="17" t="str">
        <f>IF(COLUMN(AC$1)-COLUMN($X$1)=$F10,HelpSheet!$M10,"")</f>
        <v/>
      </c>
      <c r="AD10" s="17" t="str">
        <f>IF(COLUMN(AD$1)-COLUMN($X$1)=$F10,HelpSheet!$M10,"")</f>
        <v/>
      </c>
      <c r="AE10" s="17" t="str">
        <f>IF(COLUMN(AE$1)-COLUMN($X$1)=$F10,HelpSheet!$M10,"")</f>
        <v/>
      </c>
      <c r="AF10" s="17" t="str">
        <f>IF(COLUMN(AF$1)-COLUMN($X$1)=$F10,HelpSheet!$M10,"")</f>
        <v/>
      </c>
      <c r="AG10" s="17">
        <f>IF(COLUMN(AG$1)-COLUMN($X$1)=$F10,HelpSheet!$M10,"")</f>
        <v>0</v>
      </c>
      <c r="AH10" s="16" t="str">
        <f>IF(COLUMN(AH$1)-COLUMN($AG$1)=$F10,HelpSheet!$N10,"")</f>
        <v/>
      </c>
      <c r="AI10" s="17" t="str">
        <f>IF(COLUMN(AI$1)-COLUMN($AG$1)=$F10,HelpSheet!$N10,"")</f>
        <v/>
      </c>
      <c r="AJ10" s="17" t="str">
        <f>IF(COLUMN(AJ$1)-COLUMN($AG$1)=$F10,HelpSheet!$N10,"")</f>
        <v/>
      </c>
      <c r="AK10" s="17" t="str">
        <f>IF(COLUMN(AK$1)-COLUMN($AG$1)=$F10,HelpSheet!$N10,"")</f>
        <v/>
      </c>
      <c r="AL10" s="17" t="str">
        <f>IF(COLUMN(AL$1)-COLUMN($AG$1)=$F10,HelpSheet!$N10,"")</f>
        <v/>
      </c>
      <c r="AM10" s="17" t="str">
        <f>IF(COLUMN(AM$1)-COLUMN($AG$1)=$F10,HelpSheet!$N10,"")</f>
        <v/>
      </c>
      <c r="AN10" s="17" t="str">
        <f>IF(COLUMN(AN$1)-COLUMN($AG$1)=$F10,HelpSheet!$N10,"")</f>
        <v/>
      </c>
      <c r="AO10" s="17" t="str">
        <f>IF(COLUMN(AO$1)-COLUMN($AG$1)=$F10,HelpSheet!$N10,"")</f>
        <v/>
      </c>
      <c r="AP10" s="17">
        <f>IF(COLUMN(AP$1)-COLUMN($AG$1)=$F10,HelpSheet!$N10,"")</f>
        <v>-7.0000000000000007E-2</v>
      </c>
      <c r="AQ10" s="16" t="str">
        <f>IF(COLUMN(AQ$1)-COLUMN($AP$1)=$F10,HelpSheet!$O10,"")</f>
        <v/>
      </c>
      <c r="AR10" s="17" t="str">
        <f>IF(COLUMN(AR$1)-COLUMN($AP$1)=$F10,HelpSheet!$O10,"")</f>
        <v/>
      </c>
      <c r="AS10" s="17" t="str">
        <f>IF(COLUMN(AS$1)-COLUMN($AP$1)=$F10,HelpSheet!$O10,"")</f>
        <v/>
      </c>
      <c r="AT10" s="17" t="str">
        <f>IF(COLUMN(AT$1)-COLUMN($AP$1)=$F10,HelpSheet!$O10,"")</f>
        <v/>
      </c>
      <c r="AU10" s="17" t="str">
        <f>IF(COLUMN(AU$1)-COLUMN($AP$1)=$F10,HelpSheet!$O10,"")</f>
        <v/>
      </c>
      <c r="AV10" s="17" t="str">
        <f>IF(COLUMN(AV$1)-COLUMN($AP$1)=$F10,HelpSheet!$O10,"")</f>
        <v/>
      </c>
      <c r="AW10" s="17" t="str">
        <f>IF(COLUMN(AW$1)-COLUMN($AP$1)=$F10,HelpSheet!$O10,"")</f>
        <v/>
      </c>
      <c r="AX10" s="17" t="str">
        <f>IF(COLUMN(AX$1)-COLUMN($AP$1)=$F10,HelpSheet!$O10,"")</f>
        <v/>
      </c>
      <c r="AY10" s="17">
        <f>IF(COLUMN(AY$1)-COLUMN($AP$1)=$F10,HelpSheet!$O10,"")</f>
        <v>0</v>
      </c>
      <c r="AZ10" s="16" t="str">
        <f>IF(COLUMN(AZ$1)-COLUMN($AY$1)=$F10,HelpSheet!$P10,"")</f>
        <v/>
      </c>
      <c r="BA10" s="17" t="str">
        <f>IF(COLUMN(BA$1)-COLUMN($AY$1)=$F10,HelpSheet!$P10,"")</f>
        <v/>
      </c>
      <c r="BB10" s="17" t="str">
        <f>IF(COLUMN(BB$1)-COLUMN($AY$1)=$F10,HelpSheet!$P10,"")</f>
        <v/>
      </c>
      <c r="BC10" s="17" t="str">
        <f>IF(COLUMN(BC$1)-COLUMN($AY$1)=$F10,HelpSheet!$P10,"")</f>
        <v/>
      </c>
      <c r="BD10" s="17" t="str">
        <f>IF(COLUMN(BD$1)-COLUMN($AY$1)=$F10,HelpSheet!$P10,"")</f>
        <v/>
      </c>
      <c r="BE10" s="17" t="str">
        <f>IF(COLUMN(BE$1)-COLUMN($AY$1)=$F10,HelpSheet!$P10,"")</f>
        <v/>
      </c>
      <c r="BF10" s="17" t="str">
        <f>IF(COLUMN(BF$1)-COLUMN($AY$1)=$F10,HelpSheet!$P10,"")</f>
        <v/>
      </c>
      <c r="BG10" s="17" t="str">
        <f>IF(COLUMN(BG$1)-COLUMN($AY$1)=$F10,HelpSheet!$P10,"")</f>
        <v/>
      </c>
      <c r="BH10" s="17">
        <f>IF(COLUMN(BH$1)-COLUMN($AY$1)=$F10,HelpSheet!$P10,"")</f>
        <v>0</v>
      </c>
      <c r="BI10" s="16" t="str">
        <f>IF(COLUMN(BI$1)-COLUMN($BH$1)=$F10,HelpSheet!$Q10,"")</f>
        <v/>
      </c>
      <c r="BJ10" s="17" t="str">
        <f>IF(COLUMN(BJ$1)-COLUMN($BH$1)=$F10,HelpSheet!$Q10,"")</f>
        <v/>
      </c>
      <c r="BK10" s="17" t="str">
        <f>IF(COLUMN(BK$1)-COLUMN($BH$1)=$F10,HelpSheet!$Q10,"")</f>
        <v/>
      </c>
      <c r="BL10" s="17" t="str">
        <f>IF(COLUMN(BL$1)-COLUMN($BH$1)=$F10,HelpSheet!$Q10,"")</f>
        <v/>
      </c>
      <c r="BM10" s="17" t="str">
        <f>IF(COLUMN(BM$1)-COLUMN($BH$1)=$F10,HelpSheet!$Q10,"")</f>
        <v/>
      </c>
      <c r="BN10" s="17" t="str">
        <f>IF(COLUMN(BN$1)-COLUMN($BH$1)=$F10,HelpSheet!$Q10,"")</f>
        <v/>
      </c>
      <c r="BO10" s="17" t="str">
        <f>IF(COLUMN(BO$1)-COLUMN($BH$1)=$F10,HelpSheet!$Q10,"")</f>
        <v/>
      </c>
      <c r="BP10" s="17" t="str">
        <f>IF(COLUMN(BP$1)-COLUMN($BH$1)=$F10,HelpSheet!$Q10,"")</f>
        <v/>
      </c>
      <c r="BQ10" s="17">
        <f>IF(COLUMN(BQ$1)-COLUMN($BH$1)=$F10,HelpSheet!$Q10,"")</f>
        <v>0</v>
      </c>
      <c r="BR10" s="16" t="str">
        <f>IF(COLUMN(BR$1)-COLUMN($BQ$1)=$F10,HelpSheet!$R10,"")</f>
        <v/>
      </c>
      <c r="BS10" s="17" t="str">
        <f>IF(COLUMN(BS$1)-COLUMN($BQ$1)=$F10,HelpSheet!$R10,"")</f>
        <v/>
      </c>
      <c r="BT10" s="17" t="str">
        <f>IF(COLUMN(BT$1)-COLUMN($BQ$1)=$F10,HelpSheet!$R10,"")</f>
        <v/>
      </c>
      <c r="BU10" s="17" t="str">
        <f>IF(COLUMN(BU$1)-COLUMN($BQ$1)=$F10,HelpSheet!$R10,"")</f>
        <v/>
      </c>
      <c r="BV10" s="17" t="str">
        <f>IF(COLUMN(BV$1)-COLUMN($BQ$1)=$F10,HelpSheet!$R10,"")</f>
        <v/>
      </c>
      <c r="BW10" s="17" t="str">
        <f>IF(COLUMN(BW$1)-COLUMN($BQ$1)=$F10,HelpSheet!$R10,"")</f>
        <v/>
      </c>
      <c r="BX10" s="17" t="str">
        <f>IF(COLUMN(BX$1)-COLUMN($BQ$1)=$F10,HelpSheet!$R10,"")</f>
        <v/>
      </c>
      <c r="BY10" s="17" t="str">
        <f>IF(COLUMN(BY$1)-COLUMN($BQ$1)=$F10,HelpSheet!$R10,"")</f>
        <v/>
      </c>
      <c r="BZ10" s="17">
        <f>IF(COLUMN(BZ$1)-COLUMN($BQ$1)=$F10,HelpSheet!$R10,"")</f>
        <v>-0.09</v>
      </c>
      <c r="CA10" s="16" t="str">
        <f>IF(COLUMN(CA$1)-COLUMN($BZ$1)=$F10,HelpSheet!$S10,"")</f>
        <v/>
      </c>
      <c r="CB10" s="17" t="str">
        <f>IF(COLUMN(CB$1)-COLUMN($BZ$1)=$F10,HelpSheet!$S10,"")</f>
        <v/>
      </c>
      <c r="CC10" s="17" t="str">
        <f>IF(COLUMN(CC$1)-COLUMN($BZ$1)=$F10,HelpSheet!$S10,"")</f>
        <v/>
      </c>
      <c r="CD10" s="17" t="str">
        <f>IF(COLUMN(CD$1)-COLUMN($BZ$1)=$F10,HelpSheet!$S10,"")</f>
        <v/>
      </c>
      <c r="CE10" s="17" t="str">
        <f>IF(COLUMN(CE$1)-COLUMN($BZ$1)=$F10,HelpSheet!$S10,"")</f>
        <v/>
      </c>
      <c r="CF10" s="17" t="str">
        <f>IF(COLUMN(CF$1)-COLUMN($BZ$1)=$F10,HelpSheet!$S10,"")</f>
        <v/>
      </c>
      <c r="CG10" s="17" t="str">
        <f>IF(COLUMN(CG$1)-COLUMN($BZ$1)=$F10,HelpSheet!$S10,"")</f>
        <v/>
      </c>
      <c r="CH10" s="17" t="str">
        <f>IF(COLUMN(CH$1)-COLUMN($BZ$1)=$F10,HelpSheet!$S10,"")</f>
        <v/>
      </c>
      <c r="CI10" s="17">
        <f>IF(COLUMN(CI$1)-COLUMN($BZ$1)=$F10,HelpSheet!$S10,"")</f>
        <v>-0.18</v>
      </c>
      <c r="CJ10" s="16" t="str">
        <f>IF(COLUMN(CJ$1)-COLUMN($CI$1)=$F10,HelpSheet!$T10,"")</f>
        <v/>
      </c>
      <c r="CK10" s="17" t="str">
        <f>IF(COLUMN(CK$1)-COLUMN($CI$1)=$F10,HelpSheet!$T10,"")</f>
        <v/>
      </c>
      <c r="CL10" s="17" t="str">
        <f>IF(COLUMN(CL$1)-COLUMN($CI$1)=$F10,HelpSheet!$T10,"")</f>
        <v/>
      </c>
      <c r="CM10" s="17" t="str">
        <f>IF(COLUMN(CM$1)-COLUMN($CI$1)=$F10,HelpSheet!$T10,"")</f>
        <v/>
      </c>
      <c r="CN10" s="17" t="str">
        <f>IF(COLUMN(CN$1)-COLUMN($CI$1)=$F10,HelpSheet!$T10,"")</f>
        <v/>
      </c>
      <c r="CO10" s="17" t="str">
        <f>IF(COLUMN(CO$1)-COLUMN($CI$1)=$F10,HelpSheet!$T10,"")</f>
        <v/>
      </c>
      <c r="CP10" s="17" t="str">
        <f>IF(COLUMN(CP$1)-COLUMN($CI$1)=$F10,HelpSheet!$T10,"")</f>
        <v/>
      </c>
      <c r="CQ10" s="17" t="str">
        <f>IF(COLUMN(CQ$1)-COLUMN($CI$1)=$F10,HelpSheet!$T10,"")</f>
        <v/>
      </c>
      <c r="CR10" s="17">
        <f>IF(COLUMN(CR$1)-COLUMN($CI$1)=$F10,HelpSheet!$T10,"")</f>
        <v>-0.01</v>
      </c>
    </row>
    <row r="11" spans="1:96" x14ac:dyDescent="0.25">
      <c r="A11" s="17">
        <v>1555555557</v>
      </c>
      <c r="B11" s="14">
        <v>1503.6000000000029</v>
      </c>
      <c r="C11" s="14" t="s">
        <v>7</v>
      </c>
      <c r="D11" s="14" t="s">
        <v>45</v>
      </c>
      <c r="E11" s="15">
        <v>0.2</v>
      </c>
      <c r="F11" s="17">
        <v>9</v>
      </c>
      <c r="G11" s="16" t="str">
        <f>IF(COLUMN(G$1)-COLUMN($F$1)=$F11,HelpSheet!$K11,"")</f>
        <v/>
      </c>
      <c r="H11" s="17" t="str">
        <f>IF(COLUMN(H$1)-COLUMN($F$1)=$F11,HelpSheet!$K11,"")</f>
        <v/>
      </c>
      <c r="I11" s="17" t="str">
        <f>IF(COLUMN(I$1)-COLUMN($F$1)=$F11,HelpSheet!$K11,"")</f>
        <v/>
      </c>
      <c r="J11" s="17" t="str">
        <f>IF(COLUMN(J$1)-COLUMN($F$1)=$F11,HelpSheet!$K11,"")</f>
        <v/>
      </c>
      <c r="K11" s="17" t="str">
        <f>IF(COLUMN(K$1)-COLUMN($F$1)=$F11,HelpSheet!$K11,"")</f>
        <v/>
      </c>
      <c r="L11" s="17" t="str">
        <f>IF(COLUMN(L$1)-COLUMN($F$1)=$F11,HelpSheet!$K11,"")</f>
        <v/>
      </c>
      <c r="M11" s="17" t="str">
        <f>IF(COLUMN(M$1)-COLUMN($F$1)=$F11,HelpSheet!$K11,"")</f>
        <v/>
      </c>
      <c r="N11" s="17" t="str">
        <f>IF(COLUMN(N$1)-COLUMN($F$1)=$F11,HelpSheet!$K11,"")</f>
        <v/>
      </c>
      <c r="O11" s="17">
        <f>IF(COLUMN(O$1)-COLUMN($F$1)=$F11,HelpSheet!$K11,"")</f>
        <v>0</v>
      </c>
      <c r="P11" s="16" t="str">
        <f>IF(COLUMN(P$1)-COLUMN($O$1)=$F11,HelpSheet!$L11,"")</f>
        <v/>
      </c>
      <c r="Q11" s="17" t="str">
        <f>IF(COLUMN(Q$1)-COLUMN($O$1)=$F11,HelpSheet!$L11,"")</f>
        <v/>
      </c>
      <c r="R11" s="17" t="str">
        <f>IF(COLUMN(R$1)-COLUMN($O$1)=$F11,HelpSheet!$L11,"")</f>
        <v/>
      </c>
      <c r="S11" s="17" t="str">
        <f>IF(COLUMN(S$1)-COLUMN($O$1)=$F11,HelpSheet!$L11,"")</f>
        <v/>
      </c>
      <c r="T11" s="17" t="str">
        <f>IF(COLUMN(T$1)-COLUMN($O$1)=$F11,HelpSheet!$L11,"")</f>
        <v/>
      </c>
      <c r="U11" s="17" t="str">
        <f>IF(COLUMN(U$1)-COLUMN($O$1)=$F11,HelpSheet!$L11,"")</f>
        <v/>
      </c>
      <c r="V11" s="17" t="str">
        <f>IF(COLUMN(V$1)-COLUMN($O$1)=$F11,HelpSheet!$L11,"")</f>
        <v/>
      </c>
      <c r="W11" s="17" t="str">
        <f>IF(COLUMN(W$1)-COLUMN($O$1)=$F11,HelpSheet!$L11,"")</f>
        <v/>
      </c>
      <c r="X11" s="17">
        <f>IF(COLUMN(X$1)-COLUMN($O$1)=$F11,HelpSheet!$L11,"")</f>
        <v>0</v>
      </c>
      <c r="Y11" s="16" t="str">
        <f>IF(COLUMN(Y$1)-COLUMN($X$1)=$F11,HelpSheet!$M11,"")</f>
        <v/>
      </c>
      <c r="Z11" s="17" t="str">
        <f>IF(COLUMN(Z$1)-COLUMN($X$1)=$F11,HelpSheet!$M11,"")</f>
        <v/>
      </c>
      <c r="AA11" s="17" t="str">
        <f>IF(COLUMN(AA$1)-COLUMN($X$1)=$F11,HelpSheet!$M11,"")</f>
        <v/>
      </c>
      <c r="AB11" s="17" t="str">
        <f>IF(COLUMN(AB$1)-COLUMN($X$1)=$F11,HelpSheet!$M11,"")</f>
        <v/>
      </c>
      <c r="AC11" s="17" t="str">
        <f>IF(COLUMN(AC$1)-COLUMN($X$1)=$F11,HelpSheet!$M11,"")</f>
        <v/>
      </c>
      <c r="AD11" s="17" t="str">
        <f>IF(COLUMN(AD$1)-COLUMN($X$1)=$F11,HelpSheet!$M11,"")</f>
        <v/>
      </c>
      <c r="AE11" s="17" t="str">
        <f>IF(COLUMN(AE$1)-COLUMN($X$1)=$F11,HelpSheet!$M11,"")</f>
        <v/>
      </c>
      <c r="AF11" s="17" t="str">
        <f>IF(COLUMN(AF$1)-COLUMN($X$1)=$F11,HelpSheet!$M11,"")</f>
        <v/>
      </c>
      <c r="AG11" s="17">
        <f>IF(COLUMN(AG$1)-COLUMN($X$1)=$F11,HelpSheet!$M11,"")</f>
        <v>0</v>
      </c>
      <c r="AH11" s="16" t="str">
        <f>IF(COLUMN(AH$1)-COLUMN($AG$1)=$F11,HelpSheet!$N11,"")</f>
        <v/>
      </c>
      <c r="AI11" s="17" t="str">
        <f>IF(COLUMN(AI$1)-COLUMN($AG$1)=$F11,HelpSheet!$N11,"")</f>
        <v/>
      </c>
      <c r="AJ11" s="17" t="str">
        <f>IF(COLUMN(AJ$1)-COLUMN($AG$1)=$F11,HelpSheet!$N11,"")</f>
        <v/>
      </c>
      <c r="AK11" s="17" t="str">
        <f>IF(COLUMN(AK$1)-COLUMN($AG$1)=$F11,HelpSheet!$N11,"")</f>
        <v/>
      </c>
      <c r="AL11" s="17" t="str">
        <f>IF(COLUMN(AL$1)-COLUMN($AG$1)=$F11,HelpSheet!$N11,"")</f>
        <v/>
      </c>
      <c r="AM11" s="17" t="str">
        <f>IF(COLUMN(AM$1)-COLUMN($AG$1)=$F11,HelpSheet!$N11,"")</f>
        <v/>
      </c>
      <c r="AN11" s="17" t="str">
        <f>IF(COLUMN(AN$1)-COLUMN($AG$1)=$F11,HelpSheet!$N11,"")</f>
        <v/>
      </c>
      <c r="AO11" s="17" t="str">
        <f>IF(COLUMN(AO$1)-COLUMN($AG$1)=$F11,HelpSheet!$N11,"")</f>
        <v/>
      </c>
      <c r="AP11" s="17">
        <f>IF(COLUMN(AP$1)-COLUMN($AG$1)=$F11,HelpSheet!$N11,"")</f>
        <v>0</v>
      </c>
      <c r="AQ11" s="16" t="str">
        <f>IF(COLUMN(AQ$1)-COLUMN($AP$1)=$F11,HelpSheet!$O11,"")</f>
        <v/>
      </c>
      <c r="AR11" s="17" t="str">
        <f>IF(COLUMN(AR$1)-COLUMN($AP$1)=$F11,HelpSheet!$O11,"")</f>
        <v/>
      </c>
      <c r="AS11" s="17" t="str">
        <f>IF(COLUMN(AS$1)-COLUMN($AP$1)=$F11,HelpSheet!$O11,"")</f>
        <v/>
      </c>
      <c r="AT11" s="17" t="str">
        <f>IF(COLUMN(AT$1)-COLUMN($AP$1)=$F11,HelpSheet!$O11,"")</f>
        <v/>
      </c>
      <c r="AU11" s="17" t="str">
        <f>IF(COLUMN(AU$1)-COLUMN($AP$1)=$F11,HelpSheet!$O11,"")</f>
        <v/>
      </c>
      <c r="AV11" s="17" t="str">
        <f>IF(COLUMN(AV$1)-COLUMN($AP$1)=$F11,HelpSheet!$O11,"")</f>
        <v/>
      </c>
      <c r="AW11" s="17" t="str">
        <f>IF(COLUMN(AW$1)-COLUMN($AP$1)=$F11,HelpSheet!$O11,"")</f>
        <v/>
      </c>
      <c r="AX11" s="17" t="str">
        <f>IF(COLUMN(AX$1)-COLUMN($AP$1)=$F11,HelpSheet!$O11,"")</f>
        <v/>
      </c>
      <c r="AY11" s="17">
        <f>IF(COLUMN(AY$1)-COLUMN($AP$1)=$F11,HelpSheet!$O11,"")</f>
        <v>0</v>
      </c>
      <c r="AZ11" s="16" t="str">
        <f>IF(COLUMN(AZ$1)-COLUMN($AY$1)=$F11,HelpSheet!$P11,"")</f>
        <v/>
      </c>
      <c r="BA11" s="17" t="str">
        <f>IF(COLUMN(BA$1)-COLUMN($AY$1)=$F11,HelpSheet!$P11,"")</f>
        <v/>
      </c>
      <c r="BB11" s="17" t="str">
        <f>IF(COLUMN(BB$1)-COLUMN($AY$1)=$F11,HelpSheet!$P11,"")</f>
        <v/>
      </c>
      <c r="BC11" s="17" t="str">
        <f>IF(COLUMN(BC$1)-COLUMN($AY$1)=$F11,HelpSheet!$P11,"")</f>
        <v/>
      </c>
      <c r="BD11" s="17" t="str">
        <f>IF(COLUMN(BD$1)-COLUMN($AY$1)=$F11,HelpSheet!$P11,"")</f>
        <v/>
      </c>
      <c r="BE11" s="17" t="str">
        <f>IF(COLUMN(BE$1)-COLUMN($AY$1)=$F11,HelpSheet!$P11,"")</f>
        <v/>
      </c>
      <c r="BF11" s="17" t="str">
        <f>IF(COLUMN(BF$1)-COLUMN($AY$1)=$F11,HelpSheet!$P11,"")</f>
        <v/>
      </c>
      <c r="BG11" s="17" t="str">
        <f>IF(COLUMN(BG$1)-COLUMN($AY$1)=$F11,HelpSheet!$P11,"")</f>
        <v/>
      </c>
      <c r="BH11" s="17">
        <f>IF(COLUMN(BH$1)-COLUMN($AY$1)=$F11,HelpSheet!$P11,"")</f>
        <v>0</v>
      </c>
      <c r="BI11" s="16" t="str">
        <f>IF(COLUMN(BI$1)-COLUMN($BH$1)=$F11,HelpSheet!$Q11,"")</f>
        <v/>
      </c>
      <c r="BJ11" s="17" t="str">
        <f>IF(COLUMN(BJ$1)-COLUMN($BH$1)=$F11,HelpSheet!$Q11,"")</f>
        <v/>
      </c>
      <c r="BK11" s="17" t="str">
        <f>IF(COLUMN(BK$1)-COLUMN($BH$1)=$F11,HelpSheet!$Q11,"")</f>
        <v/>
      </c>
      <c r="BL11" s="17" t="str">
        <f>IF(COLUMN(BL$1)-COLUMN($BH$1)=$F11,HelpSheet!$Q11,"")</f>
        <v/>
      </c>
      <c r="BM11" s="17" t="str">
        <f>IF(COLUMN(BM$1)-COLUMN($BH$1)=$F11,HelpSheet!$Q11,"")</f>
        <v/>
      </c>
      <c r="BN11" s="17" t="str">
        <f>IF(COLUMN(BN$1)-COLUMN($BH$1)=$F11,HelpSheet!$Q11,"")</f>
        <v/>
      </c>
      <c r="BO11" s="17" t="str">
        <f>IF(COLUMN(BO$1)-COLUMN($BH$1)=$F11,HelpSheet!$Q11,"")</f>
        <v/>
      </c>
      <c r="BP11" s="17" t="str">
        <f>IF(COLUMN(BP$1)-COLUMN($BH$1)=$F11,HelpSheet!$Q11,"")</f>
        <v/>
      </c>
      <c r="BQ11" s="17">
        <f>IF(COLUMN(BQ$1)-COLUMN($BH$1)=$F11,HelpSheet!$Q11,"")</f>
        <v>0</v>
      </c>
      <c r="BR11" s="16" t="str">
        <f>IF(COLUMN(BR$1)-COLUMN($BQ$1)=$F11,HelpSheet!$R11,"")</f>
        <v/>
      </c>
      <c r="BS11" s="17" t="str">
        <f>IF(COLUMN(BS$1)-COLUMN($BQ$1)=$F11,HelpSheet!$R11,"")</f>
        <v/>
      </c>
      <c r="BT11" s="17" t="str">
        <f>IF(COLUMN(BT$1)-COLUMN($BQ$1)=$F11,HelpSheet!$R11,"")</f>
        <v/>
      </c>
      <c r="BU11" s="17" t="str">
        <f>IF(COLUMN(BU$1)-COLUMN($BQ$1)=$F11,HelpSheet!$R11,"")</f>
        <v/>
      </c>
      <c r="BV11" s="17" t="str">
        <f>IF(COLUMN(BV$1)-COLUMN($BQ$1)=$F11,HelpSheet!$R11,"")</f>
        <v/>
      </c>
      <c r="BW11" s="17" t="str">
        <f>IF(COLUMN(BW$1)-COLUMN($BQ$1)=$F11,HelpSheet!$R11,"")</f>
        <v/>
      </c>
      <c r="BX11" s="17" t="str">
        <f>IF(COLUMN(BX$1)-COLUMN($BQ$1)=$F11,HelpSheet!$R11,"")</f>
        <v/>
      </c>
      <c r="BY11" s="17" t="str">
        <f>IF(COLUMN(BY$1)-COLUMN($BQ$1)=$F11,HelpSheet!$R11,"")</f>
        <v/>
      </c>
      <c r="BZ11" s="17">
        <f>IF(COLUMN(BZ$1)-COLUMN($BQ$1)=$F11,HelpSheet!$R11,"")</f>
        <v>0.02</v>
      </c>
      <c r="CA11" s="16" t="str">
        <f>IF(COLUMN(CA$1)-COLUMN($BZ$1)=$F11,HelpSheet!$S11,"")</f>
        <v/>
      </c>
      <c r="CB11" s="17" t="str">
        <f>IF(COLUMN(CB$1)-COLUMN($BZ$1)=$F11,HelpSheet!$S11,"")</f>
        <v/>
      </c>
      <c r="CC11" s="17" t="str">
        <f>IF(COLUMN(CC$1)-COLUMN($BZ$1)=$F11,HelpSheet!$S11,"")</f>
        <v/>
      </c>
      <c r="CD11" s="17" t="str">
        <f>IF(COLUMN(CD$1)-COLUMN($BZ$1)=$F11,HelpSheet!$S11,"")</f>
        <v/>
      </c>
      <c r="CE11" s="17" t="str">
        <f>IF(COLUMN(CE$1)-COLUMN($BZ$1)=$F11,HelpSheet!$S11,"")</f>
        <v/>
      </c>
      <c r="CF11" s="17" t="str">
        <f>IF(COLUMN(CF$1)-COLUMN($BZ$1)=$F11,HelpSheet!$S11,"")</f>
        <v/>
      </c>
      <c r="CG11" s="17" t="str">
        <f>IF(COLUMN(CG$1)-COLUMN($BZ$1)=$F11,HelpSheet!$S11,"")</f>
        <v/>
      </c>
      <c r="CH11" s="17" t="str">
        <f>IF(COLUMN(CH$1)-COLUMN($BZ$1)=$F11,HelpSheet!$S11,"")</f>
        <v/>
      </c>
      <c r="CI11" s="17">
        <f>IF(COLUMN(CI$1)-COLUMN($BZ$1)=$F11,HelpSheet!$S11,"")</f>
        <v>0.04</v>
      </c>
      <c r="CJ11" s="16" t="str">
        <f>IF(COLUMN(CJ$1)-COLUMN($CI$1)=$F11,HelpSheet!$T11,"")</f>
        <v/>
      </c>
      <c r="CK11" s="17" t="str">
        <f>IF(COLUMN(CK$1)-COLUMN($CI$1)=$F11,HelpSheet!$T11,"")</f>
        <v/>
      </c>
      <c r="CL11" s="17" t="str">
        <f>IF(COLUMN(CL$1)-COLUMN($CI$1)=$F11,HelpSheet!$T11,"")</f>
        <v/>
      </c>
      <c r="CM11" s="17" t="str">
        <f>IF(COLUMN(CM$1)-COLUMN($CI$1)=$F11,HelpSheet!$T11,"")</f>
        <v/>
      </c>
      <c r="CN11" s="17" t="str">
        <f>IF(COLUMN(CN$1)-COLUMN($CI$1)=$F11,HelpSheet!$T11,"")</f>
        <v/>
      </c>
      <c r="CO11" s="17" t="str">
        <f>IF(COLUMN(CO$1)-COLUMN($CI$1)=$F11,HelpSheet!$T11,"")</f>
        <v/>
      </c>
      <c r="CP11" s="17" t="str">
        <f>IF(COLUMN(CP$1)-COLUMN($CI$1)=$F11,HelpSheet!$T11,"")</f>
        <v/>
      </c>
      <c r="CQ11" s="17" t="str">
        <f>IF(COLUMN(CQ$1)-COLUMN($CI$1)=$F11,HelpSheet!$T11,"")</f>
        <v/>
      </c>
      <c r="CR11" s="17">
        <f>IF(COLUMN(CR$1)-COLUMN($CI$1)=$F11,HelpSheet!$T11,"")</f>
        <v>0</v>
      </c>
    </row>
    <row r="12" spans="1:96" x14ac:dyDescent="0.25">
      <c r="A12" s="17">
        <v>1555555575</v>
      </c>
      <c r="B12" s="14">
        <v>1503.6000000000067</v>
      </c>
      <c r="C12" s="14" t="s">
        <v>7</v>
      </c>
      <c r="D12" s="14" t="s">
        <v>44</v>
      </c>
      <c r="E12" s="15">
        <v>0.2</v>
      </c>
      <c r="F12" s="17">
        <v>8</v>
      </c>
      <c r="G12" s="16" t="str">
        <f>IF(COLUMN(G$1)-COLUMN($F$1)=$F12,HelpSheet!$K12,"")</f>
        <v/>
      </c>
      <c r="H12" s="17" t="str">
        <f>IF(COLUMN(H$1)-COLUMN($F$1)=$F12,HelpSheet!$K12,"")</f>
        <v/>
      </c>
      <c r="I12" s="17" t="str">
        <f>IF(COLUMN(I$1)-COLUMN($F$1)=$F12,HelpSheet!$K12,"")</f>
        <v/>
      </c>
      <c r="J12" s="17" t="str">
        <f>IF(COLUMN(J$1)-COLUMN($F$1)=$F12,HelpSheet!$K12,"")</f>
        <v/>
      </c>
      <c r="K12" s="17" t="str">
        <f>IF(COLUMN(K$1)-COLUMN($F$1)=$F12,HelpSheet!$K12,"")</f>
        <v/>
      </c>
      <c r="L12" s="17" t="str">
        <f>IF(COLUMN(L$1)-COLUMN($F$1)=$F12,HelpSheet!$K12,"")</f>
        <v/>
      </c>
      <c r="M12" s="17" t="str">
        <f>IF(COLUMN(M$1)-COLUMN($F$1)=$F12,HelpSheet!$K12,"")</f>
        <v/>
      </c>
      <c r="N12" s="17">
        <f>IF(COLUMN(N$1)-COLUMN($F$1)=$F12,HelpSheet!$K12,"")</f>
        <v>0</v>
      </c>
      <c r="O12" s="17" t="str">
        <f>IF(COLUMN(O$1)-COLUMN($F$1)=$F12,HelpSheet!$K12,"")</f>
        <v/>
      </c>
      <c r="P12" s="16" t="str">
        <f>IF(COLUMN(P$1)-COLUMN($O$1)=$F12,HelpSheet!$L12,"")</f>
        <v/>
      </c>
      <c r="Q12" s="17" t="str">
        <f>IF(COLUMN(Q$1)-COLUMN($O$1)=$F12,HelpSheet!$L12,"")</f>
        <v/>
      </c>
      <c r="R12" s="17" t="str">
        <f>IF(COLUMN(R$1)-COLUMN($O$1)=$F12,HelpSheet!$L12,"")</f>
        <v/>
      </c>
      <c r="S12" s="17" t="str">
        <f>IF(COLUMN(S$1)-COLUMN($O$1)=$F12,HelpSheet!$L12,"")</f>
        <v/>
      </c>
      <c r="T12" s="17" t="str">
        <f>IF(COLUMN(T$1)-COLUMN($O$1)=$F12,HelpSheet!$L12,"")</f>
        <v/>
      </c>
      <c r="U12" s="17" t="str">
        <f>IF(COLUMN(U$1)-COLUMN($O$1)=$F12,HelpSheet!$L12,"")</f>
        <v/>
      </c>
      <c r="V12" s="17" t="str">
        <f>IF(COLUMN(V$1)-COLUMN($O$1)=$F12,HelpSheet!$L12,"")</f>
        <v/>
      </c>
      <c r="W12" s="17">
        <f>IF(COLUMN(W$1)-COLUMN($O$1)=$F12,HelpSheet!$L12,"")</f>
        <v>0</v>
      </c>
      <c r="X12" s="17" t="str">
        <f>IF(COLUMN(X$1)-COLUMN($O$1)=$F12,HelpSheet!$L12,"")</f>
        <v/>
      </c>
      <c r="Y12" s="16" t="str">
        <f>IF(COLUMN(Y$1)-COLUMN($X$1)=$F12,HelpSheet!$M12,"")</f>
        <v/>
      </c>
      <c r="Z12" s="17" t="str">
        <f>IF(COLUMN(Z$1)-COLUMN($X$1)=$F12,HelpSheet!$M12,"")</f>
        <v/>
      </c>
      <c r="AA12" s="17" t="str">
        <f>IF(COLUMN(AA$1)-COLUMN($X$1)=$F12,HelpSheet!$M12,"")</f>
        <v/>
      </c>
      <c r="AB12" s="17" t="str">
        <f>IF(COLUMN(AB$1)-COLUMN($X$1)=$F12,HelpSheet!$M12,"")</f>
        <v/>
      </c>
      <c r="AC12" s="17" t="str">
        <f>IF(COLUMN(AC$1)-COLUMN($X$1)=$F12,HelpSheet!$M12,"")</f>
        <v/>
      </c>
      <c r="AD12" s="17" t="str">
        <f>IF(COLUMN(AD$1)-COLUMN($X$1)=$F12,HelpSheet!$M12,"")</f>
        <v/>
      </c>
      <c r="AE12" s="17" t="str">
        <f>IF(COLUMN(AE$1)-COLUMN($X$1)=$F12,HelpSheet!$M12,"")</f>
        <v/>
      </c>
      <c r="AF12" s="17">
        <f>IF(COLUMN(AF$1)-COLUMN($X$1)=$F12,HelpSheet!$M12,"")</f>
        <v>0</v>
      </c>
      <c r="AG12" s="17" t="str">
        <f>IF(COLUMN(AG$1)-COLUMN($X$1)=$F12,HelpSheet!$M12,"")</f>
        <v/>
      </c>
      <c r="AH12" s="16" t="str">
        <f>IF(COLUMN(AH$1)-COLUMN($AG$1)=$F12,HelpSheet!$N12,"")</f>
        <v/>
      </c>
      <c r="AI12" s="17" t="str">
        <f>IF(COLUMN(AI$1)-COLUMN($AG$1)=$F12,HelpSheet!$N12,"")</f>
        <v/>
      </c>
      <c r="AJ12" s="17" t="str">
        <f>IF(COLUMN(AJ$1)-COLUMN($AG$1)=$F12,HelpSheet!$N12,"")</f>
        <v/>
      </c>
      <c r="AK12" s="17" t="str">
        <f>IF(COLUMN(AK$1)-COLUMN($AG$1)=$F12,HelpSheet!$N12,"")</f>
        <v/>
      </c>
      <c r="AL12" s="17" t="str">
        <f>IF(COLUMN(AL$1)-COLUMN($AG$1)=$F12,HelpSheet!$N12,"")</f>
        <v/>
      </c>
      <c r="AM12" s="17" t="str">
        <f>IF(COLUMN(AM$1)-COLUMN($AG$1)=$F12,HelpSheet!$N12,"")</f>
        <v/>
      </c>
      <c r="AN12" s="17" t="str">
        <f>IF(COLUMN(AN$1)-COLUMN($AG$1)=$F12,HelpSheet!$N12,"")</f>
        <v/>
      </c>
      <c r="AO12" s="17">
        <f>IF(COLUMN(AO$1)-COLUMN($AG$1)=$F12,HelpSheet!$N12,"")</f>
        <v>0</v>
      </c>
      <c r="AP12" s="17" t="str">
        <f>IF(COLUMN(AP$1)-COLUMN($AG$1)=$F12,HelpSheet!$N12,"")</f>
        <v/>
      </c>
      <c r="AQ12" s="16" t="str">
        <f>IF(COLUMN(AQ$1)-COLUMN($AP$1)=$F12,HelpSheet!$O12,"")</f>
        <v/>
      </c>
      <c r="AR12" s="17" t="str">
        <f>IF(COLUMN(AR$1)-COLUMN($AP$1)=$F12,HelpSheet!$O12,"")</f>
        <v/>
      </c>
      <c r="AS12" s="17" t="str">
        <f>IF(COLUMN(AS$1)-COLUMN($AP$1)=$F12,HelpSheet!$O12,"")</f>
        <v/>
      </c>
      <c r="AT12" s="17" t="str">
        <f>IF(COLUMN(AT$1)-COLUMN($AP$1)=$F12,HelpSheet!$O12,"")</f>
        <v/>
      </c>
      <c r="AU12" s="17" t="str">
        <f>IF(COLUMN(AU$1)-COLUMN($AP$1)=$F12,HelpSheet!$O12,"")</f>
        <v/>
      </c>
      <c r="AV12" s="17" t="str">
        <f>IF(COLUMN(AV$1)-COLUMN($AP$1)=$F12,HelpSheet!$O12,"")</f>
        <v/>
      </c>
      <c r="AW12" s="17" t="str">
        <f>IF(COLUMN(AW$1)-COLUMN($AP$1)=$F12,HelpSheet!$O12,"")</f>
        <v/>
      </c>
      <c r="AX12" s="17">
        <f>IF(COLUMN(AX$1)-COLUMN($AP$1)=$F12,HelpSheet!$O12,"")</f>
        <v>0</v>
      </c>
      <c r="AY12" s="17" t="str">
        <f>IF(COLUMN(AY$1)-COLUMN($AP$1)=$F12,HelpSheet!$O12,"")</f>
        <v/>
      </c>
      <c r="AZ12" s="16" t="str">
        <f>IF(COLUMN(AZ$1)-COLUMN($AY$1)=$F12,HelpSheet!$P12,"")</f>
        <v/>
      </c>
      <c r="BA12" s="17" t="str">
        <f>IF(COLUMN(BA$1)-COLUMN($AY$1)=$F12,HelpSheet!$P12,"")</f>
        <v/>
      </c>
      <c r="BB12" s="17" t="str">
        <f>IF(COLUMN(BB$1)-COLUMN($AY$1)=$F12,HelpSheet!$P12,"")</f>
        <v/>
      </c>
      <c r="BC12" s="17" t="str">
        <f>IF(COLUMN(BC$1)-COLUMN($AY$1)=$F12,HelpSheet!$P12,"")</f>
        <v/>
      </c>
      <c r="BD12" s="17" t="str">
        <f>IF(COLUMN(BD$1)-COLUMN($AY$1)=$F12,HelpSheet!$P12,"")</f>
        <v/>
      </c>
      <c r="BE12" s="17" t="str">
        <f>IF(COLUMN(BE$1)-COLUMN($AY$1)=$F12,HelpSheet!$P12,"")</f>
        <v/>
      </c>
      <c r="BF12" s="17" t="str">
        <f>IF(COLUMN(BF$1)-COLUMN($AY$1)=$F12,HelpSheet!$P12,"")</f>
        <v/>
      </c>
      <c r="BG12" s="17">
        <f>IF(COLUMN(BG$1)-COLUMN($AY$1)=$F12,HelpSheet!$P12,"")</f>
        <v>0</v>
      </c>
      <c r="BH12" s="17" t="str">
        <f>IF(COLUMN(BH$1)-COLUMN($AY$1)=$F12,HelpSheet!$P12,"")</f>
        <v/>
      </c>
      <c r="BI12" s="16" t="str">
        <f>IF(COLUMN(BI$1)-COLUMN($BH$1)=$F12,HelpSheet!$Q12,"")</f>
        <v/>
      </c>
      <c r="BJ12" s="17" t="str">
        <f>IF(COLUMN(BJ$1)-COLUMN($BH$1)=$F12,HelpSheet!$Q12,"")</f>
        <v/>
      </c>
      <c r="BK12" s="17" t="str">
        <f>IF(COLUMN(BK$1)-COLUMN($BH$1)=$F12,HelpSheet!$Q12,"")</f>
        <v/>
      </c>
      <c r="BL12" s="17" t="str">
        <f>IF(COLUMN(BL$1)-COLUMN($BH$1)=$F12,HelpSheet!$Q12,"")</f>
        <v/>
      </c>
      <c r="BM12" s="17" t="str">
        <f>IF(COLUMN(BM$1)-COLUMN($BH$1)=$F12,HelpSheet!$Q12,"")</f>
        <v/>
      </c>
      <c r="BN12" s="17" t="str">
        <f>IF(COLUMN(BN$1)-COLUMN($BH$1)=$F12,HelpSheet!$Q12,"")</f>
        <v/>
      </c>
      <c r="BO12" s="17" t="str">
        <f>IF(COLUMN(BO$1)-COLUMN($BH$1)=$F12,HelpSheet!$Q12,"")</f>
        <v/>
      </c>
      <c r="BP12" s="17">
        <f>IF(COLUMN(BP$1)-COLUMN($BH$1)=$F12,HelpSheet!$Q12,"")</f>
        <v>0</v>
      </c>
      <c r="BQ12" s="17" t="str">
        <f>IF(COLUMN(BQ$1)-COLUMN($BH$1)=$F12,HelpSheet!$Q12,"")</f>
        <v/>
      </c>
      <c r="BR12" s="16" t="str">
        <f>IF(COLUMN(BR$1)-COLUMN($BQ$1)=$F12,HelpSheet!$R12,"")</f>
        <v/>
      </c>
      <c r="BS12" s="17" t="str">
        <f>IF(COLUMN(BS$1)-COLUMN($BQ$1)=$F12,HelpSheet!$R12,"")</f>
        <v/>
      </c>
      <c r="BT12" s="17" t="str">
        <f>IF(COLUMN(BT$1)-COLUMN($BQ$1)=$F12,HelpSheet!$R12,"")</f>
        <v/>
      </c>
      <c r="BU12" s="17" t="str">
        <f>IF(COLUMN(BU$1)-COLUMN($BQ$1)=$F12,HelpSheet!$R12,"")</f>
        <v/>
      </c>
      <c r="BV12" s="17" t="str">
        <f>IF(COLUMN(BV$1)-COLUMN($BQ$1)=$F12,HelpSheet!$R12,"")</f>
        <v/>
      </c>
      <c r="BW12" s="17" t="str">
        <f>IF(COLUMN(BW$1)-COLUMN($BQ$1)=$F12,HelpSheet!$R12,"")</f>
        <v/>
      </c>
      <c r="BX12" s="17" t="str">
        <f>IF(COLUMN(BX$1)-COLUMN($BQ$1)=$F12,HelpSheet!$R12,"")</f>
        <v/>
      </c>
      <c r="BY12" s="17">
        <f>IF(COLUMN(BY$1)-COLUMN($BQ$1)=$F12,HelpSheet!$R12,"")</f>
        <v>0.08</v>
      </c>
      <c r="BZ12" s="17" t="str">
        <f>IF(COLUMN(BZ$1)-COLUMN($BQ$1)=$F12,HelpSheet!$R12,"")</f>
        <v/>
      </c>
      <c r="CA12" s="16" t="str">
        <f>IF(COLUMN(CA$1)-COLUMN($BZ$1)=$F12,HelpSheet!$S12,"")</f>
        <v/>
      </c>
      <c r="CB12" s="17" t="str">
        <f>IF(COLUMN(CB$1)-COLUMN($BZ$1)=$F12,HelpSheet!$S12,"")</f>
        <v/>
      </c>
      <c r="CC12" s="17" t="str">
        <f>IF(COLUMN(CC$1)-COLUMN($BZ$1)=$F12,HelpSheet!$S12,"")</f>
        <v/>
      </c>
      <c r="CD12" s="17" t="str">
        <f>IF(COLUMN(CD$1)-COLUMN($BZ$1)=$F12,HelpSheet!$S12,"")</f>
        <v/>
      </c>
      <c r="CE12" s="17" t="str">
        <f>IF(COLUMN(CE$1)-COLUMN($BZ$1)=$F12,HelpSheet!$S12,"")</f>
        <v/>
      </c>
      <c r="CF12" s="17" t="str">
        <f>IF(COLUMN(CF$1)-COLUMN($BZ$1)=$F12,HelpSheet!$S12,"")</f>
        <v/>
      </c>
      <c r="CG12" s="17" t="str">
        <f>IF(COLUMN(CG$1)-COLUMN($BZ$1)=$F12,HelpSheet!$S12,"")</f>
        <v/>
      </c>
      <c r="CH12" s="17">
        <f>IF(COLUMN(CH$1)-COLUMN($BZ$1)=$F12,HelpSheet!$S12,"")</f>
        <v>0.01</v>
      </c>
      <c r="CI12" s="17" t="str">
        <f>IF(COLUMN(CI$1)-COLUMN($BZ$1)=$F12,HelpSheet!$S12,"")</f>
        <v/>
      </c>
      <c r="CJ12" s="16" t="str">
        <f>IF(COLUMN(CJ$1)-COLUMN($CI$1)=$F12,HelpSheet!$T12,"")</f>
        <v/>
      </c>
      <c r="CK12" s="17" t="str">
        <f>IF(COLUMN(CK$1)-COLUMN($CI$1)=$F12,HelpSheet!$T12,"")</f>
        <v/>
      </c>
      <c r="CL12" s="17" t="str">
        <f>IF(COLUMN(CL$1)-COLUMN($CI$1)=$F12,HelpSheet!$T12,"")</f>
        <v/>
      </c>
      <c r="CM12" s="17" t="str">
        <f>IF(COLUMN(CM$1)-COLUMN($CI$1)=$F12,HelpSheet!$T12,"")</f>
        <v/>
      </c>
      <c r="CN12" s="17" t="str">
        <f>IF(COLUMN(CN$1)-COLUMN($CI$1)=$F12,HelpSheet!$T12,"")</f>
        <v/>
      </c>
      <c r="CO12" s="17" t="str">
        <f>IF(COLUMN(CO$1)-COLUMN($CI$1)=$F12,HelpSheet!$T12,"")</f>
        <v/>
      </c>
      <c r="CP12" s="17" t="str">
        <f>IF(COLUMN(CP$1)-COLUMN($CI$1)=$F12,HelpSheet!$T12,"")</f>
        <v/>
      </c>
      <c r="CQ12" s="17">
        <f>IF(COLUMN(CQ$1)-COLUMN($CI$1)=$F12,HelpSheet!$T12,"")</f>
        <v>0</v>
      </c>
      <c r="CR12" s="17" t="str">
        <f>IF(COLUMN(CR$1)-COLUMN($CI$1)=$F12,HelpSheet!$T12,"")</f>
        <v/>
      </c>
    </row>
    <row r="13" spans="1:96" x14ac:dyDescent="0.25">
      <c r="A13" s="17">
        <v>1555555755</v>
      </c>
      <c r="B13" s="14">
        <v>1503.5999999999924</v>
      </c>
      <c r="C13" s="14" t="s">
        <v>7</v>
      </c>
      <c r="D13" s="14" t="s">
        <v>43</v>
      </c>
      <c r="E13" s="15">
        <v>0.2</v>
      </c>
      <c r="F13" s="17">
        <v>7</v>
      </c>
      <c r="G13" s="16" t="str">
        <f>IF(COLUMN(G$1)-COLUMN($F$1)=$F13,HelpSheet!$K13,"")</f>
        <v/>
      </c>
      <c r="H13" s="17" t="str">
        <f>IF(COLUMN(H$1)-COLUMN($F$1)=$F13,HelpSheet!$K13,"")</f>
        <v/>
      </c>
      <c r="I13" s="17" t="str">
        <f>IF(COLUMN(I$1)-COLUMN($F$1)=$F13,HelpSheet!$K13,"")</f>
        <v/>
      </c>
      <c r="J13" s="17" t="str">
        <f>IF(COLUMN(J$1)-COLUMN($F$1)=$F13,HelpSheet!$K13,"")</f>
        <v/>
      </c>
      <c r="K13" s="17" t="str">
        <f>IF(COLUMN(K$1)-COLUMN($F$1)=$F13,HelpSheet!$K13,"")</f>
        <v/>
      </c>
      <c r="L13" s="17" t="str">
        <f>IF(COLUMN(L$1)-COLUMN($F$1)=$F13,HelpSheet!$K13,"")</f>
        <v/>
      </c>
      <c r="M13" s="17">
        <f>IF(COLUMN(M$1)-COLUMN($F$1)=$F13,HelpSheet!$K13,"")</f>
        <v>0</v>
      </c>
      <c r="N13" s="17" t="str">
        <f>IF(COLUMN(N$1)-COLUMN($F$1)=$F13,HelpSheet!$K13,"")</f>
        <v/>
      </c>
      <c r="O13" s="17" t="str">
        <f>IF(COLUMN(O$1)-COLUMN($F$1)=$F13,HelpSheet!$K13,"")</f>
        <v/>
      </c>
      <c r="P13" s="16" t="str">
        <f>IF(COLUMN(P$1)-COLUMN($O$1)=$F13,HelpSheet!$L13,"")</f>
        <v/>
      </c>
      <c r="Q13" s="17" t="str">
        <f>IF(COLUMN(Q$1)-COLUMN($O$1)=$F13,HelpSheet!$L13,"")</f>
        <v/>
      </c>
      <c r="R13" s="17" t="str">
        <f>IF(COLUMN(R$1)-COLUMN($O$1)=$F13,HelpSheet!$L13,"")</f>
        <v/>
      </c>
      <c r="S13" s="17" t="str">
        <f>IF(COLUMN(S$1)-COLUMN($O$1)=$F13,HelpSheet!$L13,"")</f>
        <v/>
      </c>
      <c r="T13" s="17" t="str">
        <f>IF(COLUMN(T$1)-COLUMN($O$1)=$F13,HelpSheet!$L13,"")</f>
        <v/>
      </c>
      <c r="U13" s="17" t="str">
        <f>IF(COLUMN(U$1)-COLUMN($O$1)=$F13,HelpSheet!$L13,"")</f>
        <v/>
      </c>
      <c r="V13" s="17">
        <f>IF(COLUMN(V$1)-COLUMN($O$1)=$F13,HelpSheet!$L13,"")</f>
        <v>0</v>
      </c>
      <c r="W13" s="17" t="str">
        <f>IF(COLUMN(W$1)-COLUMN($O$1)=$F13,HelpSheet!$L13,"")</f>
        <v/>
      </c>
      <c r="X13" s="17" t="str">
        <f>IF(COLUMN(X$1)-COLUMN($O$1)=$F13,HelpSheet!$L13,"")</f>
        <v/>
      </c>
      <c r="Y13" s="16" t="str">
        <f>IF(COLUMN(Y$1)-COLUMN($X$1)=$F13,HelpSheet!$M13,"")</f>
        <v/>
      </c>
      <c r="Z13" s="17" t="str">
        <f>IF(COLUMN(Z$1)-COLUMN($X$1)=$F13,HelpSheet!$M13,"")</f>
        <v/>
      </c>
      <c r="AA13" s="17" t="str">
        <f>IF(COLUMN(AA$1)-COLUMN($X$1)=$F13,HelpSheet!$M13,"")</f>
        <v/>
      </c>
      <c r="AB13" s="17" t="str">
        <f>IF(COLUMN(AB$1)-COLUMN($X$1)=$F13,HelpSheet!$M13,"")</f>
        <v/>
      </c>
      <c r="AC13" s="17" t="str">
        <f>IF(COLUMN(AC$1)-COLUMN($X$1)=$F13,HelpSheet!$M13,"")</f>
        <v/>
      </c>
      <c r="AD13" s="17" t="str">
        <f>IF(COLUMN(AD$1)-COLUMN($X$1)=$F13,HelpSheet!$M13,"")</f>
        <v/>
      </c>
      <c r="AE13" s="17">
        <f>IF(COLUMN(AE$1)-COLUMN($X$1)=$F13,HelpSheet!$M13,"")</f>
        <v>0</v>
      </c>
      <c r="AF13" s="17" t="str">
        <f>IF(COLUMN(AF$1)-COLUMN($X$1)=$F13,HelpSheet!$M13,"")</f>
        <v/>
      </c>
      <c r="AG13" s="17" t="str">
        <f>IF(COLUMN(AG$1)-COLUMN($X$1)=$F13,HelpSheet!$M13,"")</f>
        <v/>
      </c>
      <c r="AH13" s="16" t="str">
        <f>IF(COLUMN(AH$1)-COLUMN($AG$1)=$F13,HelpSheet!$N13,"")</f>
        <v/>
      </c>
      <c r="AI13" s="17" t="str">
        <f>IF(COLUMN(AI$1)-COLUMN($AG$1)=$F13,HelpSheet!$N13,"")</f>
        <v/>
      </c>
      <c r="AJ13" s="17" t="str">
        <f>IF(COLUMN(AJ$1)-COLUMN($AG$1)=$F13,HelpSheet!$N13,"")</f>
        <v/>
      </c>
      <c r="AK13" s="17" t="str">
        <f>IF(COLUMN(AK$1)-COLUMN($AG$1)=$F13,HelpSheet!$N13,"")</f>
        <v/>
      </c>
      <c r="AL13" s="17" t="str">
        <f>IF(COLUMN(AL$1)-COLUMN($AG$1)=$F13,HelpSheet!$N13,"")</f>
        <v/>
      </c>
      <c r="AM13" s="17" t="str">
        <f>IF(COLUMN(AM$1)-COLUMN($AG$1)=$F13,HelpSheet!$N13,"")</f>
        <v/>
      </c>
      <c r="AN13" s="17">
        <f>IF(COLUMN(AN$1)-COLUMN($AG$1)=$F13,HelpSheet!$N13,"")</f>
        <v>0</v>
      </c>
      <c r="AO13" s="17" t="str">
        <f>IF(COLUMN(AO$1)-COLUMN($AG$1)=$F13,HelpSheet!$N13,"")</f>
        <v/>
      </c>
      <c r="AP13" s="17" t="str">
        <f>IF(COLUMN(AP$1)-COLUMN($AG$1)=$F13,HelpSheet!$N13,"")</f>
        <v/>
      </c>
      <c r="AQ13" s="16" t="str">
        <f>IF(COLUMN(AQ$1)-COLUMN($AP$1)=$F13,HelpSheet!$O13,"")</f>
        <v/>
      </c>
      <c r="AR13" s="17" t="str">
        <f>IF(COLUMN(AR$1)-COLUMN($AP$1)=$F13,HelpSheet!$O13,"")</f>
        <v/>
      </c>
      <c r="AS13" s="17" t="str">
        <f>IF(COLUMN(AS$1)-COLUMN($AP$1)=$F13,HelpSheet!$O13,"")</f>
        <v/>
      </c>
      <c r="AT13" s="17" t="str">
        <f>IF(COLUMN(AT$1)-COLUMN($AP$1)=$F13,HelpSheet!$O13,"")</f>
        <v/>
      </c>
      <c r="AU13" s="17" t="str">
        <f>IF(COLUMN(AU$1)-COLUMN($AP$1)=$F13,HelpSheet!$O13,"")</f>
        <v/>
      </c>
      <c r="AV13" s="17" t="str">
        <f>IF(COLUMN(AV$1)-COLUMN($AP$1)=$F13,HelpSheet!$O13,"")</f>
        <v/>
      </c>
      <c r="AW13" s="17">
        <f>IF(COLUMN(AW$1)-COLUMN($AP$1)=$F13,HelpSheet!$O13,"")</f>
        <v>0</v>
      </c>
      <c r="AX13" s="17" t="str">
        <f>IF(COLUMN(AX$1)-COLUMN($AP$1)=$F13,HelpSheet!$O13,"")</f>
        <v/>
      </c>
      <c r="AY13" s="17" t="str">
        <f>IF(COLUMN(AY$1)-COLUMN($AP$1)=$F13,HelpSheet!$O13,"")</f>
        <v/>
      </c>
      <c r="AZ13" s="16" t="str">
        <f>IF(COLUMN(AZ$1)-COLUMN($AY$1)=$F13,HelpSheet!$P13,"")</f>
        <v/>
      </c>
      <c r="BA13" s="17" t="str">
        <f>IF(COLUMN(BA$1)-COLUMN($AY$1)=$F13,HelpSheet!$P13,"")</f>
        <v/>
      </c>
      <c r="BB13" s="17" t="str">
        <f>IF(COLUMN(BB$1)-COLUMN($AY$1)=$F13,HelpSheet!$P13,"")</f>
        <v/>
      </c>
      <c r="BC13" s="17" t="str">
        <f>IF(COLUMN(BC$1)-COLUMN($AY$1)=$F13,HelpSheet!$P13,"")</f>
        <v/>
      </c>
      <c r="BD13" s="17" t="str">
        <f>IF(COLUMN(BD$1)-COLUMN($AY$1)=$F13,HelpSheet!$P13,"")</f>
        <v/>
      </c>
      <c r="BE13" s="17" t="str">
        <f>IF(COLUMN(BE$1)-COLUMN($AY$1)=$F13,HelpSheet!$P13,"")</f>
        <v/>
      </c>
      <c r="BF13" s="17">
        <f>IF(COLUMN(BF$1)-COLUMN($AY$1)=$F13,HelpSheet!$P13,"")</f>
        <v>0.01</v>
      </c>
      <c r="BG13" s="17" t="str">
        <f>IF(COLUMN(BG$1)-COLUMN($AY$1)=$F13,HelpSheet!$P13,"")</f>
        <v/>
      </c>
      <c r="BH13" s="17" t="str">
        <f>IF(COLUMN(BH$1)-COLUMN($AY$1)=$F13,HelpSheet!$P13,"")</f>
        <v/>
      </c>
      <c r="BI13" s="16" t="str">
        <f>IF(COLUMN(BI$1)-COLUMN($BH$1)=$F13,HelpSheet!$Q13,"")</f>
        <v/>
      </c>
      <c r="BJ13" s="17" t="str">
        <f>IF(COLUMN(BJ$1)-COLUMN($BH$1)=$F13,HelpSheet!$Q13,"")</f>
        <v/>
      </c>
      <c r="BK13" s="17" t="str">
        <f>IF(COLUMN(BK$1)-COLUMN($BH$1)=$F13,HelpSheet!$Q13,"")</f>
        <v/>
      </c>
      <c r="BL13" s="17" t="str">
        <f>IF(COLUMN(BL$1)-COLUMN($BH$1)=$F13,HelpSheet!$Q13,"")</f>
        <v/>
      </c>
      <c r="BM13" s="17" t="str">
        <f>IF(COLUMN(BM$1)-COLUMN($BH$1)=$F13,HelpSheet!$Q13,"")</f>
        <v/>
      </c>
      <c r="BN13" s="17" t="str">
        <f>IF(COLUMN(BN$1)-COLUMN($BH$1)=$F13,HelpSheet!$Q13,"")</f>
        <v/>
      </c>
      <c r="BO13" s="17">
        <f>IF(COLUMN(BO$1)-COLUMN($BH$1)=$F13,HelpSheet!$Q13,"")</f>
        <v>0</v>
      </c>
      <c r="BP13" s="17" t="str">
        <f>IF(COLUMN(BP$1)-COLUMN($BH$1)=$F13,HelpSheet!$Q13,"")</f>
        <v/>
      </c>
      <c r="BQ13" s="17" t="str">
        <f>IF(COLUMN(BQ$1)-COLUMN($BH$1)=$F13,HelpSheet!$Q13,"")</f>
        <v/>
      </c>
      <c r="BR13" s="16" t="str">
        <f>IF(COLUMN(BR$1)-COLUMN($BQ$1)=$F13,HelpSheet!$R13,"")</f>
        <v/>
      </c>
      <c r="BS13" s="17" t="str">
        <f>IF(COLUMN(BS$1)-COLUMN($BQ$1)=$F13,HelpSheet!$R13,"")</f>
        <v/>
      </c>
      <c r="BT13" s="17" t="str">
        <f>IF(COLUMN(BT$1)-COLUMN($BQ$1)=$F13,HelpSheet!$R13,"")</f>
        <v/>
      </c>
      <c r="BU13" s="17" t="str">
        <f>IF(COLUMN(BU$1)-COLUMN($BQ$1)=$F13,HelpSheet!$R13,"")</f>
        <v/>
      </c>
      <c r="BV13" s="17" t="str">
        <f>IF(COLUMN(BV$1)-COLUMN($BQ$1)=$F13,HelpSheet!$R13,"")</f>
        <v/>
      </c>
      <c r="BW13" s="17" t="str">
        <f>IF(COLUMN(BW$1)-COLUMN($BQ$1)=$F13,HelpSheet!$R13,"")</f>
        <v/>
      </c>
      <c r="BX13" s="17">
        <f>IF(COLUMN(BX$1)-COLUMN($BQ$1)=$F13,HelpSheet!$R13,"")</f>
        <v>-0.02</v>
      </c>
      <c r="BY13" s="17" t="str">
        <f>IF(COLUMN(BY$1)-COLUMN($BQ$1)=$F13,HelpSheet!$R13,"")</f>
        <v/>
      </c>
      <c r="BZ13" s="17" t="str">
        <f>IF(COLUMN(BZ$1)-COLUMN($BQ$1)=$F13,HelpSheet!$R13,"")</f>
        <v/>
      </c>
      <c r="CA13" s="16" t="str">
        <f>IF(COLUMN(CA$1)-COLUMN($BZ$1)=$F13,HelpSheet!$S13,"")</f>
        <v/>
      </c>
      <c r="CB13" s="17" t="str">
        <f>IF(COLUMN(CB$1)-COLUMN($BZ$1)=$F13,HelpSheet!$S13,"")</f>
        <v/>
      </c>
      <c r="CC13" s="17" t="str">
        <f>IF(COLUMN(CC$1)-COLUMN($BZ$1)=$F13,HelpSheet!$S13,"")</f>
        <v/>
      </c>
      <c r="CD13" s="17" t="str">
        <f>IF(COLUMN(CD$1)-COLUMN($BZ$1)=$F13,HelpSheet!$S13,"")</f>
        <v/>
      </c>
      <c r="CE13" s="17" t="str">
        <f>IF(COLUMN(CE$1)-COLUMN($BZ$1)=$F13,HelpSheet!$S13,"")</f>
        <v/>
      </c>
      <c r="CF13" s="17" t="str">
        <f>IF(COLUMN(CF$1)-COLUMN($BZ$1)=$F13,HelpSheet!$S13,"")</f>
        <v/>
      </c>
      <c r="CG13" s="17">
        <f>IF(COLUMN(CG$1)-COLUMN($BZ$1)=$F13,HelpSheet!$S13,"")</f>
        <v>-0.01</v>
      </c>
      <c r="CH13" s="17" t="str">
        <f>IF(COLUMN(CH$1)-COLUMN($BZ$1)=$F13,HelpSheet!$S13,"")</f>
        <v/>
      </c>
      <c r="CI13" s="17" t="str">
        <f>IF(COLUMN(CI$1)-COLUMN($BZ$1)=$F13,HelpSheet!$S13,"")</f>
        <v/>
      </c>
      <c r="CJ13" s="16" t="str">
        <f>IF(COLUMN(CJ$1)-COLUMN($CI$1)=$F13,HelpSheet!$T13,"")</f>
        <v/>
      </c>
      <c r="CK13" s="17" t="str">
        <f>IF(COLUMN(CK$1)-COLUMN($CI$1)=$F13,HelpSheet!$T13,"")</f>
        <v/>
      </c>
      <c r="CL13" s="17" t="str">
        <f>IF(COLUMN(CL$1)-COLUMN($CI$1)=$F13,HelpSheet!$T13,"")</f>
        <v/>
      </c>
      <c r="CM13" s="17" t="str">
        <f>IF(COLUMN(CM$1)-COLUMN($CI$1)=$F13,HelpSheet!$T13,"")</f>
        <v/>
      </c>
      <c r="CN13" s="17" t="str">
        <f>IF(COLUMN(CN$1)-COLUMN($CI$1)=$F13,HelpSheet!$T13,"")</f>
        <v/>
      </c>
      <c r="CO13" s="17" t="str">
        <f>IF(COLUMN(CO$1)-COLUMN($CI$1)=$F13,HelpSheet!$T13,"")</f>
        <v/>
      </c>
      <c r="CP13" s="17">
        <f>IF(COLUMN(CP$1)-COLUMN($CI$1)=$F13,HelpSheet!$T13,"")</f>
        <v>0</v>
      </c>
      <c r="CQ13" s="17" t="str">
        <f>IF(COLUMN(CQ$1)-COLUMN($CI$1)=$F13,HelpSheet!$T13,"")</f>
        <v/>
      </c>
      <c r="CR13" s="17" t="str">
        <f>IF(COLUMN(CR$1)-COLUMN($CI$1)=$F13,HelpSheet!$T13,"")</f>
        <v/>
      </c>
    </row>
    <row r="14" spans="1:96" x14ac:dyDescent="0.25">
      <c r="A14" s="17">
        <v>1555557555</v>
      </c>
      <c r="B14" s="14">
        <v>1503.6000000000017</v>
      </c>
      <c r="C14" s="14" t="s">
        <v>7</v>
      </c>
      <c r="D14" s="14" t="s">
        <v>42</v>
      </c>
      <c r="E14" s="15">
        <v>0.2</v>
      </c>
      <c r="F14" s="17">
        <v>6</v>
      </c>
      <c r="G14" s="16" t="str">
        <f>IF(COLUMN(G$1)-COLUMN($F$1)=$F14,HelpSheet!$K14,"")</f>
        <v/>
      </c>
      <c r="H14" s="17" t="str">
        <f>IF(COLUMN(H$1)-COLUMN($F$1)=$F14,HelpSheet!$K14,"")</f>
        <v/>
      </c>
      <c r="I14" s="17" t="str">
        <f>IF(COLUMN(I$1)-COLUMN($F$1)=$F14,HelpSheet!$K14,"")</f>
        <v/>
      </c>
      <c r="J14" s="17" t="str">
        <f>IF(COLUMN(J$1)-COLUMN($F$1)=$F14,HelpSheet!$K14,"")</f>
        <v/>
      </c>
      <c r="K14" s="17" t="str">
        <f>IF(COLUMN(K$1)-COLUMN($F$1)=$F14,HelpSheet!$K14,"")</f>
        <v/>
      </c>
      <c r="L14" s="17">
        <f>IF(COLUMN(L$1)-COLUMN($F$1)=$F14,HelpSheet!$K14,"")</f>
        <v>0</v>
      </c>
      <c r="M14" s="17" t="str">
        <f>IF(COLUMN(M$1)-COLUMN($F$1)=$F14,HelpSheet!$K14,"")</f>
        <v/>
      </c>
      <c r="N14" s="17" t="str">
        <f>IF(COLUMN(N$1)-COLUMN($F$1)=$F14,HelpSheet!$K14,"")</f>
        <v/>
      </c>
      <c r="O14" s="17" t="str">
        <f>IF(COLUMN(O$1)-COLUMN($F$1)=$F14,HelpSheet!$K14,"")</f>
        <v/>
      </c>
      <c r="P14" s="16" t="str">
        <f>IF(COLUMN(P$1)-COLUMN($O$1)=$F14,HelpSheet!$L14,"")</f>
        <v/>
      </c>
      <c r="Q14" s="17" t="str">
        <f>IF(COLUMN(Q$1)-COLUMN($O$1)=$F14,HelpSheet!$L14,"")</f>
        <v/>
      </c>
      <c r="R14" s="17" t="str">
        <f>IF(COLUMN(R$1)-COLUMN($O$1)=$F14,HelpSheet!$L14,"")</f>
        <v/>
      </c>
      <c r="S14" s="17" t="str">
        <f>IF(COLUMN(S$1)-COLUMN($O$1)=$F14,HelpSheet!$L14,"")</f>
        <v/>
      </c>
      <c r="T14" s="17" t="str">
        <f>IF(COLUMN(T$1)-COLUMN($O$1)=$F14,HelpSheet!$L14,"")</f>
        <v/>
      </c>
      <c r="U14" s="17">
        <f>IF(COLUMN(U$1)-COLUMN($O$1)=$F14,HelpSheet!$L14,"")</f>
        <v>0</v>
      </c>
      <c r="V14" s="17" t="str">
        <f>IF(COLUMN(V$1)-COLUMN($O$1)=$F14,HelpSheet!$L14,"")</f>
        <v/>
      </c>
      <c r="W14" s="17" t="str">
        <f>IF(COLUMN(W$1)-COLUMN($O$1)=$F14,HelpSheet!$L14,"")</f>
        <v/>
      </c>
      <c r="X14" s="17" t="str">
        <f>IF(COLUMN(X$1)-COLUMN($O$1)=$F14,HelpSheet!$L14,"")</f>
        <v/>
      </c>
      <c r="Y14" s="16" t="str">
        <f>IF(COLUMN(Y$1)-COLUMN($X$1)=$F14,HelpSheet!$M14,"")</f>
        <v/>
      </c>
      <c r="Z14" s="17" t="str">
        <f>IF(COLUMN(Z$1)-COLUMN($X$1)=$F14,HelpSheet!$M14,"")</f>
        <v/>
      </c>
      <c r="AA14" s="17" t="str">
        <f>IF(COLUMN(AA$1)-COLUMN($X$1)=$F14,HelpSheet!$M14,"")</f>
        <v/>
      </c>
      <c r="AB14" s="17" t="str">
        <f>IF(COLUMN(AB$1)-COLUMN($X$1)=$F14,HelpSheet!$M14,"")</f>
        <v/>
      </c>
      <c r="AC14" s="17" t="str">
        <f>IF(COLUMN(AC$1)-COLUMN($X$1)=$F14,HelpSheet!$M14,"")</f>
        <v/>
      </c>
      <c r="AD14" s="17">
        <f>IF(COLUMN(AD$1)-COLUMN($X$1)=$F14,HelpSheet!$M14,"")</f>
        <v>0</v>
      </c>
      <c r="AE14" s="17" t="str">
        <f>IF(COLUMN(AE$1)-COLUMN($X$1)=$F14,HelpSheet!$M14,"")</f>
        <v/>
      </c>
      <c r="AF14" s="17" t="str">
        <f>IF(COLUMN(AF$1)-COLUMN($X$1)=$F14,HelpSheet!$M14,"")</f>
        <v/>
      </c>
      <c r="AG14" s="17" t="str">
        <f>IF(COLUMN(AG$1)-COLUMN($X$1)=$F14,HelpSheet!$M14,"")</f>
        <v/>
      </c>
      <c r="AH14" s="16" t="str">
        <f>IF(COLUMN(AH$1)-COLUMN($AG$1)=$F14,HelpSheet!$N14,"")</f>
        <v/>
      </c>
      <c r="AI14" s="17" t="str">
        <f>IF(COLUMN(AI$1)-COLUMN($AG$1)=$F14,HelpSheet!$N14,"")</f>
        <v/>
      </c>
      <c r="AJ14" s="17" t="str">
        <f>IF(COLUMN(AJ$1)-COLUMN($AG$1)=$F14,HelpSheet!$N14,"")</f>
        <v/>
      </c>
      <c r="AK14" s="17" t="str">
        <f>IF(COLUMN(AK$1)-COLUMN($AG$1)=$F14,HelpSheet!$N14,"")</f>
        <v/>
      </c>
      <c r="AL14" s="17" t="str">
        <f>IF(COLUMN(AL$1)-COLUMN($AG$1)=$F14,HelpSheet!$N14,"")</f>
        <v/>
      </c>
      <c r="AM14" s="17">
        <f>IF(COLUMN(AM$1)-COLUMN($AG$1)=$F14,HelpSheet!$N14,"")</f>
        <v>0</v>
      </c>
      <c r="AN14" s="17" t="str">
        <f>IF(COLUMN(AN$1)-COLUMN($AG$1)=$F14,HelpSheet!$N14,"")</f>
        <v/>
      </c>
      <c r="AO14" s="17" t="str">
        <f>IF(COLUMN(AO$1)-COLUMN($AG$1)=$F14,HelpSheet!$N14,"")</f>
        <v/>
      </c>
      <c r="AP14" s="17" t="str">
        <f>IF(COLUMN(AP$1)-COLUMN($AG$1)=$F14,HelpSheet!$N14,"")</f>
        <v/>
      </c>
      <c r="AQ14" s="16" t="str">
        <f>IF(COLUMN(AQ$1)-COLUMN($AP$1)=$F14,HelpSheet!$O14,"")</f>
        <v/>
      </c>
      <c r="AR14" s="17" t="str">
        <f>IF(COLUMN(AR$1)-COLUMN($AP$1)=$F14,HelpSheet!$O14,"")</f>
        <v/>
      </c>
      <c r="AS14" s="17" t="str">
        <f>IF(COLUMN(AS$1)-COLUMN($AP$1)=$F14,HelpSheet!$O14,"")</f>
        <v/>
      </c>
      <c r="AT14" s="17" t="str">
        <f>IF(COLUMN(AT$1)-COLUMN($AP$1)=$F14,HelpSheet!$O14,"")</f>
        <v/>
      </c>
      <c r="AU14" s="17" t="str">
        <f>IF(COLUMN(AU$1)-COLUMN($AP$1)=$F14,HelpSheet!$O14,"")</f>
        <v/>
      </c>
      <c r="AV14" s="17">
        <f>IF(COLUMN(AV$1)-COLUMN($AP$1)=$F14,HelpSheet!$O14,"")</f>
        <v>0.06</v>
      </c>
      <c r="AW14" s="17" t="str">
        <f>IF(COLUMN(AW$1)-COLUMN($AP$1)=$F14,HelpSheet!$O14,"")</f>
        <v/>
      </c>
      <c r="AX14" s="17" t="str">
        <f>IF(COLUMN(AX$1)-COLUMN($AP$1)=$F14,HelpSheet!$O14,"")</f>
        <v/>
      </c>
      <c r="AY14" s="17" t="str">
        <f>IF(COLUMN(AY$1)-COLUMN($AP$1)=$F14,HelpSheet!$O14,"")</f>
        <v/>
      </c>
      <c r="AZ14" s="16" t="str">
        <f>IF(COLUMN(AZ$1)-COLUMN($AY$1)=$F14,HelpSheet!$P14,"")</f>
        <v/>
      </c>
      <c r="BA14" s="17" t="str">
        <f>IF(COLUMN(BA$1)-COLUMN($AY$1)=$F14,HelpSheet!$P14,"")</f>
        <v/>
      </c>
      <c r="BB14" s="17" t="str">
        <f>IF(COLUMN(BB$1)-COLUMN($AY$1)=$F14,HelpSheet!$P14,"")</f>
        <v/>
      </c>
      <c r="BC14" s="17" t="str">
        <f>IF(COLUMN(BC$1)-COLUMN($AY$1)=$F14,HelpSheet!$P14,"")</f>
        <v/>
      </c>
      <c r="BD14" s="17" t="str">
        <f>IF(COLUMN(BD$1)-COLUMN($AY$1)=$F14,HelpSheet!$P14,"")</f>
        <v/>
      </c>
      <c r="BE14" s="17">
        <f>IF(COLUMN(BE$1)-COLUMN($AY$1)=$F14,HelpSheet!$P14,"")</f>
        <v>0</v>
      </c>
      <c r="BF14" s="17" t="str">
        <f>IF(COLUMN(BF$1)-COLUMN($AY$1)=$F14,HelpSheet!$P14,"")</f>
        <v/>
      </c>
      <c r="BG14" s="17" t="str">
        <f>IF(COLUMN(BG$1)-COLUMN($AY$1)=$F14,HelpSheet!$P14,"")</f>
        <v/>
      </c>
      <c r="BH14" s="17" t="str">
        <f>IF(COLUMN(BH$1)-COLUMN($AY$1)=$F14,HelpSheet!$P14,"")</f>
        <v/>
      </c>
      <c r="BI14" s="16" t="str">
        <f>IF(COLUMN(BI$1)-COLUMN($BH$1)=$F14,HelpSheet!$Q14,"")</f>
        <v/>
      </c>
      <c r="BJ14" s="17" t="str">
        <f>IF(COLUMN(BJ$1)-COLUMN($BH$1)=$F14,HelpSheet!$Q14,"")</f>
        <v/>
      </c>
      <c r="BK14" s="17" t="str">
        <f>IF(COLUMN(BK$1)-COLUMN($BH$1)=$F14,HelpSheet!$Q14,"")</f>
        <v/>
      </c>
      <c r="BL14" s="17" t="str">
        <f>IF(COLUMN(BL$1)-COLUMN($BH$1)=$F14,HelpSheet!$Q14,"")</f>
        <v/>
      </c>
      <c r="BM14" s="17" t="str">
        <f>IF(COLUMN(BM$1)-COLUMN($BH$1)=$F14,HelpSheet!$Q14,"")</f>
        <v/>
      </c>
      <c r="BN14" s="17">
        <f>IF(COLUMN(BN$1)-COLUMN($BH$1)=$F14,HelpSheet!$Q14,"")</f>
        <v>0</v>
      </c>
      <c r="BO14" s="17" t="str">
        <f>IF(COLUMN(BO$1)-COLUMN($BH$1)=$F14,HelpSheet!$Q14,"")</f>
        <v/>
      </c>
      <c r="BP14" s="17" t="str">
        <f>IF(COLUMN(BP$1)-COLUMN($BH$1)=$F14,HelpSheet!$Q14,"")</f>
        <v/>
      </c>
      <c r="BQ14" s="17" t="str">
        <f>IF(COLUMN(BQ$1)-COLUMN($BH$1)=$F14,HelpSheet!$Q14,"")</f>
        <v/>
      </c>
      <c r="BR14" s="16" t="str">
        <f>IF(COLUMN(BR$1)-COLUMN($BQ$1)=$F14,HelpSheet!$R14,"")</f>
        <v/>
      </c>
      <c r="BS14" s="17" t="str">
        <f>IF(COLUMN(BS$1)-COLUMN($BQ$1)=$F14,HelpSheet!$R14,"")</f>
        <v/>
      </c>
      <c r="BT14" s="17" t="str">
        <f>IF(COLUMN(BT$1)-COLUMN($BQ$1)=$F14,HelpSheet!$R14,"")</f>
        <v/>
      </c>
      <c r="BU14" s="17" t="str">
        <f>IF(COLUMN(BU$1)-COLUMN($BQ$1)=$F14,HelpSheet!$R14,"")</f>
        <v/>
      </c>
      <c r="BV14" s="17" t="str">
        <f>IF(COLUMN(BV$1)-COLUMN($BQ$1)=$F14,HelpSheet!$R14,"")</f>
        <v/>
      </c>
      <c r="BW14" s="17">
        <f>IF(COLUMN(BW$1)-COLUMN($BQ$1)=$F14,HelpSheet!$R14,"")</f>
        <v>-0.01</v>
      </c>
      <c r="BX14" s="17" t="str">
        <f>IF(COLUMN(BX$1)-COLUMN($BQ$1)=$F14,HelpSheet!$R14,"")</f>
        <v/>
      </c>
      <c r="BY14" s="17" t="str">
        <f>IF(COLUMN(BY$1)-COLUMN($BQ$1)=$F14,HelpSheet!$R14,"")</f>
        <v/>
      </c>
      <c r="BZ14" s="17" t="str">
        <f>IF(COLUMN(BZ$1)-COLUMN($BQ$1)=$F14,HelpSheet!$R14,"")</f>
        <v/>
      </c>
      <c r="CA14" s="16" t="str">
        <f>IF(COLUMN(CA$1)-COLUMN($BZ$1)=$F14,HelpSheet!$S14,"")</f>
        <v/>
      </c>
      <c r="CB14" s="17" t="str">
        <f>IF(COLUMN(CB$1)-COLUMN($BZ$1)=$F14,HelpSheet!$S14,"")</f>
        <v/>
      </c>
      <c r="CC14" s="17" t="str">
        <f>IF(COLUMN(CC$1)-COLUMN($BZ$1)=$F14,HelpSheet!$S14,"")</f>
        <v/>
      </c>
      <c r="CD14" s="17" t="str">
        <f>IF(COLUMN(CD$1)-COLUMN($BZ$1)=$F14,HelpSheet!$S14,"")</f>
        <v/>
      </c>
      <c r="CE14" s="17" t="str">
        <f>IF(COLUMN(CE$1)-COLUMN($BZ$1)=$F14,HelpSheet!$S14,"")</f>
        <v/>
      </c>
      <c r="CF14" s="17">
        <f>IF(COLUMN(CF$1)-COLUMN($BZ$1)=$F14,HelpSheet!$S14,"")</f>
        <v>-7.0000000000000007E-2</v>
      </c>
      <c r="CG14" s="17" t="str">
        <f>IF(COLUMN(CG$1)-COLUMN($BZ$1)=$F14,HelpSheet!$S14,"")</f>
        <v/>
      </c>
      <c r="CH14" s="17" t="str">
        <f>IF(COLUMN(CH$1)-COLUMN($BZ$1)=$F14,HelpSheet!$S14,"")</f>
        <v/>
      </c>
      <c r="CI14" s="17" t="str">
        <f>IF(COLUMN(CI$1)-COLUMN($BZ$1)=$F14,HelpSheet!$S14,"")</f>
        <v/>
      </c>
      <c r="CJ14" s="16" t="str">
        <f>IF(COLUMN(CJ$1)-COLUMN($CI$1)=$F14,HelpSheet!$T14,"")</f>
        <v/>
      </c>
      <c r="CK14" s="17" t="str">
        <f>IF(COLUMN(CK$1)-COLUMN($CI$1)=$F14,HelpSheet!$T14,"")</f>
        <v/>
      </c>
      <c r="CL14" s="17" t="str">
        <f>IF(COLUMN(CL$1)-COLUMN($CI$1)=$F14,HelpSheet!$T14,"")</f>
        <v/>
      </c>
      <c r="CM14" s="17" t="str">
        <f>IF(COLUMN(CM$1)-COLUMN($CI$1)=$F14,HelpSheet!$T14,"")</f>
        <v/>
      </c>
      <c r="CN14" s="17" t="str">
        <f>IF(COLUMN(CN$1)-COLUMN($CI$1)=$F14,HelpSheet!$T14,"")</f>
        <v/>
      </c>
      <c r="CO14" s="17">
        <f>IF(COLUMN(CO$1)-COLUMN($CI$1)=$F14,HelpSheet!$T14,"")</f>
        <v>0.02</v>
      </c>
      <c r="CP14" s="17" t="str">
        <f>IF(COLUMN(CP$1)-COLUMN($CI$1)=$F14,HelpSheet!$T14,"")</f>
        <v/>
      </c>
      <c r="CQ14" s="17" t="str">
        <f>IF(COLUMN(CQ$1)-COLUMN($CI$1)=$F14,HelpSheet!$T14,"")</f>
        <v/>
      </c>
      <c r="CR14" s="17" t="str">
        <f>IF(COLUMN(CR$1)-COLUMN($CI$1)=$F14,HelpSheet!$T14,"")</f>
        <v/>
      </c>
    </row>
    <row r="15" spans="1:96" x14ac:dyDescent="0.25">
      <c r="A15" s="17">
        <v>1555575555</v>
      </c>
      <c r="B15" s="14">
        <v>1503.5999999999992</v>
      </c>
      <c r="C15" s="14" t="s">
        <v>7</v>
      </c>
      <c r="D15" s="14" t="s">
        <v>6</v>
      </c>
      <c r="E15" s="15">
        <v>0.2</v>
      </c>
      <c r="F15" s="17">
        <v>5</v>
      </c>
      <c r="G15" s="16" t="str">
        <f>IF(COLUMN(G$1)-COLUMN($F$1)=$F15,HelpSheet!$K15,"")</f>
        <v/>
      </c>
      <c r="H15" s="17" t="str">
        <f>IF(COLUMN(H$1)-COLUMN($F$1)=$F15,HelpSheet!$K15,"")</f>
        <v/>
      </c>
      <c r="I15" s="17" t="str">
        <f>IF(COLUMN(I$1)-COLUMN($F$1)=$F15,HelpSheet!$K15,"")</f>
        <v/>
      </c>
      <c r="J15" s="17" t="str">
        <f>IF(COLUMN(J$1)-COLUMN($F$1)=$F15,HelpSheet!$K15,"")</f>
        <v/>
      </c>
      <c r="K15" s="17">
        <f>IF(COLUMN(K$1)-COLUMN($F$1)=$F15,HelpSheet!$K15,"")</f>
        <v>0</v>
      </c>
      <c r="L15" s="17" t="str">
        <f>IF(COLUMN(L$1)-COLUMN($F$1)=$F15,HelpSheet!$K15,"")</f>
        <v/>
      </c>
      <c r="M15" s="17" t="str">
        <f>IF(COLUMN(M$1)-COLUMN($F$1)=$F15,HelpSheet!$K15,"")</f>
        <v/>
      </c>
      <c r="N15" s="17" t="str">
        <f>IF(COLUMN(N$1)-COLUMN($F$1)=$F15,HelpSheet!$K15,"")</f>
        <v/>
      </c>
      <c r="O15" s="17" t="str">
        <f>IF(COLUMN(O$1)-COLUMN($F$1)=$F15,HelpSheet!$K15,"")</f>
        <v/>
      </c>
      <c r="P15" s="16" t="str">
        <f>IF(COLUMN(P$1)-COLUMN($O$1)=$F15,HelpSheet!$L15,"")</f>
        <v/>
      </c>
      <c r="Q15" s="17" t="str">
        <f>IF(COLUMN(Q$1)-COLUMN($O$1)=$F15,HelpSheet!$L15,"")</f>
        <v/>
      </c>
      <c r="R15" s="17" t="str">
        <f>IF(COLUMN(R$1)-COLUMN($O$1)=$F15,HelpSheet!$L15,"")</f>
        <v/>
      </c>
      <c r="S15" s="17" t="str">
        <f>IF(COLUMN(S$1)-COLUMN($O$1)=$F15,HelpSheet!$L15,"")</f>
        <v/>
      </c>
      <c r="T15" s="17">
        <f>IF(COLUMN(T$1)-COLUMN($O$1)=$F15,HelpSheet!$L15,"")</f>
        <v>0</v>
      </c>
      <c r="U15" s="17" t="str">
        <f>IF(COLUMN(U$1)-COLUMN($O$1)=$F15,HelpSheet!$L15,"")</f>
        <v/>
      </c>
      <c r="V15" s="17" t="str">
        <f>IF(COLUMN(V$1)-COLUMN($O$1)=$F15,HelpSheet!$L15,"")</f>
        <v/>
      </c>
      <c r="W15" s="17" t="str">
        <f>IF(COLUMN(W$1)-COLUMN($O$1)=$F15,HelpSheet!$L15,"")</f>
        <v/>
      </c>
      <c r="X15" s="17" t="str">
        <f>IF(COLUMN(X$1)-COLUMN($O$1)=$F15,HelpSheet!$L15,"")</f>
        <v/>
      </c>
      <c r="Y15" s="16" t="str">
        <f>IF(COLUMN(Y$1)-COLUMN($X$1)=$F15,HelpSheet!$M15,"")</f>
        <v/>
      </c>
      <c r="Z15" s="17" t="str">
        <f>IF(COLUMN(Z$1)-COLUMN($X$1)=$F15,HelpSheet!$M15,"")</f>
        <v/>
      </c>
      <c r="AA15" s="17" t="str">
        <f>IF(COLUMN(AA$1)-COLUMN($X$1)=$F15,HelpSheet!$M15,"")</f>
        <v/>
      </c>
      <c r="AB15" s="17" t="str">
        <f>IF(COLUMN(AB$1)-COLUMN($X$1)=$F15,HelpSheet!$M15,"")</f>
        <v/>
      </c>
      <c r="AC15" s="17">
        <f>IF(COLUMN(AC$1)-COLUMN($X$1)=$F15,HelpSheet!$M15,"")</f>
        <v>0</v>
      </c>
      <c r="AD15" s="17" t="str">
        <f>IF(COLUMN(AD$1)-COLUMN($X$1)=$F15,HelpSheet!$M15,"")</f>
        <v/>
      </c>
      <c r="AE15" s="17" t="str">
        <f>IF(COLUMN(AE$1)-COLUMN($X$1)=$F15,HelpSheet!$M15,"")</f>
        <v/>
      </c>
      <c r="AF15" s="17" t="str">
        <f>IF(COLUMN(AF$1)-COLUMN($X$1)=$F15,HelpSheet!$M15,"")</f>
        <v/>
      </c>
      <c r="AG15" s="17" t="str">
        <f>IF(COLUMN(AG$1)-COLUMN($X$1)=$F15,HelpSheet!$M15,"")</f>
        <v/>
      </c>
      <c r="AH15" s="16" t="str">
        <f>IF(COLUMN(AH$1)-COLUMN($AG$1)=$F15,HelpSheet!$N15,"")</f>
        <v/>
      </c>
      <c r="AI15" s="17" t="str">
        <f>IF(COLUMN(AI$1)-COLUMN($AG$1)=$F15,HelpSheet!$N15,"")</f>
        <v/>
      </c>
      <c r="AJ15" s="17" t="str">
        <f>IF(COLUMN(AJ$1)-COLUMN($AG$1)=$F15,HelpSheet!$N15,"")</f>
        <v/>
      </c>
      <c r="AK15" s="17" t="str">
        <f>IF(COLUMN(AK$1)-COLUMN($AG$1)=$F15,HelpSheet!$N15,"")</f>
        <v/>
      </c>
      <c r="AL15" s="17">
        <f>IF(COLUMN(AL$1)-COLUMN($AG$1)=$F15,HelpSheet!$N15,"")</f>
        <v>0</v>
      </c>
      <c r="AM15" s="17" t="str">
        <f>IF(COLUMN(AM$1)-COLUMN($AG$1)=$F15,HelpSheet!$N15,"")</f>
        <v/>
      </c>
      <c r="AN15" s="17" t="str">
        <f>IF(COLUMN(AN$1)-COLUMN($AG$1)=$F15,HelpSheet!$N15,"")</f>
        <v/>
      </c>
      <c r="AO15" s="17" t="str">
        <f>IF(COLUMN(AO$1)-COLUMN($AG$1)=$F15,HelpSheet!$N15,"")</f>
        <v/>
      </c>
      <c r="AP15" s="17" t="str">
        <f>IF(COLUMN(AP$1)-COLUMN($AG$1)=$F15,HelpSheet!$N15,"")</f>
        <v/>
      </c>
      <c r="AQ15" s="16" t="str">
        <f>IF(COLUMN(AQ$1)-COLUMN($AP$1)=$F15,HelpSheet!$O15,"")</f>
        <v/>
      </c>
      <c r="AR15" s="17" t="str">
        <f>IF(COLUMN(AR$1)-COLUMN($AP$1)=$F15,HelpSheet!$O15,"")</f>
        <v/>
      </c>
      <c r="AS15" s="17" t="str">
        <f>IF(COLUMN(AS$1)-COLUMN($AP$1)=$F15,HelpSheet!$O15,"")</f>
        <v/>
      </c>
      <c r="AT15" s="17" t="str">
        <f>IF(COLUMN(AT$1)-COLUMN($AP$1)=$F15,HelpSheet!$O15,"")</f>
        <v/>
      </c>
      <c r="AU15" s="17">
        <f>IF(COLUMN(AU$1)-COLUMN($AP$1)=$F15,HelpSheet!$O15,"")</f>
        <v>0</v>
      </c>
      <c r="AV15" s="17" t="str">
        <f>IF(COLUMN(AV$1)-COLUMN($AP$1)=$F15,HelpSheet!$O15,"")</f>
        <v/>
      </c>
      <c r="AW15" s="17" t="str">
        <f>IF(COLUMN(AW$1)-COLUMN($AP$1)=$F15,HelpSheet!$O15,"")</f>
        <v/>
      </c>
      <c r="AX15" s="17" t="str">
        <f>IF(COLUMN(AX$1)-COLUMN($AP$1)=$F15,HelpSheet!$O15,"")</f>
        <v/>
      </c>
      <c r="AY15" s="17" t="str">
        <f>IF(COLUMN(AY$1)-COLUMN($AP$1)=$F15,HelpSheet!$O15,"")</f>
        <v/>
      </c>
      <c r="AZ15" s="16" t="str">
        <f>IF(COLUMN(AZ$1)-COLUMN($AY$1)=$F15,HelpSheet!$P15,"")</f>
        <v/>
      </c>
      <c r="BA15" s="17" t="str">
        <f>IF(COLUMN(BA$1)-COLUMN($AY$1)=$F15,HelpSheet!$P15,"")</f>
        <v/>
      </c>
      <c r="BB15" s="17" t="str">
        <f>IF(COLUMN(BB$1)-COLUMN($AY$1)=$F15,HelpSheet!$P15,"")</f>
        <v/>
      </c>
      <c r="BC15" s="17" t="str">
        <f>IF(COLUMN(BC$1)-COLUMN($AY$1)=$F15,HelpSheet!$P15,"")</f>
        <v/>
      </c>
      <c r="BD15" s="17">
        <f>IF(COLUMN(BD$1)-COLUMN($AY$1)=$F15,HelpSheet!$P15,"")</f>
        <v>0</v>
      </c>
      <c r="BE15" s="17" t="str">
        <f>IF(COLUMN(BE$1)-COLUMN($AY$1)=$F15,HelpSheet!$P15,"")</f>
        <v/>
      </c>
      <c r="BF15" s="17" t="str">
        <f>IF(COLUMN(BF$1)-COLUMN($AY$1)=$F15,HelpSheet!$P15,"")</f>
        <v/>
      </c>
      <c r="BG15" s="17" t="str">
        <f>IF(COLUMN(BG$1)-COLUMN($AY$1)=$F15,HelpSheet!$P15,"")</f>
        <v/>
      </c>
      <c r="BH15" s="17" t="str">
        <f>IF(COLUMN(BH$1)-COLUMN($AY$1)=$F15,HelpSheet!$P15,"")</f>
        <v/>
      </c>
      <c r="BI15" s="16" t="str">
        <f>IF(COLUMN(BI$1)-COLUMN($BH$1)=$F15,HelpSheet!$Q15,"")</f>
        <v/>
      </c>
      <c r="BJ15" s="17" t="str">
        <f>IF(COLUMN(BJ$1)-COLUMN($BH$1)=$F15,HelpSheet!$Q15,"")</f>
        <v/>
      </c>
      <c r="BK15" s="17" t="str">
        <f>IF(COLUMN(BK$1)-COLUMN($BH$1)=$F15,HelpSheet!$Q15,"")</f>
        <v/>
      </c>
      <c r="BL15" s="17" t="str">
        <f>IF(COLUMN(BL$1)-COLUMN($BH$1)=$F15,HelpSheet!$Q15,"")</f>
        <v/>
      </c>
      <c r="BM15" s="17">
        <f>IF(COLUMN(BM$1)-COLUMN($BH$1)=$F15,HelpSheet!$Q15,"")</f>
        <v>0.06</v>
      </c>
      <c r="BN15" s="17" t="str">
        <f>IF(COLUMN(BN$1)-COLUMN($BH$1)=$F15,HelpSheet!$Q15,"")</f>
        <v/>
      </c>
      <c r="BO15" s="17" t="str">
        <f>IF(COLUMN(BO$1)-COLUMN($BH$1)=$F15,HelpSheet!$Q15,"")</f>
        <v/>
      </c>
      <c r="BP15" s="17" t="str">
        <f>IF(COLUMN(BP$1)-COLUMN($BH$1)=$F15,HelpSheet!$Q15,"")</f>
        <v/>
      </c>
      <c r="BQ15" s="17" t="str">
        <f>IF(COLUMN(BQ$1)-COLUMN($BH$1)=$F15,HelpSheet!$Q15,"")</f>
        <v/>
      </c>
      <c r="BR15" s="16" t="str">
        <f>IF(COLUMN(BR$1)-COLUMN($BQ$1)=$F15,HelpSheet!$R15,"")</f>
        <v/>
      </c>
      <c r="BS15" s="17" t="str">
        <f>IF(COLUMN(BS$1)-COLUMN($BQ$1)=$F15,HelpSheet!$R15,"")</f>
        <v/>
      </c>
      <c r="BT15" s="17" t="str">
        <f>IF(COLUMN(BT$1)-COLUMN($BQ$1)=$F15,HelpSheet!$R15,"")</f>
        <v/>
      </c>
      <c r="BU15" s="17" t="str">
        <f>IF(COLUMN(BU$1)-COLUMN($BQ$1)=$F15,HelpSheet!$R15,"")</f>
        <v/>
      </c>
      <c r="BV15" s="17">
        <f>IF(COLUMN(BV$1)-COLUMN($BQ$1)=$F15,HelpSheet!$R15,"")</f>
        <v>0</v>
      </c>
      <c r="BW15" s="17" t="str">
        <f>IF(COLUMN(BW$1)-COLUMN($BQ$1)=$F15,HelpSheet!$R15,"")</f>
        <v/>
      </c>
      <c r="BX15" s="17" t="str">
        <f>IF(COLUMN(BX$1)-COLUMN($BQ$1)=$F15,HelpSheet!$R15,"")</f>
        <v/>
      </c>
      <c r="BY15" s="17" t="str">
        <f>IF(COLUMN(BY$1)-COLUMN($BQ$1)=$F15,HelpSheet!$R15,"")</f>
        <v/>
      </c>
      <c r="BZ15" s="17" t="str">
        <f>IF(COLUMN(BZ$1)-COLUMN($BQ$1)=$F15,HelpSheet!$R15,"")</f>
        <v/>
      </c>
      <c r="CA15" s="16" t="str">
        <f>IF(COLUMN(CA$1)-COLUMN($BZ$1)=$F15,HelpSheet!$S15,"")</f>
        <v/>
      </c>
      <c r="CB15" s="17" t="str">
        <f>IF(COLUMN(CB$1)-COLUMN($BZ$1)=$F15,HelpSheet!$S15,"")</f>
        <v/>
      </c>
      <c r="CC15" s="17" t="str">
        <f>IF(COLUMN(CC$1)-COLUMN($BZ$1)=$F15,HelpSheet!$S15,"")</f>
        <v/>
      </c>
      <c r="CD15" s="17" t="str">
        <f>IF(COLUMN(CD$1)-COLUMN($BZ$1)=$F15,HelpSheet!$S15,"")</f>
        <v/>
      </c>
      <c r="CE15" s="17">
        <f>IF(COLUMN(CE$1)-COLUMN($BZ$1)=$F15,HelpSheet!$S15,"")</f>
        <v>-0.02</v>
      </c>
      <c r="CF15" s="17" t="str">
        <f>IF(COLUMN(CF$1)-COLUMN($BZ$1)=$F15,HelpSheet!$S15,"")</f>
        <v/>
      </c>
      <c r="CG15" s="17" t="str">
        <f>IF(COLUMN(CG$1)-COLUMN($BZ$1)=$F15,HelpSheet!$S15,"")</f>
        <v/>
      </c>
      <c r="CH15" s="17" t="str">
        <f>IF(COLUMN(CH$1)-COLUMN($BZ$1)=$F15,HelpSheet!$S15,"")</f>
        <v/>
      </c>
      <c r="CI15" s="17" t="str">
        <f>IF(COLUMN(CI$1)-COLUMN($BZ$1)=$F15,HelpSheet!$S15,"")</f>
        <v/>
      </c>
      <c r="CJ15" s="16" t="str">
        <f>IF(COLUMN(CJ$1)-COLUMN($CI$1)=$F15,HelpSheet!$T15,"")</f>
        <v/>
      </c>
      <c r="CK15" s="17" t="str">
        <f>IF(COLUMN(CK$1)-COLUMN($CI$1)=$F15,HelpSheet!$T15,"")</f>
        <v/>
      </c>
      <c r="CL15" s="17" t="str">
        <f>IF(COLUMN(CL$1)-COLUMN($CI$1)=$F15,HelpSheet!$T15,"")</f>
        <v/>
      </c>
      <c r="CM15" s="17" t="str">
        <f>IF(COLUMN(CM$1)-COLUMN($CI$1)=$F15,HelpSheet!$T15,"")</f>
        <v/>
      </c>
      <c r="CN15" s="17">
        <f>IF(COLUMN(CN$1)-COLUMN($CI$1)=$F15,HelpSheet!$T15,"")</f>
        <v>0.01</v>
      </c>
      <c r="CO15" s="17" t="str">
        <f>IF(COLUMN(CO$1)-COLUMN($CI$1)=$F15,HelpSheet!$T15,"")</f>
        <v/>
      </c>
      <c r="CP15" s="17" t="str">
        <f>IF(COLUMN(CP$1)-COLUMN($CI$1)=$F15,HelpSheet!$T15,"")</f>
        <v/>
      </c>
      <c r="CQ15" s="17" t="str">
        <f>IF(COLUMN(CQ$1)-COLUMN($CI$1)=$F15,HelpSheet!$T15,"")</f>
        <v/>
      </c>
      <c r="CR15" s="17" t="str">
        <f>IF(COLUMN(CR$1)-COLUMN($CI$1)=$F15,HelpSheet!$T15,"")</f>
        <v/>
      </c>
    </row>
    <row r="16" spans="1:96" x14ac:dyDescent="0.25">
      <c r="A16" s="17">
        <v>1555755555</v>
      </c>
      <c r="B16" s="14">
        <v>1503.6000000000017</v>
      </c>
      <c r="C16" s="14" t="s">
        <v>7</v>
      </c>
      <c r="D16" s="14" t="s">
        <v>41</v>
      </c>
      <c r="E16" s="15">
        <v>0.2</v>
      </c>
      <c r="F16" s="17">
        <v>4</v>
      </c>
      <c r="G16" s="16" t="str">
        <f>IF(COLUMN(G$1)-COLUMN($F$1)=$F16,HelpSheet!$K16,"")</f>
        <v/>
      </c>
      <c r="H16" s="17" t="str">
        <f>IF(COLUMN(H$1)-COLUMN($F$1)=$F16,HelpSheet!$K16,"")</f>
        <v/>
      </c>
      <c r="I16" s="17" t="str">
        <f>IF(COLUMN(I$1)-COLUMN($F$1)=$F16,HelpSheet!$K16,"")</f>
        <v/>
      </c>
      <c r="J16" s="17">
        <f>IF(COLUMN(J$1)-COLUMN($F$1)=$F16,HelpSheet!$K16,"")</f>
        <v>0</v>
      </c>
      <c r="K16" s="17" t="str">
        <f>IF(COLUMN(K$1)-COLUMN($F$1)=$F16,HelpSheet!$K16,"")</f>
        <v/>
      </c>
      <c r="L16" s="17" t="str">
        <f>IF(COLUMN(L$1)-COLUMN($F$1)=$F16,HelpSheet!$K16,"")</f>
        <v/>
      </c>
      <c r="M16" s="17" t="str">
        <f>IF(COLUMN(M$1)-COLUMN($F$1)=$F16,HelpSheet!$K16,"")</f>
        <v/>
      </c>
      <c r="N16" s="17" t="str">
        <f>IF(COLUMN(N$1)-COLUMN($F$1)=$F16,HelpSheet!$K16,"")</f>
        <v/>
      </c>
      <c r="O16" s="17" t="str">
        <f>IF(COLUMN(O$1)-COLUMN($F$1)=$F16,HelpSheet!$K16,"")</f>
        <v/>
      </c>
      <c r="P16" s="16" t="str">
        <f>IF(COLUMN(P$1)-COLUMN($O$1)=$F16,HelpSheet!$L16,"")</f>
        <v/>
      </c>
      <c r="Q16" s="17" t="str">
        <f>IF(COLUMN(Q$1)-COLUMN($O$1)=$F16,HelpSheet!$L16,"")</f>
        <v/>
      </c>
      <c r="R16" s="17" t="str">
        <f>IF(COLUMN(R$1)-COLUMN($O$1)=$F16,HelpSheet!$L16,"")</f>
        <v/>
      </c>
      <c r="S16" s="17">
        <f>IF(COLUMN(S$1)-COLUMN($O$1)=$F16,HelpSheet!$L16,"")</f>
        <v>0</v>
      </c>
      <c r="T16" s="17" t="str">
        <f>IF(COLUMN(T$1)-COLUMN($O$1)=$F16,HelpSheet!$L16,"")</f>
        <v/>
      </c>
      <c r="U16" s="17" t="str">
        <f>IF(COLUMN(U$1)-COLUMN($O$1)=$F16,HelpSheet!$L16,"")</f>
        <v/>
      </c>
      <c r="V16" s="17" t="str">
        <f>IF(COLUMN(V$1)-COLUMN($O$1)=$F16,HelpSheet!$L16,"")</f>
        <v/>
      </c>
      <c r="W16" s="17" t="str">
        <f>IF(COLUMN(W$1)-COLUMN($O$1)=$F16,HelpSheet!$L16,"")</f>
        <v/>
      </c>
      <c r="X16" s="17" t="str">
        <f>IF(COLUMN(X$1)-COLUMN($O$1)=$F16,HelpSheet!$L16,"")</f>
        <v/>
      </c>
      <c r="Y16" s="16" t="str">
        <f>IF(COLUMN(Y$1)-COLUMN($X$1)=$F16,HelpSheet!$M16,"")</f>
        <v/>
      </c>
      <c r="Z16" s="17" t="str">
        <f>IF(COLUMN(Z$1)-COLUMN($X$1)=$F16,HelpSheet!$M16,"")</f>
        <v/>
      </c>
      <c r="AA16" s="17" t="str">
        <f>IF(COLUMN(AA$1)-COLUMN($X$1)=$F16,HelpSheet!$M16,"")</f>
        <v/>
      </c>
      <c r="AB16" s="17">
        <f>IF(COLUMN(AB$1)-COLUMN($X$1)=$F16,HelpSheet!$M16,"")</f>
        <v>0</v>
      </c>
      <c r="AC16" s="17" t="str">
        <f>IF(COLUMN(AC$1)-COLUMN($X$1)=$F16,HelpSheet!$M16,"")</f>
        <v/>
      </c>
      <c r="AD16" s="17" t="str">
        <f>IF(COLUMN(AD$1)-COLUMN($X$1)=$F16,HelpSheet!$M16,"")</f>
        <v/>
      </c>
      <c r="AE16" s="17" t="str">
        <f>IF(COLUMN(AE$1)-COLUMN($X$1)=$F16,HelpSheet!$M16,"")</f>
        <v/>
      </c>
      <c r="AF16" s="17" t="str">
        <f>IF(COLUMN(AF$1)-COLUMN($X$1)=$F16,HelpSheet!$M16,"")</f>
        <v/>
      </c>
      <c r="AG16" s="17" t="str">
        <f>IF(COLUMN(AG$1)-COLUMN($X$1)=$F16,HelpSheet!$M16,"")</f>
        <v/>
      </c>
      <c r="AH16" s="16" t="str">
        <f>IF(COLUMN(AH$1)-COLUMN($AG$1)=$F16,HelpSheet!$N16,"")</f>
        <v/>
      </c>
      <c r="AI16" s="17" t="str">
        <f>IF(COLUMN(AI$1)-COLUMN($AG$1)=$F16,HelpSheet!$N16,"")</f>
        <v/>
      </c>
      <c r="AJ16" s="17" t="str">
        <f>IF(COLUMN(AJ$1)-COLUMN($AG$1)=$F16,HelpSheet!$N16,"")</f>
        <v/>
      </c>
      <c r="AK16" s="17">
        <f>IF(COLUMN(AK$1)-COLUMN($AG$1)=$F16,HelpSheet!$N16,"")</f>
        <v>-0.05</v>
      </c>
      <c r="AL16" s="17" t="str">
        <f>IF(COLUMN(AL$1)-COLUMN($AG$1)=$F16,HelpSheet!$N16,"")</f>
        <v/>
      </c>
      <c r="AM16" s="17" t="str">
        <f>IF(COLUMN(AM$1)-COLUMN($AG$1)=$F16,HelpSheet!$N16,"")</f>
        <v/>
      </c>
      <c r="AN16" s="17" t="str">
        <f>IF(COLUMN(AN$1)-COLUMN($AG$1)=$F16,HelpSheet!$N16,"")</f>
        <v/>
      </c>
      <c r="AO16" s="17" t="str">
        <f>IF(COLUMN(AO$1)-COLUMN($AG$1)=$F16,HelpSheet!$N16,"")</f>
        <v/>
      </c>
      <c r="AP16" s="17" t="str">
        <f>IF(COLUMN(AP$1)-COLUMN($AG$1)=$F16,HelpSheet!$N16,"")</f>
        <v/>
      </c>
      <c r="AQ16" s="16" t="str">
        <f>IF(COLUMN(AQ$1)-COLUMN($AP$1)=$F16,HelpSheet!$O16,"")</f>
        <v/>
      </c>
      <c r="AR16" s="17" t="str">
        <f>IF(COLUMN(AR$1)-COLUMN($AP$1)=$F16,HelpSheet!$O16,"")</f>
        <v/>
      </c>
      <c r="AS16" s="17" t="str">
        <f>IF(COLUMN(AS$1)-COLUMN($AP$1)=$F16,HelpSheet!$O16,"")</f>
        <v/>
      </c>
      <c r="AT16" s="17">
        <f>IF(COLUMN(AT$1)-COLUMN($AP$1)=$F16,HelpSheet!$O16,"")</f>
        <v>0</v>
      </c>
      <c r="AU16" s="17" t="str">
        <f>IF(COLUMN(AU$1)-COLUMN($AP$1)=$F16,HelpSheet!$O16,"")</f>
        <v/>
      </c>
      <c r="AV16" s="17" t="str">
        <f>IF(COLUMN(AV$1)-COLUMN($AP$1)=$F16,HelpSheet!$O16,"")</f>
        <v/>
      </c>
      <c r="AW16" s="17" t="str">
        <f>IF(COLUMN(AW$1)-COLUMN($AP$1)=$F16,HelpSheet!$O16,"")</f>
        <v/>
      </c>
      <c r="AX16" s="17" t="str">
        <f>IF(COLUMN(AX$1)-COLUMN($AP$1)=$F16,HelpSheet!$O16,"")</f>
        <v/>
      </c>
      <c r="AY16" s="17" t="str">
        <f>IF(COLUMN(AY$1)-COLUMN($AP$1)=$F16,HelpSheet!$O16,"")</f>
        <v/>
      </c>
      <c r="AZ16" s="16" t="str">
        <f>IF(COLUMN(AZ$1)-COLUMN($AY$1)=$F16,HelpSheet!$P16,"")</f>
        <v/>
      </c>
      <c r="BA16" s="17" t="str">
        <f>IF(COLUMN(BA$1)-COLUMN($AY$1)=$F16,HelpSheet!$P16,"")</f>
        <v/>
      </c>
      <c r="BB16" s="17" t="str">
        <f>IF(COLUMN(BB$1)-COLUMN($AY$1)=$F16,HelpSheet!$P16,"")</f>
        <v/>
      </c>
      <c r="BC16" s="17">
        <f>IF(COLUMN(BC$1)-COLUMN($AY$1)=$F16,HelpSheet!$P16,"")</f>
        <v>0</v>
      </c>
      <c r="BD16" s="17" t="str">
        <f>IF(COLUMN(BD$1)-COLUMN($AY$1)=$F16,HelpSheet!$P16,"")</f>
        <v/>
      </c>
      <c r="BE16" s="17" t="str">
        <f>IF(COLUMN(BE$1)-COLUMN($AY$1)=$F16,HelpSheet!$P16,"")</f>
        <v/>
      </c>
      <c r="BF16" s="17" t="str">
        <f>IF(COLUMN(BF$1)-COLUMN($AY$1)=$F16,HelpSheet!$P16,"")</f>
        <v/>
      </c>
      <c r="BG16" s="17" t="str">
        <f>IF(COLUMN(BG$1)-COLUMN($AY$1)=$F16,HelpSheet!$P16,"")</f>
        <v/>
      </c>
      <c r="BH16" s="17" t="str">
        <f>IF(COLUMN(BH$1)-COLUMN($AY$1)=$F16,HelpSheet!$P16,"")</f>
        <v/>
      </c>
      <c r="BI16" s="16" t="str">
        <f>IF(COLUMN(BI$1)-COLUMN($BH$1)=$F16,HelpSheet!$Q16,"")</f>
        <v/>
      </c>
      <c r="BJ16" s="17" t="str">
        <f>IF(COLUMN(BJ$1)-COLUMN($BH$1)=$F16,HelpSheet!$Q16,"")</f>
        <v/>
      </c>
      <c r="BK16" s="17" t="str">
        <f>IF(COLUMN(BK$1)-COLUMN($BH$1)=$F16,HelpSheet!$Q16,"")</f>
        <v/>
      </c>
      <c r="BL16" s="17">
        <f>IF(COLUMN(BL$1)-COLUMN($BH$1)=$F16,HelpSheet!$Q16,"")</f>
        <v>0</v>
      </c>
      <c r="BM16" s="17" t="str">
        <f>IF(COLUMN(BM$1)-COLUMN($BH$1)=$F16,HelpSheet!$Q16,"")</f>
        <v/>
      </c>
      <c r="BN16" s="17" t="str">
        <f>IF(COLUMN(BN$1)-COLUMN($BH$1)=$F16,HelpSheet!$Q16,"")</f>
        <v/>
      </c>
      <c r="BO16" s="17" t="str">
        <f>IF(COLUMN(BO$1)-COLUMN($BH$1)=$F16,HelpSheet!$Q16,"")</f>
        <v/>
      </c>
      <c r="BP16" s="17" t="str">
        <f>IF(COLUMN(BP$1)-COLUMN($BH$1)=$F16,HelpSheet!$Q16,"")</f>
        <v/>
      </c>
      <c r="BQ16" s="17" t="str">
        <f>IF(COLUMN(BQ$1)-COLUMN($BH$1)=$F16,HelpSheet!$Q16,"")</f>
        <v/>
      </c>
      <c r="BR16" s="16" t="str">
        <f>IF(COLUMN(BR$1)-COLUMN($BQ$1)=$F16,HelpSheet!$R16,"")</f>
        <v/>
      </c>
      <c r="BS16" s="17" t="str">
        <f>IF(COLUMN(BS$1)-COLUMN($BQ$1)=$F16,HelpSheet!$R16,"")</f>
        <v/>
      </c>
      <c r="BT16" s="17" t="str">
        <f>IF(COLUMN(BT$1)-COLUMN($BQ$1)=$F16,HelpSheet!$R16,"")</f>
        <v/>
      </c>
      <c r="BU16" s="17">
        <f>IF(COLUMN(BU$1)-COLUMN($BQ$1)=$F16,HelpSheet!$R16,"")</f>
        <v>0.05</v>
      </c>
      <c r="BV16" s="17" t="str">
        <f>IF(COLUMN(BV$1)-COLUMN($BQ$1)=$F16,HelpSheet!$R16,"")</f>
        <v/>
      </c>
      <c r="BW16" s="17" t="str">
        <f>IF(COLUMN(BW$1)-COLUMN($BQ$1)=$F16,HelpSheet!$R16,"")</f>
        <v/>
      </c>
      <c r="BX16" s="17" t="str">
        <f>IF(COLUMN(BX$1)-COLUMN($BQ$1)=$F16,HelpSheet!$R16,"")</f>
        <v/>
      </c>
      <c r="BY16" s="17" t="str">
        <f>IF(COLUMN(BY$1)-COLUMN($BQ$1)=$F16,HelpSheet!$R16,"")</f>
        <v/>
      </c>
      <c r="BZ16" s="17" t="str">
        <f>IF(COLUMN(BZ$1)-COLUMN($BQ$1)=$F16,HelpSheet!$R16,"")</f>
        <v/>
      </c>
      <c r="CA16" s="16" t="str">
        <f>IF(COLUMN(CA$1)-COLUMN($BZ$1)=$F16,HelpSheet!$S16,"")</f>
        <v/>
      </c>
      <c r="CB16" s="17" t="str">
        <f>IF(COLUMN(CB$1)-COLUMN($BZ$1)=$F16,HelpSheet!$S16,"")</f>
        <v/>
      </c>
      <c r="CC16" s="17" t="str">
        <f>IF(COLUMN(CC$1)-COLUMN($BZ$1)=$F16,HelpSheet!$S16,"")</f>
        <v/>
      </c>
      <c r="CD16" s="17">
        <f>IF(COLUMN(CD$1)-COLUMN($BZ$1)=$F16,HelpSheet!$S16,"")</f>
        <v>-0.03</v>
      </c>
      <c r="CE16" s="17" t="str">
        <f>IF(COLUMN(CE$1)-COLUMN($BZ$1)=$F16,HelpSheet!$S16,"")</f>
        <v/>
      </c>
      <c r="CF16" s="17" t="str">
        <f>IF(COLUMN(CF$1)-COLUMN($BZ$1)=$F16,HelpSheet!$S16,"")</f>
        <v/>
      </c>
      <c r="CG16" s="17" t="str">
        <f>IF(COLUMN(CG$1)-COLUMN($BZ$1)=$F16,HelpSheet!$S16,"")</f>
        <v/>
      </c>
      <c r="CH16" s="17" t="str">
        <f>IF(COLUMN(CH$1)-COLUMN($BZ$1)=$F16,HelpSheet!$S16,"")</f>
        <v/>
      </c>
      <c r="CI16" s="17" t="str">
        <f>IF(COLUMN(CI$1)-COLUMN($BZ$1)=$F16,HelpSheet!$S16,"")</f>
        <v/>
      </c>
      <c r="CJ16" s="16" t="str">
        <f>IF(COLUMN(CJ$1)-COLUMN($CI$1)=$F16,HelpSheet!$T16,"")</f>
        <v/>
      </c>
      <c r="CK16" s="17" t="str">
        <f>IF(COLUMN(CK$1)-COLUMN($CI$1)=$F16,HelpSheet!$T16,"")</f>
        <v/>
      </c>
      <c r="CL16" s="17" t="str">
        <f>IF(COLUMN(CL$1)-COLUMN($CI$1)=$F16,HelpSheet!$T16,"")</f>
        <v/>
      </c>
      <c r="CM16" s="17">
        <f>IF(COLUMN(CM$1)-COLUMN($CI$1)=$F16,HelpSheet!$T16,"")</f>
        <v>0</v>
      </c>
      <c r="CN16" s="17" t="str">
        <f>IF(COLUMN(CN$1)-COLUMN($CI$1)=$F16,HelpSheet!$T16,"")</f>
        <v/>
      </c>
      <c r="CO16" s="17" t="str">
        <f>IF(COLUMN(CO$1)-COLUMN($CI$1)=$F16,HelpSheet!$T16,"")</f>
        <v/>
      </c>
      <c r="CP16" s="17" t="str">
        <f>IF(COLUMN(CP$1)-COLUMN($CI$1)=$F16,HelpSheet!$T16,"")</f>
        <v/>
      </c>
      <c r="CQ16" s="17" t="str">
        <f>IF(COLUMN(CQ$1)-COLUMN($CI$1)=$F16,HelpSheet!$T16,"")</f>
        <v/>
      </c>
      <c r="CR16" s="17" t="str">
        <f>IF(COLUMN(CR$1)-COLUMN($CI$1)=$F16,HelpSheet!$T16,"")</f>
        <v/>
      </c>
    </row>
    <row r="17" spans="1:96" x14ac:dyDescent="0.25">
      <c r="A17" s="17">
        <v>1557555555</v>
      </c>
      <c r="B17" s="14">
        <v>1503.6000000000265</v>
      </c>
      <c r="C17" s="14" t="s">
        <v>7</v>
      </c>
      <c r="D17" s="14" t="s">
        <v>40</v>
      </c>
      <c r="E17" s="15">
        <v>0.2</v>
      </c>
      <c r="F17" s="17">
        <v>3</v>
      </c>
      <c r="G17" s="16" t="str">
        <f>IF(COLUMN(G$1)-COLUMN($F$1)=$F17,HelpSheet!$K17,"")</f>
        <v/>
      </c>
      <c r="H17" s="17" t="str">
        <f>IF(COLUMN(H$1)-COLUMN($F$1)=$F17,HelpSheet!$K17,"")</f>
        <v/>
      </c>
      <c r="I17" s="17">
        <f>IF(COLUMN(I$1)-COLUMN($F$1)=$F17,HelpSheet!$K17,"")</f>
        <v>0</v>
      </c>
      <c r="J17" s="17" t="str">
        <f>IF(COLUMN(J$1)-COLUMN($F$1)=$F17,HelpSheet!$K17,"")</f>
        <v/>
      </c>
      <c r="K17" s="17" t="str">
        <f>IF(COLUMN(K$1)-COLUMN($F$1)=$F17,HelpSheet!$K17,"")</f>
        <v/>
      </c>
      <c r="L17" s="17" t="str">
        <f>IF(COLUMN(L$1)-COLUMN($F$1)=$F17,HelpSheet!$K17,"")</f>
        <v/>
      </c>
      <c r="M17" s="17" t="str">
        <f>IF(COLUMN(M$1)-COLUMN($F$1)=$F17,HelpSheet!$K17,"")</f>
        <v/>
      </c>
      <c r="N17" s="17" t="str">
        <f>IF(COLUMN(N$1)-COLUMN($F$1)=$F17,HelpSheet!$K17,"")</f>
        <v/>
      </c>
      <c r="O17" s="17" t="str">
        <f>IF(COLUMN(O$1)-COLUMN($F$1)=$F17,HelpSheet!$K17,"")</f>
        <v/>
      </c>
      <c r="P17" s="16" t="str">
        <f>IF(COLUMN(P$1)-COLUMN($O$1)=$F17,HelpSheet!$L17,"")</f>
        <v/>
      </c>
      <c r="Q17" s="17" t="str">
        <f>IF(COLUMN(Q$1)-COLUMN($O$1)=$F17,HelpSheet!$L17,"")</f>
        <v/>
      </c>
      <c r="R17" s="17">
        <f>IF(COLUMN(R$1)-COLUMN($O$1)=$F17,HelpSheet!$L17,"")</f>
        <v>0</v>
      </c>
      <c r="S17" s="17" t="str">
        <f>IF(COLUMN(S$1)-COLUMN($O$1)=$F17,HelpSheet!$L17,"")</f>
        <v/>
      </c>
      <c r="T17" s="17" t="str">
        <f>IF(COLUMN(T$1)-COLUMN($O$1)=$F17,HelpSheet!$L17,"")</f>
        <v/>
      </c>
      <c r="U17" s="17" t="str">
        <f>IF(COLUMN(U$1)-COLUMN($O$1)=$F17,HelpSheet!$L17,"")</f>
        <v/>
      </c>
      <c r="V17" s="17" t="str">
        <f>IF(COLUMN(V$1)-COLUMN($O$1)=$F17,HelpSheet!$L17,"")</f>
        <v/>
      </c>
      <c r="W17" s="17" t="str">
        <f>IF(COLUMN(W$1)-COLUMN($O$1)=$F17,HelpSheet!$L17,"")</f>
        <v/>
      </c>
      <c r="X17" s="17" t="str">
        <f>IF(COLUMN(X$1)-COLUMN($O$1)=$F17,HelpSheet!$L17,"")</f>
        <v/>
      </c>
      <c r="Y17" s="16" t="str">
        <f>IF(COLUMN(Y$1)-COLUMN($X$1)=$F17,HelpSheet!$M17,"")</f>
        <v/>
      </c>
      <c r="Z17" s="17" t="str">
        <f>IF(COLUMN(Z$1)-COLUMN($X$1)=$F17,HelpSheet!$M17,"")</f>
        <v/>
      </c>
      <c r="AA17" s="17">
        <f>IF(COLUMN(AA$1)-COLUMN($X$1)=$F17,HelpSheet!$M17,"")</f>
        <v>0</v>
      </c>
      <c r="AB17" s="17" t="str">
        <f>IF(COLUMN(AB$1)-COLUMN($X$1)=$F17,HelpSheet!$M17,"")</f>
        <v/>
      </c>
      <c r="AC17" s="17" t="str">
        <f>IF(COLUMN(AC$1)-COLUMN($X$1)=$F17,HelpSheet!$M17,"")</f>
        <v/>
      </c>
      <c r="AD17" s="17" t="str">
        <f>IF(COLUMN(AD$1)-COLUMN($X$1)=$F17,HelpSheet!$M17,"")</f>
        <v/>
      </c>
      <c r="AE17" s="17" t="str">
        <f>IF(COLUMN(AE$1)-COLUMN($X$1)=$F17,HelpSheet!$M17,"")</f>
        <v/>
      </c>
      <c r="AF17" s="17" t="str">
        <f>IF(COLUMN(AF$1)-COLUMN($X$1)=$F17,HelpSheet!$M17,"")</f>
        <v/>
      </c>
      <c r="AG17" s="17" t="str">
        <f>IF(COLUMN(AG$1)-COLUMN($X$1)=$F17,HelpSheet!$M17,"")</f>
        <v/>
      </c>
      <c r="AH17" s="16" t="str">
        <f>IF(COLUMN(AH$1)-COLUMN($AG$1)=$F17,HelpSheet!$N17,"")</f>
        <v/>
      </c>
      <c r="AI17" s="17" t="str">
        <f>IF(COLUMN(AI$1)-COLUMN($AG$1)=$F17,HelpSheet!$N17,"")</f>
        <v/>
      </c>
      <c r="AJ17" s="17">
        <f>IF(COLUMN(AJ$1)-COLUMN($AG$1)=$F17,HelpSheet!$N17,"")</f>
        <v>0</v>
      </c>
      <c r="AK17" s="17" t="str">
        <f>IF(COLUMN(AK$1)-COLUMN($AG$1)=$F17,HelpSheet!$N17,"")</f>
        <v/>
      </c>
      <c r="AL17" s="17" t="str">
        <f>IF(COLUMN(AL$1)-COLUMN($AG$1)=$F17,HelpSheet!$N17,"")</f>
        <v/>
      </c>
      <c r="AM17" s="17" t="str">
        <f>IF(COLUMN(AM$1)-COLUMN($AG$1)=$F17,HelpSheet!$N17,"")</f>
        <v/>
      </c>
      <c r="AN17" s="17" t="str">
        <f>IF(COLUMN(AN$1)-COLUMN($AG$1)=$F17,HelpSheet!$N17,"")</f>
        <v/>
      </c>
      <c r="AO17" s="17" t="str">
        <f>IF(COLUMN(AO$1)-COLUMN($AG$1)=$F17,HelpSheet!$N17,"")</f>
        <v/>
      </c>
      <c r="AP17" s="17" t="str">
        <f>IF(COLUMN(AP$1)-COLUMN($AG$1)=$F17,HelpSheet!$N17,"")</f>
        <v/>
      </c>
      <c r="AQ17" s="16" t="str">
        <f>IF(COLUMN(AQ$1)-COLUMN($AP$1)=$F17,HelpSheet!$O17,"")</f>
        <v/>
      </c>
      <c r="AR17" s="17" t="str">
        <f>IF(COLUMN(AR$1)-COLUMN($AP$1)=$F17,HelpSheet!$O17,"")</f>
        <v/>
      </c>
      <c r="AS17" s="17">
        <f>IF(COLUMN(AS$1)-COLUMN($AP$1)=$F17,HelpSheet!$O17,"")</f>
        <v>0</v>
      </c>
      <c r="AT17" s="17" t="str">
        <f>IF(COLUMN(AT$1)-COLUMN($AP$1)=$F17,HelpSheet!$O17,"")</f>
        <v/>
      </c>
      <c r="AU17" s="17" t="str">
        <f>IF(COLUMN(AU$1)-COLUMN($AP$1)=$F17,HelpSheet!$O17,"")</f>
        <v/>
      </c>
      <c r="AV17" s="17" t="str">
        <f>IF(COLUMN(AV$1)-COLUMN($AP$1)=$F17,HelpSheet!$O17,"")</f>
        <v/>
      </c>
      <c r="AW17" s="17" t="str">
        <f>IF(COLUMN(AW$1)-COLUMN($AP$1)=$F17,HelpSheet!$O17,"")</f>
        <v/>
      </c>
      <c r="AX17" s="17" t="str">
        <f>IF(COLUMN(AX$1)-COLUMN($AP$1)=$F17,HelpSheet!$O17,"")</f>
        <v/>
      </c>
      <c r="AY17" s="17" t="str">
        <f>IF(COLUMN(AY$1)-COLUMN($AP$1)=$F17,HelpSheet!$O17,"")</f>
        <v/>
      </c>
      <c r="AZ17" s="16" t="str">
        <f>IF(COLUMN(AZ$1)-COLUMN($AY$1)=$F17,HelpSheet!$P17,"")</f>
        <v/>
      </c>
      <c r="BA17" s="17" t="str">
        <f>IF(COLUMN(BA$1)-COLUMN($AY$1)=$F17,HelpSheet!$P17,"")</f>
        <v/>
      </c>
      <c r="BB17" s="17">
        <f>IF(COLUMN(BB$1)-COLUMN($AY$1)=$F17,HelpSheet!$P17,"")</f>
        <v>0</v>
      </c>
      <c r="BC17" s="17" t="str">
        <f>IF(COLUMN(BC$1)-COLUMN($AY$1)=$F17,HelpSheet!$P17,"")</f>
        <v/>
      </c>
      <c r="BD17" s="17" t="str">
        <f>IF(COLUMN(BD$1)-COLUMN($AY$1)=$F17,HelpSheet!$P17,"")</f>
        <v/>
      </c>
      <c r="BE17" s="17" t="str">
        <f>IF(COLUMN(BE$1)-COLUMN($AY$1)=$F17,HelpSheet!$P17,"")</f>
        <v/>
      </c>
      <c r="BF17" s="17" t="str">
        <f>IF(COLUMN(BF$1)-COLUMN($AY$1)=$F17,HelpSheet!$P17,"")</f>
        <v/>
      </c>
      <c r="BG17" s="17" t="str">
        <f>IF(COLUMN(BG$1)-COLUMN($AY$1)=$F17,HelpSheet!$P17,"")</f>
        <v/>
      </c>
      <c r="BH17" s="17" t="str">
        <f>IF(COLUMN(BH$1)-COLUMN($AY$1)=$F17,HelpSheet!$P17,"")</f>
        <v/>
      </c>
      <c r="BI17" s="16" t="str">
        <f>IF(COLUMN(BI$1)-COLUMN($BH$1)=$F17,HelpSheet!$Q17,"")</f>
        <v/>
      </c>
      <c r="BJ17" s="17" t="str">
        <f>IF(COLUMN(BJ$1)-COLUMN($BH$1)=$F17,HelpSheet!$Q17,"")</f>
        <v/>
      </c>
      <c r="BK17" s="17">
        <f>IF(COLUMN(BK$1)-COLUMN($BH$1)=$F17,HelpSheet!$Q17,"")</f>
        <v>0</v>
      </c>
      <c r="BL17" s="17" t="str">
        <f>IF(COLUMN(BL$1)-COLUMN($BH$1)=$F17,HelpSheet!$Q17,"")</f>
        <v/>
      </c>
      <c r="BM17" s="17" t="str">
        <f>IF(COLUMN(BM$1)-COLUMN($BH$1)=$F17,HelpSheet!$Q17,"")</f>
        <v/>
      </c>
      <c r="BN17" s="17" t="str">
        <f>IF(COLUMN(BN$1)-COLUMN($BH$1)=$F17,HelpSheet!$Q17,"")</f>
        <v/>
      </c>
      <c r="BO17" s="17" t="str">
        <f>IF(COLUMN(BO$1)-COLUMN($BH$1)=$F17,HelpSheet!$Q17,"")</f>
        <v/>
      </c>
      <c r="BP17" s="17" t="str">
        <f>IF(COLUMN(BP$1)-COLUMN($BH$1)=$F17,HelpSheet!$Q17,"")</f>
        <v/>
      </c>
      <c r="BQ17" s="17" t="str">
        <f>IF(COLUMN(BQ$1)-COLUMN($BH$1)=$F17,HelpSheet!$Q17,"")</f>
        <v/>
      </c>
      <c r="BR17" s="16" t="str">
        <f>IF(COLUMN(BR$1)-COLUMN($BQ$1)=$F17,HelpSheet!$R17,"")</f>
        <v/>
      </c>
      <c r="BS17" s="17" t="str">
        <f>IF(COLUMN(BS$1)-COLUMN($BQ$1)=$F17,HelpSheet!$R17,"")</f>
        <v/>
      </c>
      <c r="BT17" s="17">
        <f>IF(COLUMN(BT$1)-COLUMN($BQ$1)=$F17,HelpSheet!$R17,"")</f>
        <v>0</v>
      </c>
      <c r="BU17" s="17" t="str">
        <f>IF(COLUMN(BU$1)-COLUMN($BQ$1)=$F17,HelpSheet!$R17,"")</f>
        <v/>
      </c>
      <c r="BV17" s="17" t="str">
        <f>IF(COLUMN(BV$1)-COLUMN($BQ$1)=$F17,HelpSheet!$R17,"")</f>
        <v/>
      </c>
      <c r="BW17" s="17" t="str">
        <f>IF(COLUMN(BW$1)-COLUMN($BQ$1)=$F17,HelpSheet!$R17,"")</f>
        <v/>
      </c>
      <c r="BX17" s="17" t="str">
        <f>IF(COLUMN(BX$1)-COLUMN($BQ$1)=$F17,HelpSheet!$R17,"")</f>
        <v/>
      </c>
      <c r="BY17" s="17" t="str">
        <f>IF(COLUMN(BY$1)-COLUMN($BQ$1)=$F17,HelpSheet!$R17,"")</f>
        <v/>
      </c>
      <c r="BZ17" s="17" t="str">
        <f>IF(COLUMN(BZ$1)-COLUMN($BQ$1)=$F17,HelpSheet!$R17,"")</f>
        <v/>
      </c>
      <c r="CA17" s="16" t="str">
        <f>IF(COLUMN(CA$1)-COLUMN($BZ$1)=$F17,HelpSheet!$S17,"")</f>
        <v/>
      </c>
      <c r="CB17" s="17" t="str">
        <f>IF(COLUMN(CB$1)-COLUMN($BZ$1)=$F17,HelpSheet!$S17,"")</f>
        <v/>
      </c>
      <c r="CC17" s="17">
        <f>IF(COLUMN(CC$1)-COLUMN($BZ$1)=$F17,HelpSheet!$S17,"")</f>
        <v>0</v>
      </c>
      <c r="CD17" s="17" t="str">
        <f>IF(COLUMN(CD$1)-COLUMN($BZ$1)=$F17,HelpSheet!$S17,"")</f>
        <v/>
      </c>
      <c r="CE17" s="17" t="str">
        <f>IF(COLUMN(CE$1)-COLUMN($BZ$1)=$F17,HelpSheet!$S17,"")</f>
        <v/>
      </c>
      <c r="CF17" s="17" t="str">
        <f>IF(COLUMN(CF$1)-COLUMN($BZ$1)=$F17,HelpSheet!$S17,"")</f>
        <v/>
      </c>
      <c r="CG17" s="17" t="str">
        <f>IF(COLUMN(CG$1)-COLUMN($BZ$1)=$F17,HelpSheet!$S17,"")</f>
        <v/>
      </c>
      <c r="CH17" s="17" t="str">
        <f>IF(COLUMN(CH$1)-COLUMN($BZ$1)=$F17,HelpSheet!$S17,"")</f>
        <v/>
      </c>
      <c r="CI17" s="17" t="str">
        <f>IF(COLUMN(CI$1)-COLUMN($BZ$1)=$F17,HelpSheet!$S17,"")</f>
        <v/>
      </c>
      <c r="CJ17" s="16" t="str">
        <f>IF(COLUMN(CJ$1)-COLUMN($CI$1)=$F17,HelpSheet!$T17,"")</f>
        <v/>
      </c>
      <c r="CK17" s="17" t="str">
        <f>IF(COLUMN(CK$1)-COLUMN($CI$1)=$F17,HelpSheet!$T17,"")</f>
        <v/>
      </c>
      <c r="CL17" s="17">
        <f>IF(COLUMN(CL$1)-COLUMN($CI$1)=$F17,HelpSheet!$T17,"")</f>
        <v>0</v>
      </c>
      <c r="CM17" s="17" t="str">
        <f>IF(COLUMN(CM$1)-COLUMN($CI$1)=$F17,HelpSheet!$T17,"")</f>
        <v/>
      </c>
      <c r="CN17" s="17" t="str">
        <f>IF(COLUMN(CN$1)-COLUMN($CI$1)=$F17,HelpSheet!$T17,"")</f>
        <v/>
      </c>
      <c r="CO17" s="17" t="str">
        <f>IF(COLUMN(CO$1)-COLUMN($CI$1)=$F17,HelpSheet!$T17,"")</f>
        <v/>
      </c>
      <c r="CP17" s="17" t="str">
        <f>IF(COLUMN(CP$1)-COLUMN($CI$1)=$F17,HelpSheet!$T17,"")</f>
        <v/>
      </c>
      <c r="CQ17" s="17" t="str">
        <f>IF(COLUMN(CQ$1)-COLUMN($CI$1)=$F17,HelpSheet!$T17,"")</f>
        <v/>
      </c>
      <c r="CR17" s="17" t="str">
        <f>IF(COLUMN(CR$1)-COLUMN($CI$1)=$F17,HelpSheet!$T17,"")</f>
        <v/>
      </c>
    </row>
    <row r="18" spans="1:96" x14ac:dyDescent="0.25">
      <c r="A18" s="17">
        <v>1575555555</v>
      </c>
      <c r="B18" s="14">
        <v>1503.6000000000263</v>
      </c>
      <c r="C18" s="14" t="s">
        <v>7</v>
      </c>
      <c r="D18" s="14" t="s">
        <v>39</v>
      </c>
      <c r="E18" s="15">
        <v>0.2</v>
      </c>
      <c r="F18" s="17">
        <v>2</v>
      </c>
      <c r="G18" s="16" t="str">
        <f>IF(COLUMN(G$1)-COLUMN($F$1)=$F18,HelpSheet!$K18,"")</f>
        <v/>
      </c>
      <c r="H18" s="17">
        <f>IF(COLUMN(H$1)-COLUMN($F$1)=$F18,HelpSheet!$K18,"")</f>
        <v>0</v>
      </c>
      <c r="I18" s="17" t="str">
        <f>IF(COLUMN(I$1)-COLUMN($F$1)=$F18,HelpSheet!$K18,"")</f>
        <v/>
      </c>
      <c r="J18" s="17" t="str">
        <f>IF(COLUMN(J$1)-COLUMN($F$1)=$F18,HelpSheet!$K18,"")</f>
        <v/>
      </c>
      <c r="K18" s="17" t="str">
        <f>IF(COLUMN(K$1)-COLUMN($F$1)=$F18,HelpSheet!$K18,"")</f>
        <v/>
      </c>
      <c r="L18" s="17" t="str">
        <f>IF(COLUMN(L$1)-COLUMN($F$1)=$F18,HelpSheet!$K18,"")</f>
        <v/>
      </c>
      <c r="M18" s="17" t="str">
        <f>IF(COLUMN(M$1)-COLUMN($F$1)=$F18,HelpSheet!$K18,"")</f>
        <v/>
      </c>
      <c r="N18" s="17" t="str">
        <f>IF(COLUMN(N$1)-COLUMN($F$1)=$F18,HelpSheet!$K18,"")</f>
        <v/>
      </c>
      <c r="O18" s="17" t="str">
        <f>IF(COLUMN(O$1)-COLUMN($F$1)=$F18,HelpSheet!$K18,"")</f>
        <v/>
      </c>
      <c r="P18" s="16" t="str">
        <f>IF(COLUMN(P$1)-COLUMN($O$1)=$F18,HelpSheet!$L18,"")</f>
        <v/>
      </c>
      <c r="Q18" s="17">
        <f>IF(COLUMN(Q$1)-COLUMN($O$1)=$F18,HelpSheet!$L18,"")</f>
        <v>0</v>
      </c>
      <c r="R18" s="17" t="str">
        <f>IF(COLUMN(R$1)-COLUMN($O$1)=$F18,HelpSheet!$L18,"")</f>
        <v/>
      </c>
      <c r="S18" s="17" t="str">
        <f>IF(COLUMN(S$1)-COLUMN($O$1)=$F18,HelpSheet!$L18,"")</f>
        <v/>
      </c>
      <c r="T18" s="17" t="str">
        <f>IF(COLUMN(T$1)-COLUMN($O$1)=$F18,HelpSheet!$L18,"")</f>
        <v/>
      </c>
      <c r="U18" s="17" t="str">
        <f>IF(COLUMN(U$1)-COLUMN($O$1)=$F18,HelpSheet!$L18,"")</f>
        <v/>
      </c>
      <c r="V18" s="17" t="str">
        <f>IF(COLUMN(V$1)-COLUMN($O$1)=$F18,HelpSheet!$L18,"")</f>
        <v/>
      </c>
      <c r="W18" s="17" t="str">
        <f>IF(COLUMN(W$1)-COLUMN($O$1)=$F18,HelpSheet!$L18,"")</f>
        <v/>
      </c>
      <c r="X18" s="17" t="str">
        <f>IF(COLUMN(X$1)-COLUMN($O$1)=$F18,HelpSheet!$L18,"")</f>
        <v/>
      </c>
      <c r="Y18" s="16" t="str">
        <f>IF(COLUMN(Y$1)-COLUMN($X$1)=$F18,HelpSheet!$M18,"")</f>
        <v/>
      </c>
      <c r="Z18" s="17">
        <f>IF(COLUMN(Z$1)-COLUMN($X$1)=$F18,HelpSheet!$M18,"")</f>
        <v>0</v>
      </c>
      <c r="AA18" s="17" t="str">
        <f>IF(COLUMN(AA$1)-COLUMN($X$1)=$F18,HelpSheet!$M18,"")</f>
        <v/>
      </c>
      <c r="AB18" s="17" t="str">
        <f>IF(COLUMN(AB$1)-COLUMN($X$1)=$F18,HelpSheet!$M18,"")</f>
        <v/>
      </c>
      <c r="AC18" s="17" t="str">
        <f>IF(COLUMN(AC$1)-COLUMN($X$1)=$F18,HelpSheet!$M18,"")</f>
        <v/>
      </c>
      <c r="AD18" s="17" t="str">
        <f>IF(COLUMN(AD$1)-COLUMN($X$1)=$F18,HelpSheet!$M18,"")</f>
        <v/>
      </c>
      <c r="AE18" s="17" t="str">
        <f>IF(COLUMN(AE$1)-COLUMN($X$1)=$F18,HelpSheet!$M18,"")</f>
        <v/>
      </c>
      <c r="AF18" s="17" t="str">
        <f>IF(COLUMN(AF$1)-COLUMN($X$1)=$F18,HelpSheet!$M18,"")</f>
        <v/>
      </c>
      <c r="AG18" s="17" t="str">
        <f>IF(COLUMN(AG$1)-COLUMN($X$1)=$F18,HelpSheet!$M18,"")</f>
        <v/>
      </c>
      <c r="AH18" s="16" t="str">
        <f>IF(COLUMN(AH$1)-COLUMN($AG$1)=$F18,HelpSheet!$N18,"")</f>
        <v/>
      </c>
      <c r="AI18" s="17">
        <f>IF(COLUMN(AI$1)-COLUMN($AG$1)=$F18,HelpSheet!$N18,"")</f>
        <v>0</v>
      </c>
      <c r="AJ18" s="17" t="str">
        <f>IF(COLUMN(AJ$1)-COLUMN($AG$1)=$F18,HelpSheet!$N18,"")</f>
        <v/>
      </c>
      <c r="AK18" s="17" t="str">
        <f>IF(COLUMN(AK$1)-COLUMN($AG$1)=$F18,HelpSheet!$N18,"")</f>
        <v/>
      </c>
      <c r="AL18" s="17" t="str">
        <f>IF(COLUMN(AL$1)-COLUMN($AG$1)=$F18,HelpSheet!$N18,"")</f>
        <v/>
      </c>
      <c r="AM18" s="17" t="str">
        <f>IF(COLUMN(AM$1)-COLUMN($AG$1)=$F18,HelpSheet!$N18,"")</f>
        <v/>
      </c>
      <c r="AN18" s="17" t="str">
        <f>IF(COLUMN(AN$1)-COLUMN($AG$1)=$F18,HelpSheet!$N18,"")</f>
        <v/>
      </c>
      <c r="AO18" s="17" t="str">
        <f>IF(COLUMN(AO$1)-COLUMN($AG$1)=$F18,HelpSheet!$N18,"")</f>
        <v/>
      </c>
      <c r="AP18" s="17" t="str">
        <f>IF(COLUMN(AP$1)-COLUMN($AG$1)=$F18,HelpSheet!$N18,"")</f>
        <v/>
      </c>
      <c r="AQ18" s="16" t="str">
        <f>IF(COLUMN(AQ$1)-COLUMN($AP$1)=$F18,HelpSheet!$O18,"")</f>
        <v/>
      </c>
      <c r="AR18" s="17">
        <f>IF(COLUMN(AR$1)-COLUMN($AP$1)=$F18,HelpSheet!$O18,"")</f>
        <v>0</v>
      </c>
      <c r="AS18" s="17" t="str">
        <f>IF(COLUMN(AS$1)-COLUMN($AP$1)=$F18,HelpSheet!$O18,"")</f>
        <v/>
      </c>
      <c r="AT18" s="17" t="str">
        <f>IF(COLUMN(AT$1)-COLUMN($AP$1)=$F18,HelpSheet!$O18,"")</f>
        <v/>
      </c>
      <c r="AU18" s="17" t="str">
        <f>IF(COLUMN(AU$1)-COLUMN($AP$1)=$F18,HelpSheet!$O18,"")</f>
        <v/>
      </c>
      <c r="AV18" s="17" t="str">
        <f>IF(COLUMN(AV$1)-COLUMN($AP$1)=$F18,HelpSheet!$O18,"")</f>
        <v/>
      </c>
      <c r="AW18" s="17" t="str">
        <f>IF(COLUMN(AW$1)-COLUMN($AP$1)=$F18,HelpSheet!$O18,"")</f>
        <v/>
      </c>
      <c r="AX18" s="17" t="str">
        <f>IF(COLUMN(AX$1)-COLUMN($AP$1)=$F18,HelpSheet!$O18,"")</f>
        <v/>
      </c>
      <c r="AY18" s="17" t="str">
        <f>IF(COLUMN(AY$1)-COLUMN($AP$1)=$F18,HelpSheet!$O18,"")</f>
        <v/>
      </c>
      <c r="AZ18" s="16" t="str">
        <f>IF(COLUMN(AZ$1)-COLUMN($AY$1)=$F18,HelpSheet!$P18,"")</f>
        <v/>
      </c>
      <c r="BA18" s="17">
        <f>IF(COLUMN(BA$1)-COLUMN($AY$1)=$F18,HelpSheet!$P18,"")</f>
        <v>0</v>
      </c>
      <c r="BB18" s="17" t="str">
        <f>IF(COLUMN(BB$1)-COLUMN($AY$1)=$F18,HelpSheet!$P18,"")</f>
        <v/>
      </c>
      <c r="BC18" s="17" t="str">
        <f>IF(COLUMN(BC$1)-COLUMN($AY$1)=$F18,HelpSheet!$P18,"")</f>
        <v/>
      </c>
      <c r="BD18" s="17" t="str">
        <f>IF(COLUMN(BD$1)-COLUMN($AY$1)=$F18,HelpSheet!$P18,"")</f>
        <v/>
      </c>
      <c r="BE18" s="17" t="str">
        <f>IF(COLUMN(BE$1)-COLUMN($AY$1)=$F18,HelpSheet!$P18,"")</f>
        <v/>
      </c>
      <c r="BF18" s="17" t="str">
        <f>IF(COLUMN(BF$1)-COLUMN($AY$1)=$F18,HelpSheet!$P18,"")</f>
        <v/>
      </c>
      <c r="BG18" s="17" t="str">
        <f>IF(COLUMN(BG$1)-COLUMN($AY$1)=$F18,HelpSheet!$P18,"")</f>
        <v/>
      </c>
      <c r="BH18" s="17" t="str">
        <f>IF(COLUMN(BH$1)-COLUMN($AY$1)=$F18,HelpSheet!$P18,"")</f>
        <v/>
      </c>
      <c r="BI18" s="16" t="str">
        <f>IF(COLUMN(BI$1)-COLUMN($BH$1)=$F18,HelpSheet!$Q18,"")</f>
        <v/>
      </c>
      <c r="BJ18" s="17">
        <f>IF(COLUMN(BJ$1)-COLUMN($BH$1)=$F18,HelpSheet!$Q18,"")</f>
        <v>0</v>
      </c>
      <c r="BK18" s="17" t="str">
        <f>IF(COLUMN(BK$1)-COLUMN($BH$1)=$F18,HelpSheet!$Q18,"")</f>
        <v/>
      </c>
      <c r="BL18" s="17" t="str">
        <f>IF(COLUMN(BL$1)-COLUMN($BH$1)=$F18,HelpSheet!$Q18,"")</f>
        <v/>
      </c>
      <c r="BM18" s="17" t="str">
        <f>IF(COLUMN(BM$1)-COLUMN($BH$1)=$F18,HelpSheet!$Q18,"")</f>
        <v/>
      </c>
      <c r="BN18" s="17" t="str">
        <f>IF(COLUMN(BN$1)-COLUMN($BH$1)=$F18,HelpSheet!$Q18,"")</f>
        <v/>
      </c>
      <c r="BO18" s="17" t="str">
        <f>IF(COLUMN(BO$1)-COLUMN($BH$1)=$F18,HelpSheet!$Q18,"")</f>
        <v/>
      </c>
      <c r="BP18" s="17" t="str">
        <f>IF(COLUMN(BP$1)-COLUMN($BH$1)=$F18,HelpSheet!$Q18,"")</f>
        <v/>
      </c>
      <c r="BQ18" s="17" t="str">
        <f>IF(COLUMN(BQ$1)-COLUMN($BH$1)=$F18,HelpSheet!$Q18,"")</f>
        <v/>
      </c>
      <c r="BR18" s="16" t="str">
        <f>IF(COLUMN(BR$1)-COLUMN($BQ$1)=$F18,HelpSheet!$R18,"")</f>
        <v/>
      </c>
      <c r="BS18" s="17">
        <f>IF(COLUMN(BS$1)-COLUMN($BQ$1)=$F18,HelpSheet!$R18,"")</f>
        <v>0</v>
      </c>
      <c r="BT18" s="17" t="str">
        <f>IF(COLUMN(BT$1)-COLUMN($BQ$1)=$F18,HelpSheet!$R18,"")</f>
        <v/>
      </c>
      <c r="BU18" s="17" t="str">
        <f>IF(COLUMN(BU$1)-COLUMN($BQ$1)=$F18,HelpSheet!$R18,"")</f>
        <v/>
      </c>
      <c r="BV18" s="17" t="str">
        <f>IF(COLUMN(BV$1)-COLUMN($BQ$1)=$F18,HelpSheet!$R18,"")</f>
        <v/>
      </c>
      <c r="BW18" s="17" t="str">
        <f>IF(COLUMN(BW$1)-COLUMN($BQ$1)=$F18,HelpSheet!$R18,"")</f>
        <v/>
      </c>
      <c r="BX18" s="17" t="str">
        <f>IF(COLUMN(BX$1)-COLUMN($BQ$1)=$F18,HelpSheet!$R18,"")</f>
        <v/>
      </c>
      <c r="BY18" s="17" t="str">
        <f>IF(COLUMN(BY$1)-COLUMN($BQ$1)=$F18,HelpSheet!$R18,"")</f>
        <v/>
      </c>
      <c r="BZ18" s="17" t="str">
        <f>IF(COLUMN(BZ$1)-COLUMN($BQ$1)=$F18,HelpSheet!$R18,"")</f>
        <v/>
      </c>
      <c r="CA18" s="16" t="str">
        <f>IF(COLUMN(CA$1)-COLUMN($BZ$1)=$F18,HelpSheet!$S18,"")</f>
        <v/>
      </c>
      <c r="CB18" s="17">
        <f>IF(COLUMN(CB$1)-COLUMN($BZ$1)=$F18,HelpSheet!$S18,"")</f>
        <v>0</v>
      </c>
      <c r="CC18" s="17" t="str">
        <f>IF(COLUMN(CC$1)-COLUMN($BZ$1)=$F18,HelpSheet!$S18,"")</f>
        <v/>
      </c>
      <c r="CD18" s="17" t="str">
        <f>IF(COLUMN(CD$1)-COLUMN($BZ$1)=$F18,HelpSheet!$S18,"")</f>
        <v/>
      </c>
      <c r="CE18" s="17" t="str">
        <f>IF(COLUMN(CE$1)-COLUMN($BZ$1)=$F18,HelpSheet!$S18,"")</f>
        <v/>
      </c>
      <c r="CF18" s="17" t="str">
        <f>IF(COLUMN(CF$1)-COLUMN($BZ$1)=$F18,HelpSheet!$S18,"")</f>
        <v/>
      </c>
      <c r="CG18" s="17" t="str">
        <f>IF(COLUMN(CG$1)-COLUMN($BZ$1)=$F18,HelpSheet!$S18,"")</f>
        <v/>
      </c>
      <c r="CH18" s="17" t="str">
        <f>IF(COLUMN(CH$1)-COLUMN($BZ$1)=$F18,HelpSheet!$S18,"")</f>
        <v/>
      </c>
      <c r="CI18" s="17" t="str">
        <f>IF(COLUMN(CI$1)-COLUMN($BZ$1)=$F18,HelpSheet!$S18,"")</f>
        <v/>
      </c>
      <c r="CJ18" s="16" t="str">
        <f>IF(COLUMN(CJ$1)-COLUMN($CI$1)=$F18,HelpSheet!$T18,"")</f>
        <v/>
      </c>
      <c r="CK18" s="17">
        <f>IF(COLUMN(CK$1)-COLUMN($CI$1)=$F18,HelpSheet!$T18,"")</f>
        <v>0</v>
      </c>
      <c r="CL18" s="17" t="str">
        <f>IF(COLUMN(CL$1)-COLUMN($CI$1)=$F18,HelpSheet!$T18,"")</f>
        <v/>
      </c>
      <c r="CM18" s="17" t="str">
        <f>IF(COLUMN(CM$1)-COLUMN($CI$1)=$F18,HelpSheet!$T18,"")</f>
        <v/>
      </c>
      <c r="CN18" s="17" t="str">
        <f>IF(COLUMN(CN$1)-COLUMN($CI$1)=$F18,HelpSheet!$T18,"")</f>
        <v/>
      </c>
      <c r="CO18" s="17" t="str">
        <f>IF(COLUMN(CO$1)-COLUMN($CI$1)=$F18,HelpSheet!$T18,"")</f>
        <v/>
      </c>
      <c r="CP18" s="17" t="str">
        <f>IF(COLUMN(CP$1)-COLUMN($CI$1)=$F18,HelpSheet!$T18,"")</f>
        <v/>
      </c>
      <c r="CQ18" s="17" t="str">
        <f>IF(COLUMN(CQ$1)-COLUMN($CI$1)=$F18,HelpSheet!$T18,"")</f>
        <v/>
      </c>
      <c r="CR18" s="17" t="str">
        <f>IF(COLUMN(CR$1)-COLUMN($CI$1)=$F18,HelpSheet!$T18,"")</f>
        <v/>
      </c>
    </row>
    <row r="19" spans="1:96" x14ac:dyDescent="0.25">
      <c r="A19" s="17">
        <v>1755555555</v>
      </c>
      <c r="B19" s="14">
        <v>1503.6000000000263</v>
      </c>
      <c r="C19" s="14" t="s">
        <v>7</v>
      </c>
      <c r="D19" s="14" t="s">
        <v>2</v>
      </c>
      <c r="E19" s="15">
        <v>0.2</v>
      </c>
      <c r="F19" s="17">
        <v>1</v>
      </c>
      <c r="G19" s="16">
        <f>IF(COLUMN(G$1)-COLUMN($F$1)=$F19,HelpSheet!$K19,"")</f>
        <v>0</v>
      </c>
      <c r="H19" s="17" t="str">
        <f>IF(COLUMN(H$1)-COLUMN($F$1)=$F19,HelpSheet!$K19,"")</f>
        <v/>
      </c>
      <c r="I19" s="17" t="str">
        <f>IF(COLUMN(I$1)-COLUMN($F$1)=$F19,HelpSheet!$K19,"")</f>
        <v/>
      </c>
      <c r="J19" s="17" t="str">
        <f>IF(COLUMN(J$1)-COLUMN($F$1)=$F19,HelpSheet!$K19,"")</f>
        <v/>
      </c>
      <c r="K19" s="17" t="str">
        <f>IF(COLUMN(K$1)-COLUMN($F$1)=$F19,HelpSheet!$K19,"")</f>
        <v/>
      </c>
      <c r="L19" s="17" t="str">
        <f>IF(COLUMN(L$1)-COLUMN($F$1)=$F19,HelpSheet!$K19,"")</f>
        <v/>
      </c>
      <c r="M19" s="17" t="str">
        <f>IF(COLUMN(M$1)-COLUMN($F$1)=$F19,HelpSheet!$K19,"")</f>
        <v/>
      </c>
      <c r="N19" s="17" t="str">
        <f>IF(COLUMN(N$1)-COLUMN($F$1)=$F19,HelpSheet!$K19,"")</f>
        <v/>
      </c>
      <c r="O19" s="17" t="str">
        <f>IF(COLUMN(O$1)-COLUMN($F$1)=$F19,HelpSheet!$K19,"")</f>
        <v/>
      </c>
      <c r="P19" s="16">
        <f>IF(COLUMN(P$1)-COLUMN($O$1)=$F19,HelpSheet!$L19,"")</f>
        <v>0</v>
      </c>
      <c r="Q19" s="17" t="str">
        <f>IF(COLUMN(Q$1)-COLUMN($O$1)=$F19,HelpSheet!$L19,"")</f>
        <v/>
      </c>
      <c r="R19" s="17" t="str">
        <f>IF(COLUMN(R$1)-COLUMN($O$1)=$F19,HelpSheet!$L19,"")</f>
        <v/>
      </c>
      <c r="S19" s="17" t="str">
        <f>IF(COLUMN(S$1)-COLUMN($O$1)=$F19,HelpSheet!$L19,"")</f>
        <v/>
      </c>
      <c r="T19" s="17" t="str">
        <f>IF(COLUMN(T$1)-COLUMN($O$1)=$F19,HelpSheet!$L19,"")</f>
        <v/>
      </c>
      <c r="U19" s="17" t="str">
        <f>IF(COLUMN(U$1)-COLUMN($O$1)=$F19,HelpSheet!$L19,"")</f>
        <v/>
      </c>
      <c r="V19" s="17" t="str">
        <f>IF(COLUMN(V$1)-COLUMN($O$1)=$F19,HelpSheet!$L19,"")</f>
        <v/>
      </c>
      <c r="W19" s="17" t="str">
        <f>IF(COLUMN(W$1)-COLUMN($O$1)=$F19,HelpSheet!$L19,"")</f>
        <v/>
      </c>
      <c r="X19" s="17" t="str">
        <f>IF(COLUMN(X$1)-COLUMN($O$1)=$F19,HelpSheet!$L19,"")</f>
        <v/>
      </c>
      <c r="Y19" s="16">
        <f>IF(COLUMN(Y$1)-COLUMN($X$1)=$F19,HelpSheet!$M19,"")</f>
        <v>0</v>
      </c>
      <c r="Z19" s="17" t="str">
        <f>IF(COLUMN(Z$1)-COLUMN($X$1)=$F19,HelpSheet!$M19,"")</f>
        <v/>
      </c>
      <c r="AA19" s="17" t="str">
        <f>IF(COLUMN(AA$1)-COLUMN($X$1)=$F19,HelpSheet!$M19,"")</f>
        <v/>
      </c>
      <c r="AB19" s="17" t="str">
        <f>IF(COLUMN(AB$1)-COLUMN($X$1)=$F19,HelpSheet!$M19,"")</f>
        <v/>
      </c>
      <c r="AC19" s="17" t="str">
        <f>IF(COLUMN(AC$1)-COLUMN($X$1)=$F19,HelpSheet!$M19,"")</f>
        <v/>
      </c>
      <c r="AD19" s="17" t="str">
        <f>IF(COLUMN(AD$1)-COLUMN($X$1)=$F19,HelpSheet!$M19,"")</f>
        <v/>
      </c>
      <c r="AE19" s="17" t="str">
        <f>IF(COLUMN(AE$1)-COLUMN($X$1)=$F19,HelpSheet!$M19,"")</f>
        <v/>
      </c>
      <c r="AF19" s="17" t="str">
        <f>IF(COLUMN(AF$1)-COLUMN($X$1)=$F19,HelpSheet!$M19,"")</f>
        <v/>
      </c>
      <c r="AG19" s="17" t="str">
        <f>IF(COLUMN(AG$1)-COLUMN($X$1)=$F19,HelpSheet!$M19,"")</f>
        <v/>
      </c>
      <c r="AH19" s="16">
        <f>IF(COLUMN(AH$1)-COLUMN($AG$1)=$F19,HelpSheet!$N19,"")</f>
        <v>0</v>
      </c>
      <c r="AI19" s="17" t="str">
        <f>IF(COLUMN(AI$1)-COLUMN($AG$1)=$F19,HelpSheet!$N19,"")</f>
        <v/>
      </c>
      <c r="AJ19" s="17" t="str">
        <f>IF(COLUMN(AJ$1)-COLUMN($AG$1)=$F19,HelpSheet!$N19,"")</f>
        <v/>
      </c>
      <c r="AK19" s="17" t="str">
        <f>IF(COLUMN(AK$1)-COLUMN($AG$1)=$F19,HelpSheet!$N19,"")</f>
        <v/>
      </c>
      <c r="AL19" s="17" t="str">
        <f>IF(COLUMN(AL$1)-COLUMN($AG$1)=$F19,HelpSheet!$N19,"")</f>
        <v/>
      </c>
      <c r="AM19" s="17" t="str">
        <f>IF(COLUMN(AM$1)-COLUMN($AG$1)=$F19,HelpSheet!$N19,"")</f>
        <v/>
      </c>
      <c r="AN19" s="17" t="str">
        <f>IF(COLUMN(AN$1)-COLUMN($AG$1)=$F19,HelpSheet!$N19,"")</f>
        <v/>
      </c>
      <c r="AO19" s="17" t="str">
        <f>IF(COLUMN(AO$1)-COLUMN($AG$1)=$F19,HelpSheet!$N19,"")</f>
        <v/>
      </c>
      <c r="AP19" s="17" t="str">
        <f>IF(COLUMN(AP$1)-COLUMN($AG$1)=$F19,HelpSheet!$N19,"")</f>
        <v/>
      </c>
      <c r="AQ19" s="16">
        <f>IF(COLUMN(AQ$1)-COLUMN($AP$1)=$F19,HelpSheet!$O19,"")</f>
        <v>0</v>
      </c>
      <c r="AR19" s="17" t="str">
        <f>IF(COLUMN(AR$1)-COLUMN($AP$1)=$F19,HelpSheet!$O19,"")</f>
        <v/>
      </c>
      <c r="AS19" s="17" t="str">
        <f>IF(COLUMN(AS$1)-COLUMN($AP$1)=$F19,HelpSheet!$O19,"")</f>
        <v/>
      </c>
      <c r="AT19" s="17" t="str">
        <f>IF(COLUMN(AT$1)-COLUMN($AP$1)=$F19,HelpSheet!$O19,"")</f>
        <v/>
      </c>
      <c r="AU19" s="17" t="str">
        <f>IF(COLUMN(AU$1)-COLUMN($AP$1)=$F19,HelpSheet!$O19,"")</f>
        <v/>
      </c>
      <c r="AV19" s="17" t="str">
        <f>IF(COLUMN(AV$1)-COLUMN($AP$1)=$F19,HelpSheet!$O19,"")</f>
        <v/>
      </c>
      <c r="AW19" s="17" t="str">
        <f>IF(COLUMN(AW$1)-COLUMN($AP$1)=$F19,HelpSheet!$O19,"")</f>
        <v/>
      </c>
      <c r="AX19" s="17" t="str">
        <f>IF(COLUMN(AX$1)-COLUMN($AP$1)=$F19,HelpSheet!$O19,"")</f>
        <v/>
      </c>
      <c r="AY19" s="17" t="str">
        <f>IF(COLUMN(AY$1)-COLUMN($AP$1)=$F19,HelpSheet!$O19,"")</f>
        <v/>
      </c>
      <c r="AZ19" s="16">
        <f>IF(COLUMN(AZ$1)-COLUMN($AY$1)=$F19,HelpSheet!$P19,"")</f>
        <v>0</v>
      </c>
      <c r="BA19" s="17" t="str">
        <f>IF(COLUMN(BA$1)-COLUMN($AY$1)=$F19,HelpSheet!$P19,"")</f>
        <v/>
      </c>
      <c r="BB19" s="17" t="str">
        <f>IF(COLUMN(BB$1)-COLUMN($AY$1)=$F19,HelpSheet!$P19,"")</f>
        <v/>
      </c>
      <c r="BC19" s="17" t="str">
        <f>IF(COLUMN(BC$1)-COLUMN($AY$1)=$F19,HelpSheet!$P19,"")</f>
        <v/>
      </c>
      <c r="BD19" s="17" t="str">
        <f>IF(COLUMN(BD$1)-COLUMN($AY$1)=$F19,HelpSheet!$P19,"")</f>
        <v/>
      </c>
      <c r="BE19" s="17" t="str">
        <f>IF(COLUMN(BE$1)-COLUMN($AY$1)=$F19,HelpSheet!$P19,"")</f>
        <v/>
      </c>
      <c r="BF19" s="17" t="str">
        <f>IF(COLUMN(BF$1)-COLUMN($AY$1)=$F19,HelpSheet!$P19,"")</f>
        <v/>
      </c>
      <c r="BG19" s="17" t="str">
        <f>IF(COLUMN(BG$1)-COLUMN($AY$1)=$F19,HelpSheet!$P19,"")</f>
        <v/>
      </c>
      <c r="BH19" s="17" t="str">
        <f>IF(COLUMN(BH$1)-COLUMN($AY$1)=$F19,HelpSheet!$P19,"")</f>
        <v/>
      </c>
      <c r="BI19" s="16">
        <f>IF(COLUMN(BI$1)-COLUMN($BH$1)=$F19,HelpSheet!$Q19,"")</f>
        <v>0</v>
      </c>
      <c r="BJ19" s="17" t="str">
        <f>IF(COLUMN(BJ$1)-COLUMN($BH$1)=$F19,HelpSheet!$Q19,"")</f>
        <v/>
      </c>
      <c r="BK19" s="17" t="str">
        <f>IF(COLUMN(BK$1)-COLUMN($BH$1)=$F19,HelpSheet!$Q19,"")</f>
        <v/>
      </c>
      <c r="BL19" s="17" t="str">
        <f>IF(COLUMN(BL$1)-COLUMN($BH$1)=$F19,HelpSheet!$Q19,"")</f>
        <v/>
      </c>
      <c r="BM19" s="17" t="str">
        <f>IF(COLUMN(BM$1)-COLUMN($BH$1)=$F19,HelpSheet!$Q19,"")</f>
        <v/>
      </c>
      <c r="BN19" s="17" t="str">
        <f>IF(COLUMN(BN$1)-COLUMN($BH$1)=$F19,HelpSheet!$Q19,"")</f>
        <v/>
      </c>
      <c r="BO19" s="17" t="str">
        <f>IF(COLUMN(BO$1)-COLUMN($BH$1)=$F19,HelpSheet!$Q19,"")</f>
        <v/>
      </c>
      <c r="BP19" s="17" t="str">
        <f>IF(COLUMN(BP$1)-COLUMN($BH$1)=$F19,HelpSheet!$Q19,"")</f>
        <v/>
      </c>
      <c r="BQ19" s="17" t="str">
        <f>IF(COLUMN(BQ$1)-COLUMN($BH$1)=$F19,HelpSheet!$Q19,"")</f>
        <v/>
      </c>
      <c r="BR19" s="16">
        <f>IF(COLUMN(BR$1)-COLUMN($BQ$1)=$F19,HelpSheet!$R19,"")</f>
        <v>0</v>
      </c>
      <c r="BS19" s="17" t="str">
        <f>IF(COLUMN(BS$1)-COLUMN($BQ$1)=$F19,HelpSheet!$R19,"")</f>
        <v/>
      </c>
      <c r="BT19" s="17" t="str">
        <f>IF(COLUMN(BT$1)-COLUMN($BQ$1)=$F19,HelpSheet!$R19,"")</f>
        <v/>
      </c>
      <c r="BU19" s="17" t="str">
        <f>IF(COLUMN(BU$1)-COLUMN($BQ$1)=$F19,HelpSheet!$R19,"")</f>
        <v/>
      </c>
      <c r="BV19" s="17" t="str">
        <f>IF(COLUMN(BV$1)-COLUMN($BQ$1)=$F19,HelpSheet!$R19,"")</f>
        <v/>
      </c>
      <c r="BW19" s="17" t="str">
        <f>IF(COLUMN(BW$1)-COLUMN($BQ$1)=$F19,HelpSheet!$R19,"")</f>
        <v/>
      </c>
      <c r="BX19" s="17" t="str">
        <f>IF(COLUMN(BX$1)-COLUMN($BQ$1)=$F19,HelpSheet!$R19,"")</f>
        <v/>
      </c>
      <c r="BY19" s="17" t="str">
        <f>IF(COLUMN(BY$1)-COLUMN($BQ$1)=$F19,HelpSheet!$R19,"")</f>
        <v/>
      </c>
      <c r="BZ19" s="17" t="str">
        <f>IF(COLUMN(BZ$1)-COLUMN($BQ$1)=$F19,HelpSheet!$R19,"")</f>
        <v/>
      </c>
      <c r="CA19" s="16">
        <f>IF(COLUMN(CA$1)-COLUMN($BZ$1)=$F19,HelpSheet!$S19,"")</f>
        <v>0</v>
      </c>
      <c r="CB19" s="17" t="str">
        <f>IF(COLUMN(CB$1)-COLUMN($BZ$1)=$F19,HelpSheet!$S19,"")</f>
        <v/>
      </c>
      <c r="CC19" s="17" t="str">
        <f>IF(COLUMN(CC$1)-COLUMN($BZ$1)=$F19,HelpSheet!$S19,"")</f>
        <v/>
      </c>
      <c r="CD19" s="17" t="str">
        <f>IF(COLUMN(CD$1)-COLUMN($BZ$1)=$F19,HelpSheet!$S19,"")</f>
        <v/>
      </c>
      <c r="CE19" s="17" t="str">
        <f>IF(COLUMN(CE$1)-COLUMN($BZ$1)=$F19,HelpSheet!$S19,"")</f>
        <v/>
      </c>
      <c r="CF19" s="17" t="str">
        <f>IF(COLUMN(CF$1)-COLUMN($BZ$1)=$F19,HelpSheet!$S19,"")</f>
        <v/>
      </c>
      <c r="CG19" s="17" t="str">
        <f>IF(COLUMN(CG$1)-COLUMN($BZ$1)=$F19,HelpSheet!$S19,"")</f>
        <v/>
      </c>
      <c r="CH19" s="17" t="str">
        <f>IF(COLUMN(CH$1)-COLUMN($BZ$1)=$F19,HelpSheet!$S19,"")</f>
        <v/>
      </c>
      <c r="CI19" s="17" t="str">
        <f>IF(COLUMN(CI$1)-COLUMN($BZ$1)=$F19,HelpSheet!$S19,"")</f>
        <v/>
      </c>
      <c r="CJ19" s="16">
        <f>IF(COLUMN(CJ$1)-COLUMN($CI$1)=$F19,HelpSheet!$T19,"")</f>
        <v>0</v>
      </c>
      <c r="CK19" s="17" t="str">
        <f>IF(COLUMN(CK$1)-COLUMN($CI$1)=$F19,HelpSheet!$T19,"")</f>
        <v/>
      </c>
      <c r="CL19" s="17" t="str">
        <f>IF(COLUMN(CL$1)-COLUMN($CI$1)=$F19,HelpSheet!$T19,"")</f>
        <v/>
      </c>
      <c r="CM19" s="17" t="str">
        <f>IF(COLUMN(CM$1)-COLUMN($CI$1)=$F19,HelpSheet!$T19,"")</f>
        <v/>
      </c>
      <c r="CN19" s="17" t="str">
        <f>IF(COLUMN(CN$1)-COLUMN($CI$1)=$F19,HelpSheet!$T19,"")</f>
        <v/>
      </c>
      <c r="CO19" s="17" t="str">
        <f>IF(COLUMN(CO$1)-COLUMN($CI$1)=$F19,HelpSheet!$T19,"")</f>
        <v/>
      </c>
      <c r="CP19" s="17" t="str">
        <f>IF(COLUMN(CP$1)-COLUMN($CI$1)=$F19,HelpSheet!$T19,"")</f>
        <v/>
      </c>
      <c r="CQ19" s="17" t="str">
        <f>IF(COLUMN(CQ$1)-COLUMN($CI$1)=$F19,HelpSheet!$T19,"")</f>
        <v/>
      </c>
      <c r="CR19" s="17" t="str">
        <f>IF(COLUMN(CR$1)-COLUMN($CI$1)=$F19,HelpSheet!$T19,"")</f>
        <v/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65D0-FA91-4E32-B856-E05FA254B888}">
  <dimension ref="A1:T19"/>
  <sheetViews>
    <sheetView workbookViewId="0">
      <selection sqref="A1:T19"/>
    </sheetView>
  </sheetViews>
  <sheetFormatPr defaultColWidth="11.42578125" defaultRowHeight="15" x14ac:dyDescent="0.25"/>
  <sheetData>
    <row r="1" spans="1:20" x14ac:dyDescent="0.25">
      <c r="A1" s="17" t="s">
        <v>1</v>
      </c>
      <c r="B1" s="14" t="s">
        <v>29</v>
      </c>
      <c r="C1" s="14" t="s">
        <v>31</v>
      </c>
      <c r="D1" s="14" t="s">
        <v>34</v>
      </c>
      <c r="E1" s="14" t="s">
        <v>35</v>
      </c>
      <c r="F1" s="17"/>
      <c r="G1" s="17"/>
      <c r="H1" s="17"/>
      <c r="I1" s="17"/>
      <c r="J1" s="17"/>
      <c r="K1" s="17" t="s">
        <v>2</v>
      </c>
      <c r="L1" s="17" t="s">
        <v>3</v>
      </c>
      <c r="M1" s="17" t="s">
        <v>4</v>
      </c>
      <c r="N1" s="17" t="s">
        <v>5</v>
      </c>
      <c r="O1" s="17" t="s">
        <v>42</v>
      </c>
      <c r="P1" s="17" t="s">
        <v>43</v>
      </c>
      <c r="Q1" s="17" t="s">
        <v>6</v>
      </c>
      <c r="R1" s="17" t="s">
        <v>18</v>
      </c>
      <c r="S1" s="17" t="s">
        <v>45</v>
      </c>
      <c r="T1" s="17" t="s">
        <v>47</v>
      </c>
    </row>
    <row r="2" spans="1:20" x14ac:dyDescent="0.25">
      <c r="A2" s="17">
        <v>1355555555</v>
      </c>
      <c r="B2" s="14">
        <v>1503.6000000000251</v>
      </c>
      <c r="C2" s="14" t="s">
        <v>7</v>
      </c>
      <c r="D2" s="14" t="s">
        <v>2</v>
      </c>
      <c r="E2" s="15">
        <v>-0.2</v>
      </c>
      <c r="F2" s="17" t="s">
        <v>48</v>
      </c>
      <c r="G2" s="17">
        <v>1</v>
      </c>
      <c r="H2" s="17">
        <v>3</v>
      </c>
      <c r="I2" s="17"/>
      <c r="J2" s="17"/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</row>
    <row r="3" spans="1:20" x14ac:dyDescent="0.25">
      <c r="A3" s="17">
        <v>1535555555</v>
      </c>
      <c r="B3" s="14">
        <v>1503.6000000000245</v>
      </c>
      <c r="C3" s="14" t="s">
        <v>7</v>
      </c>
      <c r="D3" s="14" t="s">
        <v>39</v>
      </c>
      <c r="E3" s="15">
        <v>-0.2</v>
      </c>
      <c r="F3" s="17" t="s">
        <v>49</v>
      </c>
      <c r="G3" s="17">
        <v>2</v>
      </c>
      <c r="H3" s="17">
        <v>3</v>
      </c>
      <c r="I3" s="17"/>
      <c r="J3" s="17"/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</row>
    <row r="4" spans="1:20" x14ac:dyDescent="0.25">
      <c r="A4" s="17">
        <v>1553555555</v>
      </c>
      <c r="B4" s="14">
        <v>1503.600000000024</v>
      </c>
      <c r="C4" s="14" t="s">
        <v>7</v>
      </c>
      <c r="D4" s="14" t="s">
        <v>40</v>
      </c>
      <c r="E4" s="15">
        <v>-0.2</v>
      </c>
      <c r="F4" s="17" t="s">
        <v>50</v>
      </c>
      <c r="G4" s="17">
        <v>3</v>
      </c>
      <c r="H4" s="17">
        <v>3</v>
      </c>
      <c r="I4" s="17"/>
      <c r="J4" s="17"/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</row>
    <row r="5" spans="1:20" x14ac:dyDescent="0.25">
      <c r="A5" s="17">
        <v>1555355555</v>
      </c>
      <c r="B5" s="14">
        <v>1503.600000000059</v>
      </c>
      <c r="C5" s="14" t="s">
        <v>7</v>
      </c>
      <c r="D5" s="14" t="s">
        <v>41</v>
      </c>
      <c r="E5" s="15">
        <v>-0.2</v>
      </c>
      <c r="F5" s="17" t="s">
        <v>51</v>
      </c>
      <c r="G5" s="17">
        <v>4</v>
      </c>
      <c r="H5" s="17">
        <v>3</v>
      </c>
      <c r="I5" s="17"/>
      <c r="J5" s="17"/>
      <c r="K5" s="17">
        <v>0</v>
      </c>
      <c r="L5" s="17">
        <v>0</v>
      </c>
      <c r="M5" s="17">
        <v>-0.55000000000000004</v>
      </c>
      <c r="N5" s="17">
        <v>-0.57999999999999996</v>
      </c>
      <c r="O5" s="17">
        <v>-0.15</v>
      </c>
      <c r="P5" s="17">
        <v>-0.15</v>
      </c>
      <c r="Q5" s="17">
        <v>-0.14000000000000001</v>
      </c>
      <c r="R5" s="17">
        <v>-0.53</v>
      </c>
      <c r="S5" s="17">
        <v>-0.33</v>
      </c>
      <c r="T5" s="17">
        <v>-0.22</v>
      </c>
    </row>
    <row r="6" spans="1:20" x14ac:dyDescent="0.25">
      <c r="A6" s="17">
        <v>1555535555</v>
      </c>
      <c r="B6" s="14">
        <v>1503.6000000000108</v>
      </c>
      <c r="C6" s="14" t="s">
        <v>7</v>
      </c>
      <c r="D6" s="14" t="s">
        <v>6</v>
      </c>
      <c r="E6" s="15">
        <v>-0.2</v>
      </c>
      <c r="F6" s="17" t="s">
        <v>52</v>
      </c>
      <c r="G6" s="17">
        <v>5</v>
      </c>
      <c r="H6" s="17">
        <v>3</v>
      </c>
      <c r="I6" s="17"/>
      <c r="J6" s="17"/>
      <c r="K6" s="17">
        <v>0</v>
      </c>
      <c r="L6" s="17">
        <v>0</v>
      </c>
      <c r="M6" s="17">
        <v>0</v>
      </c>
      <c r="N6" s="17">
        <v>-0.01</v>
      </c>
      <c r="O6" s="17">
        <v>-0.02</v>
      </c>
      <c r="P6" s="17">
        <v>-0.04</v>
      </c>
      <c r="Q6" s="17">
        <v>-0.18</v>
      </c>
      <c r="R6" s="17">
        <v>0.01</v>
      </c>
      <c r="S6" s="17">
        <v>-0.01</v>
      </c>
      <c r="T6" s="17">
        <v>-0.06</v>
      </c>
    </row>
    <row r="7" spans="1:20" x14ac:dyDescent="0.25">
      <c r="A7" s="17">
        <v>1555553555</v>
      </c>
      <c r="B7" s="14">
        <v>1503.6000000000042</v>
      </c>
      <c r="C7" s="14" t="s">
        <v>7</v>
      </c>
      <c r="D7" s="14" t="s">
        <v>42</v>
      </c>
      <c r="E7" s="15">
        <v>-0.2</v>
      </c>
      <c r="F7" s="17" t="s">
        <v>53</v>
      </c>
      <c r="G7" s="17">
        <v>6</v>
      </c>
      <c r="H7" s="17">
        <v>3</v>
      </c>
      <c r="I7" s="17"/>
      <c r="J7" s="17"/>
      <c r="K7" s="17">
        <v>0</v>
      </c>
      <c r="L7" s="17">
        <v>0</v>
      </c>
      <c r="M7" s="17">
        <v>0</v>
      </c>
      <c r="N7" s="17">
        <v>0</v>
      </c>
      <c r="O7" s="17">
        <v>-0.17</v>
      </c>
      <c r="P7" s="17">
        <v>-0.13</v>
      </c>
      <c r="Q7" s="17">
        <v>-7.0000000000000007E-2</v>
      </c>
      <c r="R7" s="17">
        <v>-0.25</v>
      </c>
      <c r="S7" s="17">
        <v>-0.03</v>
      </c>
      <c r="T7" s="17">
        <v>-0.11</v>
      </c>
    </row>
    <row r="8" spans="1:20" x14ac:dyDescent="0.25">
      <c r="A8" s="17">
        <v>1555555355</v>
      </c>
      <c r="B8" s="14">
        <v>1503.5999999999988</v>
      </c>
      <c r="C8" s="14" t="s">
        <v>7</v>
      </c>
      <c r="D8" s="14" t="s">
        <v>43</v>
      </c>
      <c r="E8" s="15">
        <v>-0.2</v>
      </c>
      <c r="F8" s="17" t="s">
        <v>54</v>
      </c>
      <c r="G8" s="17">
        <v>7</v>
      </c>
      <c r="H8" s="17">
        <v>3</v>
      </c>
      <c r="I8" s="17"/>
      <c r="J8" s="17"/>
      <c r="K8" s="17">
        <v>0</v>
      </c>
      <c r="L8" s="17">
        <v>0</v>
      </c>
      <c r="M8" s="17">
        <v>0</v>
      </c>
      <c r="N8" s="17">
        <v>0</v>
      </c>
      <c r="O8" s="17">
        <v>-0.12</v>
      </c>
      <c r="P8" s="17">
        <v>-0.17</v>
      </c>
      <c r="Q8" s="17">
        <v>-0.14000000000000001</v>
      </c>
      <c r="R8" s="17">
        <v>-7.0000000000000007E-2</v>
      </c>
      <c r="S8" s="17">
        <v>-0.08</v>
      </c>
      <c r="T8" s="17">
        <v>-0.12</v>
      </c>
    </row>
    <row r="9" spans="1:20" x14ac:dyDescent="0.25">
      <c r="A9" s="17">
        <v>1555555535</v>
      </c>
      <c r="B9" s="14">
        <v>1503.6000000000149</v>
      </c>
      <c r="C9" s="14" t="s">
        <v>7</v>
      </c>
      <c r="D9" s="14" t="s">
        <v>44</v>
      </c>
      <c r="E9" s="15">
        <v>-0.2</v>
      </c>
      <c r="F9" s="17" t="s">
        <v>55</v>
      </c>
      <c r="G9" s="17">
        <v>8</v>
      </c>
      <c r="H9" s="17">
        <v>3</v>
      </c>
      <c r="I9" s="17"/>
      <c r="J9" s="17"/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-0.16</v>
      </c>
      <c r="S9" s="17">
        <v>-0.01</v>
      </c>
      <c r="T9" s="17">
        <v>0</v>
      </c>
    </row>
    <row r="10" spans="1:20" x14ac:dyDescent="0.25">
      <c r="A10" s="17">
        <v>1555555553</v>
      </c>
      <c r="B10" s="14">
        <v>1503.6000000000188</v>
      </c>
      <c r="C10" s="14" t="s">
        <v>7</v>
      </c>
      <c r="D10" s="14" t="s">
        <v>45</v>
      </c>
      <c r="E10" s="15">
        <v>-0.2</v>
      </c>
      <c r="F10" s="17" t="s">
        <v>56</v>
      </c>
      <c r="G10" s="17">
        <v>9</v>
      </c>
      <c r="H10" s="17">
        <v>3</v>
      </c>
      <c r="I10" s="17"/>
      <c r="J10" s="17"/>
      <c r="K10" s="17">
        <v>0</v>
      </c>
      <c r="L10" s="17">
        <v>0</v>
      </c>
      <c r="M10" s="17">
        <v>0</v>
      </c>
      <c r="N10" s="17">
        <v>-7.0000000000000007E-2</v>
      </c>
      <c r="O10" s="17">
        <v>0</v>
      </c>
      <c r="P10" s="17">
        <v>0</v>
      </c>
      <c r="Q10" s="17">
        <v>0</v>
      </c>
      <c r="R10" s="17">
        <v>-0.09</v>
      </c>
      <c r="S10" s="17">
        <v>-0.18</v>
      </c>
      <c r="T10" s="17">
        <v>-0.01</v>
      </c>
    </row>
    <row r="11" spans="1:20" x14ac:dyDescent="0.25">
      <c r="A11" s="17">
        <v>1555555557</v>
      </c>
      <c r="B11" s="14">
        <v>1503.6000000000029</v>
      </c>
      <c r="C11" s="14" t="s">
        <v>7</v>
      </c>
      <c r="D11" s="14" t="s">
        <v>45</v>
      </c>
      <c r="E11" s="15">
        <v>0.2</v>
      </c>
      <c r="F11" s="17" t="s">
        <v>57</v>
      </c>
      <c r="G11" s="17">
        <v>9</v>
      </c>
      <c r="H11" s="17">
        <v>7</v>
      </c>
      <c r="I11" s="17"/>
      <c r="J11" s="17"/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0.02</v>
      </c>
      <c r="S11" s="17">
        <v>0.04</v>
      </c>
      <c r="T11" s="17">
        <v>0</v>
      </c>
    </row>
    <row r="12" spans="1:20" x14ac:dyDescent="0.25">
      <c r="A12" s="17">
        <v>1555555575</v>
      </c>
      <c r="B12" s="14">
        <v>1503.6000000000067</v>
      </c>
      <c r="C12" s="14" t="s">
        <v>7</v>
      </c>
      <c r="D12" s="14" t="s">
        <v>44</v>
      </c>
      <c r="E12" s="15">
        <v>0.2</v>
      </c>
      <c r="F12" s="17" t="s">
        <v>58</v>
      </c>
      <c r="G12" s="17">
        <v>8</v>
      </c>
      <c r="H12" s="17">
        <v>7</v>
      </c>
      <c r="I12" s="17"/>
      <c r="J12" s="17"/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0.08</v>
      </c>
      <c r="S12" s="17">
        <v>0.01</v>
      </c>
      <c r="T12" s="17">
        <v>0</v>
      </c>
    </row>
    <row r="13" spans="1:20" x14ac:dyDescent="0.25">
      <c r="A13" s="17">
        <v>1555555755</v>
      </c>
      <c r="B13" s="14">
        <v>1503.5999999999924</v>
      </c>
      <c r="C13" s="14" t="s">
        <v>7</v>
      </c>
      <c r="D13" s="14" t="s">
        <v>43</v>
      </c>
      <c r="E13" s="15">
        <v>0.2</v>
      </c>
      <c r="F13" s="17" t="s">
        <v>59</v>
      </c>
      <c r="G13" s="17">
        <v>7</v>
      </c>
      <c r="H13" s="17">
        <v>7</v>
      </c>
      <c r="I13" s="17"/>
      <c r="J13" s="17"/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0.01</v>
      </c>
      <c r="Q13" s="17">
        <v>0</v>
      </c>
      <c r="R13" s="17">
        <v>-0.02</v>
      </c>
      <c r="S13" s="17">
        <v>-0.01</v>
      </c>
      <c r="T13" s="17">
        <v>0</v>
      </c>
    </row>
    <row r="14" spans="1:20" x14ac:dyDescent="0.25">
      <c r="A14" s="17">
        <v>1555557555</v>
      </c>
      <c r="B14" s="14">
        <v>1503.6000000000017</v>
      </c>
      <c r="C14" s="14" t="s">
        <v>7</v>
      </c>
      <c r="D14" s="14" t="s">
        <v>42</v>
      </c>
      <c r="E14" s="15">
        <v>0.2</v>
      </c>
      <c r="F14" s="17" t="s">
        <v>60</v>
      </c>
      <c r="G14" s="17">
        <v>6</v>
      </c>
      <c r="H14" s="17">
        <v>7</v>
      </c>
      <c r="I14" s="17"/>
      <c r="J14" s="17"/>
      <c r="K14" s="17">
        <v>0</v>
      </c>
      <c r="L14" s="17">
        <v>0</v>
      </c>
      <c r="M14" s="17">
        <v>0</v>
      </c>
      <c r="N14" s="17">
        <v>0</v>
      </c>
      <c r="O14" s="17">
        <v>0.06</v>
      </c>
      <c r="P14" s="17">
        <v>0</v>
      </c>
      <c r="Q14" s="17">
        <v>0</v>
      </c>
      <c r="R14" s="17">
        <v>-0.01</v>
      </c>
      <c r="S14" s="17">
        <v>-7.0000000000000007E-2</v>
      </c>
      <c r="T14" s="17">
        <v>0.02</v>
      </c>
    </row>
    <row r="15" spans="1:20" x14ac:dyDescent="0.25">
      <c r="A15" s="17">
        <v>1555575555</v>
      </c>
      <c r="B15" s="14">
        <v>1503.5999999999992</v>
      </c>
      <c r="C15" s="14" t="s">
        <v>7</v>
      </c>
      <c r="D15" s="14" t="s">
        <v>6</v>
      </c>
      <c r="E15" s="15">
        <v>0.2</v>
      </c>
      <c r="F15" s="17" t="s">
        <v>61</v>
      </c>
      <c r="G15" s="17">
        <v>5</v>
      </c>
      <c r="H15" s="17">
        <v>7</v>
      </c>
      <c r="I15" s="17"/>
      <c r="J15" s="17"/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0.06</v>
      </c>
      <c r="R15" s="17">
        <v>0</v>
      </c>
      <c r="S15" s="17">
        <v>-0.02</v>
      </c>
      <c r="T15" s="17">
        <v>0.01</v>
      </c>
    </row>
    <row r="16" spans="1:20" x14ac:dyDescent="0.25">
      <c r="A16" s="17">
        <v>1555755555</v>
      </c>
      <c r="B16" s="14">
        <v>1503.6000000000017</v>
      </c>
      <c r="C16" s="14" t="s">
        <v>7</v>
      </c>
      <c r="D16" s="14" t="s">
        <v>41</v>
      </c>
      <c r="E16" s="15">
        <v>0.2</v>
      </c>
      <c r="F16" s="17" t="s">
        <v>62</v>
      </c>
      <c r="G16" s="17">
        <v>4</v>
      </c>
      <c r="H16" s="17">
        <v>7</v>
      </c>
      <c r="I16" s="17"/>
      <c r="J16" s="17"/>
      <c r="K16" s="17">
        <v>0</v>
      </c>
      <c r="L16" s="17">
        <v>0</v>
      </c>
      <c r="M16" s="17">
        <v>0</v>
      </c>
      <c r="N16" s="17">
        <v>-0.05</v>
      </c>
      <c r="O16" s="17">
        <v>0</v>
      </c>
      <c r="P16" s="17">
        <v>0</v>
      </c>
      <c r="Q16" s="17">
        <v>0</v>
      </c>
      <c r="R16" s="17">
        <v>0.05</v>
      </c>
      <c r="S16" s="17">
        <v>-0.03</v>
      </c>
      <c r="T16" s="17">
        <v>0</v>
      </c>
    </row>
    <row r="17" spans="1:20" x14ac:dyDescent="0.25">
      <c r="A17" s="17">
        <v>1557555555</v>
      </c>
      <c r="B17" s="14">
        <v>1503.6000000000265</v>
      </c>
      <c r="C17" s="14" t="s">
        <v>7</v>
      </c>
      <c r="D17" s="14" t="s">
        <v>40</v>
      </c>
      <c r="E17" s="15">
        <v>0.2</v>
      </c>
      <c r="F17" s="17" t="s">
        <v>63</v>
      </c>
      <c r="G17" s="17">
        <v>3</v>
      </c>
      <c r="H17" s="17">
        <v>7</v>
      </c>
      <c r="I17" s="17"/>
      <c r="J17" s="17"/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</row>
    <row r="18" spans="1:20" x14ac:dyDescent="0.25">
      <c r="A18" s="17">
        <v>1575555555</v>
      </c>
      <c r="B18" s="14">
        <v>1503.6000000000263</v>
      </c>
      <c r="C18" s="14" t="s">
        <v>7</v>
      </c>
      <c r="D18" s="14" t="s">
        <v>39</v>
      </c>
      <c r="E18" s="15">
        <v>0.2</v>
      </c>
      <c r="F18" s="17" t="s">
        <v>64</v>
      </c>
      <c r="G18" s="17">
        <v>2</v>
      </c>
      <c r="H18" s="17">
        <v>7</v>
      </c>
      <c r="I18" s="17"/>
      <c r="J18" s="17"/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</row>
    <row r="19" spans="1:20" x14ac:dyDescent="0.25">
      <c r="A19" s="17">
        <v>1755555555</v>
      </c>
      <c r="B19" s="14">
        <v>1503.6000000000263</v>
      </c>
      <c r="C19" s="14" t="s">
        <v>7</v>
      </c>
      <c r="D19" s="14" t="s">
        <v>2</v>
      </c>
      <c r="E19" s="15">
        <v>0.2</v>
      </c>
      <c r="F19" s="17" t="s">
        <v>65</v>
      </c>
      <c r="G19" s="17">
        <v>1</v>
      </c>
      <c r="H19" s="17">
        <v>7</v>
      </c>
      <c r="I19" s="17"/>
      <c r="J19" s="17"/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3</vt:lpstr>
      <vt:lpstr>Figure 4</vt:lpstr>
      <vt:lpstr>Figure 5</vt:lpstr>
      <vt:lpstr>Figure 6</vt:lpstr>
      <vt:lpstr>Tabelle1</vt:lpstr>
      <vt:lpstr>Figure 9-12</vt:lpstr>
      <vt:lpstr>Visualization</vt:lpstr>
      <vt:lpstr>HelpSheet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Böcker</dc:creator>
  <cp:lastModifiedBy>Shakhawat Hossain Turag</cp:lastModifiedBy>
  <dcterms:created xsi:type="dcterms:W3CDTF">2020-05-28T08:13:40Z</dcterms:created>
  <dcterms:modified xsi:type="dcterms:W3CDTF">2020-08-09T13:13:41Z</dcterms:modified>
</cp:coreProperties>
</file>