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Report" sheetId="2" r:id="rId5"/>
    <sheet state="visible" name="Test case List" sheetId="3" r:id="rId6"/>
    <sheet state="visible" name="Member_Login" sheetId="4" r:id="rId7"/>
    <sheet state="visible" name="Guest_Register" sheetId="5" r:id="rId8"/>
    <sheet state="visible" name="Member_ResetPassword" sheetId="6" r:id="rId9"/>
    <sheet state="visible" name="User_SearchOrganizationProjectC" sheetId="7" r:id="rId10"/>
    <sheet state="visible" name="Admin_UserManagement" sheetId="8" r:id="rId11"/>
    <sheet state="visible" name="Admin_Dashboard" sheetId="9" r:id="rId12"/>
    <sheet state="visible" name="Volunteer_DonateToDonationCampa" sheetId="10" r:id="rId13"/>
    <sheet state="visible" name="Volunteer_ParticipateToDonation" sheetId="11" r:id="rId14"/>
    <sheet state="visible" name="Volunteer_GetListDonationDocume" sheetId="12" r:id="rId15"/>
    <sheet state="visible" name="Volunteer_ViewHistory" sheetId="13" r:id="rId16"/>
    <sheet state="visible" name="OrganizationManager_CampaignMan" sheetId="14" r:id="rId17"/>
    <sheet state="visible" name="OrganizationManager_Organizatio" sheetId="15" r:id="rId18"/>
    <sheet state="visible" name="OrganizationManager_ProjectMana" sheetId="16" r:id="rId19"/>
    <sheet state="visible" name="OrganizationManager_ManageDonat" sheetId="17" r:id="rId20"/>
    <sheet state="visible" name="Admin_OrganizationAdministrate" sheetId="18" r:id="rId21"/>
    <sheet state="visible" name="Admin_ProjectAdministrate" sheetId="19" r:id="rId22"/>
    <sheet state="visible" name="Admin_CampaignAdministrate" sheetId="20" r:id="rId23"/>
  </sheets>
  <definedNames>
    <definedName name="ACTION">#REF!</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17">
      <text>
        <t xml:space="preserve">@phucnmse130435@fpt.edu.vn làm thêm 4 case này ông nha 4 case trong đó ít trường hợp thôi
OrganizationManager_ManageDonationDocuments
Admin_OrganizationAdministrate
Admin_ProjectAdministrate
Admin_CampaignAdministrate
_Assigned to Nguyen Minh Phuc (K13_HCM)_
	-Ta Minh Chanh Duc (K13_HCM)</t>
      </text>
    </comment>
  </commentList>
</comments>
</file>

<file path=xl/sharedStrings.xml><?xml version="1.0" encoding="utf-8"?>
<sst xmlns="http://schemas.openxmlformats.org/spreadsheetml/2006/main" count="1148" uniqueCount="366">
  <si>
    <t>SYSTEM TEST CASE</t>
  </si>
  <si>
    <t>Project Name</t>
  </si>
  <si>
    <t>Conneto</t>
  </si>
  <si>
    <t>Creator</t>
  </si>
  <si>
    <t>DucTMC, HieuNT, PhucNM</t>
  </si>
  <si>
    <t>Project Code</t>
  </si>
  <si>
    <t>SP22SE09</t>
  </si>
  <si>
    <t>Reviewer/Approver</t>
  </si>
  <si>
    <t>KhangTL</t>
  </si>
  <si>
    <t>Document Code</t>
  </si>
  <si>
    <t>Issue Date</t>
  </si>
  <si>
    <t>Version</t>
  </si>
  <si>
    <t>Record of change</t>
  </si>
  <si>
    <t>Effective Date</t>
  </si>
  <si>
    <t>Change Item</t>
  </si>
  <si>
    <t>*A,D,M</t>
  </si>
  <si>
    <t>Change description</t>
  </si>
  <si>
    <t>Reference</t>
  </si>
  <si>
    <t>1.0</t>
  </si>
  <si>
    <t>New document</t>
  </si>
  <si>
    <t>A</t>
  </si>
  <si>
    <t>Create test document</t>
  </si>
  <si>
    <t>N/A</t>
  </si>
  <si>
    <t>Final document</t>
  </si>
  <si>
    <t>M</t>
  </si>
  <si>
    <t>Create test case</t>
  </si>
  <si>
    <t>1.1</t>
  </si>
  <si>
    <t>Final revied document</t>
  </si>
  <si>
    <t>Review all test case and approve</t>
  </si>
  <si>
    <t>TEST REPORT</t>
  </si>
  <si>
    <t>Notes</t>
  </si>
  <si>
    <t>Including 15 functions test</t>
  </si>
  <si>
    <t>No</t>
  </si>
  <si>
    <t>Module code</t>
  </si>
  <si>
    <t>Pass</t>
  </si>
  <si>
    <t>Fail</t>
  </si>
  <si>
    <t>Untested</t>
  </si>
  <si>
    <t>Number of  test cases</t>
  </si>
  <si>
    <t>% Passed of tests</t>
  </si>
  <si>
    <t>Sub total</t>
  </si>
  <si>
    <t>Test coverage</t>
  </si>
  <si>
    <t>%</t>
  </si>
  <si>
    <t>Test successful coverage</t>
  </si>
  <si>
    <t>Test passed percentage</t>
  </si>
  <si>
    <t>TEST CASE LIST</t>
  </si>
  <si>
    <t>Test Environment Setup Description</t>
  </si>
  <si>
    <t>1. MySQL
2. Android
3. Microsoft Edge/Chrome/Opera</t>
  </si>
  <si>
    <t>Function Name</t>
  </si>
  <si>
    <t>Sheet Name</t>
  </si>
  <si>
    <t>Description</t>
  </si>
  <si>
    <t>Pre-Condition</t>
  </si>
  <si>
    <t>Member_Login</t>
  </si>
  <si>
    <t>Guest_Register</t>
  </si>
  <si>
    <t>Member_ResetPassword</t>
  </si>
  <si>
    <t>User_SearchOrganizationProjectCampaign</t>
  </si>
  <si>
    <t>Volunteer_DonateToDonationCampaign</t>
  </si>
  <si>
    <t>Volunteer_ParticipateToDonationCampaign</t>
  </si>
  <si>
    <t>Volunteer_GetListDonationDocuments</t>
  </si>
  <si>
    <t>Volunteer_ViewHistory</t>
  </si>
  <si>
    <t>OrganizationManager_ManageDonationDocuments</t>
  </si>
  <si>
    <t>OrganizationManager_OrganizationManagement</t>
  </si>
  <si>
    <t>OrganizationManager_ProjectManagement</t>
  </si>
  <si>
    <t>OrganizationManager_CampaignManagement</t>
  </si>
  <si>
    <t>Admin_OrganizationAdministrate</t>
  </si>
  <si>
    <t>Admin_ProjectAdministrate</t>
  </si>
  <si>
    <t>Admin_CampaignAdministrate</t>
  </si>
  <si>
    <t>Admin_Dashboard</t>
  </si>
  <si>
    <t>Admin_UserManagement</t>
  </si>
  <si>
    <t>Module Code</t>
  </si>
  <si>
    <t>Test requirement</t>
  </si>
  <si>
    <t>Reference Document</t>
  </si>
  <si>
    <t>Untesed</t>
  </si>
  <si>
    <t>Number of Test cases</t>
  </si>
  <si>
    <t>ID</t>
  </si>
  <si>
    <t>Test Case Description</t>
  </si>
  <si>
    <t>Test Case Procedure</t>
  </si>
  <si>
    <t>Expected Results</t>
  </si>
  <si>
    <t>Inter-test case Dependence</t>
  </si>
  <si>
    <t>Result</t>
  </si>
  <si>
    <t>Test date</t>
  </si>
  <si>
    <t>Tester</t>
  </si>
  <si>
    <t>Number of tests</t>
  </si>
  <si>
    <t>Passed</t>
  </si>
  <si>
    <t>% Passed</t>
  </si>
  <si>
    <t>Note</t>
  </si>
  <si>
    <t>Login with valid input</t>
  </si>
  <si>
    <t>1. Select "Đăng nhập/Đăng ký" button
2. Input phone number "0796800155"
3. Click "Tiếp theo" button
4. Input valid OTP code with 6 digits
5. Click "Tiếp theo" button
6. Input valid password "25012000"
7 Click "Tiếp theo" button</t>
  </si>
  <si>
    <t>- Logged in with inputted account
- Received OTP
- Navigated to home page</t>
  </si>
  <si>
    <t>DucTMC</t>
  </si>
  <si>
    <t>Depends on good signal to receive sms OTP</t>
  </si>
  <si>
    <t>Login with empty phone number field</t>
  </si>
  <si>
    <t>1. Select "Đăng nhập/Đăng ký" button
2. Leave "phone number" field empty
3. Click "Tiếp theo" button</t>
  </si>
  <si>
    <t>- Notify "Số điện thoại không được trống!"</t>
  </si>
  <si>
    <t>Login with invalid phone number</t>
  </si>
  <si>
    <t>1. Select "Đăng nhập/Đăng ký" button
2. Input invalid phone number
3. Click "Tiếp theo" button</t>
  </si>
  <si>
    <t>- Notify "số điện thoại không đúng!"</t>
  </si>
  <si>
    <t>Verify invalid OTP code</t>
  </si>
  <si>
    <t>1. Select "Đăng nhập/Đăng ký" button
2. Input phone number "0796800155"
3. Click "Tiếp theo" button
4. Input invalid OTP code with 6 digits
5. Click "Tiếp theo" button</t>
  </si>
  <si>
    <t>- Notify "OTP không đúng vui lòng nhập lại hoặc nhấn nút "Gửi lại" !"</t>
  </si>
  <si>
    <t>Verify expired OTP code</t>
  </si>
  <si>
    <t>1. Select "Đăng nhập/Đăng ký" button
2. Input phone number "0796800155"
3. Click "Tiếp theo" button
4. Input expired OTP code with 6 digits
5. Click "Tiếp theo" button</t>
  </si>
  <si>
    <t>- Notify "OTP hết hạn vui lòng nhấn nút "Gửi lại" !"</t>
  </si>
  <si>
    <t>Login with empty password field</t>
  </si>
  <si>
    <t>1. Select "Đăng nhập/Đăng ký" button
2. Input phone number "0796800155"
3. Click "Tiếp theo" button
4. Input valid OTP code with 6 digits
5. Click "Tiếp theo" button
6. Leave password empty
7 Click "Tiếp theo" button</t>
  </si>
  <si>
    <t>- Received OTP
- Notify "Mật khẩu không thể trống!"</t>
  </si>
  <si>
    <t>Verify invalid password</t>
  </si>
  <si>
    <t>1. Select "Đăng nhập/Đăng ký" button
2. Input phone number "0796800155"
3. Click "Tiếp theo" button
4. Input valid OTP code with 6 digits
5. Click "Tiếp theo" button
6.Input invalid password
7 Click "Tiếp theo" button</t>
  </si>
  <si>
    <t>- Received OTP
- Notify "Mật khẩu không đúng!"</t>
  </si>
  <si>
    <t>Verify valid phone number format</t>
  </si>
  <si>
    <t>1. Select "Đăng nhập/Đăng ký" button
2. Input valid phone number "0796800155"
3. Click "Tiếp theo" button</t>
  </si>
  <si>
    <t xml:space="preserve">-Navigate to "Nhập OTP" screen
- Received OTP
</t>
  </si>
  <si>
    <t>Verify invalid phone number format</t>
  </si>
  <si>
    <t>1. Select "Đăng nhập/Đăng ký" button
2. Input invalid phone number "0796800155"
3. Click "Tiếp theo" button</t>
  </si>
  <si>
    <t>Verify valid OTP code</t>
  </si>
  <si>
    <t>1. Select "Đăng nhập/Đăng ký" button
2. Input valid phone number "0796800155"
3. Click "Tiếp theo" button
4. Input valid OTP code with 6 digits
5. Click "Tiếp theo" button</t>
  </si>
  <si>
    <t>- Received OTP
- Navigate to "Đăng ký tài khoản" screen</t>
  </si>
  <si>
    <t>1. Select "Đăng nhập/Đăng ký" button
2. Input valid phone number "0796800155"
3. Click "Tiếp theo" button
4. Input invalid OTP code with 6 digits
5. Select "Tiếp theo" button</t>
  </si>
  <si>
    <t>1. Select "Đăng nhập/Đăng ký" button
2. Input valid phone number "0796800155"
3. Click "Tiếp theo" button
4. Input expired OTP code with 6 digits
5. Select "Tiếp theo" button</t>
  </si>
  <si>
    <t>Regsiter with valid input</t>
  </si>
  <si>
    <t>1. Select "Đăng nhập/Đăng ký" button
2. Input valid phone number ""
3. Click "Tiếp theo" button
4. Input valid OTP code with 6 digits
5. Click "Tiếp theo" button
6. Input all valid data
7 Click "Đăng ký" button</t>
  </si>
  <si>
    <t>- Received OTP
- Navigate to "Đăng ký tài khoản" screen
- Account is created
- Logged in with created account
- Navigated to home page</t>
  </si>
  <si>
    <t>Regsiter with password and fullname empty</t>
  </si>
  <si>
    <t>1. Select "Đăng nhập/Đăng ký" button
2. Input valid phone number "0796800155"
3. Click "Tiếp theo" button
4. Input valid OTP code with 6 digits
5. Click "Tiếp theo" button
6. Leave password and fullname empty
7 Click "Đăng Ký" button</t>
  </si>
  <si>
    <t>- Notify "Vui lòng nhập mật khẩu" , "Vui lòng nhập Họ và tên"</t>
  </si>
  <si>
    <t>Input phone number</t>
  </si>
  <si>
    <t>1. Click "Quên mật khẩu" 
2. Click "Xác nhận" button</t>
  </si>
  <si>
    <t>- Received OTP message
- Navigated to verify OTP page</t>
  </si>
  <si>
    <t>1. Input valid OTP code with 6 digits
2. Select "Tiếp theo" button</t>
  </si>
  <si>
    <t>- Navigated to input new password page</t>
  </si>
  <si>
    <t>1. Input invalid OTP code with 6 digits
2. Select "Tiếp theo" button</t>
  </si>
  <si>
    <t>1. Input expired OTP code with 6 digits
2. Select "Tiếp theo" button</t>
  </si>
  <si>
    <t>Reset password with valid input</t>
  </si>
  <si>
    <t>1. Input new password "1234" and confirm password "1234"
2. Click "Xác nhận" button</t>
  </si>
  <si>
    <t>- Notify "Mật khẩu đã được đặt lại"
- Navigated back to login page</t>
  </si>
  <si>
    <t>Reset password with confirm password doesn't match new password</t>
  </si>
  <si>
    <t>1. Input new password "1234" and confirm password "12345"
2. Click "Xác nhận" button</t>
  </si>
  <si>
    <t>- Notify "Mật khẩu xác nhận không khớp"</t>
  </si>
  <si>
    <t>Search Organization, Project, Campaign</t>
  </si>
  <si>
    <t>1. Click "Tìm kiếm" bar.
2. Enter value
3. Press "Enter" button on keyboard.</t>
  </si>
  <si>
    <t>- Application display a list of organizations, projects, campaigns matches the value entered by the user.</t>
  </si>
  <si>
    <t>Load users list</t>
  </si>
  <si>
    <t>1. User selects the "Quản lý người dùng" tab on Conneto Management System</t>
  </si>
  <si>
    <t>All user using the system is being shown</t>
  </si>
  <si>
    <t>PhucNM</t>
  </si>
  <si>
    <t>Disable user</t>
  </si>
  <si>
    <t xml:space="preserve">1. User selects the "Quản lý người dùng" tab on Conneto Management System
2.Select the organization want to disable
3.Click button "Vô hiệu hóa"
4.Input the reason for the disable </t>
  </si>
  <si>
    <t>All user using the system is being shown
User chosen is disable</t>
  </si>
  <si>
    <t>Show dashboard page</t>
  </si>
  <si>
    <t>1. User logged in to the Conneto Managing System</t>
  </si>
  <si>
    <t>The dashboard UI has been shown</t>
  </si>
  <si>
    <t>Show "Nhà hảo tâm hàng đầu" list</t>
  </si>
  <si>
    <t xml:space="preserve">The dashboard UI has been shown with the "Nhà hảo tâm hàng đầu" list </t>
  </si>
  <si>
    <t>Show "Tham gia tình nguyện sôi nổi nhất" list</t>
  </si>
  <si>
    <t>The dashboard UI has been shown with the "Tham gia tình nguyện sôi nổi nhất" list</t>
  </si>
  <si>
    <t>Donate with success case</t>
  </si>
  <si>
    <t>1. Click donate button
2. Input "10.000" in money amount field.
3. Input "Chuc thanh cong" in message field.
4. Click continue</t>
  </si>
  <si>
    <t>The application redirect to Momo platform.</t>
  </si>
  <si>
    <t>HieuNT</t>
  </si>
  <si>
    <t>Connection timed out.</t>
  </si>
  <si>
    <t>Donate with invalid money amount</t>
  </si>
  <si>
    <t>1. Click donate button
2. Input "1" in money amount field.
3. Input "Chuc thanh cong" in message field.
4. Click continue</t>
  </si>
  <si>
    <t>The error message "Số tiền không nằm trong khoản quy định" displays below the field.</t>
  </si>
  <si>
    <t>Donate with invalid money amount of the day</t>
  </si>
  <si>
    <t>1. Click donate button
2. Input "20.000.000" in money amount field.
3. Input "Chuc thanh cong" in message field.
4. Click continue
5. Return step 1 to 4
6. Return step 1 to 4</t>
  </si>
  <si>
    <t>The error message "Tổng số tiền bạn quyên góp vượt quá 50.000.000 một ngày" displays below the field.</t>
  </si>
  <si>
    <t>Donate with success case but no internet connection</t>
  </si>
  <si>
    <t>The error message "Bạn đã mất kết nối" displays</t>
  </si>
  <si>
    <t>Internet is not connected</t>
  </si>
  <si>
    <t>Donate with success case but no MoMo platform installed</t>
  </si>
  <si>
    <t>App store will displays MOMO app download</t>
  </si>
  <si>
    <t>Momo is not installed</t>
  </si>
  <si>
    <t>Donate more than the campaign target amount</t>
  </si>
  <si>
    <t>The message "Hạn của chiến dịch chỉ còn 5.000"</t>
  </si>
  <si>
    <t>The target amount is 5.000 away</t>
  </si>
  <si>
    <t>Donate with success case but no time expired</t>
  </si>
  <si>
    <t>The message "Thời gian diễn ra chiến dịch đã đóng"</t>
  </si>
  <si>
    <t>Campaign end time occurs</t>
  </si>
  <si>
    <t>Join an approved event</t>
  </si>
  <si>
    <t>1. User click on "Tham gia" with volunteer role
2. User click on "Đồng ý" on the dialog</t>
  </si>
  <si>
    <t>A row of participated history display on participation history tab</t>
  </si>
  <si>
    <t>Join an already registered event</t>
  </si>
  <si>
    <t>1. User choose an already registered recruitment campaign
2. User click on "Tham gia" with volunteer role
3. User click on "Đồng ý" on the dialog</t>
  </si>
  <si>
    <t>An error display with message "Bạn đã đăng kí chiến dịch này rồi"</t>
  </si>
  <si>
    <t>Join with success case but no internet connection</t>
  </si>
  <si>
    <t>No internet connected</t>
  </si>
  <si>
    <t>Join with success case but no more registered slot</t>
  </si>
  <si>
    <t>The error message "Có vẻ như chiến dịch này đã đầy" displays</t>
  </si>
  <si>
    <t>The target amount is full</t>
  </si>
  <si>
    <t>Join with success case but expired time</t>
  </si>
  <si>
    <t>The error message "Thời gian đăng ký đã đóng" displays</t>
  </si>
  <si>
    <t>Get a list of donation documents with success case</t>
  </si>
  <si>
    <t>1.User click on "Tài liệu chứng thực"</t>
  </si>
  <si>
    <t>A list of donation document shows as a grid view</t>
  </si>
  <si>
    <t>Get a list of donation documents with success case but no documents found</t>
  </si>
  <si>
    <t>A pop-up with message displayed "Không tìm thấy tài liệu chứng thực nào"</t>
  </si>
  <si>
    <t>No document of donation found</t>
  </si>
  <si>
    <t>View donation history with success case</t>
  </si>
  <si>
    <t>1. Click history icon on navigation bar.</t>
  </si>
  <si>
    <t>A list of donation history displayed</t>
  </si>
  <si>
    <t>View recruitment history with success case</t>
  </si>
  <si>
    <t>1. Click history icon on navigation bar.
2. Click on recruitment tab.</t>
  </si>
  <si>
    <t>A list of recruitment history displayed</t>
  </si>
  <si>
    <t>View donation history with no donation participated</t>
  </si>
  <si>
    <t>A text "Có vẻ như bạn chưa thực hiện lượt quyên góp nào"</t>
  </si>
  <si>
    <t>No donation participated</t>
  </si>
  <si>
    <t>View participated history with no donation participated</t>
  </si>
  <si>
    <t>A text "Có vẻ như bạn chưa thực hiện lượt tuyển người nào"</t>
  </si>
  <si>
    <t>No recruitment participated</t>
  </si>
  <si>
    <t>A text "Bạn đã bị mất kết nối"</t>
  </si>
  <si>
    <t>No internet connection</t>
  </si>
  <si>
    <t>Show campaign list</t>
  </si>
  <si>
    <t>1.Click on "Quản lý chiến dịch" on the left sidebar</t>
  </si>
  <si>
    <t>A list of campaign cards is
 displayed with the following
 information from each : campaign
image cover - campaign name - target - amount
Organization name - Organization cover  - Create dated-total
turn-total target</t>
  </si>
  <si>
    <t>Show approved campaign list</t>
  </si>
  <si>
    <t>1.Click on "Quản lý chiến dịch" button on the left sidebar 
2.Click on "Đã Duyệt" tab on the top navigation bar</t>
  </si>
  <si>
    <t>A list of approved campaign cards is
 displayed with the following
 information from each: campaign
image cover - campaign name - target - amount
Organization name - Organization cover  - Create dated-total
turn-total target</t>
  </si>
  <si>
    <t>Show campaign details</t>
  </si>
  <si>
    <t xml:space="preserve">1. Login to the web app
2. Find campaign on "Quản lý chiến dịch" button on the left sidebar and click to the specific campaign
</t>
  </si>
  <si>
    <t>The "Campaign Details" view is displayed with the following informations: 
- Dialog view
-Information, cover, "Thông  tin" tab . "Tài liệu","Lịch sử quyên góp" tab if type is donation and "Lịch  sử tham gia" tab if type is recruitment 
- "Xóa" and "Sửa" buttons if the status is "Đã Duyệt"</t>
  </si>
  <si>
    <t>Search campaign</t>
  </si>
  <si>
    <t xml:space="preserve">1.Click on "Quản lý chiến dịch" on the left sidebar
2. Input "Mặt trăng" in the search text field if have any campaign.
</t>
  </si>
  <si>
    <t>A list of campaigns with the name that contains the keyword "Mặt trăng" appears.</t>
  </si>
  <si>
    <t>Delete an approved campaign</t>
  </si>
  <si>
    <t>1.Click on "Quản lý chiến dịch" on the left sidebar
2. Click on an specific campaign with status "Đã duyệt"
3. Click "Xóa" button.</t>
  </si>
  <si>
    <t>Green snackbar with message: "Xóa thành công" is shown.</t>
  </si>
  <si>
    <t>Edit an campaign with valid input</t>
  </si>
  <si>
    <t>1.Click on "Quản lý chiến dịch" on the left sidebar
2. Click on an specific campaign with status "Đã duyệt"
3. Click on "Sửa" button.
4. Edit category "Môi trường" and change "Ngày bắt đầu" field value to 20/04/2023.
5. Click on "Lưu" button.</t>
  </si>
  <si>
    <t>- Green snackbar with message: "Sửa thành công" is shown.
- Updating the UI information</t>
  </si>
  <si>
    <t>Edit an campaign with empty input</t>
  </si>
  <si>
    <t>1.Click on "Quản lý chiến dịch" on the left sidebar
2. Click on an specific campaign with status "Đã duyệt"
3. Click on "Sửa" button..
4. Delete text on the 'Tên chiến dịch' field.
5. Click "Lưu" button.</t>
  </si>
  <si>
    <t>Validation message "Tên chiến dịch bắt buộc và có độ dài tối thiểu 8, tối đa 128 kí tự" is shown.</t>
  </si>
  <si>
    <t>campaign campaign list</t>
  </si>
  <si>
    <t>1.Click on "Quản lý chiến dịch" on the left sidebar
2. Click on an specific campaign 
3. Click on tab "Chiến dịch".</t>
  </si>
  <si>
    <t>A search field, a filter option,a create button, and the campaign's list card contain with information are shown</t>
  </si>
  <si>
    <t>Create a campaign with validation</t>
  </si>
  <si>
    <t>1.Click on "Quản lý chiến dịch" on the left sidebar
2. Click on an specific campaign with status "Đã duyệt"
3.Click on "Chiến dịch" tab .
4.Click on "Tạo mới một chiến dịch" button
4. Input valid information
5. Click on "Tạo" button.</t>
  </si>
  <si>
    <t>Green snackbar with message: "Tạo chiến dịch thành công.Yêu cầu của bạn đã được gửi." appears in the bottom of the screen.</t>
  </si>
  <si>
    <t>Create a campaign with empty input</t>
  </si>
  <si>
    <t>1.Click on "Quản lý chiến dịch" on the left sidebar
2. Click on an specific campaign with status "Đã duyệt"
3.Click on "Chiến dịch" tab .
4.Click on "Tạo mới một chiến dịch" button
4. Leave fields with blank.
5. Click on "Tạo" button.</t>
  </si>
  <si>
    <t>The red validation message is shown below the input field.</t>
  </si>
  <si>
    <t>Create a campaign with a start date is equal to the start date of the campaign</t>
  </si>
  <si>
    <t>1.Click on "Quản lý chiến dịch" on the left sidebar
2. Click on an specific campaign with status "Đã duyệt"
3.Click on "Chiến dịch" tab .
4.Click on "Tạo mới một chiến dịch" button
4. Select "Ngày bắt đầu" input field with the value is '20/04/2022'
5. Click on "Tạo" button.</t>
  </si>
  <si>
    <t>The red validation with message "Ngày bắt đầu chiến dịch phải sau ngày tạo chiến dịch"  is shown below the input field.</t>
  </si>
  <si>
    <t>Campaign document list</t>
  </si>
  <si>
    <t>1.Click on "Quản lý chiến dịch" on the left sidebar
2. Click on an specific campaign with status "Đã duyệt"
3.Click on "Tài liệu" tab .</t>
  </si>
  <si>
    <t>The document of the campaign is shown in the list</t>
  </si>
  <si>
    <t>April 22th, 2021</t>
  </si>
  <si>
    <t>Campaign history list</t>
  </si>
  <si>
    <t>1.Click on "Quản lý chiến dịch" on the left sidebar
2. Click on an specific campaign with status "Đã duyệt"
3.Click on "Lịch sử quyên góp" tab if type is donation else is "Lịch sử tham gia" .</t>
  </si>
  <si>
    <t>The history list of the campaigns is shown in the table form</t>
  </si>
  <si>
    <t>The document of the campaign is shown in the list
The "Tải về bản mẫu" button is shown 
The "Tải lên tài liệu" button is shown</t>
  </si>
  <si>
    <t>The history list of the campaigns is shown in the table form
"Chấp nhận" và "Từ chối" button is shown in  the table if the campaign type is the recruitment</t>
  </si>
  <si>
    <t>Approve the participant</t>
  </si>
  <si>
    <t>1.Click on "Quản lý chiến dịch" on the left sidebar
2. Click on an specific campaign with status "Đã duyệt"
3.Click on "Lịch sử quyên góp" tab if type is donation else is "Lịch sử tham gia".
4.Click on " Chấp nhận" icon of the specific participant</t>
  </si>
  <si>
    <t>Green snackbar with message: "Chấp nhận thành công" appears in the bottom of the screen.</t>
  </si>
  <si>
    <t>Green snackbar with message: "Từ chối thành công" appears in the bottom of the screen.</t>
  </si>
  <si>
    <t>Upload document</t>
  </si>
  <si>
    <t xml:space="preserve">1.Click on "Quản lý chiến dịch" on the left sidebar
2. Click on an specific campaign with status "Đã duyệt"
3.Click on "Lịch sử quyên góp" tab if type is donation else is "Lịch sử tham gia".
4.Click on " Tải lên tài liệu" button </t>
  </si>
  <si>
    <t>Green snackbar with message: "Tải lên thành công" appears in the bottom of the screen.</t>
  </si>
  <si>
    <t>Show organization list</t>
  </si>
  <si>
    <t>1.Click on "Quản lý tổ chức" on the left sidebar</t>
  </si>
  <si>
    <t>A list of organization cards is
 displayed with the following
 information from each:Organization 
image cover - Name - Create dated -
 Creator name</t>
  </si>
  <si>
    <t>Show approved organization list</t>
  </si>
  <si>
    <t>1.Click on "Quản lý tổ chức" button on the left sidebar 
2.Click on "Đã Duyệt" tab on the top navigation bar</t>
  </si>
  <si>
    <t>A list of approved organization cards is
 displayed with the following
 information from each:Organization 
image cover - Name - Create dated -
 Creator name</t>
  </si>
  <si>
    <t>Show organization details</t>
  </si>
  <si>
    <t xml:space="preserve">1. Login to the web app
2. Find organization on "Quản lý tổ chức" button on the left sidebar and click to the specific organization
</t>
  </si>
  <si>
    <t>The "Organization Details" view is displayed with the following informations: 
- Dialog view
- Cover, "Thông  tin,Dự án,Chiến dịch" tab,creator  name, organization name,founding date
,information 
- "Xóa" and "Sửa" buttons if the status is "Đã Duyệt"</t>
  </si>
  <si>
    <t>Create an organization with validation</t>
  </si>
  <si>
    <t>1.Click on "Quản lý tổ chức" on the left sidebar
2. Click "Tạo tổ chức" button.
3. Input valid information
4.Click on "Tạo' button.</t>
  </si>
  <si>
    <t>Green snackbar with message: "Tạo tổ chức thành công.Yêu cầu của bạn đã được gửi." appears in the bottom of the screen.</t>
  </si>
  <si>
    <t>Create an organization with name less than eight characters</t>
  </si>
  <si>
    <t xml:space="preserve">1.Click on "Quản lý tổ chức" on the left sidebar
2. Click "Tạo tổ chức" button.
3. Input  'abc1234' value into the 'Tên tổ chức' input field.
4. Click on "Tạo''  button
</t>
  </si>
  <si>
    <t>The red validation with message 'Tên tổ chức bắt buộc và có độ dài tối thiểu 8, tối đa 128 kí tự' is shown below the input field.</t>
  </si>
  <si>
    <t>Create an organization with empty input</t>
  </si>
  <si>
    <t>1.Click on "Quản lý tổ chức" on the left sidebar
2. Click on"Tạo tổ chức" button.
3. Leave fields with blank.
4. Click on "Tạo" button.</t>
  </si>
  <si>
    <t>Search organization</t>
  </si>
  <si>
    <t xml:space="preserve">1.Click on "Quản lý tổ chức" on the left sidebar
2. Input "Mặt đất" in the search text field if have any organization.
</t>
  </si>
  <si>
    <t>A list of organizations with the name that contains the keyword "Mặt đất" appears.</t>
  </si>
  <si>
    <t>Delete an approved organization</t>
  </si>
  <si>
    <t>1.Click on "Quản lý tổ chức" on the left sidebar
2. Click on an specific organization with status "Đã duyệt"
3. Click "Xóa" button.</t>
  </si>
  <si>
    <t>Edit an organization with valid input</t>
  </si>
  <si>
    <t>1.Click on "Quản lý tổ chức" on the left sidebar
2. Click on an specific organization with status "Đã duyệt"
3. Click on "Sửa" button.
4. Edit category "Môi trường" and change "Ngày thành lập" field value to 13/01/1999.
5. Click on "Lưu" button.</t>
  </si>
  <si>
    <t>Edit an organization with empty input</t>
  </si>
  <si>
    <t>1.Click on "Quản lý tổ chức" on the left sidebar
2. Click on an specific organization with status "Đã duyệt"
3. Click on "Sửa" button..
4. Delete text on the 'Tên tổ chức' field.
5. Click "Lưu" button.</t>
  </si>
  <si>
    <t>Validation message "Tên tổ chức bắt buộc và có độ dài tối thiểu 8, tối đa 128 kí tự" is shown.</t>
  </si>
  <si>
    <t>Organization campaign list</t>
  </si>
  <si>
    <t>1.Click on "Quản lý tổ chức" on the left sidebar
2. Click on an specific organization 3. Click on tab "Chiến dịch".</t>
  </si>
  <si>
    <t>A search field, a filter option, and the campaign's list card contain with information are shown</t>
  </si>
  <si>
    <t>Organization project list</t>
  </si>
  <si>
    <t>1.Click on "Quản lý tổ chức" on the left sidebar
2. Click on an specific organization 3. Click on tab "Dự án".</t>
  </si>
  <si>
    <t>A search field, a filter option,a create button  and the project's list card contain with information are shown</t>
  </si>
  <si>
    <t>Create a project with validation</t>
  </si>
  <si>
    <t>1.Click on "Quản lý tổ chức" on the left sidebar
2. Click on an specific organization with status "Đã duyệt"
3.Click on "Dự án" tab .
4.Click on "Tạo mới một dự án" button
4.Input valid information
5. Click on "Tạo" button.</t>
  </si>
  <si>
    <t>Green snackbar with message: "Tạo dự án thành công.Yêu cầu của bạn đã được gửi." appears in the bottom of the screen.</t>
  </si>
  <si>
    <t>Create a project with empty input</t>
  </si>
  <si>
    <t>1.Click on "Quản lý tổ chức" on the left sidebar
2. Click on an specific organization with status "Đã duyệt"
3.Click on "Dự án" tab .
4.Click on "Tạo mới một dự án" button
4. Leave fields with blank.
5. Click on "Tạo" button.</t>
  </si>
  <si>
    <t xml:space="preserve">Create a project with start date is today </t>
  </si>
  <si>
    <t>1.Click on "Quản lý tổ chức" on the left sidebar
2. Click on an specific organization with status "Đã duyệt"
3.Click on "Dự án" tab .
4.Click on "Tạo mới một dự án" button
4. Select "Ngày bắt đầu" input field with the value is '20/4/2022'
5. Click on "Tạo" button.</t>
  </si>
  <si>
    <t>The red validation with message "Ngày bắt đầu phải sau ngày hôm nay"  is shown below the input field.</t>
  </si>
  <si>
    <t>Show project list</t>
  </si>
  <si>
    <t>1.Click on "Quản lý dự án" on the left sidebar</t>
  </si>
  <si>
    <t xml:space="preserve">A list of project cards is
 displayed with the following
 information from each : Project
image cover - Project name - 
Organization name - Organization cover  - Create dated </t>
  </si>
  <si>
    <t>Show approved project list</t>
  </si>
  <si>
    <t>1.Click on "Quản lý dự án" button on the left sidebar 
2.Click on "Đã Duyệt" tab on the top navigation bar</t>
  </si>
  <si>
    <t xml:space="preserve">A list of approved project cards is
 displayed with the following
 information from each: Project
image cover - Project name - 
Organization name - Organization cover  - Create dated </t>
  </si>
  <si>
    <t>Show project details</t>
  </si>
  <si>
    <t xml:space="preserve">1. Login to the web app
2. Find project on "Quản lý dự án" button on the left sidebar and click to the specific project
</t>
  </si>
  <si>
    <t>The "Project Details" view is displayed with the following informations: 
- Dialog view
- Cover, "Thông  tin,Chiến dịch" tab, and information 
- "Xóa" and "Sửa" buttons if the status is "Đã Duyệt"</t>
  </si>
  <si>
    <t>Search project</t>
  </si>
  <si>
    <t xml:space="preserve">1.Click on "Quản lý dự án" on the left sidebar
2. Input "Mặt trời" in the search text field if have any project.
</t>
  </si>
  <si>
    <t>A list of projects with the name that contains the keyword "Mặt trời" appears.</t>
  </si>
  <si>
    <t>Delete an approved project</t>
  </si>
  <si>
    <t>1.Click on "Quản lý dự án" on the left sidebar
2. Click on an specific project with status "Đã duyệt"
3. Click "Xóa" button.</t>
  </si>
  <si>
    <t>Edit an project with valid input</t>
  </si>
  <si>
    <t>1.Click on "Quản lý dự án" on the left sidebar
2. Click on an specific project with status "Đã duyệt"
3. Click on "Sửa" button.
4. Edit category "Môi trường" and change "Ngày bắt đầu" field value to 20/04/2023.
5. Click on "Lưu" button.</t>
  </si>
  <si>
    <t>Edit an project with empty input</t>
  </si>
  <si>
    <t>1.Click on "Quản lý dự án" on the left sidebar
2. Click on an specific project with status "Đã duyệt"
3. Click on "Sửa" button..
4. Delete text on the 'Tên dự án' field.
5. Click "Lưu" button.</t>
  </si>
  <si>
    <t>Validation message "Tên dự án bắt buộc và có độ dài tối thiểu 8, tối đa 128 kí tự" is shown.</t>
  </si>
  <si>
    <t>Project campaign list</t>
  </si>
  <si>
    <t>1.Click on "Quản lý dự án" on the left sidebar
2. Click on an specific project 
3. Click on tab "Chiến dịch".</t>
  </si>
  <si>
    <t>1.Click on "Quản lý dự án" on the left sidebar
2. Click on an specific project with status "Đã duyệt"
3.Click on "Chiến dịch" tab .
4.Click on "Tạo mới một chiến dịch" button
4. Input valid information
5. Click on "Tạo" button.</t>
  </si>
  <si>
    <t>1.Click on "Quản lý dự án" on the left sidebar
2. Click on an specific project with status "Đã duyệt"
3.Click on "Chiến dịch" tab .
4.Click on "Tạo mới một chiến dịch" button
4. Leave fields with blank.
5. Click on "Tạo" button.</t>
  </si>
  <si>
    <t>Create a campaign with a start date is equal to the start date of the project</t>
  </si>
  <si>
    <t>1.Click on "Quản lý dự án" on the left sidebar
2. Click on an specific project with status "Đã duyệt"
3.Click on "Chiến dịch" tab .
4.Click on "Tạo mới một chiến dịch" button
4. Select "Ngày bắt đầu" input field with the value is '20/04/2022'
5. Click on "Tạo" button.</t>
  </si>
  <si>
    <t>The red validation with message "Ngày bắt đầu chiến dịch phải sau ngày tạo dự án"  is shown below the input field.</t>
  </si>
  <si>
    <t>Show donation documents list</t>
  </si>
  <si>
    <t>1. Click "Tài liệu minh bạch" on campaign details card</t>
  </si>
  <si>
    <t>A list of donation documents is displayed as word, excel, pdf, image files</t>
  </si>
  <si>
    <t>Download sample donation document excels file</t>
  </si>
  <si>
    <t xml:space="preserve">1. Click "Tài liệu minh bạch" on campaign details card
2. Click on the "download" icon </t>
  </si>
  <si>
    <t>Sample donation document excels file is dowloaded</t>
  </si>
  <si>
    <t>Upload donation document</t>
  </si>
  <si>
    <t>1. Click "Tài liệu minh bạch" on campaign details card
2. Click on the "upload" icon
3. Choose files from devices and click "OK" button</t>
  </si>
  <si>
    <t>Chosen donation document files are uploaded</t>
  </si>
  <si>
    <t>Show pending organization list</t>
  </si>
  <si>
    <t>1.Click on "Quản lý tổ chức" button on the left sidebar 
2.Click on "Chờ Duyệt" tab on the top navigation bar</t>
  </si>
  <si>
    <t>A list of pending organization cards is
 displayed with the following
 information from each:Organization 
image cover - Name - Create dated -
 Creator name</t>
  </si>
  <si>
    <t>Show unapproved organization list</t>
  </si>
  <si>
    <t>1.Click on "Quản lý tổ chức" button on the left sidebar 
2.Click on "Không ĐượcDuyệt" tab on the top navigation bar</t>
  </si>
  <si>
    <t>A list of unapproved organization cards is
 displayed with the following
 information from each:Organization 
image cover - Name - Create dated -
 Creator name</t>
  </si>
  <si>
    <t>Disable organization</t>
  </si>
  <si>
    <t>1.Click on "Quản lý tổ chức" button on the left sidebar 
2.Click on "Đã Duyệt" tab on the top navigation bar
3.Select the organization want to disable
4.Click button "Vô hiệu hóa"
5.Input the reason for the disable</t>
  </si>
  <si>
    <t>The "Organization Details" view is displayed with the following informations: 
- Dialog view
- Cover, "Thông  tin,Dự án,Chiến dịch" tab,creator  name, organization name,founding date
,information 
- "Vô hiệu hóa" buttons if the status is "Đã Duyệt"</t>
  </si>
  <si>
    <t>A list of project cards is
displayed with the following
information from each:Project 
image cover - Name - Start dated -
Organization image logo</t>
  </si>
  <si>
    <t>A list of approved project cards is
displayed with the following
information from each:Project 
image cover - Name - Start dated -
Organization image logo</t>
  </si>
  <si>
    <t>Show pending project list</t>
  </si>
  <si>
    <t>1.Click on "Quản lý dự án" button on the left sidebar 
2.Click on "Chờ Duyệt" tab on the top navigation bar</t>
  </si>
  <si>
    <t>A list of pending project cards is
displayed with the following
information from each:Project 
image cover - Name - Start dated -
Organization image logo</t>
  </si>
  <si>
    <t>Show unapproved project list</t>
  </si>
  <si>
    <t>1.Click on "Quản lý dự án" button on the left sidebar 
2.Click on "Không ĐượcDuyệt" tab on the top navigation bar</t>
  </si>
  <si>
    <t>A list of unapproved project cards is
displayed with the following
information from each:Project 
image cover - Name - Start dated -
Organization image logo</t>
  </si>
  <si>
    <t>Disable project</t>
  </si>
  <si>
    <t>1.Click on "Quản lý dự án" button on the left sidebar 
2.Click on "Đã Duyệt" tab on the top navigation bar
3.Select the project want to disable
4.Click button "Vô hiệu hóa"
5.Input the reason for the disable</t>
  </si>
  <si>
    <t>The "Project Details" view is displayed with the following informations: 
- Dialog view
- Cover, "Thông  tin, Chiến dịch" tab,organization name, start date
,information 
- "Vô hiệu hóa" buttons if the status is "Đã Duyệt"</t>
  </si>
  <si>
    <t>A list of campaign cards is
displayed with the following
information from each: Campaign
image cover - Name - Start dated -
Organization image logo - progress bar -
achievement - type - donation or participation
turn</t>
  </si>
  <si>
    <t>A list of approved project cards is
displayed with the following
information from each: Campaign
image cover - Name - Start dated -
Organization image logo - progress bar -
achievement - type - donation or participation
turn</t>
  </si>
  <si>
    <t>Show pending campaign list</t>
  </si>
  <si>
    <t>1.Click on "Quản lý chiến dịch" button on the left sidebar 
2.Click on "Chờ Duyệt" tab on the top navigation bar</t>
  </si>
  <si>
    <t>A list of pending project cards is
displayed with the following
information from each: Campaign
image cover - Name - Start dated -
Organization image logo - progress bar -
achievement - type - donation or participation
turn</t>
  </si>
  <si>
    <t>Show unapproved campaign list</t>
  </si>
  <si>
    <t>1.Click on "Quản lý chiến dịch" button on the left sidebar 
2.Click on "Không ĐượcDuyệt" tab on the top navigation bar</t>
  </si>
  <si>
    <t>A list of unapproved project cards is
displayed with the following
information from each: Campaign
image cover - Name - Start dated -
Organization image logo - progress bar -
achievement - type - donation or participation
turn</t>
  </si>
  <si>
    <t>Disable campaign</t>
  </si>
  <si>
    <t>1.Click on "Quản lý chiến dịch" button on the left sidebar 
2.Click on "Đã Duyệt" tab on the top navigation bar
3.Select the campaign want to disable
4.Click button "Vô hiệu hóa"
5.Input the reason for the disable</t>
  </si>
  <si>
    <t>The "Campaign Details" view is displayed with the following informations: 
- Dialog view
- Cover, "Thông  tin" tab,campaign name, start date
,information, organization name, project name, type, Activity Fields  
- "Vô hiệu hóa" buttons if the status is "Đã Duyệt"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</si>
</sst>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m/yyyy"/>
  </numFmts>
  <fonts count="33">
    <font>
      <sz val="11.0"/>
      <color rgb="FF000000"/>
      <name val="MS PGothic"/>
      <scheme val="minor"/>
    </font>
    <font>
      <sz val="10.0"/>
      <color theme="1"/>
      <name val="Tahoma"/>
    </font>
    <font>
      <b/>
      <sz val="22.0"/>
      <color rgb="FFFF0000"/>
      <name val="Tahoma"/>
    </font>
    <font>
      <b/>
      <sz val="26.0"/>
      <color rgb="FFFF0000"/>
      <name val="Tahoma"/>
    </font>
    <font/>
    <font>
      <b/>
      <sz val="20.0"/>
      <color rgb="FF000000"/>
      <name val="Tahoma"/>
    </font>
    <font>
      <b/>
      <sz val="10.0"/>
      <color rgb="FF993300"/>
      <name val="Tahoma"/>
    </font>
    <font>
      <i/>
      <sz val="10.0"/>
      <color rgb="FF008000"/>
      <name val="Tahoma"/>
    </font>
    <font>
      <sz val="10.0"/>
      <color rgb="FF000000"/>
      <name val="Tahoma"/>
    </font>
    <font>
      <b/>
      <sz val="10.0"/>
      <color rgb="FFFFFFFF"/>
      <name val="Tahoma"/>
    </font>
    <font>
      <sz val="11.0"/>
      <color rgb="FF000000"/>
      <name val="Tahoma"/>
    </font>
    <font>
      <sz val="11.0"/>
      <color theme="1"/>
      <name val="Tahoma"/>
    </font>
    <font>
      <b/>
      <sz val="10.0"/>
      <color theme="1"/>
      <name val="Tahoma"/>
    </font>
    <font>
      <sz val="10.0"/>
      <color rgb="FFFFFFFF"/>
      <name val="Tahoma"/>
    </font>
    <font>
      <b/>
      <sz val="10.0"/>
      <color rgb="FF0000FF"/>
      <name val="Tahoma"/>
    </font>
    <font>
      <b/>
      <sz val="10.0"/>
      <color rgb="FF000000"/>
      <name val="Tahoma"/>
    </font>
    <font>
      <b/>
      <sz val="10.0"/>
      <color rgb="FFFF0000"/>
      <name val="Tahoma"/>
    </font>
    <font>
      <u/>
      <sz val="10.0"/>
      <color rgb="FF1155CC"/>
      <name val="Tahoma"/>
    </font>
    <font>
      <u/>
      <sz val="10.0"/>
      <color rgb="FF0000FF"/>
      <name val="Tahoma"/>
    </font>
    <font>
      <sz val="11.0"/>
      <color rgb="FF000000"/>
      <name val="MS PGothic"/>
    </font>
    <font>
      <u/>
      <sz val="10.0"/>
      <color rgb="FF1155CC"/>
      <name val="Tahoma"/>
    </font>
    <font>
      <u/>
      <sz val="10.0"/>
      <color rgb="FF0000FF"/>
      <name val="Tahoma"/>
    </font>
    <font>
      <u/>
      <sz val="10.0"/>
      <color rgb="FF1155CC"/>
      <name val="Tahoma"/>
    </font>
    <font>
      <u/>
      <sz val="10.0"/>
      <color rgb="FF1155CC"/>
      <name val="Tahoma"/>
    </font>
    <font>
      <u/>
      <sz val="10.0"/>
      <color rgb="FF1155CC"/>
      <name val="Tahoma"/>
    </font>
    <font>
      <u/>
      <sz val="10.0"/>
      <color rgb="FF1155CC"/>
      <name val="Tahoma"/>
    </font>
    <font>
      <u/>
      <sz val="10.0"/>
      <color rgb="FF1155CC"/>
      <name val="Tahoma"/>
    </font>
    <font>
      <b/>
      <i/>
      <sz val="10.0"/>
      <color theme="1"/>
      <name val="Tahoma"/>
    </font>
    <font>
      <sz val="11.0"/>
      <color theme="1"/>
      <name val="Calibri"/>
    </font>
    <font>
      <color theme="1"/>
      <name val="MS PGothic"/>
      <scheme val="minor"/>
    </font>
    <font>
      <color rgb="FF000000"/>
      <name val="Tahoma"/>
    </font>
    <font>
      <color theme="1"/>
      <name val="Tahoma"/>
    </font>
    <font>
      <sz val="11.0"/>
      <color theme="1"/>
      <name val="MS PGothic"/>
    </font>
  </fonts>
  <fills count="7">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76923C"/>
        <bgColor rgb="FF76923C"/>
      </patternFill>
    </fill>
    <fill>
      <patternFill patternType="solid">
        <fgColor rgb="FFB7E1CD"/>
        <bgColor rgb="FFB7E1CD"/>
      </patternFill>
    </fill>
  </fills>
  <borders count="61">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left/>
      <top/>
      <bottom/>
    </border>
    <border>
      <top/>
      <bottom/>
    </border>
    <border>
      <right/>
      <top/>
      <bottom/>
    </border>
    <border>
      <left style="medium">
        <color rgb="FF000000"/>
      </left>
      <right/>
      <top style="medium">
        <color rgb="FF000000"/>
      </top>
      <bottom/>
    </border>
    <border>
      <left/>
      <right/>
      <top style="medium">
        <color rgb="FF000000"/>
      </top>
      <bottom/>
    </border>
    <border>
      <left style="thin">
        <color rgb="FF000000"/>
      </left>
      <right style="medium">
        <color rgb="FF000000"/>
      </right>
      <top style="medium">
        <color rgb="FF000000"/>
      </top>
      <bottom style="thin">
        <color rgb="FF000000"/>
      </bottom>
    </border>
    <border>
      <left style="medium">
        <color rgb="FF000000"/>
      </left>
      <right/>
      <top/>
      <bottom/>
    </border>
    <border>
      <left/>
      <right style="medium">
        <color rgb="FF000000"/>
      </right>
      <top/>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top style="thin">
        <color rgb="FF000000"/>
      </top>
      <bottom style="thin">
        <color rgb="FF000000"/>
      </bottom>
    </border>
    <border>
      <left style="medium">
        <color rgb="FF000000"/>
      </left>
      <right style="hair">
        <color rgb="FF000000"/>
      </right>
      <top style="medium">
        <color rgb="FF000000"/>
      </top>
      <bottom style="hair">
        <color rgb="FF000000"/>
      </bottom>
    </border>
    <border>
      <left style="hair">
        <color rgb="FF000000"/>
      </left>
      <right style="hair">
        <color rgb="FF000000"/>
      </right>
      <top style="medium">
        <color rgb="FF000000"/>
      </top>
      <bottom style="hair">
        <color rgb="FF000000"/>
      </bottom>
    </border>
    <border>
      <left style="hair">
        <color rgb="FF000000"/>
      </left>
      <right/>
      <top style="medium">
        <color rgb="FF000000"/>
      </top>
      <bottom style="hair">
        <color rgb="FF000000"/>
      </bottom>
    </border>
    <border>
      <left style="hair">
        <color rgb="FF000000"/>
      </left>
      <right style="medium">
        <color rgb="FF000000"/>
      </right>
      <top style="medium">
        <color rgb="FF000000"/>
      </top>
      <bottom style="hair">
        <color rgb="FF000000"/>
      </bottom>
    </border>
    <border>
      <left style="medium">
        <color rgb="FF000000"/>
      </left>
      <right style="hair">
        <color rgb="FF000000"/>
      </right>
      <top/>
      <bottom style="hair">
        <color rgb="FF000000"/>
      </bottom>
    </border>
    <border>
      <left style="hair">
        <color rgb="FF000000"/>
      </left>
      <right style="hair">
        <color rgb="FF000000"/>
      </right>
      <top/>
      <bottom style="hair">
        <color rgb="FF000000"/>
      </bottom>
    </border>
    <border>
      <left style="hair">
        <color rgb="FF000000"/>
      </left>
      <right/>
      <top/>
      <bottom style="hair">
        <color rgb="FF000000"/>
      </bottom>
    </border>
    <border>
      <left style="hair">
        <color rgb="FF000000"/>
      </left>
      <right style="medium">
        <color rgb="FF000000"/>
      </right>
      <top/>
      <bottom style="hair">
        <color rgb="FF000000"/>
      </bottom>
    </border>
    <border>
      <left style="medium">
        <color rgb="FF000000"/>
      </left>
      <right style="hair">
        <color rgb="FF000000"/>
      </right>
      <top style="hair">
        <color rgb="FF000000"/>
      </top>
      <bottom style="hair">
        <color rgb="FF000000"/>
      </bottom>
    </border>
    <border>
      <left style="hair">
        <color rgb="FF000000"/>
      </left>
      <right style="medium">
        <color rgb="FF000000"/>
      </right>
      <top style="hair">
        <color rgb="FF000000"/>
      </top>
      <bottom style="hair">
        <color rgb="FF000000"/>
      </bottom>
    </border>
    <border>
      <left style="hair">
        <color rgb="FF000000"/>
      </left>
      <right style="hair">
        <color rgb="FF000000"/>
      </right>
      <top style="hair">
        <color rgb="FF000000"/>
      </top>
      <bottom style="medium">
        <color rgb="FF000000"/>
      </bottom>
    </border>
    <border>
      <left style="hair">
        <color rgb="FF000000"/>
      </left>
      <right style="medium">
        <color rgb="FF000000"/>
      </right>
      <top style="hair">
        <color rgb="FF000000"/>
      </top>
      <bottom style="medium">
        <color rgb="FF000000"/>
      </bottom>
    </border>
    <border>
      <left/>
      <right/>
      <bottom/>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top style="thin">
        <color rgb="FF000000"/>
      </top>
      <bottom style="thin">
        <color rgb="FF000000"/>
      </bottom>
    </border>
    <border>
      <left style="thin">
        <color rgb="FF000000"/>
      </left>
      <right style="thin">
        <color rgb="FF000000"/>
      </right>
      <top/>
      <bottom style="thin">
        <color rgb="FF000000"/>
      </bottom>
    </border>
    <border>
      <right/>
      <bottom/>
    </border>
  </borders>
  <cellStyleXfs count="1">
    <xf borderId="0" fillId="0" fontId="0" numFmtId="0" applyAlignment="1" applyFont="1"/>
  </cellStyleXfs>
  <cellXfs count="205">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left"/>
    </xf>
    <xf borderId="1" fillId="2" fontId="2" numFmtId="0" xfId="0" applyAlignment="1" applyBorder="1" applyFill="1" applyFont="1">
      <alignment horizontal="center" vertical="center"/>
    </xf>
    <xf borderId="2" fillId="0" fontId="3" numFmtId="0" xfId="0" applyAlignment="1" applyBorder="1" applyFont="1">
      <alignment horizontal="center" vertical="center"/>
    </xf>
    <xf borderId="3" fillId="0" fontId="4" numFmtId="0" xfId="0" applyBorder="1" applyFont="1"/>
    <xf borderId="4" fillId="0" fontId="4" numFmtId="0" xfId="0" applyBorder="1" applyFont="1"/>
    <xf borderId="2" fillId="0" fontId="5" numFmtId="0" xfId="0" applyAlignment="1" applyBorder="1" applyFont="1">
      <alignment horizontal="left" vertical="center"/>
    </xf>
    <xf borderId="0" fillId="0" fontId="1" numFmtId="0" xfId="0" applyAlignment="1" applyFont="1">
      <alignment horizontal="center" vertical="center"/>
    </xf>
    <xf borderId="1" fillId="2" fontId="6" numFmtId="0" xfId="0" applyAlignment="1" applyBorder="1" applyFont="1">
      <alignment horizontal="left"/>
    </xf>
    <xf borderId="0" fillId="0" fontId="7" numFmtId="0" xfId="0" applyAlignment="1" applyFont="1">
      <alignment horizontal="left"/>
    </xf>
    <xf borderId="1" fillId="2" fontId="1" numFmtId="0" xfId="0" applyBorder="1" applyFont="1"/>
    <xf borderId="5" fillId="2" fontId="6" numFmtId="0" xfId="0" applyAlignment="1" applyBorder="1" applyFont="1">
      <alignment horizontal="left"/>
    </xf>
    <xf borderId="2" fillId="2" fontId="8" numFmtId="0" xfId="0" applyAlignment="1" applyBorder="1" applyFont="1">
      <alignment horizontal="left" readingOrder="0"/>
    </xf>
    <xf borderId="4" fillId="0" fontId="1" numFmtId="0" xfId="0" applyAlignment="1" applyBorder="1" applyFont="1">
      <alignment readingOrder="0"/>
    </xf>
    <xf borderId="6" fillId="2" fontId="6" numFmtId="0" xfId="0" applyAlignment="1" applyBorder="1" applyFont="1">
      <alignment horizontal="left" vertical="center"/>
    </xf>
    <xf borderId="7" fillId="0" fontId="8" numFmtId="0" xfId="0" applyAlignment="1" applyBorder="1" applyFont="1">
      <alignment horizontal="left" vertical="center"/>
    </xf>
    <xf borderId="8" fillId="0" fontId="4" numFmtId="0" xfId="0" applyBorder="1" applyFont="1"/>
    <xf borderId="9" fillId="0" fontId="4" numFmtId="0" xfId="0" applyBorder="1" applyFont="1"/>
    <xf borderId="10" fillId="2" fontId="8" numFmtId="164" xfId="0" applyAlignment="1" applyBorder="1" applyFont="1" applyNumberFormat="1">
      <alignment horizontal="left" readingOrder="0" vertical="top"/>
    </xf>
    <xf borderId="11" fillId="0" fontId="4" numFmtId="0" xfId="0" applyBorder="1" applyFont="1"/>
    <xf borderId="12" fillId="0" fontId="4" numFmtId="0" xfId="0" applyBorder="1" applyFont="1"/>
    <xf borderId="13" fillId="0" fontId="4" numFmtId="0" xfId="0" applyBorder="1" applyFont="1"/>
    <xf borderId="14" fillId="0" fontId="4" numFmtId="0" xfId="0" applyBorder="1" applyFont="1"/>
    <xf borderId="4" fillId="0" fontId="8" numFmtId="0" xfId="0" applyAlignment="1" applyBorder="1" applyFont="1">
      <alignment horizontal="left"/>
    </xf>
    <xf borderId="1" fillId="2" fontId="6" numFmtId="0" xfId="0" applyBorder="1" applyFont="1"/>
    <xf borderId="0" fillId="0" fontId="6" numFmtId="0" xfId="0" applyAlignment="1" applyFont="1">
      <alignment horizontal="left"/>
    </xf>
    <xf borderId="0" fillId="0" fontId="1" numFmtId="0" xfId="0" applyAlignment="1" applyFont="1">
      <alignment vertical="center"/>
    </xf>
    <xf borderId="15" fillId="3" fontId="9" numFmtId="15" xfId="0" applyAlignment="1" applyBorder="1" applyFill="1" applyFont="1" applyNumberFormat="1">
      <alignment horizontal="center" vertical="center"/>
    </xf>
    <xf borderId="16" fillId="3" fontId="9" numFmtId="0" xfId="0" applyAlignment="1" applyBorder="1" applyFont="1">
      <alignment horizontal="center" vertical="center"/>
    </xf>
    <xf borderId="17" fillId="3" fontId="9" numFmtId="0" xfId="0" applyAlignment="1" applyBorder="1" applyFont="1">
      <alignment horizontal="center" vertical="center"/>
    </xf>
    <xf borderId="0" fillId="0" fontId="1" numFmtId="0" xfId="0" applyAlignment="1" applyFont="1">
      <alignment vertical="top"/>
    </xf>
    <xf borderId="5" fillId="0" fontId="10" numFmtId="164" xfId="0" applyAlignment="1" applyBorder="1" applyFont="1" applyNumberFormat="1">
      <alignment readingOrder="0" shrinkToFit="0" vertical="top" wrapText="1"/>
    </xf>
    <xf borderId="5" fillId="0" fontId="11" numFmtId="49" xfId="0" applyAlignment="1" applyBorder="1" applyFont="1" applyNumberFormat="1">
      <alignment vertical="top"/>
    </xf>
    <xf borderId="5" fillId="0" fontId="11" numFmtId="0" xfId="0" applyAlignment="1" applyBorder="1" applyFont="1">
      <alignment vertical="top"/>
    </xf>
    <xf borderId="0" fillId="0" fontId="11" numFmtId="15" xfId="0" applyAlignment="1" applyFont="1" applyNumberFormat="1">
      <alignment vertical="top"/>
    </xf>
    <xf borderId="5" fillId="0" fontId="11" numFmtId="15" xfId="0" applyAlignment="1" applyBorder="1" applyFont="1" applyNumberFormat="1">
      <alignment vertical="top"/>
    </xf>
    <xf borderId="18" fillId="0" fontId="1" numFmtId="15" xfId="0" applyAlignment="1" applyBorder="1" applyFont="1" applyNumberFormat="1">
      <alignment vertical="top"/>
    </xf>
    <xf borderId="19" fillId="0" fontId="1" numFmtId="49" xfId="0" applyAlignment="1" applyBorder="1" applyFont="1" applyNumberFormat="1">
      <alignment vertical="top"/>
    </xf>
    <xf borderId="19" fillId="0" fontId="1" numFmtId="0" xfId="0" applyAlignment="1" applyBorder="1" applyFont="1">
      <alignment vertical="top"/>
    </xf>
    <xf borderId="20" fillId="0" fontId="1" numFmtId="0" xfId="0" applyAlignment="1" applyBorder="1" applyFont="1">
      <alignment vertical="top"/>
    </xf>
    <xf borderId="21" fillId="0" fontId="1" numFmtId="15" xfId="0" applyAlignment="1" applyBorder="1" applyFont="1" applyNumberFormat="1">
      <alignment vertical="top"/>
    </xf>
    <xf borderId="22" fillId="0" fontId="1" numFmtId="49" xfId="0" applyAlignment="1" applyBorder="1" applyFont="1" applyNumberFormat="1">
      <alignment vertical="top"/>
    </xf>
    <xf borderId="22" fillId="0" fontId="1" numFmtId="0" xfId="0" applyAlignment="1" applyBorder="1" applyFont="1">
      <alignment vertical="top"/>
    </xf>
    <xf borderId="23" fillId="0" fontId="1" numFmtId="0" xfId="0" applyAlignment="1" applyBorder="1" applyFont="1">
      <alignment vertical="top"/>
    </xf>
    <xf borderId="24" fillId="2" fontId="5" numFmtId="0" xfId="0" applyAlignment="1" applyBorder="1" applyFont="1">
      <alignment horizontal="center"/>
    </xf>
    <xf borderId="25" fillId="0" fontId="4" numFmtId="0" xfId="0" applyBorder="1" applyFont="1"/>
    <xf borderId="26" fillId="0" fontId="4" numFmtId="0" xfId="0" applyBorder="1" applyFont="1"/>
    <xf borderId="1" fillId="2" fontId="12" numFmtId="0" xfId="0" applyBorder="1" applyFont="1"/>
    <xf borderId="1" fillId="2" fontId="1" numFmtId="15" xfId="0" applyBorder="1" applyFont="1" applyNumberFormat="1"/>
    <xf borderId="5" fillId="2" fontId="6" numFmtId="0" xfId="0" applyAlignment="1" applyBorder="1" applyFont="1">
      <alignment horizontal="left" vertical="center"/>
    </xf>
    <xf borderId="2" fillId="2" fontId="6" numFmtId="0" xfId="0" applyAlignment="1" applyBorder="1" applyFont="1">
      <alignment horizontal="left"/>
    </xf>
    <xf borderId="10" fillId="2" fontId="6" numFmtId="0" xfId="0" applyAlignment="1" applyBorder="1" applyFont="1">
      <alignment horizontal="left"/>
    </xf>
    <xf borderId="10" fillId="2" fontId="1" numFmtId="0" xfId="0" applyAlignment="1" applyBorder="1" applyFont="1">
      <alignment readingOrder="0" vertical="top"/>
    </xf>
    <xf borderId="5" fillId="2" fontId="6" numFmtId="0" xfId="0" applyAlignment="1" applyBorder="1" applyFont="1">
      <alignment vertical="center"/>
    </xf>
    <xf borderId="2" fillId="2" fontId="8" numFmtId="0" xfId="0" applyAlignment="1" applyBorder="1" applyFont="1">
      <alignment horizontal="left"/>
    </xf>
    <xf borderId="2" fillId="2" fontId="8" numFmtId="0" xfId="0" applyAlignment="1" applyBorder="1" applyFont="1">
      <alignment vertical="top"/>
    </xf>
    <xf borderId="1" fillId="2" fontId="7" numFmtId="0" xfId="0" applyBorder="1" applyFont="1"/>
    <xf borderId="27" fillId="3" fontId="9" numFmtId="0" xfId="0" applyAlignment="1" applyBorder="1" applyFont="1">
      <alignment horizontal="center"/>
    </xf>
    <xf borderId="28" fillId="3" fontId="9" numFmtId="0" xfId="0" applyAlignment="1" applyBorder="1" applyFont="1">
      <alignment horizontal="center"/>
    </xf>
    <xf borderId="28" fillId="3" fontId="9" numFmtId="0" xfId="0" applyAlignment="1" applyBorder="1" applyFont="1">
      <alignment horizontal="center" shrinkToFit="0" wrapText="1"/>
    </xf>
    <xf borderId="29" fillId="3" fontId="9" numFmtId="0" xfId="0" applyAlignment="1" applyBorder="1" applyFont="1">
      <alignment horizontal="center" shrinkToFit="0" wrapText="1"/>
    </xf>
    <xf borderId="1" fillId="2" fontId="1" numFmtId="0" xfId="0" applyAlignment="1" applyBorder="1" applyFont="1">
      <alignment horizontal="center"/>
    </xf>
    <xf borderId="30" fillId="2" fontId="1" numFmtId="0" xfId="0" applyAlignment="1" applyBorder="1" applyFont="1">
      <alignment horizontal="center"/>
    </xf>
    <xf borderId="1" fillId="2" fontId="1" numFmtId="49" xfId="0" applyAlignment="1" applyBorder="1" applyFont="1" applyNumberFormat="1">
      <alignment horizontal="left" vertical="center"/>
    </xf>
    <xf borderId="31" fillId="2" fontId="1" numFmtId="10" xfId="0" applyAlignment="1" applyBorder="1" applyFont="1" applyNumberFormat="1">
      <alignment horizontal="center"/>
    </xf>
    <xf borderId="1" fillId="2" fontId="1" numFmtId="10" xfId="0" applyAlignment="1" applyBorder="1" applyFont="1" applyNumberFormat="1">
      <alignment horizontal="center"/>
    </xf>
    <xf borderId="32" fillId="3" fontId="13" numFmtId="0" xfId="0" applyAlignment="1" applyBorder="1" applyFont="1">
      <alignment horizontal="center"/>
    </xf>
    <xf borderId="33" fillId="3" fontId="9" numFmtId="0" xfId="0" applyBorder="1" applyFont="1"/>
    <xf borderId="33" fillId="3" fontId="13" numFmtId="0" xfId="0" applyAlignment="1" applyBorder="1" applyFont="1">
      <alignment horizontal="center"/>
    </xf>
    <xf borderId="34" fillId="3" fontId="13" numFmtId="10" xfId="0" applyAlignment="1" applyBorder="1" applyFont="1" applyNumberFormat="1">
      <alignment horizontal="center"/>
    </xf>
    <xf borderId="1" fillId="2" fontId="1" numFmtId="9" xfId="0" applyAlignment="1" applyBorder="1" applyFont="1" applyNumberFormat="1">
      <alignment horizontal="center"/>
    </xf>
    <xf borderId="1" fillId="2" fontId="14" numFmtId="2" xfId="0" applyAlignment="1" applyBorder="1" applyFont="1" applyNumberFormat="1">
      <alignment horizontal="right" shrinkToFit="0" wrapText="1"/>
    </xf>
    <xf borderId="1" fillId="2" fontId="8" numFmtId="0" xfId="0" applyAlignment="1" applyBorder="1" applyFont="1">
      <alignment horizontal="center" shrinkToFit="0" wrapText="1"/>
    </xf>
    <xf borderId="1" fillId="2" fontId="14" numFmtId="10" xfId="0" applyAlignment="1" applyBorder="1" applyFont="1" applyNumberFormat="1">
      <alignment horizontal="right" shrinkToFit="0" wrapText="1"/>
    </xf>
    <xf borderId="1" fillId="2" fontId="1" numFmtId="1" xfId="0" applyBorder="1" applyFont="1" applyNumberFormat="1"/>
    <xf borderId="1" fillId="2" fontId="1" numFmtId="0" xfId="0" applyAlignment="1" applyBorder="1" applyFont="1">
      <alignment horizontal="left"/>
    </xf>
    <xf borderId="1" fillId="2" fontId="5" numFmtId="0" xfId="0" applyAlignment="1" applyBorder="1" applyFont="1">
      <alignment horizontal="left"/>
    </xf>
    <xf borderId="1" fillId="2" fontId="15" numFmtId="0" xfId="0" applyAlignment="1" applyBorder="1" applyFont="1">
      <alignment horizontal="left"/>
    </xf>
    <xf borderId="1" fillId="2" fontId="16" numFmtId="0" xfId="0" applyAlignment="1" applyBorder="1" applyFont="1">
      <alignment horizontal="left"/>
    </xf>
    <xf borderId="2" fillId="2" fontId="6" numFmtId="1" xfId="0" applyBorder="1" applyFont="1" applyNumberFormat="1"/>
    <xf borderId="35" fillId="0" fontId="4" numFmtId="0" xfId="0" applyBorder="1" applyFont="1"/>
    <xf borderId="1" fillId="2" fontId="1" numFmtId="0" xfId="0" applyAlignment="1" applyBorder="1" applyFont="1">
      <alignment shrinkToFit="0" wrapText="1"/>
    </xf>
    <xf borderId="2" fillId="2" fontId="6" numFmtId="1" xfId="0" applyAlignment="1" applyBorder="1" applyFont="1" applyNumberFormat="1">
      <alignment shrinkToFit="0" vertical="center" wrapText="1"/>
    </xf>
    <xf borderId="2" fillId="2" fontId="8" numFmtId="0" xfId="0" applyAlignment="1" applyBorder="1" applyFont="1">
      <alignment horizontal="left" shrinkToFit="0" vertical="top" wrapText="1"/>
    </xf>
    <xf borderId="1" fillId="2" fontId="6" numFmtId="1" xfId="0" applyBorder="1" applyFont="1" applyNumberFormat="1"/>
    <xf borderId="1" fillId="2" fontId="1" numFmtId="0" xfId="0" applyAlignment="1" applyBorder="1" applyFont="1">
      <alignment vertical="center"/>
    </xf>
    <xf borderId="1" fillId="2" fontId="1" numFmtId="1" xfId="0" applyAlignment="1" applyBorder="1" applyFont="1" applyNumberFormat="1">
      <alignment vertical="center"/>
    </xf>
    <xf borderId="1" fillId="2" fontId="1" numFmtId="0" xfId="0" applyAlignment="1" applyBorder="1" applyFont="1">
      <alignment horizontal="left" vertical="center"/>
    </xf>
    <xf borderId="1" fillId="2" fontId="12" numFmtId="0" xfId="0" applyAlignment="1" applyBorder="1" applyFont="1">
      <alignment horizontal="center"/>
    </xf>
    <xf borderId="36" fillId="4" fontId="9" numFmtId="1" xfId="0" applyAlignment="1" applyBorder="1" applyFill="1" applyFont="1" applyNumberFormat="1">
      <alignment horizontal="center" vertical="center"/>
    </xf>
    <xf borderId="37" fillId="4" fontId="9" numFmtId="0" xfId="0" applyAlignment="1" applyBorder="1" applyFont="1">
      <alignment horizontal="center" vertical="center"/>
    </xf>
    <xf borderId="38" fillId="4" fontId="9" numFmtId="0" xfId="0" applyAlignment="1" applyBorder="1" applyFont="1">
      <alignment horizontal="center" vertical="center"/>
    </xf>
    <xf borderId="39" fillId="4" fontId="9" numFmtId="0" xfId="0" applyAlignment="1" applyBorder="1" applyFont="1">
      <alignment horizontal="center" vertical="center"/>
    </xf>
    <xf borderId="40" fillId="2" fontId="1" numFmtId="1" xfId="0" applyAlignment="1" applyBorder="1" applyFont="1" applyNumberFormat="1">
      <alignment vertical="center"/>
    </xf>
    <xf borderId="41" fillId="2" fontId="1" numFmtId="49" xfId="0" applyAlignment="1" applyBorder="1" applyFont="1" applyNumberFormat="1">
      <alignment horizontal="left" readingOrder="0" vertical="center"/>
    </xf>
    <xf borderId="41" fillId="2" fontId="17" numFmtId="0" xfId="0" applyAlignment="1" applyBorder="1" applyFont="1">
      <alignment horizontal="left" readingOrder="0" vertical="center"/>
    </xf>
    <xf borderId="42" fillId="2" fontId="18" numFmtId="0" xfId="0" applyAlignment="1" applyBorder="1" applyFont="1">
      <alignment horizontal="left" vertical="center"/>
    </xf>
    <xf borderId="43" fillId="2" fontId="1" numFmtId="0" xfId="0" applyAlignment="1" applyBorder="1" applyFont="1">
      <alignment horizontal="left" vertical="center"/>
    </xf>
    <xf borderId="0" fillId="0" fontId="19" numFmtId="0" xfId="0" applyFont="1"/>
    <xf borderId="44" fillId="2" fontId="1" numFmtId="1" xfId="0" applyAlignment="1" applyBorder="1" applyFont="1" applyNumberFormat="1">
      <alignment vertical="center"/>
    </xf>
    <xf borderId="19" fillId="2" fontId="1" numFmtId="49" xfId="0" applyAlignment="1" applyBorder="1" applyFont="1" applyNumberFormat="1">
      <alignment horizontal="left" readingOrder="0" vertical="center"/>
    </xf>
    <xf borderId="19" fillId="2" fontId="20" numFmtId="0" xfId="0" applyAlignment="1" applyBorder="1" applyFont="1">
      <alignment horizontal="left" readingOrder="0" vertical="center"/>
    </xf>
    <xf borderId="19" fillId="2" fontId="21" numFmtId="0" xfId="0" applyAlignment="1" applyBorder="1" applyFont="1">
      <alignment horizontal="left" vertical="center"/>
    </xf>
    <xf borderId="45" fillId="2" fontId="1" numFmtId="0" xfId="0" applyAlignment="1" applyBorder="1" applyFont="1">
      <alignment horizontal="left" vertical="center"/>
    </xf>
    <xf borderId="0" fillId="0" fontId="22" numFmtId="0" xfId="0" applyFont="1"/>
    <xf borderId="0" fillId="0" fontId="1" numFmtId="0" xfId="0" applyAlignment="1" applyFont="1">
      <alignment readingOrder="0"/>
    </xf>
    <xf borderId="19" fillId="2" fontId="23" numFmtId="0" xfId="0" applyAlignment="1" applyBorder="1" applyFont="1">
      <alignment horizontal="left" vertical="center"/>
    </xf>
    <xf borderId="0" fillId="2" fontId="24" numFmtId="0" xfId="0" applyAlignment="1" applyFont="1">
      <alignment horizontal="left" readingOrder="0"/>
    </xf>
    <xf borderId="19" fillId="2" fontId="1" numFmtId="0" xfId="0" applyAlignment="1" applyBorder="1" applyFont="1">
      <alignment horizontal="left" vertical="center"/>
    </xf>
    <xf borderId="19" fillId="2" fontId="25" numFmtId="49" xfId="0" applyAlignment="1" applyBorder="1" applyFont="1" applyNumberFormat="1">
      <alignment horizontal="left" readingOrder="0" vertical="center"/>
    </xf>
    <xf borderId="19" fillId="2" fontId="1" numFmtId="49" xfId="0" applyAlignment="1" applyBorder="1" applyFont="1" applyNumberFormat="1">
      <alignment horizontal="left" vertical="center"/>
    </xf>
    <xf borderId="46" fillId="2" fontId="1" numFmtId="49" xfId="0" applyAlignment="1" applyBorder="1" applyFont="1" applyNumberFormat="1">
      <alignment horizontal="left" readingOrder="0" vertical="center"/>
    </xf>
    <xf borderId="46" fillId="2" fontId="26" numFmtId="0" xfId="0" applyAlignment="1" applyBorder="1" applyFont="1">
      <alignment horizontal="left" vertical="center"/>
    </xf>
    <xf borderId="46" fillId="2" fontId="1" numFmtId="0" xfId="0" applyAlignment="1" applyBorder="1" applyFont="1">
      <alignment horizontal="left" vertical="center"/>
    </xf>
    <xf borderId="47" fillId="2" fontId="1" numFmtId="0" xfId="0" applyAlignment="1" applyBorder="1" applyFont="1">
      <alignment horizontal="left" vertical="center"/>
    </xf>
    <xf borderId="48" fillId="2" fontId="1" numFmtId="1" xfId="0" applyBorder="1" applyFont="1" applyNumberFormat="1"/>
    <xf borderId="1" fillId="2" fontId="7" numFmtId="0" xfId="0" applyAlignment="1" applyBorder="1" applyFont="1">
      <alignment shrinkToFit="0" wrapText="1"/>
    </xf>
    <xf borderId="1" fillId="2" fontId="7" numFmtId="10" xfId="0" applyAlignment="1" applyBorder="1" applyFont="1" applyNumberFormat="1">
      <alignment shrinkToFit="0" wrapText="1"/>
    </xf>
    <xf borderId="49" fillId="2" fontId="12" numFmtId="0" xfId="0" applyAlignment="1" applyBorder="1" applyFont="1">
      <alignment shrinkToFit="0" vertical="top" wrapText="1"/>
    </xf>
    <xf borderId="50" fillId="2" fontId="1" numFmtId="0" xfId="0" applyAlignment="1" applyBorder="1" applyFont="1">
      <alignment horizontal="left" readingOrder="0" shrinkToFit="0" vertical="top" wrapText="1"/>
    </xf>
    <xf borderId="51" fillId="0" fontId="4" numFmtId="0" xfId="0" applyBorder="1" applyFont="1"/>
    <xf borderId="52" fillId="0" fontId="4" numFmtId="0" xfId="0" applyBorder="1" applyFont="1"/>
    <xf borderId="29" fillId="2" fontId="7" numFmtId="0" xfId="0" applyAlignment="1" applyBorder="1" applyFont="1">
      <alignment shrinkToFit="0" wrapText="1"/>
    </xf>
    <xf borderId="1" fillId="2" fontId="8" numFmtId="0" xfId="0" applyAlignment="1" applyBorder="1" applyFont="1">
      <alignment shrinkToFit="0" wrapText="1"/>
    </xf>
    <xf borderId="53" fillId="2" fontId="12" numFmtId="0" xfId="0" applyAlignment="1" applyBorder="1" applyFont="1">
      <alignment shrinkToFit="0" vertical="top" wrapText="1"/>
    </xf>
    <xf borderId="2" fillId="2" fontId="1" numFmtId="0" xfId="0" applyAlignment="1" applyBorder="1" applyFont="1">
      <alignment horizontal="left" shrinkToFit="0" vertical="top" wrapText="1"/>
    </xf>
    <xf borderId="54" fillId="2" fontId="7" numFmtId="0" xfId="0" applyAlignment="1" applyBorder="1" applyFont="1">
      <alignment shrinkToFit="0" wrapText="1"/>
    </xf>
    <xf borderId="53" fillId="2" fontId="27" numFmtId="0" xfId="0" applyAlignment="1" applyBorder="1" applyFont="1">
      <alignment horizontal="center" shrinkToFit="0" vertical="top" wrapText="1"/>
    </xf>
    <xf borderId="5" fillId="2" fontId="27" numFmtId="0" xfId="0" applyAlignment="1" applyBorder="1" applyFont="1">
      <alignment horizontal="center" shrinkToFit="0" vertical="top" wrapText="1"/>
    </xf>
    <xf borderId="54" fillId="2" fontId="27" numFmtId="0" xfId="0" applyAlignment="1" applyBorder="1" applyFont="1">
      <alignment horizontal="center" shrinkToFit="0" vertical="top" wrapText="1"/>
    </xf>
    <xf borderId="55" fillId="0" fontId="28" numFmtId="10" xfId="0" applyBorder="1" applyFont="1" applyNumberFormat="1"/>
    <xf borderId="56" fillId="2" fontId="1" numFmtId="0" xfId="0" applyAlignment="1" applyBorder="1" applyFont="1">
      <alignment horizontal="center" shrinkToFit="0" vertical="top" wrapText="1"/>
    </xf>
    <xf borderId="57" fillId="2" fontId="1" numFmtId="0" xfId="0" applyAlignment="1" applyBorder="1" applyFont="1">
      <alignment horizontal="center" shrinkToFit="0" vertical="top" wrapText="1"/>
    </xf>
    <xf borderId="1" fillId="2" fontId="1" numFmtId="0" xfId="0" applyAlignment="1" applyBorder="1" applyFont="1">
      <alignment horizontal="center" shrinkToFit="0" wrapText="1"/>
    </xf>
    <xf borderId="5" fillId="5" fontId="9" numFmtId="0" xfId="0" applyAlignment="1" applyBorder="1" applyFill="1" applyFont="1">
      <alignment horizontal="center" shrinkToFit="0" vertical="center" wrapText="1"/>
    </xf>
    <xf borderId="58" fillId="5" fontId="9" numFmtId="0" xfId="0" applyAlignment="1" applyBorder="1" applyFont="1">
      <alignment horizontal="center" shrinkToFit="0" vertical="center" wrapText="1"/>
    </xf>
    <xf borderId="59" fillId="5" fontId="9" numFmtId="0" xfId="0" applyAlignment="1" applyBorder="1" applyFont="1">
      <alignment horizontal="center" shrinkToFit="0" vertical="center" wrapText="1"/>
    </xf>
    <xf borderId="59" fillId="5" fontId="9" numFmtId="10" xfId="0" applyAlignment="1" applyBorder="1" applyFont="1" applyNumberFormat="1">
      <alignment horizontal="center" shrinkToFit="0" vertical="center" wrapText="1"/>
    </xf>
    <xf borderId="5" fillId="2" fontId="1" numFmtId="0" xfId="0" applyAlignment="1" applyBorder="1" applyFont="1">
      <alignment horizontal="left" shrinkToFit="0" vertical="top" wrapText="1"/>
    </xf>
    <xf borderId="5" fillId="2" fontId="1" numFmtId="0" xfId="0" applyAlignment="1" applyBorder="1" applyFont="1">
      <alignment shrinkToFit="0" vertical="top" wrapText="1"/>
    </xf>
    <xf borderId="5" fillId="2" fontId="1" numFmtId="0" xfId="0" applyAlignment="1" applyBorder="1" applyFont="1">
      <alignment horizontal="left" readingOrder="0" shrinkToFit="0" vertical="top" wrapText="1"/>
    </xf>
    <xf borderId="5" fillId="2" fontId="1" numFmtId="0" xfId="0" applyAlignment="1" applyBorder="1" applyFont="1">
      <alignment readingOrder="0" shrinkToFit="0" vertical="top" wrapText="1"/>
    </xf>
    <xf borderId="5" fillId="2" fontId="1" numFmtId="165" xfId="0" applyAlignment="1" applyBorder="1" applyFont="1" applyNumberFormat="1">
      <alignment readingOrder="0" shrinkToFit="0" vertical="top" wrapText="1"/>
    </xf>
    <xf borderId="5" fillId="2" fontId="1" numFmtId="10" xfId="0" applyAlignment="1" applyBorder="1" applyFont="1" applyNumberFormat="1">
      <alignment shrinkToFit="0" vertical="top" wrapText="1"/>
    </xf>
    <xf borderId="0" fillId="0" fontId="28" numFmtId="10" xfId="0" applyFont="1" applyNumberFormat="1"/>
    <xf borderId="0" fillId="0" fontId="29" numFmtId="0" xfId="0" applyFont="1"/>
    <xf borderId="50" fillId="2" fontId="1" numFmtId="0" xfId="0" applyAlignment="1" applyBorder="1" applyFont="1">
      <alignment horizontal="left" shrinkToFit="0" vertical="top" wrapText="1"/>
    </xf>
    <xf borderId="5" fillId="2" fontId="1" numFmtId="165" xfId="0" applyAlignment="1" applyBorder="1" applyFont="1" applyNumberFormat="1">
      <alignment horizontal="left" readingOrder="0" shrinkToFit="0" vertical="top" wrapText="1"/>
    </xf>
    <xf borderId="5" fillId="2" fontId="1" numFmtId="10" xfId="0" applyAlignment="1" applyBorder="1" applyFont="1" applyNumberFormat="1">
      <alignment horizontal="left" shrinkToFit="0" vertical="top" wrapText="1"/>
    </xf>
    <xf borderId="1" fillId="2" fontId="1" numFmtId="0" xfId="0" applyAlignment="1" applyBorder="1" applyFont="1">
      <alignment horizontal="left" vertical="top"/>
    </xf>
    <xf borderId="5" fillId="2" fontId="1" numFmtId="0" xfId="0" applyAlignment="1" applyBorder="1" applyFont="1">
      <alignment horizontal="left" vertical="top"/>
    </xf>
    <xf borderId="5" fillId="2" fontId="1" numFmtId="0" xfId="0" applyAlignment="1" applyBorder="1" applyFont="1">
      <alignment horizontal="left" readingOrder="0" vertical="top"/>
    </xf>
    <xf borderId="5" fillId="2" fontId="1" numFmtId="165" xfId="0" applyAlignment="1" applyBorder="1" applyFont="1" applyNumberFormat="1">
      <alignment horizontal="left" vertical="top"/>
    </xf>
    <xf borderId="1" fillId="2" fontId="7" numFmtId="0" xfId="0" applyAlignment="1" applyBorder="1" applyFont="1">
      <alignment horizontal="center" shrinkToFit="0" wrapText="1"/>
    </xf>
    <xf borderId="5" fillId="2" fontId="8" numFmtId="0" xfId="0" applyAlignment="1" applyBorder="1" applyFont="1">
      <alignment readingOrder="0" shrinkToFit="0" vertical="top" wrapText="1"/>
    </xf>
    <xf borderId="5" fillId="2" fontId="8" numFmtId="0" xfId="0" applyAlignment="1" applyBorder="1" applyFont="1">
      <alignment horizontal="left" shrinkToFit="0" vertical="top" wrapText="1"/>
    </xf>
    <xf borderId="5" fillId="2" fontId="1" numFmtId="10" xfId="0" applyAlignment="1" applyBorder="1" applyFont="1" applyNumberFormat="1">
      <alignment horizontal="center" shrinkToFit="0" vertical="top" wrapText="1"/>
    </xf>
    <xf borderId="1" fillId="2" fontId="8" numFmtId="0" xfId="0" applyAlignment="1" applyBorder="1" applyFont="1">
      <alignment vertical="top"/>
    </xf>
    <xf borderId="5" fillId="2" fontId="8" numFmtId="0" xfId="0" applyAlignment="1" applyBorder="1" applyFont="1">
      <alignment horizontal="left" readingOrder="0" shrinkToFit="0" vertical="top" wrapText="1"/>
    </xf>
    <xf borderId="0" fillId="0" fontId="28" numFmtId="0" xfId="0" applyAlignment="1" applyFont="1">
      <alignment horizontal="center"/>
    </xf>
    <xf borderId="1" fillId="2" fontId="12" numFmtId="0" xfId="0" applyAlignment="1" applyBorder="1" applyFont="1">
      <alignment vertical="top"/>
    </xf>
    <xf borderId="0" fillId="2" fontId="30" numFmtId="0" xfId="0" applyAlignment="1" applyFont="1">
      <alignment horizontal="left" readingOrder="0" vertical="top"/>
    </xf>
    <xf borderId="5" fillId="2" fontId="1" numFmtId="164" xfId="0" applyAlignment="1" applyBorder="1" applyFont="1" applyNumberFormat="1">
      <alignment readingOrder="0" shrinkToFit="0" vertical="top" wrapText="1"/>
    </xf>
    <xf borderId="5" fillId="6" fontId="1" numFmtId="10" xfId="0" applyAlignment="1" applyBorder="1" applyFill="1" applyFont="1" applyNumberFormat="1">
      <alignment horizontal="left" shrinkToFit="0" vertical="top" wrapText="1"/>
    </xf>
    <xf borderId="4" fillId="2" fontId="31" numFmtId="0" xfId="0" applyAlignment="1" applyBorder="1" applyFont="1">
      <alignment readingOrder="0" shrinkToFit="0" vertical="top" wrapText="1"/>
    </xf>
    <xf borderId="4" fillId="2" fontId="31" numFmtId="0" xfId="0" applyAlignment="1" applyBorder="1" applyFont="1">
      <alignment shrinkToFit="0" vertical="top" wrapText="1"/>
    </xf>
    <xf borderId="4" fillId="2" fontId="31" numFmtId="164" xfId="0" applyAlignment="1" applyBorder="1" applyFont="1" applyNumberFormat="1">
      <alignment horizontal="right" shrinkToFit="0" vertical="top" wrapText="1"/>
    </xf>
    <xf borderId="14" fillId="2" fontId="31" numFmtId="0" xfId="0" applyAlignment="1" applyBorder="1" applyFont="1">
      <alignment readingOrder="0" shrinkToFit="0" vertical="top" wrapText="1"/>
    </xf>
    <xf borderId="14" fillId="2" fontId="31" numFmtId="0" xfId="0" applyAlignment="1" applyBorder="1" applyFont="1">
      <alignment shrinkToFit="0" vertical="top" wrapText="1"/>
    </xf>
    <xf borderId="14" fillId="2" fontId="31" numFmtId="164" xfId="0" applyAlignment="1" applyBorder="1" applyFont="1" applyNumberFormat="1">
      <alignment horizontal="right" shrinkToFit="0" vertical="top" wrapText="1"/>
    </xf>
    <xf borderId="5" fillId="2" fontId="31" numFmtId="0" xfId="0" applyAlignment="1" applyBorder="1" applyFont="1">
      <alignment shrinkToFit="0" vertical="top" wrapText="1"/>
    </xf>
    <xf borderId="4" fillId="2" fontId="11" numFmtId="0" xfId="0" applyAlignment="1" applyBorder="1" applyFont="1">
      <alignment shrinkToFit="0" vertical="top" wrapText="1"/>
    </xf>
    <xf borderId="4" fillId="2" fontId="31" numFmtId="0" xfId="0" applyAlignment="1" applyBorder="1" applyFont="1">
      <alignment vertical="top"/>
    </xf>
    <xf borderId="4" fillId="2" fontId="31" numFmtId="10" xfId="0" applyAlignment="1" applyBorder="1" applyFont="1" applyNumberFormat="1">
      <alignment shrinkToFit="0" vertical="top" wrapText="1"/>
    </xf>
    <xf borderId="26" fillId="2" fontId="32" numFmtId="0" xfId="0" applyAlignment="1" applyBorder="1" applyFont="1">
      <alignment vertical="top"/>
    </xf>
    <xf borderId="11" fillId="2" fontId="31" numFmtId="0" xfId="0" applyAlignment="1" applyBorder="1" applyFont="1">
      <alignment shrinkToFit="0" vertical="top" wrapText="1"/>
    </xf>
    <xf borderId="14" fillId="2" fontId="11" numFmtId="0" xfId="0" applyAlignment="1" applyBorder="1" applyFont="1">
      <alignment shrinkToFit="0" vertical="top" wrapText="1"/>
    </xf>
    <xf borderId="14" fillId="2" fontId="31" numFmtId="0" xfId="0" applyAlignment="1" applyBorder="1" applyFont="1">
      <alignment vertical="top"/>
    </xf>
    <xf borderId="14" fillId="2" fontId="31" numFmtId="10" xfId="0" applyAlignment="1" applyBorder="1" applyFont="1" applyNumberFormat="1">
      <alignment shrinkToFit="0" vertical="top" wrapText="1"/>
    </xf>
    <xf borderId="60" fillId="2" fontId="32" numFmtId="0" xfId="0" applyAlignment="1" applyBorder="1" applyFont="1">
      <alignment vertical="top"/>
    </xf>
    <xf borderId="5" fillId="2" fontId="11" numFmtId="0" xfId="0" applyAlignment="1" applyBorder="1" applyFont="1">
      <alignment shrinkToFit="0" vertical="top" wrapText="1"/>
    </xf>
    <xf borderId="4" fillId="2" fontId="11" numFmtId="0" xfId="0" applyAlignment="1" applyBorder="1" applyFont="1">
      <alignment readingOrder="0" shrinkToFit="0" vertical="top" wrapText="1"/>
    </xf>
    <xf borderId="4" fillId="2" fontId="11" numFmtId="0" xfId="0" applyAlignment="1" applyBorder="1" applyFont="1">
      <alignment horizontal="right" vertical="top"/>
    </xf>
    <xf borderId="4" fillId="2" fontId="11" numFmtId="10" xfId="0" applyAlignment="1" applyBorder="1" applyFont="1" applyNumberFormat="1">
      <alignment horizontal="right" shrinkToFit="0" vertical="top" wrapText="1"/>
    </xf>
    <xf borderId="11" fillId="2" fontId="11" numFmtId="0" xfId="0" applyAlignment="1" applyBorder="1" applyFont="1">
      <alignment shrinkToFit="0" vertical="top" wrapText="1"/>
    </xf>
    <xf borderId="14" fillId="2" fontId="11" numFmtId="0" xfId="0" applyAlignment="1" applyBorder="1" applyFont="1">
      <alignment readingOrder="0" shrinkToFit="0" vertical="top" wrapText="1"/>
    </xf>
    <xf borderId="14" fillId="2" fontId="11" numFmtId="0" xfId="0" applyAlignment="1" applyBorder="1" applyFont="1">
      <alignment horizontal="right" vertical="top"/>
    </xf>
    <xf borderId="14" fillId="2" fontId="11" numFmtId="10" xfId="0" applyAlignment="1" applyBorder="1" applyFont="1" applyNumberFormat="1">
      <alignment horizontal="right" shrinkToFit="0" vertical="top" wrapText="1"/>
    </xf>
    <xf borderId="0" fillId="0" fontId="28" numFmtId="0" xfId="0" applyAlignment="1" applyFont="1">
      <alignment shrinkToFit="0" wrapText="1"/>
    </xf>
    <xf borderId="5" fillId="5" fontId="9" numFmtId="10" xfId="0" applyAlignment="1" applyBorder="1" applyFont="1" applyNumberFormat="1">
      <alignment horizontal="center" shrinkToFit="0" vertical="center" wrapText="1"/>
    </xf>
    <xf borderId="0" fillId="2" fontId="30" numFmtId="0" xfId="0" applyAlignment="1" applyFont="1">
      <alignment horizontal="left" readingOrder="0"/>
    </xf>
    <xf borderId="5" fillId="2" fontId="31" numFmtId="0" xfId="0" applyAlignment="1" applyBorder="1" applyFont="1">
      <alignment shrinkToFit="0" vertical="top" wrapText="1"/>
    </xf>
    <xf borderId="4" fillId="2" fontId="31" numFmtId="0" xfId="0" applyAlignment="1" applyBorder="1" applyFont="1">
      <alignment shrinkToFit="0" vertical="top" wrapText="1"/>
    </xf>
    <xf borderId="4" fillId="2" fontId="31" numFmtId="165" xfId="0" applyAlignment="1" applyBorder="1" applyFont="1" applyNumberFormat="1">
      <alignment shrinkToFit="0" vertical="top" wrapText="1"/>
    </xf>
    <xf borderId="4" fillId="2" fontId="31" numFmtId="0" xfId="0" applyAlignment="1" applyBorder="1" applyFont="1">
      <alignment shrinkToFit="0" vertical="top" wrapText="1"/>
    </xf>
    <xf borderId="26" fillId="2" fontId="32" numFmtId="0" xfId="0" applyAlignment="1" applyBorder="1" applyFont="1">
      <alignment vertical="top"/>
    </xf>
    <xf borderId="14" fillId="2" fontId="31" numFmtId="165" xfId="0" applyAlignment="1" applyBorder="1" applyFont="1" applyNumberFormat="1">
      <alignment shrinkToFit="0" vertical="top" wrapText="1"/>
    </xf>
    <xf borderId="4" fillId="2" fontId="31" numFmtId="0" xfId="0" applyAlignment="1" applyBorder="1" applyFont="1">
      <alignment horizontal="right" shrinkToFit="0" vertical="top" wrapText="1"/>
    </xf>
    <xf borderId="4" fillId="2" fontId="31" numFmtId="10" xfId="0" applyAlignment="1" applyBorder="1" applyFont="1" applyNumberFormat="1">
      <alignment horizontal="right" shrinkToFit="0" vertical="top" wrapText="1"/>
    </xf>
    <xf borderId="0" fillId="0" fontId="32" numFmtId="0" xfId="0" applyAlignment="1" applyFont="1">
      <alignment vertical="bottom"/>
    </xf>
    <xf borderId="14" fillId="2" fontId="31" numFmtId="0" xfId="0" applyAlignment="1" applyBorder="1" applyFont="1">
      <alignment horizontal="right" shrinkToFit="0" vertical="top" wrapText="1"/>
    </xf>
    <xf borderId="14" fillId="2" fontId="31" numFmtId="10" xfId="0" applyAlignment="1" applyBorder="1" applyFont="1" applyNumberFormat="1">
      <alignment horizontal="right" shrinkToFit="0" vertical="top" wrapText="1"/>
    </xf>
    <xf borderId="5" fillId="2" fontId="30" numFmtId="0" xfId="0" applyAlignment="1" applyBorder="1" applyFont="1">
      <alignment horizontal="left" readingOrder="0"/>
    </xf>
    <xf borderId="26" fillId="2" fontId="1" numFmtId="0" xfId="0" applyBorder="1" applyFont="1"/>
  </cellXfs>
  <cellStyles count="1">
    <cellStyle xfId="0" name="Normal" builtinId="0"/>
  </cellStyles>
  <dxfs count="1">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523875</xdr:colOff>
      <xdr:row>1</xdr:row>
      <xdr:rowOff>95250</xdr:rowOff>
    </xdr:from>
    <xdr:ext cx="2143125" cy="6953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5"/>
    <col customWidth="1" min="2" max="2" width="19.63"/>
    <col customWidth="1" min="3" max="3" width="9.25"/>
    <col customWidth="1" min="4" max="4" width="18.88"/>
    <col customWidth="1" min="5" max="5" width="8.0"/>
    <col customWidth="1" min="6" max="6" width="31.13"/>
    <col customWidth="1" min="7" max="7" width="31.0"/>
    <col customWidth="1" min="8" max="26" width="9.0"/>
  </cols>
  <sheetData>
    <row r="1" ht="12.75" customHeight="1">
      <c r="A1" s="1"/>
      <c r="B1" s="2"/>
      <c r="C1" s="1"/>
      <c r="D1" s="1"/>
      <c r="E1" s="1"/>
      <c r="F1" s="1"/>
      <c r="G1" s="1"/>
      <c r="H1" s="1"/>
      <c r="I1" s="1"/>
      <c r="J1" s="1"/>
      <c r="K1" s="1"/>
      <c r="L1" s="1"/>
      <c r="M1" s="1"/>
      <c r="N1" s="1"/>
      <c r="O1" s="1"/>
      <c r="P1" s="1"/>
      <c r="Q1" s="1"/>
      <c r="R1" s="1"/>
      <c r="S1" s="1"/>
      <c r="T1" s="1"/>
      <c r="U1" s="1"/>
      <c r="V1" s="1"/>
      <c r="W1" s="1"/>
      <c r="X1" s="1"/>
      <c r="Y1" s="1"/>
      <c r="Z1" s="1"/>
    </row>
    <row r="2" ht="75.75" customHeight="1">
      <c r="A2" s="3"/>
      <c r="B2" s="4"/>
      <c r="C2" s="5"/>
      <c r="D2" s="6"/>
      <c r="E2" s="7" t="s">
        <v>0</v>
      </c>
      <c r="F2" s="5"/>
      <c r="G2" s="6"/>
      <c r="H2" s="8"/>
      <c r="I2" s="8"/>
      <c r="J2" s="8"/>
      <c r="K2" s="8"/>
      <c r="L2" s="8"/>
      <c r="M2" s="8"/>
      <c r="N2" s="8"/>
      <c r="O2" s="8"/>
      <c r="P2" s="8"/>
      <c r="Q2" s="8"/>
      <c r="R2" s="8"/>
      <c r="S2" s="8"/>
      <c r="T2" s="8"/>
      <c r="U2" s="8"/>
      <c r="V2" s="8"/>
      <c r="W2" s="8"/>
      <c r="X2" s="8"/>
      <c r="Y2" s="8"/>
      <c r="Z2" s="8"/>
    </row>
    <row r="3" ht="12.75" customHeight="1">
      <c r="A3" s="1"/>
      <c r="B3" s="9"/>
      <c r="C3" s="10"/>
      <c r="D3" s="1"/>
      <c r="E3" s="1"/>
      <c r="F3" s="11"/>
      <c r="G3" s="1"/>
      <c r="H3" s="1"/>
      <c r="I3" s="1"/>
      <c r="J3" s="1"/>
      <c r="K3" s="1"/>
      <c r="L3" s="1"/>
      <c r="M3" s="1"/>
      <c r="N3" s="1"/>
      <c r="O3" s="1"/>
      <c r="P3" s="1"/>
      <c r="Q3" s="1"/>
      <c r="R3" s="1"/>
      <c r="S3" s="1"/>
      <c r="T3" s="1"/>
      <c r="U3" s="1"/>
      <c r="V3" s="1"/>
      <c r="W3" s="1"/>
      <c r="X3" s="1"/>
      <c r="Y3" s="1"/>
      <c r="Z3" s="1"/>
    </row>
    <row r="4" ht="14.25" customHeight="1">
      <c r="A4" s="1"/>
      <c r="B4" s="12" t="s">
        <v>1</v>
      </c>
      <c r="C4" s="13" t="s">
        <v>2</v>
      </c>
      <c r="D4" s="5"/>
      <c r="E4" s="6"/>
      <c r="F4" s="12" t="s">
        <v>3</v>
      </c>
      <c r="G4" s="14" t="s">
        <v>4</v>
      </c>
      <c r="H4" s="1"/>
      <c r="I4" s="1"/>
      <c r="J4" s="1"/>
      <c r="K4" s="1"/>
      <c r="L4" s="1"/>
      <c r="M4" s="1"/>
      <c r="N4" s="1"/>
      <c r="O4" s="1"/>
      <c r="P4" s="1"/>
      <c r="Q4" s="1"/>
      <c r="R4" s="1"/>
      <c r="S4" s="1"/>
      <c r="T4" s="1"/>
      <c r="U4" s="1"/>
      <c r="V4" s="1"/>
      <c r="W4" s="1"/>
      <c r="X4" s="1"/>
      <c r="Y4" s="1"/>
      <c r="Z4" s="1"/>
    </row>
    <row r="5" ht="14.25" customHeight="1">
      <c r="A5" s="1"/>
      <c r="B5" s="12" t="s">
        <v>5</v>
      </c>
      <c r="C5" s="13" t="s">
        <v>6</v>
      </c>
      <c r="D5" s="5"/>
      <c r="E5" s="6"/>
      <c r="F5" s="12" t="s">
        <v>7</v>
      </c>
      <c r="G5" s="14" t="s">
        <v>8</v>
      </c>
      <c r="H5" s="1"/>
      <c r="I5" s="1"/>
      <c r="J5" s="1"/>
      <c r="K5" s="1"/>
      <c r="L5" s="1"/>
      <c r="M5" s="1"/>
      <c r="N5" s="1"/>
      <c r="O5" s="1"/>
      <c r="P5" s="1"/>
      <c r="Q5" s="1"/>
      <c r="R5" s="1"/>
      <c r="S5" s="1"/>
      <c r="T5" s="1"/>
      <c r="U5" s="1"/>
      <c r="V5" s="1"/>
      <c r="W5" s="1"/>
      <c r="X5" s="1"/>
      <c r="Y5" s="1"/>
      <c r="Z5" s="1"/>
    </row>
    <row r="6" ht="15.75" customHeight="1">
      <c r="A6" s="1"/>
      <c r="B6" s="15" t="s">
        <v>9</v>
      </c>
      <c r="C6" s="16" t="str">
        <f>C5&amp;"_"&amp;"Test Report"&amp;"_"&amp;"v1.1"</f>
        <v>SP22SE09_Test Report_v1.1</v>
      </c>
      <c r="D6" s="17"/>
      <c r="E6" s="18"/>
      <c r="F6" s="12" t="s">
        <v>10</v>
      </c>
      <c r="G6" s="19">
        <v>44672.0</v>
      </c>
      <c r="H6" s="1"/>
      <c r="I6" s="1"/>
      <c r="J6" s="1"/>
      <c r="K6" s="1"/>
      <c r="L6" s="1"/>
      <c r="M6" s="1"/>
      <c r="N6" s="1"/>
      <c r="O6" s="1"/>
      <c r="P6" s="1"/>
      <c r="Q6" s="1"/>
      <c r="R6" s="1"/>
      <c r="S6" s="1"/>
      <c r="T6" s="1"/>
      <c r="U6" s="1"/>
      <c r="V6" s="1"/>
      <c r="W6" s="1"/>
      <c r="X6" s="1"/>
      <c r="Y6" s="1"/>
      <c r="Z6" s="1"/>
    </row>
    <row r="7" ht="13.5" customHeight="1">
      <c r="A7" s="1"/>
      <c r="B7" s="20"/>
      <c r="C7" s="21"/>
      <c r="D7" s="22"/>
      <c r="E7" s="23"/>
      <c r="F7" s="12" t="s">
        <v>11</v>
      </c>
      <c r="G7" s="24">
        <v>1.1</v>
      </c>
      <c r="H7" s="1"/>
      <c r="I7" s="1"/>
      <c r="J7" s="1"/>
      <c r="K7" s="1"/>
      <c r="L7" s="1"/>
      <c r="M7" s="1"/>
      <c r="N7" s="1"/>
      <c r="O7" s="1"/>
      <c r="P7" s="1"/>
      <c r="Q7" s="1"/>
      <c r="R7" s="1"/>
      <c r="S7" s="1"/>
      <c r="T7" s="1"/>
      <c r="U7" s="1"/>
      <c r="V7" s="1"/>
      <c r="W7" s="1"/>
      <c r="X7" s="1"/>
      <c r="Y7" s="1"/>
      <c r="Z7" s="1"/>
    </row>
    <row r="8" ht="12.75" customHeight="1">
      <c r="A8" s="1"/>
      <c r="B8" s="25"/>
      <c r="C8" s="10"/>
      <c r="D8" s="1"/>
      <c r="E8" s="1"/>
      <c r="F8" s="9"/>
      <c r="G8" s="10"/>
      <c r="H8" s="1"/>
      <c r="I8" s="1"/>
      <c r="J8" s="1"/>
      <c r="K8" s="1"/>
      <c r="L8" s="1"/>
      <c r="M8" s="1"/>
      <c r="N8" s="1"/>
      <c r="O8" s="1"/>
      <c r="P8" s="1"/>
      <c r="Q8" s="1"/>
      <c r="R8" s="1"/>
      <c r="S8" s="1"/>
      <c r="T8" s="1"/>
      <c r="U8" s="1"/>
      <c r="V8" s="1"/>
      <c r="W8" s="1"/>
      <c r="X8" s="1"/>
      <c r="Y8" s="1"/>
      <c r="Z8" s="1"/>
    </row>
    <row r="9" ht="12.75" customHeight="1">
      <c r="A9" s="1"/>
      <c r="B9" s="2"/>
      <c r="C9" s="1"/>
      <c r="D9" s="1"/>
      <c r="E9" s="1"/>
      <c r="F9" s="1"/>
      <c r="G9" s="1"/>
      <c r="H9" s="1"/>
      <c r="I9" s="1"/>
      <c r="J9" s="1"/>
      <c r="K9" s="1"/>
      <c r="L9" s="1"/>
      <c r="M9" s="1"/>
      <c r="N9" s="1"/>
      <c r="O9" s="1"/>
      <c r="P9" s="1"/>
      <c r="Q9" s="1"/>
      <c r="R9" s="1"/>
      <c r="S9" s="1"/>
      <c r="T9" s="1"/>
      <c r="U9" s="1"/>
      <c r="V9" s="1"/>
      <c r="W9" s="1"/>
      <c r="X9" s="1"/>
      <c r="Y9" s="1"/>
      <c r="Z9" s="1"/>
    </row>
    <row r="10" ht="12.75" customHeight="1">
      <c r="A10" s="1"/>
      <c r="B10" s="26" t="s">
        <v>12</v>
      </c>
      <c r="C10" s="1"/>
      <c r="D10" s="1"/>
      <c r="E10" s="1"/>
      <c r="F10" s="1"/>
      <c r="G10" s="1"/>
      <c r="H10" s="1"/>
      <c r="I10" s="1"/>
      <c r="J10" s="1"/>
      <c r="K10" s="1"/>
      <c r="L10" s="1"/>
      <c r="M10" s="1"/>
      <c r="N10" s="1"/>
      <c r="O10" s="1"/>
      <c r="P10" s="1"/>
      <c r="Q10" s="1"/>
      <c r="R10" s="1"/>
      <c r="S10" s="1"/>
      <c r="T10" s="1"/>
      <c r="U10" s="1"/>
      <c r="V10" s="1"/>
      <c r="W10" s="1"/>
      <c r="X10" s="1"/>
      <c r="Y10" s="1"/>
      <c r="Z10" s="1"/>
    </row>
    <row r="11" ht="12.75" customHeight="1">
      <c r="A11" s="27"/>
      <c r="B11" s="28" t="s">
        <v>13</v>
      </c>
      <c r="C11" s="29" t="s">
        <v>11</v>
      </c>
      <c r="D11" s="29" t="s">
        <v>14</v>
      </c>
      <c r="E11" s="29" t="s">
        <v>15</v>
      </c>
      <c r="F11" s="29" t="s">
        <v>16</v>
      </c>
      <c r="G11" s="30" t="s">
        <v>17</v>
      </c>
      <c r="H11" s="27"/>
      <c r="I11" s="27"/>
      <c r="J11" s="27"/>
      <c r="K11" s="27"/>
      <c r="L11" s="27"/>
      <c r="M11" s="27"/>
      <c r="N11" s="27"/>
      <c r="O11" s="27"/>
      <c r="P11" s="27"/>
      <c r="Q11" s="27"/>
      <c r="R11" s="27"/>
      <c r="S11" s="27"/>
      <c r="T11" s="27"/>
      <c r="U11" s="27"/>
      <c r="V11" s="27"/>
      <c r="W11" s="27"/>
      <c r="X11" s="27"/>
      <c r="Y11" s="27"/>
      <c r="Z11" s="27"/>
    </row>
    <row r="12" ht="12.75" customHeight="1">
      <c r="A12" s="31"/>
      <c r="B12" s="32">
        <v>44672.0</v>
      </c>
      <c r="C12" s="33" t="s">
        <v>18</v>
      </c>
      <c r="D12" s="34" t="s">
        <v>19</v>
      </c>
      <c r="E12" s="34" t="s">
        <v>20</v>
      </c>
      <c r="F12" s="35" t="s">
        <v>21</v>
      </c>
      <c r="G12" s="34" t="s">
        <v>22</v>
      </c>
      <c r="H12" s="31"/>
      <c r="I12" s="31"/>
      <c r="J12" s="31"/>
      <c r="K12" s="31"/>
      <c r="L12" s="31"/>
      <c r="M12" s="31"/>
      <c r="N12" s="31"/>
      <c r="O12" s="31"/>
      <c r="P12" s="31"/>
      <c r="Q12" s="31"/>
      <c r="R12" s="31"/>
      <c r="S12" s="31"/>
      <c r="T12" s="31"/>
      <c r="U12" s="31"/>
      <c r="V12" s="31"/>
      <c r="W12" s="31"/>
      <c r="X12" s="31"/>
      <c r="Y12" s="31"/>
      <c r="Z12" s="31"/>
    </row>
    <row r="13" ht="12.75" customHeight="1">
      <c r="A13" s="31"/>
      <c r="B13" s="32">
        <v>44672.0</v>
      </c>
      <c r="C13" s="33" t="s">
        <v>18</v>
      </c>
      <c r="D13" s="34" t="s">
        <v>23</v>
      </c>
      <c r="E13" s="34" t="s">
        <v>24</v>
      </c>
      <c r="F13" s="36" t="s">
        <v>25</v>
      </c>
      <c r="G13" s="34" t="s">
        <v>22</v>
      </c>
      <c r="H13" s="31"/>
      <c r="I13" s="31"/>
      <c r="J13" s="31"/>
      <c r="K13" s="31"/>
      <c r="L13" s="31"/>
      <c r="M13" s="31"/>
      <c r="N13" s="31"/>
      <c r="O13" s="31"/>
      <c r="P13" s="31"/>
      <c r="Q13" s="31"/>
      <c r="R13" s="31"/>
      <c r="S13" s="31"/>
      <c r="T13" s="31"/>
      <c r="U13" s="31"/>
      <c r="V13" s="31"/>
      <c r="W13" s="31"/>
      <c r="X13" s="31"/>
      <c r="Y13" s="31"/>
      <c r="Z13" s="31"/>
    </row>
    <row r="14" ht="12.75" customHeight="1">
      <c r="A14" s="31"/>
      <c r="B14" s="32">
        <v>44672.0</v>
      </c>
      <c r="C14" s="33" t="s">
        <v>26</v>
      </c>
      <c r="D14" s="34" t="s">
        <v>27</v>
      </c>
      <c r="E14" s="34" t="s">
        <v>24</v>
      </c>
      <c r="F14" s="36" t="s">
        <v>28</v>
      </c>
      <c r="G14" s="34" t="s">
        <v>22</v>
      </c>
      <c r="H14" s="31"/>
      <c r="I14" s="31"/>
      <c r="J14" s="31"/>
      <c r="K14" s="31"/>
      <c r="L14" s="31"/>
      <c r="M14" s="31"/>
      <c r="N14" s="31"/>
      <c r="O14" s="31"/>
      <c r="P14" s="31"/>
      <c r="Q14" s="31"/>
      <c r="R14" s="31"/>
      <c r="S14" s="31"/>
      <c r="T14" s="31"/>
      <c r="U14" s="31"/>
      <c r="V14" s="31"/>
      <c r="W14" s="31"/>
      <c r="X14" s="31"/>
      <c r="Y14" s="31"/>
      <c r="Z14" s="31"/>
    </row>
    <row r="15" ht="21.75" customHeight="1">
      <c r="A15" s="31"/>
      <c r="B15" s="37"/>
      <c r="C15" s="38"/>
      <c r="D15" s="39"/>
      <c r="E15" s="39"/>
      <c r="F15" s="39"/>
      <c r="G15" s="40"/>
      <c r="H15" s="31"/>
      <c r="I15" s="31"/>
      <c r="J15" s="31"/>
      <c r="K15" s="31"/>
      <c r="L15" s="31"/>
      <c r="M15" s="31"/>
      <c r="N15" s="31"/>
      <c r="O15" s="31"/>
      <c r="P15" s="31"/>
      <c r="Q15" s="31"/>
      <c r="R15" s="31"/>
      <c r="S15" s="31"/>
      <c r="T15" s="31"/>
      <c r="U15" s="31"/>
      <c r="V15" s="31"/>
      <c r="W15" s="31"/>
      <c r="X15" s="31"/>
      <c r="Y15" s="31"/>
      <c r="Z15" s="31"/>
    </row>
    <row r="16" ht="19.5" customHeight="1">
      <c r="A16" s="31"/>
      <c r="B16" s="37"/>
      <c r="C16" s="38"/>
      <c r="D16" s="39"/>
      <c r="E16" s="39"/>
      <c r="F16" s="39"/>
      <c r="G16" s="40"/>
      <c r="H16" s="31"/>
      <c r="I16" s="31"/>
      <c r="J16" s="31"/>
      <c r="K16" s="31"/>
      <c r="L16" s="31"/>
      <c r="M16" s="31"/>
      <c r="N16" s="31"/>
      <c r="O16" s="31"/>
      <c r="P16" s="31"/>
      <c r="Q16" s="31"/>
      <c r="R16" s="31"/>
      <c r="S16" s="31"/>
      <c r="T16" s="31"/>
      <c r="U16" s="31"/>
      <c r="V16" s="31"/>
      <c r="W16" s="31"/>
      <c r="X16" s="31"/>
      <c r="Y16" s="31"/>
      <c r="Z16" s="31"/>
    </row>
    <row r="17" ht="21.75" customHeight="1">
      <c r="A17" s="31"/>
      <c r="B17" s="37"/>
      <c r="C17" s="38"/>
      <c r="D17" s="39"/>
      <c r="E17" s="39"/>
      <c r="F17" s="39"/>
      <c r="G17" s="40"/>
      <c r="H17" s="31"/>
      <c r="I17" s="31"/>
      <c r="J17" s="31"/>
      <c r="K17" s="31"/>
      <c r="L17" s="31"/>
      <c r="M17" s="31"/>
      <c r="N17" s="31"/>
      <c r="O17" s="31"/>
      <c r="P17" s="31"/>
      <c r="Q17" s="31"/>
      <c r="R17" s="31"/>
      <c r="S17" s="31"/>
      <c r="T17" s="31"/>
      <c r="U17" s="31"/>
      <c r="V17" s="31"/>
      <c r="W17" s="31"/>
      <c r="X17" s="31"/>
      <c r="Y17" s="31"/>
      <c r="Z17" s="31"/>
    </row>
    <row r="18" ht="19.5" customHeight="1">
      <c r="A18" s="31"/>
      <c r="B18" s="41"/>
      <c r="C18" s="42"/>
      <c r="D18" s="43"/>
      <c r="E18" s="43"/>
      <c r="F18" s="43"/>
      <c r="G18" s="44"/>
      <c r="H18" s="31"/>
      <c r="I18" s="31"/>
      <c r="J18" s="31"/>
      <c r="K18" s="31"/>
      <c r="L18" s="31"/>
      <c r="M18" s="31"/>
      <c r="N18" s="31"/>
      <c r="O18" s="31"/>
      <c r="P18" s="31"/>
      <c r="Q18" s="31"/>
      <c r="R18" s="31"/>
      <c r="S18" s="31"/>
      <c r="T18" s="31"/>
      <c r="U18" s="31"/>
      <c r="V18" s="31"/>
      <c r="W18" s="31"/>
      <c r="X18" s="31"/>
      <c r="Y18" s="31"/>
      <c r="Z18" s="31"/>
    </row>
    <row r="19"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D2"/>
    <mergeCell ref="E2:G2"/>
    <mergeCell ref="C4:E4"/>
    <mergeCell ref="C5:E5"/>
    <mergeCell ref="B6:B7"/>
    <mergeCell ref="C6:E7"/>
  </mergeCells>
  <printOptions/>
  <pageMargins bottom="0.35138888888888886" footer="0.0" header="0.0" left="0.4701388888888889" right="0.4701388888888889" top="0.5"/>
  <pageSetup paperSize="9" orientation="landscape"/>
  <headerFooter>
    <oddFooter>&amp;L 02ae-BM/PM/HDCV/FSOFT v2/0&amp;CInternal use&amp;R&amp;P/</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63"/>
    <col customWidth="1" min="2" max="2" width="20.75"/>
    <col customWidth="1" min="3" max="3" width="25.63"/>
    <col customWidth="1" min="4" max="4" width="27.13"/>
    <col customWidth="1" min="5" max="5" width="24.5"/>
    <col customWidth="1" min="6" max="6" width="9.5"/>
    <col customWidth="1" min="7" max="7" width="11.13"/>
    <col customWidth="1" min="8" max="8" width="9.63"/>
    <col customWidth="1" min="9" max="9" width="9.13"/>
    <col customWidth="1" min="10" max="11" width="8.5"/>
    <col customWidth="1" min="12" max="12" width="20.88"/>
  </cols>
  <sheetData>
    <row r="1">
      <c r="A1" s="11"/>
      <c r="B1" s="11"/>
      <c r="C1" s="11"/>
      <c r="D1" s="11"/>
      <c r="E1" s="11"/>
      <c r="F1" s="11"/>
      <c r="G1" s="117"/>
      <c r="H1" s="117"/>
      <c r="I1" s="117"/>
      <c r="J1" s="117"/>
      <c r="K1" s="118"/>
      <c r="L1" s="117"/>
      <c r="M1" s="117"/>
      <c r="N1" s="117"/>
      <c r="O1" s="117"/>
      <c r="P1" s="117"/>
      <c r="Q1" s="117"/>
      <c r="R1" s="117"/>
      <c r="S1" s="117"/>
      <c r="T1" s="117"/>
      <c r="U1" s="117"/>
      <c r="V1" s="117"/>
      <c r="W1" s="117"/>
      <c r="X1" s="117"/>
      <c r="Y1" s="117"/>
      <c r="Z1" s="117"/>
    </row>
    <row r="2">
      <c r="A2" s="119" t="s">
        <v>68</v>
      </c>
      <c r="B2" s="120" t="s">
        <v>55</v>
      </c>
      <c r="C2" s="121"/>
      <c r="D2" s="121"/>
      <c r="E2" s="122"/>
      <c r="F2" s="123"/>
      <c r="G2" s="117"/>
      <c r="H2" s="117"/>
      <c r="I2" s="117"/>
      <c r="J2" s="117"/>
      <c r="K2" s="118"/>
      <c r="L2" s="124" t="s">
        <v>34</v>
      </c>
      <c r="M2" s="117"/>
      <c r="N2" s="117"/>
      <c r="O2" s="117"/>
      <c r="P2" s="117"/>
      <c r="Q2" s="117"/>
      <c r="R2" s="117"/>
      <c r="S2" s="117"/>
      <c r="T2" s="117"/>
      <c r="U2" s="117"/>
      <c r="V2" s="117"/>
      <c r="W2" s="117"/>
      <c r="X2" s="117"/>
      <c r="Y2" s="117"/>
      <c r="Z2" s="117"/>
    </row>
    <row r="3">
      <c r="A3" s="125" t="s">
        <v>69</v>
      </c>
      <c r="B3" s="126"/>
      <c r="C3" s="5"/>
      <c r="D3" s="5"/>
      <c r="E3" s="6"/>
      <c r="F3" s="127"/>
      <c r="G3" s="117"/>
      <c r="H3" s="117"/>
      <c r="I3" s="117"/>
      <c r="J3" s="117"/>
      <c r="K3" s="118"/>
      <c r="L3" s="124" t="s">
        <v>35</v>
      </c>
      <c r="M3" s="117"/>
      <c r="N3" s="117"/>
      <c r="O3" s="117"/>
      <c r="P3" s="117"/>
      <c r="Q3" s="117"/>
      <c r="R3" s="117"/>
      <c r="S3" s="117"/>
      <c r="T3" s="117"/>
      <c r="U3" s="117"/>
      <c r="V3" s="117"/>
      <c r="W3" s="117"/>
      <c r="X3" s="117"/>
      <c r="Y3" s="117"/>
      <c r="Z3" s="117"/>
    </row>
    <row r="4">
      <c r="A4" s="125" t="s">
        <v>70</v>
      </c>
      <c r="B4" s="126"/>
      <c r="C4" s="5"/>
      <c r="D4" s="5"/>
      <c r="E4" s="6"/>
      <c r="F4" s="127"/>
      <c r="G4" s="117"/>
      <c r="H4" s="117"/>
      <c r="I4" s="117"/>
      <c r="J4" s="117"/>
      <c r="K4" s="118"/>
      <c r="L4" s="124" t="s">
        <v>71</v>
      </c>
      <c r="M4" s="117"/>
      <c r="N4" s="117"/>
      <c r="O4" s="117"/>
      <c r="P4" s="117"/>
      <c r="Q4" s="117"/>
      <c r="R4" s="117"/>
      <c r="S4" s="117"/>
      <c r="T4" s="117"/>
      <c r="U4" s="117"/>
      <c r="V4" s="117"/>
      <c r="W4" s="117"/>
      <c r="X4" s="117"/>
      <c r="Y4" s="117"/>
      <c r="Z4" s="117"/>
    </row>
    <row r="5">
      <c r="A5" s="128" t="s">
        <v>38</v>
      </c>
      <c r="B5" s="129" t="s">
        <v>34</v>
      </c>
      <c r="C5" s="129" t="s">
        <v>35</v>
      </c>
      <c r="D5" s="129" t="s">
        <v>36</v>
      </c>
      <c r="E5" s="129" t="s">
        <v>22</v>
      </c>
      <c r="F5" s="130" t="s">
        <v>72</v>
      </c>
      <c r="G5" s="117"/>
      <c r="H5" s="117"/>
      <c r="I5" s="117"/>
      <c r="J5" s="117"/>
      <c r="K5" s="118"/>
      <c r="L5" s="124" t="s">
        <v>22</v>
      </c>
      <c r="M5" s="117"/>
      <c r="N5" s="117"/>
      <c r="O5" s="117"/>
      <c r="P5" s="117"/>
      <c r="Q5" s="117"/>
      <c r="R5" s="117"/>
      <c r="S5" s="117"/>
      <c r="T5" s="117"/>
      <c r="U5" s="117"/>
      <c r="V5" s="117"/>
      <c r="W5" s="117"/>
      <c r="X5" s="117"/>
      <c r="Y5" s="117"/>
      <c r="Z5" s="117"/>
    </row>
    <row r="6">
      <c r="A6" s="131">
        <f>AVERAGE(K:K)</f>
        <v>0.9731379731</v>
      </c>
      <c r="B6" s="132">
        <f>COUNTIF(F10:F989,"Pass")</f>
        <v>7</v>
      </c>
      <c r="C6" s="132">
        <f>COUNTIF(F10:F989,"Fail")</f>
        <v>0</v>
      </c>
      <c r="D6" s="132">
        <f>F6-E6-C6-B6</f>
        <v>0</v>
      </c>
      <c r="E6" s="132">
        <f>COUNTIF(F10:F989,"N/A")</f>
        <v>0</v>
      </c>
      <c r="F6" s="133">
        <f>COUNTA(A10:A989)</f>
        <v>7</v>
      </c>
      <c r="G6" s="117"/>
      <c r="H6" s="117"/>
      <c r="I6" s="117"/>
      <c r="J6" s="117"/>
      <c r="K6" s="118"/>
      <c r="L6" s="117"/>
      <c r="M6" s="117"/>
      <c r="N6" s="117"/>
      <c r="O6" s="117"/>
      <c r="P6" s="117"/>
      <c r="Q6" s="117"/>
      <c r="R6" s="117"/>
      <c r="S6" s="117"/>
      <c r="T6" s="117"/>
      <c r="U6" s="117"/>
      <c r="V6" s="117"/>
      <c r="W6" s="117"/>
      <c r="X6" s="117"/>
      <c r="Y6" s="117"/>
      <c r="Z6" s="117"/>
    </row>
    <row r="7">
      <c r="A7" s="134"/>
      <c r="B7" s="134"/>
      <c r="C7" s="134"/>
      <c r="D7" s="134"/>
      <c r="E7" s="134"/>
      <c r="F7" s="73"/>
      <c r="G7" s="117"/>
      <c r="H7" s="117"/>
      <c r="I7" s="117"/>
      <c r="J7" s="117"/>
      <c r="K7" s="118"/>
      <c r="L7" s="117"/>
      <c r="M7" s="117"/>
      <c r="N7" s="117"/>
      <c r="O7" s="117"/>
      <c r="P7" s="117"/>
      <c r="Q7" s="117"/>
      <c r="R7" s="117"/>
      <c r="S7" s="117"/>
      <c r="T7" s="117"/>
      <c r="U7" s="117"/>
      <c r="V7" s="117"/>
      <c r="W7" s="117"/>
      <c r="X7" s="117"/>
      <c r="Y7" s="117"/>
      <c r="Z7" s="117"/>
    </row>
    <row r="8" ht="6.75" customHeight="1">
      <c r="G8" s="117"/>
      <c r="H8" s="117"/>
      <c r="I8" s="117"/>
      <c r="J8" s="117"/>
      <c r="K8" s="118"/>
      <c r="L8" s="117"/>
      <c r="M8" s="117"/>
      <c r="N8" s="117"/>
      <c r="O8" s="117"/>
      <c r="P8" s="117"/>
      <c r="Q8" s="117"/>
      <c r="R8" s="117"/>
      <c r="S8" s="117"/>
      <c r="T8" s="117"/>
      <c r="U8" s="117"/>
      <c r="V8" s="117"/>
      <c r="W8" s="117"/>
      <c r="X8" s="117"/>
      <c r="Y8" s="117"/>
      <c r="Z8" s="117"/>
    </row>
    <row r="9">
      <c r="A9" s="135" t="s">
        <v>73</v>
      </c>
      <c r="B9" s="135" t="s">
        <v>74</v>
      </c>
      <c r="C9" s="135" t="s">
        <v>75</v>
      </c>
      <c r="D9" s="135" t="s">
        <v>76</v>
      </c>
      <c r="E9" s="135" t="s">
        <v>77</v>
      </c>
      <c r="F9" s="135" t="s">
        <v>78</v>
      </c>
      <c r="G9" s="135" t="s">
        <v>79</v>
      </c>
      <c r="H9" s="135" t="s">
        <v>80</v>
      </c>
      <c r="I9" s="136" t="s">
        <v>81</v>
      </c>
      <c r="J9" s="137" t="s">
        <v>82</v>
      </c>
      <c r="K9" s="138" t="s">
        <v>83</v>
      </c>
      <c r="L9" s="135" t="s">
        <v>84</v>
      </c>
    </row>
    <row r="10" ht="82.5" customHeight="1">
      <c r="A10" s="139" t="str">
        <f t="shared" ref="A10:A16" si="1">IF(OR(B10&lt;&gt;"",D10&lt;&gt;""),"["&amp;TEXT($B$2,"##")&amp;"-"&amp;TEXT(ROW()-9,"##")&amp;"]","")</f>
        <v>[Volunteer_DonateToDonationCampaign-1]</v>
      </c>
      <c r="B10" s="141" t="s">
        <v>154</v>
      </c>
      <c r="C10" s="141" t="s">
        <v>155</v>
      </c>
      <c r="D10" s="141" t="s">
        <v>156</v>
      </c>
      <c r="E10" s="139" t="s">
        <v>22</v>
      </c>
      <c r="F10" s="139" t="s">
        <v>34</v>
      </c>
      <c r="G10" s="148">
        <v>44672.0</v>
      </c>
      <c r="H10" s="141" t="s">
        <v>157</v>
      </c>
      <c r="I10" s="141">
        <v>27.0</v>
      </c>
      <c r="J10" s="141">
        <v>24.0</v>
      </c>
      <c r="K10" s="149">
        <f t="shared" ref="K10:K16" si="2">J10/I10</f>
        <v>0.8888888889</v>
      </c>
      <c r="L10" s="141" t="s">
        <v>158</v>
      </c>
      <c r="M10" s="150"/>
      <c r="N10" s="150"/>
      <c r="O10" s="150"/>
      <c r="P10" s="150"/>
      <c r="Q10" s="150"/>
      <c r="R10" s="150"/>
      <c r="S10" s="150"/>
      <c r="T10" s="150"/>
      <c r="U10" s="150"/>
      <c r="V10" s="150"/>
      <c r="W10" s="150"/>
      <c r="X10" s="150"/>
      <c r="Y10" s="150"/>
      <c r="Z10" s="150"/>
    </row>
    <row r="11" ht="94.5" customHeight="1">
      <c r="A11" s="139" t="str">
        <f t="shared" si="1"/>
        <v>[Volunteer_DonateToDonationCampaign-2]</v>
      </c>
      <c r="B11" s="141" t="s">
        <v>159</v>
      </c>
      <c r="C11" s="141" t="s">
        <v>160</v>
      </c>
      <c r="D11" s="141" t="s">
        <v>161</v>
      </c>
      <c r="E11" s="151" t="s">
        <v>22</v>
      </c>
      <c r="F11" s="151" t="s">
        <v>34</v>
      </c>
      <c r="G11" s="148">
        <v>44672.0</v>
      </c>
      <c r="H11" s="141" t="s">
        <v>157</v>
      </c>
      <c r="I11" s="151">
        <v>10.0</v>
      </c>
      <c r="J11" s="152">
        <v>10.0</v>
      </c>
      <c r="K11" s="149">
        <f t="shared" si="2"/>
        <v>1</v>
      </c>
      <c r="L11" s="151"/>
      <c r="M11" s="150"/>
      <c r="N11" s="150"/>
      <c r="O11" s="150"/>
      <c r="P11" s="150"/>
      <c r="Q11" s="150"/>
      <c r="R11" s="150"/>
      <c r="S11" s="150"/>
      <c r="T11" s="150"/>
      <c r="U11" s="150"/>
      <c r="V11" s="150"/>
      <c r="W11" s="150"/>
      <c r="X11" s="150"/>
      <c r="Y11" s="150"/>
      <c r="Z11" s="150"/>
    </row>
    <row r="12" ht="129.0" customHeight="1">
      <c r="A12" s="139" t="str">
        <f t="shared" si="1"/>
        <v>[Volunteer_DonateToDonationCampaign-3]</v>
      </c>
      <c r="B12" s="141" t="s">
        <v>162</v>
      </c>
      <c r="C12" s="141" t="s">
        <v>163</v>
      </c>
      <c r="D12" s="141" t="s">
        <v>164</v>
      </c>
      <c r="E12" s="151" t="s">
        <v>22</v>
      </c>
      <c r="F12" s="151" t="s">
        <v>34</v>
      </c>
      <c r="G12" s="148">
        <v>44672.0</v>
      </c>
      <c r="H12" s="141" t="s">
        <v>157</v>
      </c>
      <c r="I12" s="151">
        <v>13.0</v>
      </c>
      <c r="J12" s="152">
        <v>12.0</v>
      </c>
      <c r="K12" s="149">
        <f t="shared" si="2"/>
        <v>0.9230769231</v>
      </c>
      <c r="L12" s="152" t="s">
        <v>158</v>
      </c>
      <c r="M12" s="150"/>
      <c r="N12" s="150"/>
      <c r="O12" s="150"/>
      <c r="P12" s="150"/>
      <c r="Q12" s="150"/>
      <c r="R12" s="150"/>
      <c r="S12" s="150"/>
      <c r="T12" s="150"/>
      <c r="U12" s="150"/>
      <c r="V12" s="150"/>
      <c r="W12" s="150"/>
      <c r="X12" s="150"/>
      <c r="Y12" s="150"/>
      <c r="Z12" s="150"/>
    </row>
    <row r="13">
      <c r="A13" s="139" t="str">
        <f t="shared" si="1"/>
        <v>[Volunteer_DonateToDonationCampaign-4]</v>
      </c>
      <c r="B13" s="141" t="s">
        <v>165</v>
      </c>
      <c r="C13" s="141" t="s">
        <v>155</v>
      </c>
      <c r="D13" s="141" t="s">
        <v>166</v>
      </c>
      <c r="E13" s="152" t="s">
        <v>167</v>
      </c>
      <c r="F13" s="151" t="s">
        <v>34</v>
      </c>
      <c r="G13" s="148">
        <v>44672.0</v>
      </c>
      <c r="H13" s="141" t="s">
        <v>157</v>
      </c>
      <c r="I13" s="151">
        <v>13.0</v>
      </c>
      <c r="J13" s="152">
        <v>13.0</v>
      </c>
      <c r="K13" s="149">
        <f t="shared" si="2"/>
        <v>1</v>
      </c>
      <c r="L13" s="152"/>
    </row>
    <row r="14">
      <c r="A14" s="139" t="str">
        <f t="shared" si="1"/>
        <v>[Volunteer_DonateToDonationCampaign-5]</v>
      </c>
      <c r="B14" s="141" t="s">
        <v>168</v>
      </c>
      <c r="C14" s="141" t="s">
        <v>155</v>
      </c>
      <c r="D14" s="141" t="s">
        <v>169</v>
      </c>
      <c r="E14" s="152" t="s">
        <v>170</v>
      </c>
      <c r="F14" s="151" t="s">
        <v>34</v>
      </c>
      <c r="G14" s="148">
        <v>44672.0</v>
      </c>
      <c r="H14" s="141" t="s">
        <v>157</v>
      </c>
      <c r="I14" s="151">
        <v>13.0</v>
      </c>
      <c r="J14" s="152">
        <v>13.0</v>
      </c>
      <c r="K14" s="149">
        <f t="shared" si="2"/>
        <v>1</v>
      </c>
      <c r="L14" s="152"/>
    </row>
    <row r="15">
      <c r="A15" s="139" t="str">
        <f t="shared" si="1"/>
        <v>[Volunteer_DonateToDonationCampaign-6]</v>
      </c>
      <c r="B15" s="141" t="s">
        <v>171</v>
      </c>
      <c r="C15" s="141" t="s">
        <v>155</v>
      </c>
      <c r="D15" s="141" t="s">
        <v>172</v>
      </c>
      <c r="E15" s="152" t="s">
        <v>173</v>
      </c>
      <c r="F15" s="151" t="s">
        <v>34</v>
      </c>
      <c r="G15" s="148">
        <v>44672.0</v>
      </c>
      <c r="H15" s="141" t="s">
        <v>157</v>
      </c>
      <c r="I15" s="151">
        <v>13.0</v>
      </c>
      <c r="J15" s="152">
        <v>13.0</v>
      </c>
      <c r="K15" s="149">
        <f t="shared" si="2"/>
        <v>1</v>
      </c>
      <c r="L15" s="152"/>
    </row>
    <row r="16">
      <c r="A16" s="139" t="str">
        <f t="shared" si="1"/>
        <v>[Volunteer_DonateToDonationCampaign-7]</v>
      </c>
      <c r="B16" s="141" t="s">
        <v>174</v>
      </c>
      <c r="C16" s="141" t="s">
        <v>155</v>
      </c>
      <c r="D16" s="141" t="s">
        <v>175</v>
      </c>
      <c r="E16" s="152" t="s">
        <v>176</v>
      </c>
      <c r="F16" s="151" t="s">
        <v>34</v>
      </c>
      <c r="G16" s="148">
        <v>44672.0</v>
      </c>
      <c r="H16" s="141" t="s">
        <v>157</v>
      </c>
      <c r="I16" s="151">
        <v>13.0</v>
      </c>
      <c r="J16" s="152">
        <v>13.0</v>
      </c>
      <c r="K16" s="149">
        <f t="shared" si="2"/>
        <v>1</v>
      </c>
      <c r="L16" s="152"/>
    </row>
    <row r="17">
      <c r="K17" s="145"/>
    </row>
    <row r="18" ht="15.75" customHeight="1">
      <c r="K18" s="145"/>
    </row>
    <row r="19" ht="15.75" customHeight="1">
      <c r="K19" s="145"/>
    </row>
    <row r="20" ht="15.75" customHeight="1">
      <c r="K20" s="145"/>
    </row>
    <row r="21" ht="15.75" customHeight="1">
      <c r="K21" s="145"/>
    </row>
    <row r="22" ht="15.75" customHeight="1">
      <c r="K22" s="145"/>
    </row>
    <row r="23" ht="15.75" customHeight="1">
      <c r="K23" s="145"/>
    </row>
    <row r="24" ht="15.75" customHeight="1">
      <c r="K24" s="145"/>
    </row>
    <row r="25" ht="15.75" customHeight="1">
      <c r="K25" s="145"/>
    </row>
    <row r="26" ht="15.75" customHeight="1">
      <c r="K26" s="145"/>
    </row>
    <row r="27" ht="15.75" customHeight="1">
      <c r="K27" s="145"/>
    </row>
    <row r="28" ht="15.75" customHeight="1">
      <c r="K28" s="145"/>
    </row>
    <row r="29" ht="15.75" customHeight="1">
      <c r="K29" s="145"/>
    </row>
    <row r="30" ht="15.75" customHeight="1">
      <c r="K30" s="145"/>
    </row>
    <row r="31" ht="15.75" customHeight="1">
      <c r="K31" s="145"/>
    </row>
    <row r="32" ht="15.75" customHeight="1">
      <c r="K32" s="145"/>
    </row>
    <row r="33" ht="15.75" customHeight="1">
      <c r="K33" s="145"/>
    </row>
    <row r="34" ht="15.75" customHeight="1">
      <c r="K34" s="145"/>
    </row>
    <row r="35" ht="15.75" customHeight="1">
      <c r="K35" s="145"/>
    </row>
    <row r="36" ht="15.75" customHeight="1">
      <c r="K36" s="145"/>
    </row>
    <row r="37" ht="15.75" customHeight="1">
      <c r="K37" s="145"/>
    </row>
    <row r="38" ht="15.75" customHeight="1">
      <c r="K38" s="145"/>
    </row>
    <row r="39" ht="15.75" customHeight="1">
      <c r="K39" s="145"/>
    </row>
    <row r="40" ht="15.75" customHeight="1">
      <c r="K40" s="145"/>
    </row>
    <row r="41" ht="15.75" customHeight="1">
      <c r="K41" s="145"/>
    </row>
    <row r="42" ht="15.75" customHeight="1">
      <c r="K42" s="145"/>
    </row>
    <row r="43" ht="15.75" customHeight="1">
      <c r="K43" s="145"/>
    </row>
    <row r="44" ht="15.75" customHeight="1">
      <c r="K44" s="145"/>
    </row>
    <row r="45" ht="15.75" customHeight="1">
      <c r="K45" s="145"/>
    </row>
    <row r="46" ht="15.75" customHeight="1">
      <c r="K46" s="145"/>
    </row>
    <row r="47" ht="15.75" customHeight="1">
      <c r="K47" s="145"/>
    </row>
    <row r="48" ht="15.75" customHeight="1">
      <c r="K48" s="145"/>
    </row>
    <row r="49" ht="15.75" customHeight="1">
      <c r="K49" s="145"/>
    </row>
    <row r="50" ht="15.75" customHeight="1">
      <c r="K50" s="145"/>
    </row>
    <row r="51" ht="15.75" customHeight="1">
      <c r="K51" s="145"/>
    </row>
    <row r="52" ht="15.75" customHeight="1">
      <c r="K52" s="145"/>
    </row>
    <row r="53" ht="15.75" customHeight="1">
      <c r="K53" s="145"/>
    </row>
    <row r="54" ht="15.75" customHeight="1">
      <c r="K54" s="145"/>
    </row>
    <row r="55" ht="15.75" customHeight="1">
      <c r="K55" s="145"/>
    </row>
    <row r="56" ht="15.75" customHeight="1">
      <c r="K56" s="145"/>
    </row>
    <row r="57" ht="15.75" customHeight="1">
      <c r="K57" s="145"/>
    </row>
    <row r="58" ht="15.75" customHeight="1">
      <c r="K58" s="145"/>
    </row>
    <row r="59" ht="15.75" customHeight="1">
      <c r="K59" s="145"/>
    </row>
    <row r="60" ht="15.75" customHeight="1">
      <c r="K60" s="145"/>
    </row>
    <row r="61" ht="15.75" customHeight="1">
      <c r="K61" s="145"/>
    </row>
    <row r="62" ht="15.75" customHeight="1">
      <c r="K62" s="145"/>
    </row>
    <row r="63" ht="15.75" customHeight="1">
      <c r="K63" s="145"/>
    </row>
    <row r="64" ht="15.75" customHeight="1">
      <c r="K64" s="145"/>
    </row>
    <row r="65" ht="15.75" customHeight="1">
      <c r="K65" s="145"/>
    </row>
    <row r="66" ht="15.75" customHeight="1">
      <c r="K66" s="145"/>
    </row>
    <row r="67" ht="15.75" customHeight="1">
      <c r="K67" s="145"/>
    </row>
    <row r="68" ht="15.75" customHeight="1">
      <c r="K68" s="145"/>
    </row>
    <row r="69" ht="15.75" customHeight="1">
      <c r="K69" s="145"/>
    </row>
    <row r="70" ht="15.75" customHeight="1">
      <c r="K70" s="145"/>
    </row>
    <row r="71" ht="15.75" customHeight="1">
      <c r="K71" s="145"/>
    </row>
    <row r="72" ht="15.75" customHeight="1">
      <c r="K72" s="145"/>
    </row>
    <row r="73" ht="15.75" customHeight="1">
      <c r="K73" s="145"/>
    </row>
    <row r="74" ht="15.75" customHeight="1">
      <c r="K74" s="145"/>
    </row>
    <row r="75" ht="15.75" customHeight="1">
      <c r="K75" s="145"/>
    </row>
    <row r="76" ht="15.75" customHeight="1">
      <c r="K76" s="145"/>
    </row>
    <row r="77" ht="15.75" customHeight="1">
      <c r="K77" s="145"/>
    </row>
    <row r="78" ht="15.75" customHeight="1">
      <c r="K78" s="145"/>
    </row>
    <row r="79" ht="15.75" customHeight="1">
      <c r="K79" s="145"/>
    </row>
    <row r="80" ht="15.75" customHeight="1">
      <c r="K80" s="145"/>
    </row>
    <row r="81" ht="15.75" customHeight="1">
      <c r="K81" s="145"/>
    </row>
    <row r="82" ht="15.75" customHeight="1">
      <c r="K82" s="145"/>
    </row>
    <row r="83" ht="15.75" customHeight="1">
      <c r="K83" s="145"/>
    </row>
    <row r="84" ht="15.75" customHeight="1">
      <c r="K84" s="145"/>
    </row>
    <row r="85" ht="15.75" customHeight="1">
      <c r="K85" s="145"/>
    </row>
    <row r="86" ht="15.75" customHeight="1">
      <c r="K86" s="145"/>
    </row>
    <row r="87" ht="15.75" customHeight="1">
      <c r="K87" s="145"/>
    </row>
    <row r="88" ht="15.75" customHeight="1">
      <c r="K88" s="145"/>
    </row>
    <row r="89" ht="15.75" customHeight="1">
      <c r="K89" s="145"/>
    </row>
    <row r="90" ht="15.75" customHeight="1">
      <c r="K90" s="145"/>
    </row>
    <row r="91" ht="15.75" customHeight="1">
      <c r="K91" s="145"/>
    </row>
    <row r="92" ht="15.75" customHeight="1">
      <c r="K92" s="145"/>
    </row>
    <row r="93" ht="15.75" customHeight="1">
      <c r="K93" s="145"/>
    </row>
    <row r="94" ht="15.75" customHeight="1">
      <c r="K94" s="145"/>
    </row>
    <row r="95" ht="15.75" customHeight="1">
      <c r="K95" s="145"/>
    </row>
    <row r="96" ht="15.75" customHeight="1">
      <c r="K96" s="145"/>
    </row>
    <row r="97" ht="15.75" customHeight="1">
      <c r="K97" s="145"/>
    </row>
    <row r="98" ht="15.75" customHeight="1">
      <c r="K98" s="145"/>
    </row>
    <row r="99" ht="15.75" customHeight="1">
      <c r="K99" s="145"/>
    </row>
    <row r="100" ht="15.75" customHeight="1">
      <c r="K100" s="145"/>
    </row>
    <row r="101" ht="15.75" customHeight="1">
      <c r="K101" s="145"/>
    </row>
    <row r="102" ht="15.75" customHeight="1">
      <c r="K102" s="145"/>
    </row>
    <row r="103" ht="15.75" customHeight="1">
      <c r="K103" s="145"/>
    </row>
    <row r="104" ht="15.75" customHeight="1">
      <c r="K104" s="145"/>
    </row>
    <row r="105" ht="15.75" customHeight="1">
      <c r="K105" s="145"/>
    </row>
    <row r="106" ht="15.75" customHeight="1">
      <c r="K106" s="145"/>
    </row>
    <row r="107" ht="15.75" customHeight="1">
      <c r="K107" s="145"/>
    </row>
    <row r="108" ht="15.75" customHeight="1">
      <c r="K108" s="145"/>
    </row>
    <row r="109" ht="15.75" customHeight="1">
      <c r="K109" s="145"/>
    </row>
    <row r="110" ht="15.75" customHeight="1">
      <c r="K110" s="145"/>
    </row>
    <row r="111" ht="15.75" customHeight="1">
      <c r="K111" s="145"/>
    </row>
    <row r="112" ht="15.75" customHeight="1">
      <c r="K112" s="145"/>
    </row>
    <row r="113" ht="15.75" customHeight="1">
      <c r="K113" s="145"/>
    </row>
    <row r="114" ht="15.75" customHeight="1">
      <c r="K114" s="145"/>
    </row>
    <row r="115" ht="15.75" customHeight="1">
      <c r="K115" s="145"/>
    </row>
    <row r="116" ht="15.75" customHeight="1">
      <c r="K116" s="145"/>
    </row>
    <row r="117" ht="15.75" customHeight="1">
      <c r="K117" s="145"/>
    </row>
    <row r="118" ht="15.75" customHeight="1">
      <c r="K118" s="145"/>
    </row>
    <row r="119" ht="15.75" customHeight="1">
      <c r="K119" s="145"/>
    </row>
    <row r="120" ht="15.75" customHeight="1">
      <c r="K120" s="145"/>
    </row>
    <row r="121" ht="15.75" customHeight="1">
      <c r="K121" s="145"/>
    </row>
    <row r="122" ht="15.75" customHeight="1">
      <c r="K122" s="145"/>
    </row>
    <row r="123" ht="15.75" customHeight="1">
      <c r="K123" s="145"/>
    </row>
    <row r="124" ht="15.75" customHeight="1">
      <c r="K124" s="145"/>
    </row>
    <row r="125" ht="15.75" customHeight="1">
      <c r="K125" s="145"/>
    </row>
    <row r="126" ht="15.75" customHeight="1">
      <c r="K126" s="145"/>
    </row>
    <row r="127" ht="15.75" customHeight="1">
      <c r="K127" s="145"/>
    </row>
    <row r="128" ht="15.75" customHeight="1">
      <c r="K128" s="145"/>
    </row>
    <row r="129" ht="15.75" customHeight="1">
      <c r="K129" s="145"/>
    </row>
    <row r="130" ht="15.75" customHeight="1">
      <c r="K130" s="145"/>
    </row>
    <row r="131" ht="15.75" customHeight="1">
      <c r="K131" s="145"/>
    </row>
    <row r="132" ht="15.75" customHeight="1">
      <c r="K132" s="145"/>
    </row>
    <row r="133" ht="15.75" customHeight="1">
      <c r="K133" s="145"/>
    </row>
    <row r="134" ht="15.75" customHeight="1">
      <c r="K134" s="145"/>
    </row>
    <row r="135" ht="15.75" customHeight="1">
      <c r="K135" s="145"/>
    </row>
    <row r="136" ht="15.75" customHeight="1">
      <c r="K136" s="145"/>
    </row>
    <row r="137" ht="15.75" customHeight="1">
      <c r="K137" s="145"/>
    </row>
    <row r="138" ht="15.75" customHeight="1">
      <c r="K138" s="145"/>
    </row>
    <row r="139" ht="15.75" customHeight="1">
      <c r="K139" s="145"/>
    </row>
    <row r="140" ht="15.75" customHeight="1">
      <c r="K140" s="145"/>
    </row>
    <row r="141" ht="15.75" customHeight="1">
      <c r="K141" s="145"/>
    </row>
    <row r="142" ht="15.75" customHeight="1">
      <c r="K142" s="145"/>
    </row>
    <row r="143" ht="15.75" customHeight="1">
      <c r="K143" s="145"/>
    </row>
    <row r="144" ht="15.75" customHeight="1">
      <c r="K144" s="145"/>
    </row>
    <row r="145" ht="15.75" customHeight="1">
      <c r="K145" s="145"/>
    </row>
    <row r="146" ht="15.75" customHeight="1">
      <c r="K146" s="145"/>
    </row>
    <row r="147" ht="15.75" customHeight="1">
      <c r="K147" s="145"/>
    </row>
    <row r="148" ht="15.75" customHeight="1">
      <c r="K148" s="145"/>
    </row>
    <row r="149" ht="15.75" customHeight="1">
      <c r="K149" s="145"/>
    </row>
    <row r="150" ht="15.75" customHeight="1">
      <c r="K150" s="145"/>
    </row>
    <row r="151" ht="15.75" customHeight="1">
      <c r="K151" s="145"/>
    </row>
    <row r="152" ht="15.75" customHeight="1">
      <c r="K152" s="145"/>
    </row>
    <row r="153" ht="15.75" customHeight="1">
      <c r="K153" s="145"/>
    </row>
    <row r="154" ht="15.75" customHeight="1">
      <c r="K154" s="145"/>
    </row>
    <row r="155" ht="15.75" customHeight="1">
      <c r="K155" s="145"/>
    </row>
    <row r="156" ht="15.75" customHeight="1">
      <c r="K156" s="145"/>
    </row>
    <row r="157" ht="15.75" customHeight="1">
      <c r="K157" s="145"/>
    </row>
    <row r="158" ht="15.75" customHeight="1">
      <c r="K158" s="145"/>
    </row>
    <row r="159" ht="15.75" customHeight="1">
      <c r="K159" s="145"/>
    </row>
    <row r="160" ht="15.75" customHeight="1">
      <c r="K160" s="145"/>
    </row>
    <row r="161" ht="15.75" customHeight="1">
      <c r="K161" s="145"/>
    </row>
    <row r="162" ht="15.75" customHeight="1">
      <c r="K162" s="145"/>
    </row>
    <row r="163" ht="15.75" customHeight="1">
      <c r="K163" s="145"/>
    </row>
    <row r="164" ht="15.75" customHeight="1">
      <c r="K164" s="145"/>
    </row>
    <row r="165" ht="15.75" customHeight="1">
      <c r="K165" s="145"/>
    </row>
    <row r="166" ht="15.75" customHeight="1">
      <c r="K166" s="145"/>
    </row>
    <row r="167" ht="15.75" customHeight="1">
      <c r="K167" s="145"/>
    </row>
    <row r="168" ht="15.75" customHeight="1">
      <c r="K168" s="145"/>
    </row>
    <row r="169" ht="15.75" customHeight="1">
      <c r="K169" s="145"/>
    </row>
    <row r="170" ht="15.75" customHeight="1">
      <c r="K170" s="145"/>
    </row>
    <row r="171" ht="15.75" customHeight="1">
      <c r="K171" s="145"/>
    </row>
    <row r="172" ht="15.75" customHeight="1">
      <c r="K172" s="145"/>
    </row>
    <row r="173" ht="15.75" customHeight="1">
      <c r="K173" s="145"/>
    </row>
    <row r="174" ht="15.75" customHeight="1">
      <c r="K174" s="145"/>
    </row>
    <row r="175" ht="15.75" customHeight="1">
      <c r="K175" s="145"/>
    </row>
    <row r="176" ht="15.75" customHeight="1">
      <c r="K176" s="145"/>
    </row>
    <row r="177" ht="15.75" customHeight="1">
      <c r="K177" s="145"/>
    </row>
    <row r="178" ht="15.75" customHeight="1">
      <c r="K178" s="145"/>
    </row>
    <row r="179" ht="15.75" customHeight="1">
      <c r="K179" s="145"/>
    </row>
    <row r="180" ht="15.75" customHeight="1">
      <c r="K180" s="145"/>
    </row>
    <row r="181" ht="15.75" customHeight="1">
      <c r="K181" s="145"/>
    </row>
    <row r="182" ht="15.75" customHeight="1">
      <c r="K182" s="145"/>
    </row>
    <row r="183" ht="15.75" customHeight="1">
      <c r="K183" s="145"/>
    </row>
    <row r="184" ht="15.75" customHeight="1">
      <c r="K184" s="145"/>
    </row>
    <row r="185" ht="15.75" customHeight="1">
      <c r="K185" s="145"/>
    </row>
    <row r="186" ht="15.75" customHeight="1">
      <c r="K186" s="145"/>
    </row>
    <row r="187" ht="15.75" customHeight="1">
      <c r="K187" s="145"/>
    </row>
    <row r="188" ht="15.75" customHeight="1">
      <c r="K188" s="145"/>
    </row>
    <row r="189" ht="15.75" customHeight="1">
      <c r="K189" s="145"/>
    </row>
    <row r="190" ht="15.75" customHeight="1">
      <c r="K190" s="145"/>
    </row>
    <row r="191" ht="15.75" customHeight="1">
      <c r="K191" s="145"/>
    </row>
    <row r="192" ht="15.75" customHeight="1">
      <c r="K192" s="145"/>
    </row>
    <row r="193" ht="15.75" customHeight="1">
      <c r="K193" s="145"/>
    </row>
    <row r="194" ht="15.75" customHeight="1">
      <c r="K194" s="145"/>
    </row>
    <row r="195" ht="15.75" customHeight="1">
      <c r="K195" s="145"/>
    </row>
    <row r="196" ht="15.75" customHeight="1">
      <c r="K196" s="145"/>
    </row>
    <row r="197" ht="15.75" customHeight="1">
      <c r="K197" s="145"/>
    </row>
    <row r="198" ht="15.75" customHeight="1">
      <c r="K198" s="145"/>
    </row>
    <row r="199" ht="15.75" customHeight="1">
      <c r="K199" s="145"/>
    </row>
    <row r="200" ht="15.75" customHeight="1">
      <c r="K200" s="145"/>
    </row>
    <row r="201" ht="15.75" customHeight="1">
      <c r="K201" s="145"/>
    </row>
    <row r="202" ht="15.75" customHeight="1">
      <c r="K202" s="145"/>
    </row>
    <row r="203" ht="15.75" customHeight="1">
      <c r="K203" s="145"/>
    </row>
    <row r="204" ht="15.75" customHeight="1">
      <c r="K204" s="145"/>
    </row>
    <row r="205" ht="15.75" customHeight="1">
      <c r="K205" s="145"/>
    </row>
    <row r="206" ht="15.75" customHeight="1">
      <c r="K206" s="145"/>
    </row>
    <row r="207" ht="15.75" customHeight="1">
      <c r="K207" s="145"/>
    </row>
    <row r="208" ht="15.75" customHeight="1">
      <c r="K208" s="145"/>
    </row>
    <row r="209" ht="15.75" customHeight="1">
      <c r="K209" s="145"/>
    </row>
    <row r="210" ht="15.75" customHeight="1">
      <c r="K210" s="145"/>
    </row>
    <row r="211" ht="15.75" customHeight="1">
      <c r="K211" s="145"/>
    </row>
    <row r="212" ht="15.75" customHeight="1">
      <c r="K212" s="145"/>
    </row>
    <row r="213" ht="15.75" customHeight="1">
      <c r="K213" s="145"/>
    </row>
    <row r="214" ht="15.75" customHeight="1">
      <c r="K214" s="145"/>
    </row>
    <row r="215" ht="15.75" customHeight="1">
      <c r="K215" s="145"/>
    </row>
    <row r="216" ht="15.75" customHeight="1">
      <c r="K216" s="145"/>
    </row>
    <row r="217" ht="15.75" customHeight="1">
      <c r="K217" s="145"/>
    </row>
    <row r="218" ht="15.75" customHeight="1">
      <c r="K218" s="145"/>
    </row>
    <row r="219" ht="15.75" customHeight="1">
      <c r="K219" s="145"/>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3">
    <mergeCell ref="B2:E2"/>
    <mergeCell ref="B3:E3"/>
    <mergeCell ref="B4:E4"/>
  </mergeCells>
  <dataValidations>
    <dataValidation type="list" allowBlank="1" showErrorMessage="1" sqref="F10:F16">
      <formula1>$L$2:$L$5</formula1>
    </dataValidation>
    <dataValidation type="list" allowBlank="1" showErrorMessage="1" sqref="F9">
      <formula1>$O$2:$O$5</formula1>
    </dataValidation>
  </dataValidation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63"/>
    <col customWidth="1" min="2" max="2" width="20.75"/>
    <col customWidth="1" min="3" max="3" width="25.63"/>
    <col customWidth="1" min="4" max="4" width="27.13"/>
    <col customWidth="1" min="5" max="5" width="24.5"/>
    <col customWidth="1" min="6" max="6" width="9.5"/>
    <col customWidth="1" min="7" max="7" width="11.13"/>
    <col customWidth="1" min="8" max="8" width="9.63"/>
    <col customWidth="1" min="9" max="9" width="9.13"/>
    <col customWidth="1" min="10" max="11" width="8.5"/>
    <col customWidth="1" min="12" max="12" width="20.88"/>
  </cols>
  <sheetData>
    <row r="1">
      <c r="A1" s="11"/>
      <c r="B1" s="11"/>
      <c r="C1" s="11"/>
      <c r="D1" s="11"/>
      <c r="E1" s="11"/>
      <c r="F1" s="11"/>
      <c r="G1" s="117"/>
      <c r="H1" s="117"/>
      <c r="I1" s="117"/>
      <c r="J1" s="117"/>
      <c r="K1" s="118"/>
      <c r="L1" s="117"/>
      <c r="M1" s="117"/>
      <c r="N1" s="117"/>
      <c r="O1" s="117"/>
      <c r="P1" s="117"/>
      <c r="Q1" s="117"/>
      <c r="R1" s="117"/>
      <c r="S1" s="117"/>
      <c r="T1" s="117"/>
      <c r="U1" s="117"/>
      <c r="V1" s="117"/>
      <c r="W1" s="117"/>
      <c r="X1" s="117"/>
      <c r="Y1" s="117"/>
      <c r="Z1" s="117"/>
    </row>
    <row r="2">
      <c r="A2" s="119" t="s">
        <v>68</v>
      </c>
      <c r="B2" s="120" t="s">
        <v>56</v>
      </c>
      <c r="C2" s="121"/>
      <c r="D2" s="121"/>
      <c r="E2" s="122"/>
      <c r="F2" s="123"/>
      <c r="G2" s="117"/>
      <c r="H2" s="117"/>
      <c r="I2" s="117"/>
      <c r="J2" s="117"/>
      <c r="K2" s="118"/>
      <c r="L2" s="124" t="s">
        <v>34</v>
      </c>
      <c r="M2" s="117"/>
      <c r="N2" s="117"/>
      <c r="O2" s="117"/>
      <c r="P2" s="117"/>
      <c r="Q2" s="117"/>
      <c r="R2" s="117"/>
      <c r="S2" s="117"/>
      <c r="T2" s="117"/>
      <c r="U2" s="117"/>
      <c r="V2" s="117"/>
      <c r="W2" s="117"/>
      <c r="X2" s="117"/>
      <c r="Y2" s="117"/>
      <c r="Z2" s="117"/>
    </row>
    <row r="3">
      <c r="A3" s="125" t="s">
        <v>69</v>
      </c>
      <c r="B3" s="126"/>
      <c r="C3" s="5"/>
      <c r="D3" s="5"/>
      <c r="E3" s="6"/>
      <c r="F3" s="127"/>
      <c r="G3" s="117"/>
      <c r="H3" s="117"/>
      <c r="I3" s="117"/>
      <c r="J3" s="117"/>
      <c r="K3" s="118"/>
      <c r="L3" s="124" t="s">
        <v>35</v>
      </c>
      <c r="M3" s="117"/>
      <c r="N3" s="117"/>
      <c r="O3" s="117"/>
      <c r="P3" s="117"/>
      <c r="Q3" s="117"/>
      <c r="R3" s="117"/>
      <c r="S3" s="117"/>
      <c r="T3" s="117"/>
      <c r="U3" s="117"/>
      <c r="V3" s="117"/>
      <c r="W3" s="117"/>
      <c r="X3" s="117"/>
      <c r="Y3" s="117"/>
      <c r="Z3" s="117"/>
    </row>
    <row r="4">
      <c r="A4" s="125" t="s">
        <v>70</v>
      </c>
      <c r="B4" s="126"/>
      <c r="C4" s="5"/>
      <c r="D4" s="5"/>
      <c r="E4" s="6"/>
      <c r="F4" s="127"/>
      <c r="G4" s="117"/>
      <c r="H4" s="117"/>
      <c r="I4" s="117"/>
      <c r="J4" s="117"/>
      <c r="K4" s="118"/>
      <c r="L4" s="124" t="s">
        <v>71</v>
      </c>
      <c r="M4" s="117"/>
      <c r="N4" s="117"/>
      <c r="O4" s="117"/>
      <c r="P4" s="117"/>
      <c r="Q4" s="117"/>
      <c r="R4" s="117"/>
      <c r="S4" s="117"/>
      <c r="T4" s="117"/>
      <c r="U4" s="117"/>
      <c r="V4" s="117"/>
      <c r="W4" s="117"/>
      <c r="X4" s="117"/>
      <c r="Y4" s="117"/>
      <c r="Z4" s="117"/>
    </row>
    <row r="5">
      <c r="A5" s="128" t="s">
        <v>38</v>
      </c>
      <c r="B5" s="129" t="s">
        <v>34</v>
      </c>
      <c r="C5" s="129" t="s">
        <v>35</v>
      </c>
      <c r="D5" s="129" t="s">
        <v>36</v>
      </c>
      <c r="E5" s="129" t="s">
        <v>22</v>
      </c>
      <c r="F5" s="130" t="s">
        <v>72</v>
      </c>
      <c r="G5" s="117"/>
      <c r="H5" s="117"/>
      <c r="I5" s="117"/>
      <c r="J5" s="117"/>
      <c r="K5" s="118"/>
      <c r="L5" s="124" t="s">
        <v>22</v>
      </c>
      <c r="M5" s="117"/>
      <c r="N5" s="117"/>
      <c r="O5" s="117"/>
      <c r="P5" s="117"/>
      <c r="Q5" s="117"/>
      <c r="R5" s="117"/>
      <c r="S5" s="117"/>
      <c r="T5" s="117"/>
      <c r="U5" s="117"/>
      <c r="V5" s="117"/>
      <c r="W5" s="117"/>
      <c r="X5" s="117"/>
      <c r="Y5" s="117"/>
      <c r="Z5" s="117"/>
    </row>
    <row r="6">
      <c r="A6" s="131">
        <f>AVERAGE(K:K)</f>
        <v>0.98</v>
      </c>
      <c r="B6" s="132">
        <f>COUNTIF(F10:F991,"Pass")</f>
        <v>5</v>
      </c>
      <c r="C6" s="132">
        <f>COUNTIF(F10:F991,"Fail")</f>
        <v>0</v>
      </c>
      <c r="D6" s="132">
        <f>F6-E6-C6-B6</f>
        <v>0</v>
      </c>
      <c r="E6" s="132">
        <f>COUNTIF(F10:F991,"N/A")</f>
        <v>0</v>
      </c>
      <c r="F6" s="133">
        <f>COUNTA(A10:A991)</f>
        <v>5</v>
      </c>
      <c r="G6" s="117"/>
      <c r="H6" s="117"/>
      <c r="I6" s="117"/>
      <c r="J6" s="117"/>
      <c r="K6" s="118"/>
      <c r="L6" s="117"/>
      <c r="M6" s="117"/>
      <c r="N6" s="117"/>
      <c r="O6" s="117"/>
      <c r="P6" s="117"/>
      <c r="Q6" s="117"/>
      <c r="R6" s="117"/>
      <c r="S6" s="117"/>
      <c r="T6" s="117"/>
      <c r="U6" s="117"/>
      <c r="V6" s="117"/>
      <c r="W6" s="117"/>
      <c r="X6" s="117"/>
      <c r="Y6" s="117"/>
      <c r="Z6" s="117"/>
    </row>
    <row r="7">
      <c r="A7" s="134"/>
      <c r="B7" s="134"/>
      <c r="C7" s="134"/>
      <c r="D7" s="134"/>
      <c r="E7" s="134"/>
      <c r="F7" s="73"/>
      <c r="G7" s="117"/>
      <c r="H7" s="117"/>
      <c r="I7" s="117"/>
      <c r="J7" s="117"/>
      <c r="K7" s="118"/>
      <c r="L7" s="117"/>
      <c r="M7" s="117"/>
      <c r="N7" s="117"/>
      <c r="O7" s="117"/>
      <c r="P7" s="117"/>
      <c r="Q7" s="117"/>
      <c r="R7" s="117"/>
      <c r="S7" s="117"/>
      <c r="T7" s="117"/>
      <c r="U7" s="117"/>
      <c r="V7" s="117"/>
      <c r="W7" s="117"/>
      <c r="X7" s="117"/>
      <c r="Y7" s="117"/>
      <c r="Z7" s="117"/>
    </row>
    <row r="8" ht="6.75" customHeight="1">
      <c r="G8" s="117"/>
      <c r="H8" s="117"/>
      <c r="I8" s="117"/>
      <c r="J8" s="117"/>
      <c r="K8" s="118"/>
      <c r="L8" s="117"/>
      <c r="M8" s="117"/>
      <c r="N8" s="117"/>
      <c r="O8" s="117"/>
      <c r="P8" s="117"/>
      <c r="Q8" s="117"/>
      <c r="R8" s="117"/>
      <c r="S8" s="117"/>
      <c r="T8" s="117"/>
      <c r="U8" s="117"/>
      <c r="V8" s="117"/>
      <c r="W8" s="117"/>
      <c r="X8" s="117"/>
      <c r="Y8" s="117"/>
      <c r="Z8" s="117"/>
    </row>
    <row r="9">
      <c r="A9" s="135" t="s">
        <v>73</v>
      </c>
      <c r="B9" s="135" t="s">
        <v>74</v>
      </c>
      <c r="C9" s="135" t="s">
        <v>75</v>
      </c>
      <c r="D9" s="135" t="s">
        <v>76</v>
      </c>
      <c r="E9" s="135" t="s">
        <v>77</v>
      </c>
      <c r="F9" s="135" t="s">
        <v>78</v>
      </c>
      <c r="G9" s="135" t="s">
        <v>79</v>
      </c>
      <c r="H9" s="135" t="s">
        <v>80</v>
      </c>
      <c r="I9" s="136" t="s">
        <v>81</v>
      </c>
      <c r="J9" s="137" t="s">
        <v>82</v>
      </c>
      <c r="K9" s="138" t="s">
        <v>83</v>
      </c>
      <c r="L9" s="135" t="s">
        <v>84</v>
      </c>
    </row>
    <row r="10" ht="69.0" customHeight="1">
      <c r="A10" s="139" t="str">
        <f>IF(OR(B10&lt;&gt;"",D10&lt;&gt;""),"["&amp;TEXT(Volunteer_ParticipateToDonation!$B$2,"##")&amp;"-"&amp;TEXT(ROW()-9,"##")&amp;"]","")</f>
        <v>[Volunteer_ParticipateToDonationCampaign-1]</v>
      </c>
      <c r="B10" s="139" t="s">
        <v>177</v>
      </c>
      <c r="C10" s="141" t="s">
        <v>178</v>
      </c>
      <c r="D10" s="141" t="s">
        <v>179</v>
      </c>
      <c r="E10" s="151" t="s">
        <v>22</v>
      </c>
      <c r="F10" s="151" t="s">
        <v>34</v>
      </c>
      <c r="G10" s="153">
        <v>44308.0</v>
      </c>
      <c r="H10" s="152" t="s">
        <v>157</v>
      </c>
      <c r="I10" s="151">
        <v>10.0</v>
      </c>
      <c r="J10" s="152">
        <v>9.0</v>
      </c>
      <c r="K10" s="149">
        <f t="shared" ref="K10:K14" si="1">J10/I10</f>
        <v>0.9</v>
      </c>
      <c r="L10" s="152" t="s">
        <v>158</v>
      </c>
      <c r="M10" s="150"/>
      <c r="N10" s="150"/>
      <c r="O10" s="150"/>
      <c r="P10" s="150"/>
      <c r="Q10" s="150"/>
      <c r="R10" s="150"/>
      <c r="S10" s="150"/>
      <c r="T10" s="150"/>
      <c r="U10" s="150"/>
      <c r="V10" s="150"/>
      <c r="W10" s="150"/>
      <c r="X10" s="150"/>
      <c r="Y10" s="150"/>
      <c r="Z10" s="150"/>
    </row>
    <row r="11">
      <c r="A11" s="139" t="str">
        <f>IF(OR(B11&lt;&gt;"",D11&lt;&gt;""),"["&amp;TEXT(Volunteer_ParticipateToDonation!$B$2,"##")&amp;"-"&amp;TEXT(ROW()-9,"##")&amp;"]","")</f>
        <v>[Volunteer_ParticipateToDonationCampaign-2]</v>
      </c>
      <c r="B11" s="141" t="s">
        <v>180</v>
      </c>
      <c r="C11" s="141" t="s">
        <v>181</v>
      </c>
      <c r="D11" s="141" t="s">
        <v>182</v>
      </c>
      <c r="E11" s="151" t="s">
        <v>22</v>
      </c>
      <c r="F11" s="151" t="s">
        <v>34</v>
      </c>
      <c r="G11" s="153">
        <v>44308.0</v>
      </c>
      <c r="H11" s="152" t="s">
        <v>157</v>
      </c>
      <c r="I11" s="151">
        <v>10.0</v>
      </c>
      <c r="J11" s="152">
        <v>10.0</v>
      </c>
      <c r="K11" s="149">
        <f t="shared" si="1"/>
        <v>1</v>
      </c>
      <c r="L11" s="151"/>
    </row>
    <row r="12">
      <c r="A12" s="139" t="str">
        <f>IF(OR(B12&lt;&gt;"",D12&lt;&gt;""),"["&amp;TEXT(Volunteer_ParticipateToDonation!$B$2,"##")&amp;"-"&amp;TEXT(ROW()-9,"##")&amp;"]","")</f>
        <v>[Volunteer_ParticipateToDonationCampaign-3]</v>
      </c>
      <c r="B12" s="141" t="s">
        <v>183</v>
      </c>
      <c r="C12" s="141" t="s">
        <v>181</v>
      </c>
      <c r="D12" s="141" t="s">
        <v>166</v>
      </c>
      <c r="E12" s="152" t="s">
        <v>184</v>
      </c>
      <c r="F12" s="151" t="s">
        <v>34</v>
      </c>
      <c r="G12" s="153">
        <v>44308.0</v>
      </c>
      <c r="H12" s="152" t="s">
        <v>157</v>
      </c>
      <c r="I12" s="152">
        <v>15.0</v>
      </c>
      <c r="J12" s="152">
        <v>15.0</v>
      </c>
      <c r="K12" s="149">
        <f t="shared" si="1"/>
        <v>1</v>
      </c>
      <c r="L12" s="151"/>
    </row>
    <row r="13">
      <c r="A13" s="139" t="str">
        <f>IF(OR(B13&lt;&gt;"",D13&lt;&gt;""),"["&amp;TEXT(Volunteer_ParticipateToDonation!$B$2,"##")&amp;"-"&amp;TEXT(ROW()-9,"##")&amp;"]","")</f>
        <v>[Volunteer_ParticipateToDonationCampaign-4]</v>
      </c>
      <c r="B13" s="141" t="s">
        <v>185</v>
      </c>
      <c r="C13" s="141" t="s">
        <v>181</v>
      </c>
      <c r="D13" s="141" t="s">
        <v>186</v>
      </c>
      <c r="E13" s="152" t="s">
        <v>187</v>
      </c>
      <c r="F13" s="151" t="s">
        <v>34</v>
      </c>
      <c r="G13" s="153">
        <v>44308.0</v>
      </c>
      <c r="H13" s="152" t="s">
        <v>157</v>
      </c>
      <c r="I13" s="152">
        <v>15.0</v>
      </c>
      <c r="J13" s="152">
        <v>15.0</v>
      </c>
      <c r="K13" s="149">
        <f t="shared" si="1"/>
        <v>1</v>
      </c>
      <c r="L13" s="151"/>
    </row>
    <row r="14">
      <c r="A14" s="139" t="str">
        <f>IF(OR(B14&lt;&gt;"",D14&lt;&gt;""),"["&amp;TEXT(Volunteer_ParticipateToDonation!$B$2,"##")&amp;"-"&amp;TEXT(ROW()-9,"##")&amp;"]","")</f>
        <v>[Volunteer_ParticipateToDonationCampaign-5]</v>
      </c>
      <c r="B14" s="141" t="s">
        <v>188</v>
      </c>
      <c r="C14" s="141" t="s">
        <v>181</v>
      </c>
      <c r="D14" s="141" t="s">
        <v>189</v>
      </c>
      <c r="E14" s="152" t="s">
        <v>176</v>
      </c>
      <c r="F14" s="151" t="s">
        <v>34</v>
      </c>
      <c r="G14" s="153">
        <v>44308.0</v>
      </c>
      <c r="H14" s="152" t="s">
        <v>157</v>
      </c>
      <c r="I14" s="151">
        <v>10.0</v>
      </c>
      <c r="J14" s="152">
        <v>10.0</v>
      </c>
      <c r="K14" s="149">
        <f t="shared" si="1"/>
        <v>1</v>
      </c>
      <c r="L14" s="151"/>
    </row>
    <row r="15">
      <c r="K15" s="145"/>
    </row>
    <row r="16">
      <c r="K16" s="145"/>
    </row>
    <row r="17">
      <c r="K17" s="145"/>
    </row>
    <row r="18">
      <c r="K18" s="145"/>
    </row>
    <row r="19">
      <c r="K19" s="145"/>
    </row>
    <row r="20" ht="15.75" customHeight="1">
      <c r="K20" s="145"/>
    </row>
    <row r="21" ht="15.75" customHeight="1">
      <c r="K21" s="145"/>
    </row>
    <row r="22" ht="15.75" customHeight="1">
      <c r="K22" s="145"/>
    </row>
    <row r="23" ht="15.75" customHeight="1">
      <c r="K23" s="145"/>
    </row>
    <row r="24" ht="15.75" customHeight="1">
      <c r="K24" s="145"/>
    </row>
    <row r="25" ht="15.75" customHeight="1">
      <c r="K25" s="145"/>
    </row>
    <row r="26" ht="15.75" customHeight="1">
      <c r="K26" s="145"/>
    </row>
    <row r="27" ht="15.75" customHeight="1">
      <c r="K27" s="145"/>
    </row>
    <row r="28" ht="15.75" customHeight="1">
      <c r="K28" s="145"/>
    </row>
    <row r="29" ht="15.75" customHeight="1">
      <c r="K29" s="145"/>
    </row>
    <row r="30" ht="15.75" customHeight="1">
      <c r="K30" s="145"/>
    </row>
    <row r="31" ht="15.75" customHeight="1">
      <c r="K31" s="145"/>
    </row>
    <row r="32" ht="15.75" customHeight="1">
      <c r="K32" s="145"/>
    </row>
    <row r="33" ht="15.75" customHeight="1">
      <c r="K33" s="145"/>
    </row>
    <row r="34" ht="15.75" customHeight="1">
      <c r="K34" s="145"/>
    </row>
    <row r="35" ht="15.75" customHeight="1">
      <c r="K35" s="145"/>
    </row>
    <row r="36" ht="15.75" customHeight="1">
      <c r="K36" s="145"/>
    </row>
    <row r="37" ht="15.75" customHeight="1">
      <c r="K37" s="145"/>
    </row>
    <row r="38" ht="15.75" customHeight="1">
      <c r="K38" s="145"/>
    </row>
    <row r="39" ht="15.75" customHeight="1">
      <c r="K39" s="145"/>
    </row>
    <row r="40" ht="15.75" customHeight="1">
      <c r="K40" s="145"/>
    </row>
    <row r="41" ht="15.75" customHeight="1">
      <c r="K41" s="145"/>
    </row>
    <row r="42" ht="15.75" customHeight="1">
      <c r="K42" s="145"/>
    </row>
    <row r="43" ht="15.75" customHeight="1">
      <c r="K43" s="145"/>
    </row>
    <row r="44" ht="15.75" customHeight="1">
      <c r="K44" s="145"/>
    </row>
    <row r="45" ht="15.75" customHeight="1">
      <c r="K45" s="145"/>
    </row>
    <row r="46" ht="15.75" customHeight="1">
      <c r="K46" s="145"/>
    </row>
    <row r="47" ht="15.75" customHeight="1">
      <c r="K47" s="145"/>
    </row>
    <row r="48" ht="15.75" customHeight="1">
      <c r="K48" s="145"/>
    </row>
    <row r="49" ht="15.75" customHeight="1">
      <c r="K49" s="145"/>
    </row>
    <row r="50" ht="15.75" customHeight="1">
      <c r="K50" s="145"/>
    </row>
    <row r="51" ht="15.75" customHeight="1">
      <c r="K51" s="145"/>
    </row>
    <row r="52" ht="15.75" customHeight="1">
      <c r="K52" s="145"/>
    </row>
    <row r="53" ht="15.75" customHeight="1">
      <c r="K53" s="145"/>
    </row>
    <row r="54" ht="15.75" customHeight="1">
      <c r="K54" s="145"/>
    </row>
    <row r="55" ht="15.75" customHeight="1">
      <c r="K55" s="145"/>
    </row>
    <row r="56" ht="15.75" customHeight="1">
      <c r="K56" s="145"/>
    </row>
    <row r="57" ht="15.75" customHeight="1">
      <c r="K57" s="145"/>
    </row>
    <row r="58" ht="15.75" customHeight="1">
      <c r="K58" s="145"/>
    </row>
    <row r="59" ht="15.75" customHeight="1">
      <c r="K59" s="145"/>
    </row>
    <row r="60" ht="15.75" customHeight="1">
      <c r="K60" s="145"/>
    </row>
    <row r="61" ht="15.75" customHeight="1">
      <c r="K61" s="145"/>
    </row>
    <row r="62" ht="15.75" customHeight="1">
      <c r="K62" s="145"/>
    </row>
    <row r="63" ht="15.75" customHeight="1">
      <c r="K63" s="145"/>
    </row>
    <row r="64" ht="15.75" customHeight="1">
      <c r="K64" s="145"/>
    </row>
    <row r="65" ht="15.75" customHeight="1">
      <c r="K65" s="145"/>
    </row>
    <row r="66" ht="15.75" customHeight="1">
      <c r="K66" s="145"/>
    </row>
    <row r="67" ht="15.75" customHeight="1">
      <c r="K67" s="145"/>
    </row>
    <row r="68" ht="15.75" customHeight="1">
      <c r="K68" s="145"/>
    </row>
    <row r="69" ht="15.75" customHeight="1">
      <c r="K69" s="145"/>
    </row>
    <row r="70" ht="15.75" customHeight="1">
      <c r="K70" s="145"/>
    </row>
    <row r="71" ht="15.75" customHeight="1">
      <c r="K71" s="145"/>
    </row>
    <row r="72" ht="15.75" customHeight="1">
      <c r="K72" s="145"/>
    </row>
    <row r="73" ht="15.75" customHeight="1">
      <c r="K73" s="145"/>
    </row>
    <row r="74" ht="15.75" customHeight="1">
      <c r="K74" s="145"/>
    </row>
    <row r="75" ht="15.75" customHeight="1">
      <c r="K75" s="145"/>
    </row>
    <row r="76" ht="15.75" customHeight="1">
      <c r="K76" s="145"/>
    </row>
    <row r="77" ht="15.75" customHeight="1">
      <c r="K77" s="145"/>
    </row>
    <row r="78" ht="15.75" customHeight="1">
      <c r="K78" s="145"/>
    </row>
    <row r="79" ht="15.75" customHeight="1">
      <c r="K79" s="145"/>
    </row>
    <row r="80" ht="15.75" customHeight="1">
      <c r="K80" s="145"/>
    </row>
    <row r="81" ht="15.75" customHeight="1">
      <c r="K81" s="145"/>
    </row>
    <row r="82" ht="15.75" customHeight="1">
      <c r="K82" s="145"/>
    </row>
    <row r="83" ht="15.75" customHeight="1">
      <c r="K83" s="145"/>
    </row>
    <row r="84" ht="15.75" customHeight="1">
      <c r="K84" s="145"/>
    </row>
    <row r="85" ht="15.75" customHeight="1">
      <c r="K85" s="145"/>
    </row>
    <row r="86" ht="15.75" customHeight="1">
      <c r="K86" s="145"/>
    </row>
    <row r="87" ht="15.75" customHeight="1">
      <c r="K87" s="145"/>
    </row>
    <row r="88" ht="15.75" customHeight="1">
      <c r="K88" s="145"/>
    </row>
    <row r="89" ht="15.75" customHeight="1">
      <c r="K89" s="145"/>
    </row>
    <row r="90" ht="15.75" customHeight="1">
      <c r="K90" s="145"/>
    </row>
    <row r="91" ht="15.75" customHeight="1">
      <c r="K91" s="145"/>
    </row>
    <row r="92" ht="15.75" customHeight="1">
      <c r="K92" s="145"/>
    </row>
    <row r="93" ht="15.75" customHeight="1">
      <c r="K93" s="145"/>
    </row>
    <row r="94" ht="15.75" customHeight="1">
      <c r="K94" s="145"/>
    </row>
    <row r="95" ht="15.75" customHeight="1">
      <c r="K95" s="145"/>
    </row>
    <row r="96" ht="15.75" customHeight="1">
      <c r="K96" s="145"/>
    </row>
    <row r="97" ht="15.75" customHeight="1">
      <c r="K97" s="145"/>
    </row>
    <row r="98" ht="15.75" customHeight="1">
      <c r="K98" s="145"/>
    </row>
    <row r="99" ht="15.75" customHeight="1">
      <c r="K99" s="145"/>
    </row>
    <row r="100" ht="15.75" customHeight="1">
      <c r="K100" s="145"/>
    </row>
    <row r="101" ht="15.75" customHeight="1">
      <c r="K101" s="145"/>
    </row>
    <row r="102" ht="15.75" customHeight="1">
      <c r="K102" s="145"/>
    </row>
    <row r="103" ht="15.75" customHeight="1">
      <c r="K103" s="145"/>
    </row>
    <row r="104" ht="15.75" customHeight="1">
      <c r="K104" s="145"/>
    </row>
    <row r="105" ht="15.75" customHeight="1">
      <c r="K105" s="145"/>
    </row>
    <row r="106" ht="15.75" customHeight="1">
      <c r="K106" s="145"/>
    </row>
    <row r="107" ht="15.75" customHeight="1">
      <c r="K107" s="145"/>
    </row>
    <row r="108" ht="15.75" customHeight="1">
      <c r="K108" s="145"/>
    </row>
    <row r="109" ht="15.75" customHeight="1">
      <c r="K109" s="145"/>
    </row>
    <row r="110" ht="15.75" customHeight="1">
      <c r="K110" s="145"/>
    </row>
    <row r="111" ht="15.75" customHeight="1">
      <c r="K111" s="145"/>
    </row>
    <row r="112" ht="15.75" customHeight="1">
      <c r="K112" s="145"/>
    </row>
    <row r="113" ht="15.75" customHeight="1">
      <c r="K113" s="145"/>
    </row>
    <row r="114" ht="15.75" customHeight="1">
      <c r="K114" s="145"/>
    </row>
    <row r="115" ht="15.75" customHeight="1">
      <c r="K115" s="145"/>
    </row>
    <row r="116" ht="15.75" customHeight="1">
      <c r="K116" s="145"/>
    </row>
    <row r="117" ht="15.75" customHeight="1">
      <c r="K117" s="145"/>
    </row>
    <row r="118" ht="15.75" customHeight="1">
      <c r="K118" s="145"/>
    </row>
    <row r="119" ht="15.75" customHeight="1">
      <c r="K119" s="145"/>
    </row>
    <row r="120" ht="15.75" customHeight="1">
      <c r="K120" s="145"/>
    </row>
    <row r="121" ht="15.75" customHeight="1">
      <c r="K121" s="145"/>
    </row>
    <row r="122" ht="15.75" customHeight="1">
      <c r="K122" s="145"/>
    </row>
    <row r="123" ht="15.75" customHeight="1">
      <c r="K123" s="145"/>
    </row>
    <row r="124" ht="15.75" customHeight="1">
      <c r="K124" s="145"/>
    </row>
    <row r="125" ht="15.75" customHeight="1">
      <c r="K125" s="145"/>
    </row>
    <row r="126" ht="15.75" customHeight="1">
      <c r="K126" s="145"/>
    </row>
    <row r="127" ht="15.75" customHeight="1">
      <c r="K127" s="145"/>
    </row>
    <row r="128" ht="15.75" customHeight="1">
      <c r="K128" s="145"/>
    </row>
    <row r="129" ht="15.75" customHeight="1">
      <c r="K129" s="145"/>
    </row>
    <row r="130" ht="15.75" customHeight="1">
      <c r="K130" s="145"/>
    </row>
    <row r="131" ht="15.75" customHeight="1">
      <c r="K131" s="145"/>
    </row>
    <row r="132" ht="15.75" customHeight="1">
      <c r="K132" s="145"/>
    </row>
    <row r="133" ht="15.75" customHeight="1">
      <c r="K133" s="145"/>
    </row>
    <row r="134" ht="15.75" customHeight="1">
      <c r="K134" s="145"/>
    </row>
    <row r="135" ht="15.75" customHeight="1">
      <c r="K135" s="145"/>
    </row>
    <row r="136" ht="15.75" customHeight="1">
      <c r="K136" s="145"/>
    </row>
    <row r="137" ht="15.75" customHeight="1">
      <c r="K137" s="145"/>
    </row>
    <row r="138" ht="15.75" customHeight="1">
      <c r="K138" s="145"/>
    </row>
    <row r="139" ht="15.75" customHeight="1">
      <c r="K139" s="145"/>
    </row>
    <row r="140" ht="15.75" customHeight="1">
      <c r="K140" s="145"/>
    </row>
    <row r="141" ht="15.75" customHeight="1">
      <c r="K141" s="145"/>
    </row>
    <row r="142" ht="15.75" customHeight="1">
      <c r="K142" s="145"/>
    </row>
    <row r="143" ht="15.75" customHeight="1">
      <c r="K143" s="145"/>
    </row>
    <row r="144" ht="15.75" customHeight="1">
      <c r="K144" s="145"/>
    </row>
    <row r="145" ht="15.75" customHeight="1">
      <c r="K145" s="145"/>
    </row>
    <row r="146" ht="15.75" customHeight="1">
      <c r="K146" s="145"/>
    </row>
    <row r="147" ht="15.75" customHeight="1">
      <c r="K147" s="145"/>
    </row>
    <row r="148" ht="15.75" customHeight="1">
      <c r="K148" s="145"/>
    </row>
    <row r="149" ht="15.75" customHeight="1">
      <c r="K149" s="145"/>
    </row>
    <row r="150" ht="15.75" customHeight="1">
      <c r="K150" s="145"/>
    </row>
    <row r="151" ht="15.75" customHeight="1">
      <c r="K151" s="145"/>
    </row>
    <row r="152" ht="15.75" customHeight="1">
      <c r="K152" s="145"/>
    </row>
    <row r="153" ht="15.75" customHeight="1">
      <c r="K153" s="145"/>
    </row>
    <row r="154" ht="15.75" customHeight="1">
      <c r="K154" s="145"/>
    </row>
    <row r="155" ht="15.75" customHeight="1">
      <c r="K155" s="145"/>
    </row>
    <row r="156" ht="15.75" customHeight="1">
      <c r="K156" s="145"/>
    </row>
    <row r="157" ht="15.75" customHeight="1">
      <c r="K157" s="145"/>
    </row>
    <row r="158" ht="15.75" customHeight="1">
      <c r="K158" s="145"/>
    </row>
    <row r="159" ht="15.75" customHeight="1">
      <c r="K159" s="145"/>
    </row>
    <row r="160" ht="15.75" customHeight="1">
      <c r="K160" s="145"/>
    </row>
    <row r="161" ht="15.75" customHeight="1">
      <c r="K161" s="145"/>
    </row>
    <row r="162" ht="15.75" customHeight="1">
      <c r="K162" s="145"/>
    </row>
    <row r="163" ht="15.75" customHeight="1">
      <c r="K163" s="145"/>
    </row>
    <row r="164" ht="15.75" customHeight="1">
      <c r="K164" s="145"/>
    </row>
    <row r="165" ht="15.75" customHeight="1">
      <c r="K165" s="145"/>
    </row>
    <row r="166" ht="15.75" customHeight="1">
      <c r="K166" s="145"/>
    </row>
    <row r="167" ht="15.75" customHeight="1">
      <c r="K167" s="145"/>
    </row>
    <row r="168" ht="15.75" customHeight="1">
      <c r="K168" s="145"/>
    </row>
    <row r="169" ht="15.75" customHeight="1">
      <c r="K169" s="145"/>
    </row>
    <row r="170" ht="15.75" customHeight="1">
      <c r="K170" s="145"/>
    </row>
    <row r="171" ht="15.75" customHeight="1">
      <c r="K171" s="145"/>
    </row>
    <row r="172" ht="15.75" customHeight="1">
      <c r="K172" s="145"/>
    </row>
    <row r="173" ht="15.75" customHeight="1">
      <c r="K173" s="145"/>
    </row>
    <row r="174" ht="15.75" customHeight="1">
      <c r="K174" s="145"/>
    </row>
    <row r="175" ht="15.75" customHeight="1">
      <c r="K175" s="145"/>
    </row>
    <row r="176" ht="15.75" customHeight="1">
      <c r="K176" s="145"/>
    </row>
    <row r="177" ht="15.75" customHeight="1">
      <c r="K177" s="145"/>
    </row>
    <row r="178" ht="15.75" customHeight="1">
      <c r="K178" s="145"/>
    </row>
    <row r="179" ht="15.75" customHeight="1">
      <c r="K179" s="145"/>
    </row>
    <row r="180" ht="15.75" customHeight="1">
      <c r="K180" s="145"/>
    </row>
    <row r="181" ht="15.75" customHeight="1">
      <c r="K181" s="145"/>
    </row>
    <row r="182" ht="15.75" customHeight="1">
      <c r="K182" s="145"/>
    </row>
    <row r="183" ht="15.75" customHeight="1">
      <c r="K183" s="145"/>
    </row>
    <row r="184" ht="15.75" customHeight="1">
      <c r="K184" s="145"/>
    </row>
    <row r="185" ht="15.75" customHeight="1">
      <c r="K185" s="145"/>
    </row>
    <row r="186" ht="15.75" customHeight="1">
      <c r="K186" s="145"/>
    </row>
    <row r="187" ht="15.75" customHeight="1">
      <c r="K187" s="145"/>
    </row>
    <row r="188" ht="15.75" customHeight="1">
      <c r="K188" s="145"/>
    </row>
    <row r="189" ht="15.75" customHeight="1">
      <c r="K189" s="145"/>
    </row>
    <row r="190" ht="15.75" customHeight="1">
      <c r="K190" s="145"/>
    </row>
    <row r="191" ht="15.75" customHeight="1">
      <c r="K191" s="145"/>
    </row>
    <row r="192" ht="15.75" customHeight="1">
      <c r="K192" s="145"/>
    </row>
    <row r="193" ht="15.75" customHeight="1">
      <c r="K193" s="145"/>
    </row>
    <row r="194" ht="15.75" customHeight="1">
      <c r="K194" s="145"/>
    </row>
    <row r="195" ht="15.75" customHeight="1">
      <c r="K195" s="145"/>
    </row>
    <row r="196" ht="15.75" customHeight="1">
      <c r="K196" s="145"/>
    </row>
    <row r="197" ht="15.75" customHeight="1">
      <c r="K197" s="145"/>
    </row>
    <row r="198" ht="15.75" customHeight="1">
      <c r="K198" s="145"/>
    </row>
    <row r="199" ht="15.75" customHeight="1">
      <c r="K199" s="145"/>
    </row>
    <row r="200" ht="15.75" customHeight="1">
      <c r="K200" s="145"/>
    </row>
    <row r="201" ht="15.75" customHeight="1">
      <c r="K201" s="145"/>
    </row>
    <row r="202" ht="15.75" customHeight="1">
      <c r="K202" s="145"/>
    </row>
    <row r="203" ht="15.75" customHeight="1">
      <c r="K203" s="145"/>
    </row>
    <row r="204" ht="15.75" customHeight="1">
      <c r="K204" s="145"/>
    </row>
    <row r="205" ht="15.75" customHeight="1">
      <c r="K205" s="145"/>
    </row>
    <row r="206" ht="15.75" customHeight="1">
      <c r="K206" s="145"/>
    </row>
    <row r="207" ht="15.75" customHeight="1">
      <c r="K207" s="145"/>
    </row>
    <row r="208" ht="15.75" customHeight="1">
      <c r="K208" s="145"/>
    </row>
    <row r="209" ht="15.75" customHeight="1">
      <c r="K209" s="145"/>
    </row>
    <row r="210" ht="15.75" customHeight="1">
      <c r="K210" s="145"/>
    </row>
    <row r="211" ht="15.75" customHeight="1">
      <c r="K211" s="145"/>
    </row>
    <row r="212" ht="15.75" customHeight="1">
      <c r="K212" s="145"/>
    </row>
    <row r="213" ht="15.75" customHeight="1">
      <c r="K213" s="145"/>
    </row>
    <row r="214" ht="15.75" customHeight="1">
      <c r="K214" s="145"/>
    </row>
    <row r="215" ht="15.75" customHeight="1">
      <c r="K215" s="145"/>
    </row>
    <row r="216" ht="15.75" customHeight="1">
      <c r="K216" s="145"/>
    </row>
    <row r="217" ht="15.75" customHeight="1">
      <c r="K217" s="145"/>
    </row>
    <row r="218" ht="15.75" customHeight="1">
      <c r="K218" s="145"/>
    </row>
    <row r="219" ht="15.75" customHeight="1">
      <c r="K219" s="145"/>
    </row>
    <row r="220" ht="15.75" customHeight="1">
      <c r="K220" s="14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dataValidations>
    <dataValidation type="list" allowBlank="1" showErrorMessage="1" sqref="F9">
      <formula1>$O$2:$O$5</formula1>
    </dataValidation>
    <dataValidation type="list" allowBlank="1" showErrorMessage="1" sqref="F10:F14">
      <formula1>Volunteer_DonateToDonationCampa!$L$2:$L$5</formula1>
    </dataValidation>
  </dataValidation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63"/>
    <col customWidth="1" min="2" max="2" width="20.75"/>
    <col customWidth="1" min="3" max="3" width="25.63"/>
    <col customWidth="1" min="4" max="4" width="27.13"/>
    <col customWidth="1" min="5" max="5" width="24.5"/>
    <col customWidth="1" min="6" max="6" width="9.5"/>
    <col customWidth="1" min="7" max="7" width="11.13"/>
    <col customWidth="1" min="8" max="8" width="9.63"/>
    <col customWidth="1" min="9" max="9" width="9.13"/>
    <col customWidth="1" min="10" max="11" width="8.5"/>
    <col customWidth="1" min="12" max="12" width="20.88"/>
  </cols>
  <sheetData>
    <row r="1" ht="14.25" customHeight="1">
      <c r="A1" s="11"/>
      <c r="B1" s="11"/>
      <c r="C1" s="11"/>
      <c r="D1" s="11"/>
      <c r="E1" s="11"/>
      <c r="F1" s="11"/>
      <c r="G1" s="117"/>
      <c r="H1" s="117"/>
      <c r="I1" s="117"/>
      <c r="J1" s="117"/>
      <c r="K1" s="154"/>
      <c r="L1" s="117"/>
      <c r="M1" s="117"/>
      <c r="N1" s="117"/>
      <c r="O1" s="117"/>
      <c r="P1" s="117"/>
      <c r="Q1" s="117"/>
      <c r="R1" s="117"/>
      <c r="S1" s="117"/>
      <c r="T1" s="117"/>
      <c r="U1" s="117"/>
      <c r="V1" s="117"/>
      <c r="W1" s="117"/>
      <c r="X1" s="117"/>
      <c r="Y1" s="117"/>
      <c r="Z1" s="117"/>
    </row>
    <row r="2">
      <c r="A2" s="119" t="s">
        <v>68</v>
      </c>
      <c r="B2" s="120" t="s">
        <v>57</v>
      </c>
      <c r="C2" s="121"/>
      <c r="D2" s="121"/>
      <c r="E2" s="122"/>
      <c r="F2" s="123"/>
      <c r="G2" s="117"/>
      <c r="H2" s="117"/>
      <c r="I2" s="117"/>
      <c r="J2" s="117"/>
      <c r="K2" s="154"/>
      <c r="L2" s="124" t="s">
        <v>34</v>
      </c>
      <c r="M2" s="117"/>
      <c r="N2" s="117"/>
      <c r="O2" s="117"/>
      <c r="P2" s="117"/>
      <c r="Q2" s="117"/>
      <c r="R2" s="117"/>
      <c r="S2" s="117"/>
      <c r="T2" s="117"/>
      <c r="U2" s="117"/>
      <c r="V2" s="117"/>
      <c r="W2" s="117"/>
      <c r="X2" s="117"/>
      <c r="Y2" s="117"/>
      <c r="Z2" s="117"/>
    </row>
    <row r="3">
      <c r="A3" s="125" t="s">
        <v>69</v>
      </c>
      <c r="B3" s="126"/>
      <c r="C3" s="5"/>
      <c r="D3" s="5"/>
      <c r="E3" s="6"/>
      <c r="F3" s="127"/>
      <c r="G3" s="117"/>
      <c r="H3" s="117"/>
      <c r="I3" s="117"/>
      <c r="J3" s="117"/>
      <c r="K3" s="154"/>
      <c r="L3" s="124" t="s">
        <v>35</v>
      </c>
      <c r="M3" s="117"/>
      <c r="N3" s="117"/>
      <c r="O3" s="117"/>
      <c r="P3" s="117"/>
      <c r="Q3" s="117"/>
      <c r="R3" s="117"/>
      <c r="S3" s="117"/>
      <c r="T3" s="117"/>
      <c r="U3" s="117"/>
      <c r="V3" s="117"/>
      <c r="W3" s="117"/>
      <c r="X3" s="117"/>
      <c r="Y3" s="117"/>
      <c r="Z3" s="117"/>
    </row>
    <row r="4">
      <c r="A4" s="125" t="s">
        <v>70</v>
      </c>
      <c r="B4" s="126"/>
      <c r="C4" s="5"/>
      <c r="D4" s="5"/>
      <c r="E4" s="6"/>
      <c r="F4" s="127"/>
      <c r="G4" s="117"/>
      <c r="H4" s="117"/>
      <c r="I4" s="117"/>
      <c r="J4" s="117"/>
      <c r="K4" s="154"/>
      <c r="L4" s="124" t="s">
        <v>71</v>
      </c>
      <c r="M4" s="117"/>
      <c r="N4" s="117"/>
      <c r="O4" s="117"/>
      <c r="P4" s="117"/>
      <c r="Q4" s="117"/>
      <c r="R4" s="117"/>
      <c r="S4" s="117"/>
      <c r="T4" s="117"/>
      <c r="U4" s="117"/>
      <c r="V4" s="117"/>
      <c r="W4" s="117"/>
      <c r="X4" s="117"/>
      <c r="Y4" s="117"/>
      <c r="Z4" s="117"/>
    </row>
    <row r="5">
      <c r="A5" s="128" t="s">
        <v>38</v>
      </c>
      <c r="B5" s="129" t="s">
        <v>34</v>
      </c>
      <c r="C5" s="129" t="s">
        <v>35</v>
      </c>
      <c r="D5" s="129" t="s">
        <v>36</v>
      </c>
      <c r="E5" s="129" t="s">
        <v>22</v>
      </c>
      <c r="F5" s="130" t="s">
        <v>72</v>
      </c>
      <c r="G5" s="117"/>
      <c r="H5" s="117"/>
      <c r="I5" s="117"/>
      <c r="J5" s="117"/>
      <c r="K5" s="154"/>
      <c r="L5" s="124" t="s">
        <v>22</v>
      </c>
      <c r="M5" s="117"/>
      <c r="N5" s="117"/>
      <c r="O5" s="117"/>
      <c r="P5" s="117"/>
      <c r="Q5" s="117"/>
      <c r="R5" s="117"/>
      <c r="S5" s="117"/>
      <c r="T5" s="117"/>
      <c r="U5" s="117"/>
      <c r="V5" s="117"/>
      <c r="W5" s="117"/>
      <c r="X5" s="117"/>
      <c r="Y5" s="117"/>
      <c r="Z5" s="117"/>
    </row>
    <row r="6">
      <c r="A6" s="131">
        <f>AVERAGE(K:K)</f>
        <v>1</v>
      </c>
      <c r="B6" s="132">
        <f>COUNTIF(F10:F986,"Pass")</f>
        <v>2</v>
      </c>
      <c r="C6" s="132">
        <f>COUNTIF(F10:F986,"Fail")</f>
        <v>0</v>
      </c>
      <c r="D6" s="132">
        <f>F6-E6-C6-B6</f>
        <v>0</v>
      </c>
      <c r="E6" s="132">
        <f>COUNTIF(F10:F986,"N/A")</f>
        <v>0</v>
      </c>
      <c r="F6" s="133">
        <f>COUNTA(A10:A986)</f>
        <v>2</v>
      </c>
      <c r="G6" s="117"/>
      <c r="H6" s="117"/>
      <c r="I6" s="117"/>
      <c r="J6" s="117"/>
      <c r="K6" s="154"/>
      <c r="L6" s="117"/>
      <c r="M6" s="117"/>
      <c r="N6" s="117"/>
      <c r="O6" s="117"/>
      <c r="P6" s="117"/>
      <c r="Q6" s="117"/>
      <c r="R6" s="117"/>
      <c r="S6" s="117"/>
      <c r="T6" s="117"/>
      <c r="U6" s="117"/>
      <c r="V6" s="117"/>
      <c r="W6" s="117"/>
      <c r="X6" s="117"/>
      <c r="Y6" s="117"/>
      <c r="Z6" s="117"/>
    </row>
    <row r="7">
      <c r="A7" s="134"/>
      <c r="B7" s="134"/>
      <c r="C7" s="134"/>
      <c r="D7" s="134"/>
      <c r="E7" s="134"/>
      <c r="F7" s="73"/>
      <c r="G7" s="117"/>
      <c r="H7" s="117"/>
      <c r="I7" s="117"/>
      <c r="J7" s="117"/>
      <c r="K7" s="154"/>
      <c r="L7" s="117"/>
      <c r="M7" s="117"/>
      <c r="N7" s="117"/>
      <c r="O7" s="117"/>
      <c r="P7" s="117"/>
      <c r="Q7" s="117"/>
      <c r="R7" s="117"/>
      <c r="S7" s="117"/>
      <c r="T7" s="117"/>
      <c r="U7" s="117"/>
      <c r="V7" s="117"/>
      <c r="W7" s="117"/>
      <c r="X7" s="117"/>
      <c r="Y7" s="117"/>
      <c r="Z7" s="117"/>
    </row>
    <row r="8" ht="6.75" customHeight="1">
      <c r="G8" s="117"/>
      <c r="H8" s="117"/>
      <c r="I8" s="117"/>
      <c r="J8" s="117"/>
      <c r="K8" s="154"/>
      <c r="L8" s="117"/>
      <c r="M8" s="117"/>
      <c r="N8" s="117"/>
      <c r="O8" s="117"/>
      <c r="P8" s="117"/>
      <c r="Q8" s="117"/>
      <c r="R8" s="117"/>
      <c r="S8" s="117"/>
      <c r="T8" s="117"/>
      <c r="U8" s="117"/>
      <c r="V8" s="117"/>
      <c r="W8" s="117"/>
      <c r="X8" s="117"/>
      <c r="Y8" s="117"/>
      <c r="Z8" s="117"/>
    </row>
    <row r="9">
      <c r="A9" s="135" t="s">
        <v>73</v>
      </c>
      <c r="B9" s="135" t="s">
        <v>74</v>
      </c>
      <c r="C9" s="135" t="s">
        <v>75</v>
      </c>
      <c r="D9" s="135" t="s">
        <v>76</v>
      </c>
      <c r="E9" s="135" t="s">
        <v>77</v>
      </c>
      <c r="F9" s="135" t="s">
        <v>78</v>
      </c>
      <c r="G9" s="135" t="s">
        <v>79</v>
      </c>
      <c r="H9" s="135" t="s">
        <v>80</v>
      </c>
      <c r="I9" s="136" t="s">
        <v>81</v>
      </c>
      <c r="J9" s="137" t="s">
        <v>82</v>
      </c>
      <c r="K9" s="137" t="s">
        <v>83</v>
      </c>
      <c r="L9" s="135" t="s">
        <v>84</v>
      </c>
    </row>
    <row r="10" ht="57.75" customHeight="1">
      <c r="A10" s="139" t="str">
        <f t="shared" ref="A10:A11" si="1">IF(OR(B10&lt;&gt;"",D10&lt;&gt;""),"["&amp;TEXT($B$2,"##")&amp;"-"&amp;TEXT(ROW()-9,"##")&amp;"]","")</f>
        <v>[Volunteer_GetListDonationDocuments-1]</v>
      </c>
      <c r="B10" s="155" t="s">
        <v>190</v>
      </c>
      <c r="C10" s="155" t="s">
        <v>191</v>
      </c>
      <c r="D10" s="155" t="s">
        <v>192</v>
      </c>
      <c r="E10" s="156" t="s">
        <v>22</v>
      </c>
      <c r="F10" s="140" t="s">
        <v>34</v>
      </c>
      <c r="G10" s="148">
        <v>44672.0</v>
      </c>
      <c r="H10" s="141" t="s">
        <v>157</v>
      </c>
      <c r="I10" s="142">
        <v>10.0</v>
      </c>
      <c r="J10" s="142">
        <v>10.0</v>
      </c>
      <c r="K10" s="157">
        <f t="shared" ref="K10:K11" si="2">J10/I10</f>
        <v>1</v>
      </c>
      <c r="L10" s="140"/>
      <c r="M10" s="158"/>
      <c r="N10" s="158"/>
      <c r="O10" s="158"/>
      <c r="P10" s="158"/>
      <c r="Q10" s="158"/>
      <c r="R10" s="158"/>
      <c r="S10" s="158"/>
      <c r="T10" s="158"/>
      <c r="U10" s="158"/>
      <c r="V10" s="158"/>
      <c r="W10" s="158"/>
      <c r="X10" s="158"/>
      <c r="Y10" s="158"/>
      <c r="Z10" s="158"/>
    </row>
    <row r="11" ht="88.5" customHeight="1">
      <c r="A11" s="139" t="str">
        <f t="shared" si="1"/>
        <v>[Volunteer_GetListDonationDocuments-2]</v>
      </c>
      <c r="B11" s="155" t="s">
        <v>193</v>
      </c>
      <c r="C11" s="155" t="s">
        <v>191</v>
      </c>
      <c r="D11" s="155" t="s">
        <v>194</v>
      </c>
      <c r="E11" s="159" t="s">
        <v>195</v>
      </c>
      <c r="F11" s="140" t="s">
        <v>34</v>
      </c>
      <c r="G11" s="148">
        <v>44672.0</v>
      </c>
      <c r="H11" s="141" t="s">
        <v>157</v>
      </c>
      <c r="I11" s="142">
        <v>10.0</v>
      </c>
      <c r="J11" s="142">
        <v>10.0</v>
      </c>
      <c r="K11" s="157">
        <f t="shared" si="2"/>
        <v>1</v>
      </c>
      <c r="L11" s="140"/>
      <c r="M11" s="11"/>
      <c r="N11" s="11"/>
      <c r="O11" s="11"/>
      <c r="P11" s="11"/>
      <c r="Q11" s="11"/>
      <c r="R11" s="11"/>
      <c r="S11" s="11"/>
      <c r="T11" s="11"/>
      <c r="U11" s="11"/>
      <c r="V11" s="11"/>
      <c r="W11" s="11"/>
      <c r="X11" s="11"/>
      <c r="Y11" s="11"/>
      <c r="Z11" s="11"/>
    </row>
    <row r="12">
      <c r="K12" s="160"/>
    </row>
    <row r="13">
      <c r="K13" s="160"/>
    </row>
    <row r="14">
      <c r="K14" s="160"/>
    </row>
    <row r="15" ht="15.75" customHeight="1">
      <c r="K15" s="160"/>
    </row>
    <row r="16" ht="15.75" customHeight="1">
      <c r="K16" s="160"/>
    </row>
    <row r="17" ht="15.75" customHeight="1">
      <c r="K17" s="160"/>
    </row>
    <row r="18" ht="15.75" customHeight="1">
      <c r="K18" s="160"/>
    </row>
    <row r="19" ht="15.75" customHeight="1">
      <c r="K19" s="160"/>
    </row>
    <row r="20" ht="15.75" customHeight="1">
      <c r="K20" s="160"/>
    </row>
    <row r="21" ht="15.75" customHeight="1">
      <c r="K21" s="160"/>
    </row>
    <row r="22" ht="15.75" customHeight="1">
      <c r="K22" s="160"/>
    </row>
    <row r="23" ht="15.75" customHeight="1">
      <c r="K23" s="160"/>
    </row>
    <row r="24" ht="15.75" customHeight="1">
      <c r="K24" s="160"/>
    </row>
    <row r="25" ht="15.75" customHeight="1">
      <c r="K25" s="160"/>
    </row>
    <row r="26" ht="15.75" customHeight="1">
      <c r="K26" s="160"/>
    </row>
    <row r="27" ht="15.75" customHeight="1">
      <c r="K27" s="160"/>
    </row>
    <row r="28" ht="15.75" customHeight="1">
      <c r="K28" s="160"/>
    </row>
    <row r="29" ht="15.75" customHeight="1">
      <c r="K29" s="160"/>
    </row>
    <row r="30" ht="15.75" customHeight="1">
      <c r="K30" s="160"/>
    </row>
    <row r="31" ht="15.75" customHeight="1">
      <c r="K31" s="160"/>
    </row>
    <row r="32" ht="15.75" customHeight="1">
      <c r="K32" s="160"/>
    </row>
    <row r="33" ht="15.75" customHeight="1">
      <c r="K33" s="160"/>
    </row>
    <row r="34" ht="15.75" customHeight="1">
      <c r="K34" s="160"/>
    </row>
    <row r="35" ht="15.75" customHeight="1">
      <c r="K35" s="160"/>
    </row>
    <row r="36" ht="15.75" customHeight="1">
      <c r="K36" s="160"/>
    </row>
    <row r="37" ht="15.75" customHeight="1">
      <c r="K37" s="160"/>
    </row>
    <row r="38" ht="15.75" customHeight="1">
      <c r="K38" s="160"/>
    </row>
    <row r="39" ht="15.75" customHeight="1">
      <c r="K39" s="160"/>
    </row>
    <row r="40" ht="15.75" customHeight="1">
      <c r="K40" s="160"/>
    </row>
    <row r="41" ht="15.75" customHeight="1">
      <c r="K41" s="160"/>
    </row>
    <row r="42" ht="15.75" customHeight="1">
      <c r="K42" s="160"/>
    </row>
    <row r="43" ht="15.75" customHeight="1">
      <c r="K43" s="160"/>
    </row>
    <row r="44" ht="15.75" customHeight="1">
      <c r="K44" s="160"/>
    </row>
    <row r="45" ht="15.75" customHeight="1">
      <c r="K45" s="160"/>
    </row>
    <row r="46" ht="15.75" customHeight="1">
      <c r="K46" s="160"/>
    </row>
    <row r="47" ht="15.75" customHeight="1">
      <c r="K47" s="160"/>
    </row>
    <row r="48" ht="15.75" customHeight="1">
      <c r="K48" s="160"/>
    </row>
    <row r="49" ht="15.75" customHeight="1">
      <c r="K49" s="160"/>
    </row>
    <row r="50" ht="15.75" customHeight="1">
      <c r="K50" s="160"/>
    </row>
    <row r="51" ht="15.75" customHeight="1">
      <c r="K51" s="160"/>
    </row>
    <row r="52" ht="15.75" customHeight="1">
      <c r="K52" s="160"/>
    </row>
    <row r="53" ht="15.75" customHeight="1">
      <c r="K53" s="160"/>
    </row>
    <row r="54" ht="15.75" customHeight="1">
      <c r="K54" s="160"/>
    </row>
    <row r="55" ht="15.75" customHeight="1">
      <c r="K55" s="160"/>
    </row>
    <row r="56" ht="15.75" customHeight="1">
      <c r="K56" s="160"/>
    </row>
    <row r="57" ht="15.75" customHeight="1">
      <c r="K57" s="160"/>
    </row>
    <row r="58" ht="15.75" customHeight="1">
      <c r="K58" s="160"/>
    </row>
    <row r="59" ht="15.75" customHeight="1">
      <c r="K59" s="160"/>
    </row>
    <row r="60" ht="15.75" customHeight="1">
      <c r="K60" s="160"/>
    </row>
    <row r="61" ht="15.75" customHeight="1">
      <c r="K61" s="160"/>
    </row>
    <row r="62" ht="15.75" customHeight="1">
      <c r="K62" s="160"/>
    </row>
    <row r="63" ht="15.75" customHeight="1">
      <c r="K63" s="160"/>
    </row>
    <row r="64" ht="15.75" customHeight="1">
      <c r="K64" s="160"/>
    </row>
    <row r="65" ht="15.75" customHeight="1">
      <c r="K65" s="160"/>
    </row>
    <row r="66" ht="15.75" customHeight="1">
      <c r="K66" s="160"/>
    </row>
    <row r="67" ht="15.75" customHeight="1">
      <c r="K67" s="160"/>
    </row>
    <row r="68" ht="15.75" customHeight="1">
      <c r="K68" s="160"/>
    </row>
    <row r="69" ht="15.75" customHeight="1">
      <c r="K69" s="160"/>
    </row>
    <row r="70" ht="15.75" customHeight="1">
      <c r="K70" s="160"/>
    </row>
    <row r="71" ht="15.75" customHeight="1">
      <c r="K71" s="160"/>
    </row>
    <row r="72" ht="15.75" customHeight="1">
      <c r="K72" s="160"/>
    </row>
    <row r="73" ht="15.75" customHeight="1">
      <c r="K73" s="160"/>
    </row>
    <row r="74" ht="15.75" customHeight="1">
      <c r="K74" s="160"/>
    </row>
    <row r="75" ht="15.75" customHeight="1">
      <c r="K75" s="160"/>
    </row>
    <row r="76" ht="15.75" customHeight="1">
      <c r="K76" s="160"/>
    </row>
    <row r="77" ht="15.75" customHeight="1">
      <c r="K77" s="160"/>
    </row>
    <row r="78" ht="15.75" customHeight="1">
      <c r="K78" s="160"/>
    </row>
    <row r="79" ht="15.75" customHeight="1">
      <c r="K79" s="160"/>
    </row>
    <row r="80" ht="15.75" customHeight="1">
      <c r="K80" s="160"/>
    </row>
    <row r="81" ht="15.75" customHeight="1">
      <c r="K81" s="160"/>
    </row>
    <row r="82" ht="15.75" customHeight="1">
      <c r="K82" s="160"/>
    </row>
    <row r="83" ht="15.75" customHeight="1">
      <c r="K83" s="160"/>
    </row>
    <row r="84" ht="15.75" customHeight="1">
      <c r="K84" s="160"/>
    </row>
    <row r="85" ht="15.75" customHeight="1">
      <c r="K85" s="160"/>
    </row>
    <row r="86" ht="15.75" customHeight="1">
      <c r="K86" s="160"/>
    </row>
    <row r="87" ht="15.75" customHeight="1">
      <c r="K87" s="160"/>
    </row>
    <row r="88" ht="15.75" customHeight="1">
      <c r="K88" s="160"/>
    </row>
    <row r="89" ht="15.75" customHeight="1">
      <c r="K89" s="160"/>
    </row>
    <row r="90" ht="15.75" customHeight="1">
      <c r="K90" s="160"/>
    </row>
    <row r="91" ht="15.75" customHeight="1">
      <c r="K91" s="160"/>
    </row>
    <row r="92" ht="15.75" customHeight="1">
      <c r="K92" s="160"/>
    </row>
    <row r="93" ht="15.75" customHeight="1">
      <c r="K93" s="160"/>
    </row>
    <row r="94" ht="15.75" customHeight="1">
      <c r="K94" s="160"/>
    </row>
    <row r="95" ht="15.75" customHeight="1">
      <c r="K95" s="160"/>
    </row>
    <row r="96" ht="15.75" customHeight="1">
      <c r="K96" s="160"/>
    </row>
    <row r="97" ht="15.75" customHeight="1">
      <c r="K97" s="160"/>
    </row>
    <row r="98" ht="15.75" customHeight="1">
      <c r="K98" s="160"/>
    </row>
    <row r="99" ht="15.75" customHeight="1">
      <c r="K99" s="160"/>
    </row>
    <row r="100" ht="15.75" customHeight="1">
      <c r="K100" s="160"/>
    </row>
    <row r="101" ht="15.75" customHeight="1">
      <c r="K101" s="160"/>
    </row>
    <row r="102" ht="15.75" customHeight="1">
      <c r="K102" s="160"/>
    </row>
    <row r="103" ht="15.75" customHeight="1">
      <c r="K103" s="160"/>
    </row>
    <row r="104" ht="15.75" customHeight="1">
      <c r="K104" s="160"/>
    </row>
    <row r="105" ht="15.75" customHeight="1">
      <c r="K105" s="160"/>
    </row>
    <row r="106" ht="15.75" customHeight="1">
      <c r="K106" s="160"/>
    </row>
    <row r="107" ht="15.75" customHeight="1">
      <c r="K107" s="160"/>
    </row>
    <row r="108" ht="15.75" customHeight="1">
      <c r="K108" s="160"/>
    </row>
    <row r="109" ht="15.75" customHeight="1">
      <c r="K109" s="160"/>
    </row>
    <row r="110" ht="15.75" customHeight="1">
      <c r="K110" s="160"/>
    </row>
    <row r="111" ht="15.75" customHeight="1">
      <c r="K111" s="160"/>
    </row>
    <row r="112" ht="15.75" customHeight="1">
      <c r="K112" s="160"/>
    </row>
    <row r="113" ht="15.75" customHeight="1">
      <c r="K113" s="160"/>
    </row>
    <row r="114" ht="15.75" customHeight="1">
      <c r="K114" s="160"/>
    </row>
    <row r="115" ht="15.75" customHeight="1">
      <c r="K115" s="160"/>
    </row>
    <row r="116" ht="15.75" customHeight="1">
      <c r="K116" s="160"/>
    </row>
    <row r="117" ht="15.75" customHeight="1">
      <c r="K117" s="160"/>
    </row>
    <row r="118" ht="15.75" customHeight="1">
      <c r="K118" s="160"/>
    </row>
    <row r="119" ht="15.75" customHeight="1">
      <c r="K119" s="160"/>
    </row>
    <row r="120" ht="15.75" customHeight="1">
      <c r="K120" s="160"/>
    </row>
    <row r="121" ht="15.75" customHeight="1">
      <c r="K121" s="160"/>
    </row>
    <row r="122" ht="15.75" customHeight="1">
      <c r="K122" s="160"/>
    </row>
    <row r="123" ht="15.75" customHeight="1">
      <c r="K123" s="160"/>
    </row>
    <row r="124" ht="15.75" customHeight="1">
      <c r="K124" s="160"/>
    </row>
    <row r="125" ht="15.75" customHeight="1">
      <c r="K125" s="160"/>
    </row>
    <row r="126" ht="15.75" customHeight="1">
      <c r="K126" s="160"/>
    </row>
    <row r="127" ht="15.75" customHeight="1">
      <c r="K127" s="160"/>
    </row>
    <row r="128" ht="15.75" customHeight="1">
      <c r="K128" s="160"/>
    </row>
    <row r="129" ht="15.75" customHeight="1">
      <c r="K129" s="160"/>
    </row>
    <row r="130" ht="15.75" customHeight="1">
      <c r="K130" s="160"/>
    </row>
    <row r="131" ht="15.75" customHeight="1">
      <c r="K131" s="160"/>
    </row>
    <row r="132" ht="15.75" customHeight="1">
      <c r="K132" s="160"/>
    </row>
    <row r="133" ht="15.75" customHeight="1">
      <c r="K133" s="160"/>
    </row>
    <row r="134" ht="15.75" customHeight="1">
      <c r="K134" s="160"/>
    </row>
    <row r="135" ht="15.75" customHeight="1">
      <c r="K135" s="160"/>
    </row>
    <row r="136" ht="15.75" customHeight="1">
      <c r="K136" s="160"/>
    </row>
    <row r="137" ht="15.75" customHeight="1">
      <c r="K137" s="160"/>
    </row>
    <row r="138" ht="15.75" customHeight="1">
      <c r="K138" s="160"/>
    </row>
    <row r="139" ht="15.75" customHeight="1">
      <c r="K139" s="160"/>
    </row>
    <row r="140" ht="15.75" customHeight="1">
      <c r="K140" s="160"/>
    </row>
    <row r="141" ht="15.75" customHeight="1">
      <c r="K141" s="160"/>
    </row>
    <row r="142" ht="15.75" customHeight="1">
      <c r="K142" s="160"/>
    </row>
    <row r="143" ht="15.75" customHeight="1">
      <c r="K143" s="160"/>
    </row>
    <row r="144" ht="15.75" customHeight="1">
      <c r="K144" s="160"/>
    </row>
    <row r="145" ht="15.75" customHeight="1">
      <c r="K145" s="160"/>
    </row>
    <row r="146" ht="15.75" customHeight="1">
      <c r="K146" s="160"/>
    </row>
    <row r="147" ht="15.75" customHeight="1">
      <c r="K147" s="160"/>
    </row>
    <row r="148" ht="15.75" customHeight="1">
      <c r="K148" s="160"/>
    </row>
    <row r="149" ht="15.75" customHeight="1">
      <c r="K149" s="160"/>
    </row>
    <row r="150" ht="15.75" customHeight="1">
      <c r="K150" s="160"/>
    </row>
    <row r="151" ht="15.75" customHeight="1">
      <c r="K151" s="160"/>
    </row>
    <row r="152" ht="15.75" customHeight="1">
      <c r="K152" s="160"/>
    </row>
    <row r="153" ht="15.75" customHeight="1">
      <c r="K153" s="160"/>
    </row>
    <row r="154" ht="15.75" customHeight="1">
      <c r="K154" s="160"/>
    </row>
    <row r="155" ht="15.75" customHeight="1">
      <c r="K155" s="160"/>
    </row>
    <row r="156" ht="15.75" customHeight="1">
      <c r="K156" s="160"/>
    </row>
    <row r="157" ht="15.75" customHeight="1">
      <c r="K157" s="160"/>
    </row>
    <row r="158" ht="15.75" customHeight="1">
      <c r="K158" s="160"/>
    </row>
    <row r="159" ht="15.75" customHeight="1">
      <c r="K159" s="160"/>
    </row>
    <row r="160" ht="15.75" customHeight="1">
      <c r="K160" s="160"/>
    </row>
    <row r="161" ht="15.75" customHeight="1">
      <c r="K161" s="160"/>
    </row>
    <row r="162" ht="15.75" customHeight="1">
      <c r="K162" s="160"/>
    </row>
    <row r="163" ht="15.75" customHeight="1">
      <c r="K163" s="160"/>
    </row>
    <row r="164" ht="15.75" customHeight="1">
      <c r="K164" s="160"/>
    </row>
    <row r="165" ht="15.75" customHeight="1">
      <c r="K165" s="160"/>
    </row>
    <row r="166" ht="15.75" customHeight="1">
      <c r="K166" s="160"/>
    </row>
    <row r="167" ht="15.75" customHeight="1">
      <c r="K167" s="160"/>
    </row>
    <row r="168" ht="15.75" customHeight="1">
      <c r="K168" s="160"/>
    </row>
    <row r="169" ht="15.75" customHeight="1">
      <c r="K169" s="160"/>
    </row>
    <row r="170" ht="15.75" customHeight="1">
      <c r="K170" s="160"/>
    </row>
    <row r="171" ht="15.75" customHeight="1">
      <c r="K171" s="160"/>
    </row>
    <row r="172" ht="15.75" customHeight="1">
      <c r="K172" s="160"/>
    </row>
    <row r="173" ht="15.75" customHeight="1">
      <c r="K173" s="160"/>
    </row>
    <row r="174" ht="15.75" customHeight="1">
      <c r="K174" s="160"/>
    </row>
    <row r="175" ht="15.75" customHeight="1">
      <c r="K175" s="160"/>
    </row>
    <row r="176" ht="15.75" customHeight="1">
      <c r="K176" s="160"/>
    </row>
    <row r="177" ht="15.75" customHeight="1">
      <c r="K177" s="160"/>
    </row>
    <row r="178" ht="15.75" customHeight="1">
      <c r="K178" s="160"/>
    </row>
    <row r="179" ht="15.75" customHeight="1">
      <c r="K179" s="160"/>
    </row>
    <row r="180" ht="15.75" customHeight="1">
      <c r="K180" s="160"/>
    </row>
    <row r="181" ht="15.75" customHeight="1">
      <c r="K181" s="160"/>
    </row>
    <row r="182" ht="15.75" customHeight="1">
      <c r="K182" s="160"/>
    </row>
    <row r="183" ht="15.75" customHeight="1">
      <c r="K183" s="160"/>
    </row>
    <row r="184" ht="15.75" customHeight="1">
      <c r="K184" s="160"/>
    </row>
    <row r="185" ht="15.75" customHeight="1">
      <c r="K185" s="160"/>
    </row>
    <row r="186" ht="15.75" customHeight="1">
      <c r="K186" s="160"/>
    </row>
    <row r="187" ht="15.75" customHeight="1">
      <c r="K187" s="160"/>
    </row>
    <row r="188" ht="15.75" customHeight="1">
      <c r="K188" s="160"/>
    </row>
    <row r="189" ht="15.75" customHeight="1">
      <c r="K189" s="160"/>
    </row>
    <row r="190" ht="15.75" customHeight="1">
      <c r="K190" s="160"/>
    </row>
    <row r="191" ht="15.75" customHeight="1">
      <c r="K191" s="160"/>
    </row>
    <row r="192" ht="15.75" customHeight="1">
      <c r="K192" s="160"/>
    </row>
    <row r="193" ht="15.75" customHeight="1">
      <c r="K193" s="160"/>
    </row>
    <row r="194" ht="15.75" customHeight="1">
      <c r="K194" s="160"/>
    </row>
    <row r="195" ht="15.75" customHeight="1">
      <c r="K195" s="160"/>
    </row>
    <row r="196" ht="15.75" customHeight="1">
      <c r="K196" s="160"/>
    </row>
    <row r="197" ht="15.75" customHeight="1">
      <c r="K197" s="160"/>
    </row>
    <row r="198" ht="15.75" customHeight="1">
      <c r="K198" s="160"/>
    </row>
    <row r="199" ht="15.75" customHeight="1">
      <c r="K199" s="160"/>
    </row>
    <row r="200" ht="15.75" customHeight="1">
      <c r="K200" s="160"/>
    </row>
    <row r="201" ht="15.75" customHeight="1">
      <c r="K201" s="160"/>
    </row>
    <row r="202" ht="15.75" customHeight="1">
      <c r="K202" s="160"/>
    </row>
    <row r="203" ht="15.75" customHeight="1">
      <c r="K203" s="160"/>
    </row>
    <row r="204" ht="15.75" customHeight="1">
      <c r="K204" s="160"/>
    </row>
    <row r="205" ht="15.75" customHeight="1">
      <c r="K205" s="160"/>
    </row>
    <row r="206" ht="15.75" customHeight="1">
      <c r="K206" s="160"/>
    </row>
    <row r="207" ht="15.75" customHeight="1">
      <c r="K207" s="160"/>
    </row>
    <row r="208" ht="15.75" customHeight="1">
      <c r="K208" s="160"/>
    </row>
    <row r="209" ht="15.75" customHeight="1">
      <c r="K209" s="160"/>
    </row>
    <row r="210" ht="15.75" customHeight="1">
      <c r="K210" s="160"/>
    </row>
    <row r="211" ht="15.75" customHeight="1">
      <c r="K211" s="160"/>
    </row>
    <row r="212" ht="15.75" customHeight="1">
      <c r="K212" s="160"/>
    </row>
    <row r="213" ht="15.75" customHeight="1">
      <c r="K213" s="160"/>
    </row>
    <row r="214" ht="15.75" customHeight="1">
      <c r="K214" s="160"/>
    </row>
    <row r="215" ht="15.75" customHeight="1">
      <c r="K215" s="160"/>
    </row>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3">
    <mergeCell ref="B2:E2"/>
    <mergeCell ref="B3:E3"/>
    <mergeCell ref="B4:E4"/>
  </mergeCells>
  <dataValidations>
    <dataValidation type="list" allowBlank="1" showErrorMessage="1" sqref="F10:F11">
      <formula1>$L$2:$L$5</formula1>
    </dataValidation>
    <dataValidation type="list" allowBlank="1" showErrorMessage="1" sqref="F9">
      <formula1>$O$2:$O$5</formula1>
    </dataValidation>
  </dataValidation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63"/>
    <col customWidth="1" min="2" max="2" width="20.75"/>
    <col customWidth="1" min="3" max="3" width="25.63"/>
    <col customWidth="1" min="4" max="4" width="27.13"/>
    <col customWidth="1" min="5" max="5" width="24.5"/>
    <col customWidth="1" min="6" max="6" width="9.5"/>
    <col customWidth="1" min="7" max="7" width="11.13"/>
    <col customWidth="1" min="8" max="8" width="9.63"/>
    <col customWidth="1" min="9" max="9" width="9.13"/>
    <col customWidth="1" min="10" max="11" width="8.5"/>
    <col customWidth="1" min="12" max="12" width="20.88"/>
  </cols>
  <sheetData>
    <row r="1">
      <c r="A1" s="11"/>
      <c r="B1" s="11"/>
      <c r="C1" s="11"/>
      <c r="D1" s="11"/>
      <c r="E1" s="11"/>
      <c r="F1" s="11"/>
      <c r="G1" s="117"/>
      <c r="H1" s="117"/>
      <c r="I1" s="117"/>
      <c r="J1" s="117"/>
      <c r="K1" s="117"/>
      <c r="L1" s="117"/>
      <c r="M1" s="117"/>
      <c r="N1" s="117"/>
      <c r="O1" s="117"/>
      <c r="P1" s="117"/>
      <c r="Q1" s="117"/>
      <c r="R1" s="117"/>
      <c r="S1" s="117"/>
      <c r="T1" s="117"/>
      <c r="U1" s="117"/>
      <c r="V1" s="117"/>
      <c r="W1" s="117"/>
      <c r="X1" s="117"/>
      <c r="Y1" s="117"/>
      <c r="Z1" s="117"/>
    </row>
    <row r="2">
      <c r="A2" s="119" t="s">
        <v>68</v>
      </c>
      <c r="B2" s="120" t="s">
        <v>58</v>
      </c>
      <c r="C2" s="121"/>
      <c r="D2" s="121"/>
      <c r="E2" s="122"/>
      <c r="F2" s="123"/>
      <c r="G2" s="117"/>
      <c r="H2" s="117"/>
      <c r="I2" s="117"/>
      <c r="J2" s="117"/>
      <c r="K2" s="117"/>
      <c r="L2" s="124" t="s">
        <v>34</v>
      </c>
      <c r="M2" s="117"/>
      <c r="N2" s="117"/>
      <c r="O2" s="117"/>
      <c r="P2" s="117"/>
      <c r="Q2" s="117"/>
      <c r="R2" s="117"/>
      <c r="S2" s="117"/>
      <c r="T2" s="117"/>
      <c r="U2" s="117"/>
      <c r="V2" s="117"/>
      <c r="W2" s="117"/>
      <c r="X2" s="117"/>
      <c r="Y2" s="117"/>
      <c r="Z2" s="117"/>
    </row>
    <row r="3">
      <c r="A3" s="125" t="s">
        <v>69</v>
      </c>
      <c r="B3" s="126"/>
      <c r="C3" s="5"/>
      <c r="D3" s="5"/>
      <c r="E3" s="6"/>
      <c r="F3" s="127"/>
      <c r="G3" s="117"/>
      <c r="H3" s="117"/>
      <c r="I3" s="117"/>
      <c r="J3" s="117"/>
      <c r="K3" s="117"/>
      <c r="L3" s="124" t="s">
        <v>35</v>
      </c>
      <c r="M3" s="117"/>
      <c r="N3" s="117"/>
      <c r="O3" s="117"/>
      <c r="P3" s="117"/>
      <c r="Q3" s="117"/>
      <c r="R3" s="117"/>
      <c r="S3" s="117"/>
      <c r="T3" s="117"/>
      <c r="U3" s="117"/>
      <c r="V3" s="117"/>
      <c r="W3" s="117"/>
      <c r="X3" s="117"/>
      <c r="Y3" s="117"/>
      <c r="Z3" s="117"/>
    </row>
    <row r="4">
      <c r="A4" s="125" t="s">
        <v>70</v>
      </c>
      <c r="B4" s="126"/>
      <c r="C4" s="5"/>
      <c r="D4" s="5"/>
      <c r="E4" s="6"/>
      <c r="F4" s="127"/>
      <c r="G4" s="117"/>
      <c r="H4" s="117"/>
      <c r="I4" s="117"/>
      <c r="J4" s="117"/>
      <c r="K4" s="117"/>
      <c r="L4" s="124" t="s">
        <v>71</v>
      </c>
      <c r="M4" s="117"/>
      <c r="N4" s="117"/>
      <c r="O4" s="117"/>
      <c r="P4" s="117"/>
      <c r="Q4" s="117"/>
      <c r="R4" s="117"/>
      <c r="S4" s="117"/>
      <c r="T4" s="117"/>
      <c r="U4" s="117"/>
      <c r="V4" s="117"/>
      <c r="W4" s="117"/>
      <c r="X4" s="117"/>
      <c r="Y4" s="117"/>
      <c r="Z4" s="117"/>
    </row>
    <row r="5">
      <c r="A5" s="128" t="s">
        <v>38</v>
      </c>
      <c r="B5" s="129" t="s">
        <v>34</v>
      </c>
      <c r="C5" s="129" t="s">
        <v>35</v>
      </c>
      <c r="D5" s="129" t="s">
        <v>36</v>
      </c>
      <c r="E5" s="129" t="s">
        <v>22</v>
      </c>
      <c r="F5" s="130" t="s">
        <v>72</v>
      </c>
      <c r="G5" s="117"/>
      <c r="H5" s="117"/>
      <c r="I5" s="117"/>
      <c r="J5" s="117"/>
      <c r="K5" s="117"/>
      <c r="L5" s="124" t="s">
        <v>22</v>
      </c>
      <c r="M5" s="117"/>
      <c r="N5" s="117"/>
      <c r="O5" s="117"/>
      <c r="P5" s="117"/>
      <c r="Q5" s="117"/>
      <c r="R5" s="117"/>
      <c r="S5" s="117"/>
      <c r="T5" s="117"/>
      <c r="U5" s="117"/>
      <c r="V5" s="117"/>
      <c r="W5" s="117"/>
      <c r="X5" s="117"/>
      <c r="Y5" s="117"/>
      <c r="Z5" s="117"/>
    </row>
    <row r="6">
      <c r="A6" s="131">
        <f>AVERAGE(K:K)</f>
        <v>1</v>
      </c>
      <c r="B6" s="132">
        <f>COUNTIF(F10:F991,"Pass")</f>
        <v>5</v>
      </c>
      <c r="C6" s="132">
        <f>COUNTIF(F10:F991,"Fail")</f>
        <v>0</v>
      </c>
      <c r="D6" s="132">
        <f>F6-E6-C6-B6</f>
        <v>0</v>
      </c>
      <c r="E6" s="132">
        <f>COUNTIF(F10:F991,"N/A")</f>
        <v>0</v>
      </c>
      <c r="F6" s="133">
        <f>COUNTA(A10:A991)</f>
        <v>5</v>
      </c>
      <c r="G6" s="117"/>
      <c r="H6" s="117"/>
      <c r="I6" s="117"/>
      <c r="J6" s="117"/>
      <c r="K6" s="117"/>
      <c r="L6" s="117"/>
      <c r="M6" s="117"/>
      <c r="N6" s="117"/>
      <c r="O6" s="117"/>
      <c r="P6" s="117"/>
      <c r="Q6" s="117"/>
      <c r="R6" s="117"/>
      <c r="S6" s="117"/>
      <c r="T6" s="117"/>
      <c r="U6" s="117"/>
      <c r="V6" s="117"/>
      <c r="W6" s="117"/>
      <c r="X6" s="117"/>
      <c r="Y6" s="117"/>
      <c r="Z6" s="117"/>
    </row>
    <row r="7">
      <c r="A7" s="134"/>
      <c r="B7" s="134"/>
      <c r="C7" s="134"/>
      <c r="D7" s="134"/>
      <c r="E7" s="134"/>
      <c r="F7" s="73"/>
      <c r="G7" s="117"/>
      <c r="H7" s="117"/>
      <c r="I7" s="117"/>
      <c r="J7" s="117"/>
      <c r="K7" s="117"/>
      <c r="L7" s="117"/>
      <c r="M7" s="117"/>
      <c r="N7" s="117"/>
      <c r="O7" s="117"/>
      <c r="P7" s="117"/>
      <c r="Q7" s="117"/>
      <c r="R7" s="117"/>
      <c r="S7" s="117"/>
      <c r="T7" s="117"/>
      <c r="U7" s="117"/>
      <c r="V7" s="117"/>
      <c r="W7" s="117"/>
      <c r="X7" s="117"/>
      <c r="Y7" s="117"/>
      <c r="Z7" s="117"/>
    </row>
    <row r="8" ht="6.75" customHeight="1">
      <c r="G8" s="117"/>
      <c r="H8" s="117"/>
      <c r="I8" s="117"/>
      <c r="J8" s="117"/>
      <c r="K8" s="117"/>
      <c r="L8" s="117"/>
      <c r="M8" s="117"/>
      <c r="N8" s="117"/>
      <c r="O8" s="117"/>
      <c r="P8" s="117"/>
      <c r="Q8" s="117"/>
      <c r="R8" s="117"/>
      <c r="S8" s="117"/>
      <c r="T8" s="117"/>
      <c r="U8" s="117"/>
      <c r="V8" s="117"/>
      <c r="W8" s="117"/>
      <c r="X8" s="117"/>
      <c r="Y8" s="117"/>
      <c r="Z8" s="117"/>
    </row>
    <row r="9">
      <c r="A9" s="135" t="s">
        <v>73</v>
      </c>
      <c r="B9" s="135" t="s">
        <v>74</v>
      </c>
      <c r="C9" s="135" t="s">
        <v>75</v>
      </c>
      <c r="D9" s="135" t="s">
        <v>76</v>
      </c>
      <c r="E9" s="135" t="s">
        <v>77</v>
      </c>
      <c r="F9" s="135" t="s">
        <v>78</v>
      </c>
      <c r="G9" s="135" t="s">
        <v>79</v>
      </c>
      <c r="H9" s="135" t="s">
        <v>80</v>
      </c>
      <c r="I9" s="136" t="s">
        <v>81</v>
      </c>
      <c r="J9" s="137" t="s">
        <v>82</v>
      </c>
      <c r="K9" s="137" t="s">
        <v>83</v>
      </c>
      <c r="L9" s="135" t="s">
        <v>84</v>
      </c>
    </row>
    <row r="10" ht="105.0" customHeight="1">
      <c r="A10" s="139" t="str">
        <f t="shared" ref="A10:A14" si="1">IF(OR(B10&lt;&gt;"",D10&lt;&gt;""),"["&amp;TEXT($B$2,"##")&amp;"-"&amp;TEXT(ROW()-9,"##")&amp;"]","")</f>
        <v>[Volunteer_ViewHistory-1]</v>
      </c>
      <c r="B10" s="142" t="s">
        <v>196</v>
      </c>
      <c r="C10" s="155" t="s">
        <v>197</v>
      </c>
      <c r="D10" s="142" t="s">
        <v>198</v>
      </c>
      <c r="E10" s="140" t="s">
        <v>22</v>
      </c>
      <c r="F10" s="140" t="s">
        <v>34</v>
      </c>
      <c r="G10" s="148">
        <v>44672.0</v>
      </c>
      <c r="H10" s="141" t="s">
        <v>157</v>
      </c>
      <c r="I10" s="140">
        <v>12.0</v>
      </c>
      <c r="J10" s="140">
        <v>12.0</v>
      </c>
      <c r="K10" s="144">
        <f t="shared" ref="K10:K14" si="2">J10/I10</f>
        <v>1</v>
      </c>
      <c r="L10" s="140"/>
      <c r="M10" s="161"/>
      <c r="N10" s="11"/>
      <c r="O10" s="11"/>
      <c r="P10" s="11"/>
      <c r="Q10" s="11"/>
      <c r="R10" s="11"/>
      <c r="S10" s="11"/>
      <c r="T10" s="11"/>
      <c r="U10" s="11"/>
      <c r="V10" s="11"/>
      <c r="W10" s="11"/>
      <c r="X10" s="11"/>
      <c r="Y10" s="11"/>
      <c r="Z10" s="11"/>
    </row>
    <row r="11" ht="80.25" customHeight="1">
      <c r="A11" s="139" t="str">
        <f t="shared" si="1"/>
        <v>[Volunteer_ViewHistory-2]</v>
      </c>
      <c r="B11" s="142" t="s">
        <v>199</v>
      </c>
      <c r="C11" s="155" t="s">
        <v>200</v>
      </c>
      <c r="D11" s="142" t="s">
        <v>201</v>
      </c>
      <c r="E11" s="140" t="s">
        <v>22</v>
      </c>
      <c r="F11" s="140" t="s">
        <v>34</v>
      </c>
      <c r="G11" s="148">
        <v>44672.0</v>
      </c>
      <c r="H11" s="141" t="s">
        <v>157</v>
      </c>
      <c r="I11" s="140">
        <v>12.0</v>
      </c>
      <c r="J11" s="140">
        <v>12.0</v>
      </c>
      <c r="K11" s="144">
        <f t="shared" si="2"/>
        <v>1</v>
      </c>
      <c r="L11" s="140"/>
      <c r="M11" s="11"/>
      <c r="N11" s="11"/>
      <c r="O11" s="11"/>
      <c r="P11" s="11"/>
      <c r="Q11" s="11"/>
      <c r="R11" s="11"/>
      <c r="S11" s="11"/>
      <c r="T11" s="11"/>
      <c r="U11" s="11"/>
      <c r="V11" s="11"/>
      <c r="W11" s="11"/>
      <c r="X11" s="11"/>
      <c r="Y11" s="11"/>
      <c r="Z11" s="11"/>
    </row>
    <row r="12" ht="130.5" customHeight="1">
      <c r="A12" s="139" t="str">
        <f t="shared" si="1"/>
        <v>[Volunteer_ViewHistory-3]</v>
      </c>
      <c r="B12" s="142" t="s">
        <v>202</v>
      </c>
      <c r="C12" s="155" t="s">
        <v>197</v>
      </c>
      <c r="D12" s="142" t="s">
        <v>203</v>
      </c>
      <c r="E12" s="142" t="s">
        <v>204</v>
      </c>
      <c r="F12" s="140" t="s">
        <v>34</v>
      </c>
      <c r="G12" s="148">
        <v>44672.0</v>
      </c>
      <c r="H12" s="141" t="s">
        <v>157</v>
      </c>
      <c r="I12" s="142">
        <v>15.0</v>
      </c>
      <c r="J12" s="142">
        <v>15.0</v>
      </c>
      <c r="K12" s="144">
        <f t="shared" si="2"/>
        <v>1</v>
      </c>
      <c r="L12" s="140"/>
    </row>
    <row r="13" ht="126.75" customHeight="1">
      <c r="A13" s="139" t="str">
        <f t="shared" si="1"/>
        <v>[Volunteer_ViewHistory-4]</v>
      </c>
      <c r="B13" s="142" t="s">
        <v>205</v>
      </c>
      <c r="C13" s="155" t="s">
        <v>200</v>
      </c>
      <c r="D13" s="142" t="s">
        <v>206</v>
      </c>
      <c r="E13" s="142" t="s">
        <v>207</v>
      </c>
      <c r="F13" s="140" t="s">
        <v>34</v>
      </c>
      <c r="G13" s="148">
        <v>44672.0</v>
      </c>
      <c r="H13" s="141" t="s">
        <v>157</v>
      </c>
      <c r="I13" s="142">
        <v>12.0</v>
      </c>
      <c r="J13" s="142">
        <v>12.0</v>
      </c>
      <c r="K13" s="144">
        <f t="shared" si="2"/>
        <v>1</v>
      </c>
      <c r="L13" s="140"/>
    </row>
    <row r="14">
      <c r="A14" s="139" t="str">
        <f t="shared" si="1"/>
        <v>[Volunteer_ViewHistory-5]</v>
      </c>
      <c r="B14" s="142" t="s">
        <v>199</v>
      </c>
      <c r="C14" s="155" t="s">
        <v>200</v>
      </c>
      <c r="D14" s="142" t="s">
        <v>208</v>
      </c>
      <c r="E14" s="142" t="s">
        <v>209</v>
      </c>
      <c r="F14" s="140" t="s">
        <v>34</v>
      </c>
      <c r="G14" s="148">
        <v>44672.0</v>
      </c>
      <c r="H14" s="141" t="s">
        <v>157</v>
      </c>
      <c r="I14" s="140">
        <v>12.0</v>
      </c>
      <c r="J14" s="140">
        <v>12.0</v>
      </c>
      <c r="K14" s="144">
        <f t="shared" si="2"/>
        <v>1</v>
      </c>
      <c r="L14" s="140"/>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dataValidations>
    <dataValidation type="list" allowBlank="1" showErrorMessage="1" sqref="F10:F14">
      <formula1>$L$2:$L$5</formula1>
    </dataValidation>
    <dataValidation type="list" allowBlank="1" showErrorMessage="1" sqref="F9">
      <formula1>$O$2:$O$5</formula1>
    </dataValidation>
  </dataValidations>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63"/>
    <col customWidth="1" min="2" max="2" width="20.75"/>
    <col customWidth="1" min="3" max="3" width="26.38"/>
    <col customWidth="1" min="4" max="4" width="50.13"/>
    <col customWidth="1" min="5" max="5" width="26.88"/>
    <col customWidth="1" min="6" max="6" width="9.5"/>
    <col customWidth="1" min="7" max="7" width="11.13"/>
    <col customWidth="1" min="8" max="8" width="9.63"/>
    <col customWidth="1" min="9" max="9" width="9.13"/>
    <col customWidth="1" min="10" max="11" width="8.5"/>
    <col customWidth="1" min="12" max="12" width="20.88"/>
  </cols>
  <sheetData>
    <row r="1">
      <c r="A1" s="11"/>
      <c r="B1" s="11"/>
      <c r="C1" s="11"/>
      <c r="D1" s="11"/>
      <c r="E1" s="11"/>
      <c r="F1" s="11"/>
      <c r="G1" s="117"/>
      <c r="H1" s="117"/>
      <c r="I1" s="117"/>
      <c r="J1" s="117"/>
      <c r="K1" s="154"/>
      <c r="L1" s="117"/>
      <c r="M1" s="117"/>
      <c r="N1" s="117"/>
      <c r="O1" s="117"/>
      <c r="P1" s="117"/>
      <c r="Q1" s="117"/>
      <c r="R1" s="117"/>
      <c r="S1" s="117"/>
      <c r="T1" s="117"/>
      <c r="U1" s="117"/>
      <c r="V1" s="117"/>
      <c r="W1" s="117"/>
      <c r="X1" s="117"/>
      <c r="Y1" s="117"/>
      <c r="Z1" s="117"/>
    </row>
    <row r="2">
      <c r="A2" s="119" t="s">
        <v>68</v>
      </c>
      <c r="B2" s="120" t="s">
        <v>62</v>
      </c>
      <c r="C2" s="121"/>
      <c r="D2" s="121"/>
      <c r="E2" s="122"/>
      <c r="F2" s="123"/>
      <c r="G2" s="117"/>
      <c r="H2" s="117"/>
      <c r="I2" s="117"/>
      <c r="J2" s="117"/>
      <c r="K2" s="154"/>
      <c r="L2" s="124" t="s">
        <v>34</v>
      </c>
      <c r="M2" s="117"/>
      <c r="N2" s="117"/>
      <c r="O2" s="117"/>
      <c r="P2" s="117"/>
      <c r="Q2" s="117"/>
      <c r="R2" s="117"/>
      <c r="S2" s="117"/>
      <c r="T2" s="117"/>
      <c r="U2" s="117"/>
      <c r="V2" s="117"/>
      <c r="W2" s="117"/>
      <c r="X2" s="117"/>
      <c r="Y2" s="117"/>
      <c r="Z2" s="117"/>
    </row>
    <row r="3">
      <c r="A3" s="125" t="s">
        <v>69</v>
      </c>
      <c r="B3" s="126"/>
      <c r="C3" s="5"/>
      <c r="D3" s="5"/>
      <c r="E3" s="6"/>
      <c r="F3" s="127"/>
      <c r="G3" s="117"/>
      <c r="H3" s="117"/>
      <c r="I3" s="117"/>
      <c r="J3" s="117"/>
      <c r="K3" s="154"/>
      <c r="L3" s="124" t="s">
        <v>35</v>
      </c>
      <c r="M3" s="117"/>
      <c r="N3" s="117"/>
      <c r="O3" s="117"/>
      <c r="P3" s="117"/>
      <c r="Q3" s="117"/>
      <c r="R3" s="117"/>
      <c r="S3" s="117"/>
      <c r="T3" s="117"/>
      <c r="U3" s="117"/>
      <c r="V3" s="117"/>
      <c r="W3" s="117"/>
      <c r="X3" s="117"/>
      <c r="Y3" s="117"/>
      <c r="Z3" s="117"/>
    </row>
    <row r="4">
      <c r="A4" s="125" t="s">
        <v>70</v>
      </c>
      <c r="B4" s="126"/>
      <c r="C4" s="5"/>
      <c r="D4" s="5"/>
      <c r="E4" s="6"/>
      <c r="F4" s="127"/>
      <c r="G4" s="117"/>
      <c r="H4" s="117"/>
      <c r="I4" s="117"/>
      <c r="J4" s="117"/>
      <c r="K4" s="154"/>
      <c r="L4" s="124" t="s">
        <v>71</v>
      </c>
      <c r="M4" s="117"/>
      <c r="N4" s="117"/>
      <c r="O4" s="117"/>
      <c r="P4" s="117"/>
      <c r="Q4" s="117"/>
      <c r="R4" s="117"/>
      <c r="S4" s="117"/>
      <c r="T4" s="117"/>
      <c r="U4" s="117"/>
      <c r="V4" s="117"/>
      <c r="W4" s="117"/>
      <c r="X4" s="117"/>
      <c r="Y4" s="117"/>
      <c r="Z4" s="117"/>
    </row>
    <row r="5">
      <c r="A5" s="128" t="s">
        <v>38</v>
      </c>
      <c r="B5" s="129" t="s">
        <v>34</v>
      </c>
      <c r="C5" s="129" t="s">
        <v>35</v>
      </c>
      <c r="D5" s="129" t="s">
        <v>36</v>
      </c>
      <c r="E5" s="129" t="s">
        <v>22</v>
      </c>
      <c r="F5" s="130" t="s">
        <v>72</v>
      </c>
      <c r="G5" s="117"/>
      <c r="H5" s="117"/>
      <c r="I5" s="117"/>
      <c r="J5" s="117"/>
      <c r="K5" s="154"/>
      <c r="L5" s="124" t="s">
        <v>22</v>
      </c>
      <c r="M5" s="117"/>
      <c r="N5" s="117"/>
      <c r="O5" s="117"/>
      <c r="P5" s="117"/>
      <c r="Q5" s="117"/>
      <c r="R5" s="117"/>
      <c r="S5" s="117"/>
      <c r="T5" s="117"/>
      <c r="U5" s="117"/>
      <c r="V5" s="117"/>
      <c r="W5" s="117"/>
      <c r="X5" s="117"/>
      <c r="Y5" s="117"/>
      <c r="Z5" s="117"/>
    </row>
    <row r="6">
      <c r="A6" s="131">
        <f>AVERAGE(K:K)</f>
        <v>0.9740740741</v>
      </c>
      <c r="B6" s="132">
        <f>COUNTIF(F10:F990,"Pass")</f>
        <v>18</v>
      </c>
      <c r="C6" s="132">
        <f>COUNTIF(F10:F990,"Fail")</f>
        <v>0</v>
      </c>
      <c r="D6" s="132">
        <f>F6-E6-C6-B6</f>
        <v>0</v>
      </c>
      <c r="E6" s="132">
        <f>COUNTIF(F10:F990,"N/A")</f>
        <v>0</v>
      </c>
      <c r="F6" s="133">
        <f>COUNTA(A10:A990)</f>
        <v>18</v>
      </c>
      <c r="G6" s="117"/>
      <c r="H6" s="117"/>
      <c r="I6" s="117"/>
      <c r="J6" s="117"/>
      <c r="K6" s="154"/>
      <c r="L6" s="117"/>
      <c r="M6" s="117"/>
      <c r="N6" s="117"/>
      <c r="O6" s="117"/>
      <c r="P6" s="117"/>
      <c r="Q6" s="117"/>
      <c r="R6" s="117"/>
      <c r="S6" s="117"/>
      <c r="T6" s="117"/>
      <c r="U6" s="117"/>
      <c r="V6" s="117"/>
      <c r="W6" s="117"/>
      <c r="X6" s="117"/>
      <c r="Y6" s="117"/>
      <c r="Z6" s="117"/>
    </row>
    <row r="7">
      <c r="A7" s="134"/>
      <c r="B7" s="134"/>
      <c r="C7" s="134"/>
      <c r="D7" s="134"/>
      <c r="E7" s="134"/>
      <c r="F7" s="73"/>
      <c r="G7" s="117"/>
      <c r="H7" s="117"/>
      <c r="I7" s="117"/>
      <c r="J7" s="117"/>
      <c r="K7" s="154"/>
      <c r="L7" s="117"/>
      <c r="M7" s="117"/>
      <c r="N7" s="117"/>
      <c r="O7" s="117"/>
      <c r="P7" s="117"/>
      <c r="Q7" s="117"/>
      <c r="R7" s="117"/>
      <c r="S7" s="117"/>
      <c r="T7" s="117"/>
      <c r="U7" s="117"/>
      <c r="V7" s="117"/>
      <c r="W7" s="117"/>
      <c r="X7" s="117"/>
      <c r="Y7" s="117"/>
      <c r="Z7" s="117"/>
    </row>
    <row r="8" ht="6.75" customHeight="1">
      <c r="G8" s="117"/>
      <c r="H8" s="117"/>
      <c r="I8" s="117"/>
      <c r="J8" s="117"/>
      <c r="K8" s="154"/>
      <c r="L8" s="117"/>
      <c r="M8" s="117"/>
      <c r="N8" s="117"/>
      <c r="O8" s="117"/>
      <c r="P8" s="117"/>
      <c r="Q8" s="117"/>
      <c r="R8" s="117"/>
      <c r="S8" s="117"/>
      <c r="T8" s="117"/>
      <c r="U8" s="117"/>
      <c r="V8" s="117"/>
      <c r="W8" s="117"/>
      <c r="X8" s="117"/>
      <c r="Y8" s="117"/>
      <c r="Z8" s="117"/>
    </row>
    <row r="9">
      <c r="A9" s="135" t="s">
        <v>73</v>
      </c>
      <c r="B9" s="135" t="s">
        <v>74</v>
      </c>
      <c r="C9" s="135" t="s">
        <v>75</v>
      </c>
      <c r="D9" s="135" t="s">
        <v>76</v>
      </c>
      <c r="E9" s="135" t="s">
        <v>77</v>
      </c>
      <c r="F9" s="135" t="s">
        <v>78</v>
      </c>
      <c r="G9" s="135" t="s">
        <v>79</v>
      </c>
      <c r="H9" s="135" t="s">
        <v>80</v>
      </c>
      <c r="I9" s="136" t="s">
        <v>81</v>
      </c>
      <c r="J9" s="137" t="s">
        <v>82</v>
      </c>
      <c r="K9" s="137" t="s">
        <v>83</v>
      </c>
      <c r="L9" s="135" t="s">
        <v>84</v>
      </c>
    </row>
    <row r="10" ht="92.25" customHeight="1">
      <c r="A10" s="139" t="str">
        <f t="shared" ref="A10:A22" si="1">IF(OR(B10&lt;&gt;"",D10&lt;&gt;""),"["&amp;TEXT($B$2,"##")&amp;"-"&amp;TEXT(ROW()-9,"##")&amp;"]","")</f>
        <v>[OrganizationManager_CampaignManagement-1]</v>
      </c>
      <c r="B10" s="141" t="s">
        <v>210</v>
      </c>
      <c r="C10" s="141" t="s">
        <v>211</v>
      </c>
      <c r="D10" s="162" t="s">
        <v>212</v>
      </c>
      <c r="E10" s="140" t="s">
        <v>22</v>
      </c>
      <c r="F10" s="140" t="s">
        <v>34</v>
      </c>
      <c r="G10" s="163">
        <v>44671.0</v>
      </c>
      <c r="H10" s="142" t="s">
        <v>143</v>
      </c>
      <c r="I10" s="139">
        <v>15.0</v>
      </c>
      <c r="J10" s="139">
        <v>15.0</v>
      </c>
      <c r="K10" s="164">
        <f t="shared" ref="K10:K27" si="2">J10/I10</f>
        <v>1</v>
      </c>
      <c r="L10" s="139"/>
      <c r="M10" s="150"/>
      <c r="N10" s="150"/>
      <c r="O10" s="150"/>
      <c r="P10" s="150"/>
      <c r="Q10" s="150"/>
      <c r="R10" s="150"/>
      <c r="S10" s="150"/>
      <c r="T10" s="150"/>
      <c r="U10" s="150"/>
      <c r="V10" s="150"/>
      <c r="W10" s="150"/>
      <c r="X10" s="150"/>
      <c r="Y10" s="150"/>
      <c r="Z10" s="150"/>
    </row>
    <row r="11" ht="93.0" customHeight="1">
      <c r="A11" s="139" t="str">
        <f t="shared" si="1"/>
        <v>[OrganizationManager_CampaignManagement-2]</v>
      </c>
      <c r="B11" s="141" t="s">
        <v>213</v>
      </c>
      <c r="C11" s="141" t="s">
        <v>214</v>
      </c>
      <c r="D11" s="162" t="s">
        <v>215</v>
      </c>
      <c r="E11" s="140" t="s">
        <v>22</v>
      </c>
      <c r="F11" s="140" t="s">
        <v>34</v>
      </c>
      <c r="G11" s="163">
        <v>44671.0</v>
      </c>
      <c r="H11" s="142" t="s">
        <v>143</v>
      </c>
      <c r="I11" s="139">
        <v>15.0</v>
      </c>
      <c r="J11" s="139">
        <v>15.0</v>
      </c>
      <c r="K11" s="164">
        <f t="shared" si="2"/>
        <v>1</v>
      </c>
      <c r="L11" s="139"/>
      <c r="M11" s="150"/>
      <c r="N11" s="150"/>
      <c r="O11" s="150"/>
      <c r="P11" s="150"/>
      <c r="Q11" s="150"/>
      <c r="R11" s="150"/>
      <c r="S11" s="150"/>
      <c r="T11" s="150"/>
      <c r="U11" s="150"/>
      <c r="V11" s="150"/>
      <c r="W11" s="150"/>
      <c r="X11" s="150"/>
      <c r="Y11" s="150"/>
      <c r="Z11" s="150"/>
    </row>
    <row r="12" ht="106.5" customHeight="1">
      <c r="A12" s="139" t="str">
        <f t="shared" si="1"/>
        <v>[OrganizationManager_CampaignManagement-3]</v>
      </c>
      <c r="B12" s="142" t="s">
        <v>216</v>
      </c>
      <c r="C12" s="142" t="s">
        <v>217</v>
      </c>
      <c r="D12" s="142" t="s">
        <v>218</v>
      </c>
      <c r="E12" s="140" t="s">
        <v>22</v>
      </c>
      <c r="F12" s="140" t="s">
        <v>34</v>
      </c>
      <c r="G12" s="163">
        <v>44671.0</v>
      </c>
      <c r="H12" s="142" t="s">
        <v>143</v>
      </c>
      <c r="I12" s="139">
        <v>15.0</v>
      </c>
      <c r="J12" s="139">
        <v>15.0</v>
      </c>
      <c r="K12" s="164">
        <f t="shared" si="2"/>
        <v>1</v>
      </c>
      <c r="L12" s="139"/>
      <c r="M12" s="150"/>
      <c r="N12" s="150"/>
      <c r="O12" s="150"/>
      <c r="P12" s="150"/>
      <c r="Q12" s="150"/>
      <c r="R12" s="150"/>
      <c r="S12" s="150"/>
      <c r="T12" s="150"/>
      <c r="U12" s="150"/>
      <c r="V12" s="150"/>
      <c r="W12" s="150"/>
      <c r="X12" s="150"/>
      <c r="Y12" s="150"/>
      <c r="Z12" s="150"/>
    </row>
    <row r="13" ht="66.0" customHeight="1">
      <c r="A13" s="139" t="str">
        <f t="shared" si="1"/>
        <v>[OrganizationManager_CampaignManagement-4]</v>
      </c>
      <c r="B13" s="141" t="s">
        <v>219</v>
      </c>
      <c r="C13" s="141" t="s">
        <v>220</v>
      </c>
      <c r="D13" s="141" t="s">
        <v>221</v>
      </c>
      <c r="E13" s="140" t="s">
        <v>22</v>
      </c>
      <c r="F13" s="140" t="s">
        <v>34</v>
      </c>
      <c r="G13" s="163">
        <v>44671.0</v>
      </c>
      <c r="H13" s="142" t="s">
        <v>143</v>
      </c>
      <c r="I13" s="139">
        <v>15.0</v>
      </c>
      <c r="J13" s="139">
        <v>13.0</v>
      </c>
      <c r="K13" s="164">
        <f t="shared" si="2"/>
        <v>0.8666666667</v>
      </c>
      <c r="L13" s="139"/>
      <c r="M13" s="150"/>
      <c r="N13" s="150"/>
      <c r="O13" s="150"/>
      <c r="P13" s="150"/>
      <c r="Q13" s="150"/>
      <c r="R13" s="150"/>
      <c r="S13" s="150"/>
      <c r="T13" s="150"/>
      <c r="U13" s="150"/>
      <c r="V13" s="150"/>
      <c r="W13" s="150"/>
      <c r="X13" s="150"/>
      <c r="Y13" s="150"/>
      <c r="Z13" s="150"/>
    </row>
    <row r="14" ht="101.25" customHeight="1">
      <c r="A14" s="139" t="str">
        <f t="shared" si="1"/>
        <v>[OrganizationManager_CampaignManagement-5]</v>
      </c>
      <c r="B14" s="141" t="s">
        <v>222</v>
      </c>
      <c r="C14" s="141" t="s">
        <v>223</v>
      </c>
      <c r="D14" s="141" t="s">
        <v>224</v>
      </c>
      <c r="E14" s="140" t="s">
        <v>22</v>
      </c>
      <c r="F14" s="140" t="s">
        <v>34</v>
      </c>
      <c r="G14" s="163">
        <v>44671.0</v>
      </c>
      <c r="H14" s="142" t="s">
        <v>143</v>
      </c>
      <c r="I14" s="151">
        <v>15.0</v>
      </c>
      <c r="J14" s="139">
        <v>12.0</v>
      </c>
      <c r="K14" s="149">
        <f t="shared" si="2"/>
        <v>0.8</v>
      </c>
      <c r="L14" s="139"/>
      <c r="M14" s="150"/>
      <c r="N14" s="150"/>
      <c r="O14" s="150"/>
      <c r="P14" s="150"/>
      <c r="Q14" s="150"/>
      <c r="R14" s="150"/>
      <c r="S14" s="150"/>
      <c r="T14" s="150"/>
      <c r="U14" s="150"/>
      <c r="V14" s="150"/>
      <c r="W14" s="150"/>
      <c r="X14" s="150"/>
      <c r="Y14" s="150"/>
      <c r="Z14" s="150"/>
    </row>
    <row r="15" ht="59.25" customHeight="1">
      <c r="A15" s="139" t="str">
        <f t="shared" si="1"/>
        <v>[OrganizationManager_CampaignManagement-6]</v>
      </c>
      <c r="B15" s="141" t="s">
        <v>225</v>
      </c>
      <c r="C15" s="141" t="s">
        <v>226</v>
      </c>
      <c r="D15" s="141" t="s">
        <v>227</v>
      </c>
      <c r="E15" s="140" t="s">
        <v>22</v>
      </c>
      <c r="F15" s="140" t="s">
        <v>34</v>
      </c>
      <c r="G15" s="163">
        <v>44671.0</v>
      </c>
      <c r="H15" s="142" t="s">
        <v>143</v>
      </c>
      <c r="I15" s="151">
        <v>15.0</v>
      </c>
      <c r="J15" s="139">
        <v>15.0</v>
      </c>
      <c r="K15" s="149">
        <f t="shared" si="2"/>
        <v>1</v>
      </c>
      <c r="L15" s="139"/>
      <c r="M15" s="150"/>
      <c r="N15" s="150"/>
      <c r="O15" s="150"/>
      <c r="P15" s="150"/>
      <c r="Q15" s="150"/>
      <c r="R15" s="150"/>
      <c r="S15" s="150"/>
      <c r="T15" s="150"/>
      <c r="U15" s="150"/>
      <c r="V15" s="150"/>
      <c r="W15" s="150"/>
      <c r="X15" s="150"/>
      <c r="Y15" s="150"/>
      <c r="Z15" s="150"/>
    </row>
    <row r="16" ht="59.25" customHeight="1">
      <c r="A16" s="139" t="str">
        <f t="shared" si="1"/>
        <v>[OrganizationManager_CampaignManagement-7]</v>
      </c>
      <c r="B16" s="141" t="s">
        <v>228</v>
      </c>
      <c r="C16" s="141" t="s">
        <v>229</v>
      </c>
      <c r="D16" s="141" t="s">
        <v>230</v>
      </c>
      <c r="E16" s="140" t="s">
        <v>22</v>
      </c>
      <c r="F16" s="140" t="s">
        <v>34</v>
      </c>
      <c r="G16" s="163">
        <v>44671.0</v>
      </c>
      <c r="H16" s="142" t="s">
        <v>143</v>
      </c>
      <c r="I16" s="151">
        <v>15.0</v>
      </c>
      <c r="J16" s="139">
        <v>15.0</v>
      </c>
      <c r="K16" s="149">
        <f t="shared" si="2"/>
        <v>1</v>
      </c>
      <c r="L16" s="139"/>
      <c r="M16" s="150"/>
      <c r="N16" s="150"/>
      <c r="O16" s="150"/>
      <c r="P16" s="150"/>
      <c r="Q16" s="150"/>
      <c r="R16" s="150"/>
      <c r="S16" s="150"/>
      <c r="T16" s="150"/>
      <c r="U16" s="150"/>
      <c r="V16" s="150"/>
      <c r="W16" s="150"/>
      <c r="X16" s="150"/>
      <c r="Y16" s="150"/>
      <c r="Z16" s="150"/>
    </row>
    <row r="17" ht="57.0" customHeight="1">
      <c r="A17" s="139" t="str">
        <f t="shared" si="1"/>
        <v>[OrganizationManager_CampaignManagement-8]</v>
      </c>
      <c r="B17" s="141" t="s">
        <v>231</v>
      </c>
      <c r="C17" s="141" t="s">
        <v>232</v>
      </c>
      <c r="D17" s="141" t="s">
        <v>233</v>
      </c>
      <c r="E17" s="140" t="s">
        <v>22</v>
      </c>
      <c r="F17" s="140" t="s">
        <v>34</v>
      </c>
      <c r="G17" s="163">
        <v>44671.0</v>
      </c>
      <c r="H17" s="142" t="s">
        <v>143</v>
      </c>
      <c r="I17" s="151">
        <v>15.0</v>
      </c>
      <c r="J17" s="139">
        <v>15.0</v>
      </c>
      <c r="K17" s="149">
        <f t="shared" si="2"/>
        <v>1</v>
      </c>
      <c r="L17" s="139"/>
      <c r="M17" s="150"/>
      <c r="N17" s="150"/>
      <c r="O17" s="150"/>
      <c r="P17" s="150"/>
      <c r="Q17" s="150"/>
      <c r="R17" s="150"/>
      <c r="S17" s="150"/>
      <c r="T17" s="150"/>
      <c r="U17" s="150"/>
      <c r="V17" s="150"/>
      <c r="W17" s="150"/>
      <c r="X17" s="150"/>
      <c r="Y17" s="150"/>
      <c r="Z17" s="150"/>
    </row>
    <row r="18" ht="57.0" customHeight="1">
      <c r="A18" s="139" t="str">
        <f t="shared" si="1"/>
        <v>[OrganizationManager_CampaignManagement-9]</v>
      </c>
      <c r="B18" s="165" t="s">
        <v>234</v>
      </c>
      <c r="C18" s="165" t="s">
        <v>235</v>
      </c>
      <c r="D18" s="165" t="s">
        <v>236</v>
      </c>
      <c r="E18" s="166" t="s">
        <v>22</v>
      </c>
      <c r="F18" s="166" t="s">
        <v>34</v>
      </c>
      <c r="G18" s="167">
        <v>44671.0</v>
      </c>
      <c r="H18" s="166" t="s">
        <v>143</v>
      </c>
      <c r="I18" s="151">
        <v>10.0</v>
      </c>
      <c r="J18" s="139">
        <v>10.0</v>
      </c>
      <c r="K18" s="149">
        <f t="shared" si="2"/>
        <v>1</v>
      </c>
      <c r="L18" s="139"/>
      <c r="M18" s="150"/>
      <c r="N18" s="150"/>
      <c r="O18" s="150"/>
      <c r="P18" s="150"/>
      <c r="Q18" s="150"/>
      <c r="R18" s="150"/>
      <c r="S18" s="150"/>
      <c r="T18" s="150"/>
      <c r="U18" s="150"/>
      <c r="V18" s="150"/>
      <c r="W18" s="150"/>
      <c r="X18" s="150"/>
      <c r="Y18" s="150"/>
      <c r="Z18" s="150"/>
    </row>
    <row r="19" ht="63.0" customHeight="1">
      <c r="A19" s="139" t="str">
        <f t="shared" si="1"/>
        <v>[OrganizationManager_CampaignManagement-10]</v>
      </c>
      <c r="B19" s="168" t="s">
        <v>237</v>
      </c>
      <c r="C19" s="168" t="s">
        <v>238</v>
      </c>
      <c r="D19" s="169" t="s">
        <v>239</v>
      </c>
      <c r="E19" s="169" t="s">
        <v>22</v>
      </c>
      <c r="F19" s="169" t="s">
        <v>34</v>
      </c>
      <c r="G19" s="170">
        <v>44671.0</v>
      </c>
      <c r="H19" s="169" t="s">
        <v>143</v>
      </c>
      <c r="I19" s="151">
        <v>15.0</v>
      </c>
      <c r="J19" s="139">
        <v>13.0</v>
      </c>
      <c r="K19" s="149">
        <f t="shared" si="2"/>
        <v>0.8666666667</v>
      </c>
      <c r="L19" s="139"/>
      <c r="M19" s="150"/>
      <c r="N19" s="150"/>
      <c r="O19" s="150"/>
      <c r="P19" s="150"/>
      <c r="Q19" s="150"/>
      <c r="R19" s="150"/>
      <c r="S19" s="150"/>
      <c r="T19" s="150"/>
      <c r="U19" s="150"/>
      <c r="V19" s="150"/>
      <c r="W19" s="150"/>
      <c r="X19" s="150"/>
      <c r="Y19" s="150"/>
      <c r="Z19" s="150"/>
    </row>
    <row r="20">
      <c r="A20" s="139" t="str">
        <f t="shared" si="1"/>
        <v>[OrganizationManager_CampaignManagement-11]</v>
      </c>
      <c r="B20" s="168" t="s">
        <v>240</v>
      </c>
      <c r="C20" s="168" t="s">
        <v>241</v>
      </c>
      <c r="D20" s="168" t="s">
        <v>242</v>
      </c>
      <c r="E20" s="169" t="s">
        <v>22</v>
      </c>
      <c r="F20" s="169" t="s">
        <v>34</v>
      </c>
      <c r="G20" s="170">
        <v>44671.0</v>
      </c>
      <c r="H20" s="169" t="s">
        <v>143</v>
      </c>
      <c r="I20" s="151">
        <v>15.0</v>
      </c>
      <c r="J20" s="151">
        <v>15.0</v>
      </c>
      <c r="K20" s="149">
        <f t="shared" si="2"/>
        <v>1</v>
      </c>
      <c r="L20" s="139"/>
      <c r="M20" s="150"/>
      <c r="N20" s="150"/>
      <c r="O20" s="150"/>
      <c r="P20" s="150"/>
      <c r="Q20" s="150"/>
      <c r="R20" s="150"/>
      <c r="S20" s="150"/>
      <c r="T20" s="150"/>
      <c r="U20" s="150"/>
      <c r="V20" s="150"/>
      <c r="W20" s="150"/>
      <c r="X20" s="150"/>
      <c r="Y20" s="150"/>
      <c r="Z20" s="150"/>
    </row>
    <row r="21" ht="15.75" customHeight="1">
      <c r="A21" s="139" t="str">
        <f t="shared" si="1"/>
        <v>[OrganizationManager_CampaignManagement-12]</v>
      </c>
      <c r="B21" s="141" t="s">
        <v>243</v>
      </c>
      <c r="C21" s="141" t="s">
        <v>244</v>
      </c>
      <c r="D21" s="141" t="s">
        <v>245</v>
      </c>
      <c r="E21" s="169" t="s">
        <v>22</v>
      </c>
      <c r="F21" s="139" t="s">
        <v>34</v>
      </c>
      <c r="G21" s="140" t="s">
        <v>246</v>
      </c>
      <c r="H21" s="169" t="s">
        <v>143</v>
      </c>
      <c r="I21" s="151">
        <v>15.0</v>
      </c>
      <c r="J21" s="151">
        <v>15.0</v>
      </c>
      <c r="K21" s="149">
        <f t="shared" si="2"/>
        <v>1</v>
      </c>
      <c r="L21" s="139"/>
      <c r="M21" s="150"/>
      <c r="N21" s="150"/>
      <c r="O21" s="150"/>
      <c r="P21" s="150"/>
      <c r="Q21" s="150"/>
      <c r="R21" s="150"/>
      <c r="S21" s="150"/>
      <c r="T21" s="150"/>
      <c r="U21" s="150"/>
      <c r="V21" s="150"/>
      <c r="W21" s="150"/>
      <c r="X21" s="150"/>
      <c r="Y21" s="150"/>
      <c r="Z21" s="150"/>
    </row>
    <row r="22" ht="149.25" customHeight="1">
      <c r="A22" s="139" t="str">
        <f t="shared" si="1"/>
        <v>[OrganizationManager_CampaignManagement-13]</v>
      </c>
      <c r="B22" s="141" t="s">
        <v>247</v>
      </c>
      <c r="C22" s="141" t="s">
        <v>248</v>
      </c>
      <c r="D22" s="141" t="s">
        <v>249</v>
      </c>
      <c r="E22" s="169" t="s">
        <v>22</v>
      </c>
      <c r="F22" s="139" t="s">
        <v>34</v>
      </c>
      <c r="G22" s="140" t="s">
        <v>246</v>
      </c>
      <c r="H22" s="169" t="s">
        <v>143</v>
      </c>
      <c r="I22" s="151">
        <v>15.0</v>
      </c>
      <c r="J22" s="151">
        <v>15.0</v>
      </c>
      <c r="K22" s="149">
        <f t="shared" si="2"/>
        <v>1</v>
      </c>
      <c r="L22" s="139"/>
      <c r="M22" s="150"/>
      <c r="N22" s="150"/>
      <c r="O22" s="150"/>
      <c r="P22" s="150"/>
      <c r="Q22" s="150"/>
      <c r="R22" s="150"/>
      <c r="S22" s="150"/>
      <c r="T22" s="150"/>
      <c r="U22" s="150"/>
      <c r="V22" s="150"/>
      <c r="W22" s="150"/>
      <c r="X22" s="150"/>
      <c r="Y22" s="150"/>
      <c r="Z22" s="150"/>
    </row>
    <row r="23" ht="75.75" customHeight="1">
      <c r="A23" s="171" t="str">
        <f t="shared" ref="A23:A27" si="3">IF(OR(B23&lt;&gt;"",D23&lt;&gt;""),"["&amp;TEXT($B$2,"##")&amp;"-"&amp;TEXT(ROW()-9,"##")&amp;"]","")</f>
        <v>[OrganizationManager_CampaignManagement-14]</v>
      </c>
      <c r="B23" s="166" t="s">
        <v>243</v>
      </c>
      <c r="C23" s="166" t="s">
        <v>244</v>
      </c>
      <c r="D23" s="165" t="s">
        <v>250</v>
      </c>
      <c r="E23" s="172" t="s">
        <v>22</v>
      </c>
      <c r="F23" s="166" t="s">
        <v>34</v>
      </c>
      <c r="G23" s="166" t="s">
        <v>246</v>
      </c>
      <c r="H23" s="169" t="s">
        <v>143</v>
      </c>
      <c r="I23" s="173">
        <v>15.0</v>
      </c>
      <c r="J23" s="173">
        <v>15.0</v>
      </c>
      <c r="K23" s="174">
        <f t="shared" si="2"/>
        <v>1</v>
      </c>
      <c r="L23" s="166"/>
      <c r="M23" s="175"/>
      <c r="N23" s="175"/>
      <c r="O23" s="175"/>
      <c r="P23" s="175"/>
      <c r="Q23" s="175"/>
      <c r="R23" s="175"/>
      <c r="S23" s="175"/>
      <c r="T23" s="175"/>
      <c r="U23" s="175"/>
      <c r="V23" s="175"/>
      <c r="W23" s="175"/>
      <c r="X23" s="175"/>
      <c r="Y23" s="175"/>
      <c r="Z23" s="175"/>
    </row>
    <row r="24">
      <c r="A24" s="176" t="str">
        <f t="shared" si="3"/>
        <v>[OrganizationManager_CampaignManagement-15]</v>
      </c>
      <c r="B24" s="169" t="s">
        <v>247</v>
      </c>
      <c r="C24" s="169" t="s">
        <v>248</v>
      </c>
      <c r="D24" s="168" t="s">
        <v>251</v>
      </c>
      <c r="E24" s="177" t="s">
        <v>22</v>
      </c>
      <c r="F24" s="169" t="s">
        <v>34</v>
      </c>
      <c r="G24" s="169" t="s">
        <v>246</v>
      </c>
      <c r="H24" s="169" t="s">
        <v>143</v>
      </c>
      <c r="I24" s="178">
        <v>15.0</v>
      </c>
      <c r="J24" s="178">
        <v>15.0</v>
      </c>
      <c r="K24" s="179">
        <f t="shared" si="2"/>
        <v>1</v>
      </c>
      <c r="L24" s="169"/>
      <c r="M24" s="180"/>
      <c r="N24" s="180"/>
      <c r="O24" s="180"/>
      <c r="P24" s="180"/>
      <c r="Q24" s="180"/>
      <c r="R24" s="180"/>
      <c r="S24" s="180"/>
      <c r="T24" s="180"/>
      <c r="U24" s="180"/>
      <c r="V24" s="180"/>
      <c r="W24" s="180"/>
      <c r="X24" s="180"/>
      <c r="Y24" s="180"/>
      <c r="Z24" s="180"/>
    </row>
    <row r="25" ht="145.5" customHeight="1">
      <c r="A25" s="181" t="str">
        <f t="shared" si="3"/>
        <v>[OrganizationManager_CampaignManagement-16]</v>
      </c>
      <c r="B25" s="182" t="s">
        <v>252</v>
      </c>
      <c r="C25" s="182" t="s">
        <v>253</v>
      </c>
      <c r="D25" s="182" t="s">
        <v>254</v>
      </c>
      <c r="E25" s="172" t="s">
        <v>22</v>
      </c>
      <c r="F25" s="172" t="s">
        <v>34</v>
      </c>
      <c r="G25" s="172" t="s">
        <v>246</v>
      </c>
      <c r="H25" s="169" t="s">
        <v>143</v>
      </c>
      <c r="I25" s="183">
        <v>15.0</v>
      </c>
      <c r="J25" s="183">
        <v>15.0</v>
      </c>
      <c r="K25" s="184">
        <f t="shared" si="2"/>
        <v>1</v>
      </c>
      <c r="L25" s="172"/>
      <c r="M25" s="175"/>
      <c r="N25" s="175"/>
      <c r="O25" s="175"/>
      <c r="P25" s="175"/>
      <c r="Q25" s="175"/>
      <c r="R25" s="175"/>
      <c r="S25" s="175"/>
      <c r="T25" s="175"/>
      <c r="U25" s="175"/>
      <c r="V25" s="175"/>
      <c r="W25" s="175"/>
      <c r="X25" s="175"/>
      <c r="Y25" s="175"/>
      <c r="Z25" s="175"/>
    </row>
    <row r="26" ht="154.5" customHeight="1">
      <c r="A26" s="185" t="str">
        <f t="shared" si="3"/>
        <v>[OrganizationManager_CampaignManagement-17]</v>
      </c>
      <c r="B26" s="186" t="s">
        <v>252</v>
      </c>
      <c r="C26" s="186" t="s">
        <v>253</v>
      </c>
      <c r="D26" s="186" t="s">
        <v>255</v>
      </c>
      <c r="E26" s="177" t="s">
        <v>22</v>
      </c>
      <c r="F26" s="177" t="s">
        <v>34</v>
      </c>
      <c r="G26" s="177" t="s">
        <v>246</v>
      </c>
      <c r="H26" s="169" t="s">
        <v>143</v>
      </c>
      <c r="I26" s="187">
        <v>15.0</v>
      </c>
      <c r="J26" s="187">
        <v>15.0</v>
      </c>
      <c r="K26" s="188">
        <f t="shared" si="2"/>
        <v>1</v>
      </c>
      <c r="L26" s="177"/>
      <c r="M26" s="180"/>
      <c r="N26" s="180"/>
      <c r="O26" s="180"/>
      <c r="P26" s="180"/>
      <c r="Q26" s="180"/>
      <c r="R26" s="180"/>
      <c r="S26" s="180"/>
      <c r="T26" s="180"/>
      <c r="U26" s="180"/>
      <c r="V26" s="180"/>
      <c r="W26" s="180"/>
      <c r="X26" s="180"/>
      <c r="Y26" s="180"/>
      <c r="Z26" s="180"/>
    </row>
    <row r="27" ht="154.5" customHeight="1">
      <c r="A27" s="185" t="str">
        <f t="shared" si="3"/>
        <v>[OrganizationManager_CampaignManagement-18]</v>
      </c>
      <c r="B27" s="186" t="s">
        <v>256</v>
      </c>
      <c r="C27" s="186" t="s">
        <v>257</v>
      </c>
      <c r="D27" s="186" t="s">
        <v>258</v>
      </c>
      <c r="E27" s="177" t="s">
        <v>22</v>
      </c>
      <c r="F27" s="177" t="s">
        <v>34</v>
      </c>
      <c r="G27" s="177" t="s">
        <v>246</v>
      </c>
      <c r="H27" s="169" t="s">
        <v>143</v>
      </c>
      <c r="I27" s="187">
        <v>15.0</v>
      </c>
      <c r="J27" s="187">
        <v>15.0</v>
      </c>
      <c r="K27" s="188">
        <f t="shared" si="2"/>
        <v>1</v>
      </c>
      <c r="L27" s="177"/>
      <c r="M27" s="180"/>
      <c r="N27" s="180"/>
      <c r="O27" s="180"/>
      <c r="P27" s="180"/>
      <c r="Q27" s="180"/>
      <c r="R27" s="180"/>
      <c r="S27" s="180"/>
      <c r="T27" s="180"/>
      <c r="U27" s="180"/>
      <c r="V27" s="180"/>
      <c r="W27" s="180"/>
      <c r="X27" s="180"/>
      <c r="Y27" s="180"/>
      <c r="Z27" s="180"/>
    </row>
    <row r="28" ht="15.75" customHeight="1">
      <c r="K28" s="160"/>
    </row>
    <row r="29" ht="15.75" customHeight="1">
      <c r="K29" s="160"/>
    </row>
    <row r="30" ht="15.75" customHeight="1">
      <c r="K30" s="160"/>
    </row>
    <row r="31" ht="15.75" customHeight="1">
      <c r="K31" s="160"/>
    </row>
    <row r="32" ht="15.75" customHeight="1">
      <c r="K32" s="160"/>
    </row>
    <row r="33" ht="15.75" customHeight="1">
      <c r="K33" s="160"/>
    </row>
    <row r="34" ht="15.75" customHeight="1">
      <c r="K34" s="160"/>
    </row>
    <row r="35" ht="15.75" customHeight="1">
      <c r="K35" s="160"/>
    </row>
    <row r="36" ht="15.75" customHeight="1">
      <c r="K36" s="160"/>
    </row>
    <row r="37" ht="15.75" customHeight="1">
      <c r="K37" s="160"/>
    </row>
    <row r="38" ht="15.75" customHeight="1">
      <c r="K38" s="160"/>
    </row>
    <row r="39" ht="15.75" customHeight="1">
      <c r="K39" s="160"/>
    </row>
    <row r="40" ht="15.75" customHeight="1">
      <c r="K40" s="160"/>
    </row>
    <row r="41" ht="15.75" customHeight="1">
      <c r="K41" s="160"/>
    </row>
    <row r="42" ht="15.75" customHeight="1">
      <c r="K42" s="160"/>
    </row>
    <row r="43" ht="15.75" customHeight="1">
      <c r="K43" s="160"/>
    </row>
    <row r="44" ht="15.75" customHeight="1">
      <c r="K44" s="160"/>
    </row>
    <row r="45" ht="15.75" customHeight="1">
      <c r="K45" s="160"/>
    </row>
    <row r="46" ht="15.75" customHeight="1">
      <c r="K46" s="160"/>
    </row>
    <row r="47" ht="15.75" customHeight="1">
      <c r="K47" s="160"/>
    </row>
    <row r="48" ht="15.75" customHeight="1">
      <c r="K48" s="160"/>
    </row>
    <row r="49" ht="15.75" customHeight="1">
      <c r="K49" s="160"/>
    </row>
    <row r="50" ht="15.75" customHeight="1">
      <c r="K50" s="160"/>
    </row>
    <row r="51" ht="15.75" customHeight="1">
      <c r="K51" s="160"/>
    </row>
    <row r="52" ht="15.75" customHeight="1">
      <c r="K52" s="160"/>
    </row>
    <row r="53" ht="15.75" customHeight="1">
      <c r="K53" s="160"/>
    </row>
    <row r="54" ht="15.75" customHeight="1">
      <c r="K54" s="160"/>
    </row>
    <row r="55" ht="15.75" customHeight="1">
      <c r="K55" s="160"/>
    </row>
    <row r="56" ht="15.75" customHeight="1">
      <c r="K56" s="160"/>
    </row>
    <row r="57" ht="15.75" customHeight="1">
      <c r="K57" s="160"/>
    </row>
    <row r="58" ht="15.75" customHeight="1">
      <c r="K58" s="160"/>
    </row>
    <row r="59" ht="15.75" customHeight="1">
      <c r="K59" s="160"/>
    </row>
    <row r="60" ht="15.75" customHeight="1">
      <c r="K60" s="160"/>
    </row>
    <row r="61" ht="15.75" customHeight="1">
      <c r="K61" s="160"/>
    </row>
    <row r="62" ht="15.75" customHeight="1">
      <c r="K62" s="160"/>
    </row>
    <row r="63" ht="15.75" customHeight="1">
      <c r="K63" s="160"/>
    </row>
    <row r="64" ht="15.75" customHeight="1">
      <c r="K64" s="160"/>
    </row>
    <row r="65" ht="15.75" customHeight="1">
      <c r="K65" s="160"/>
    </row>
    <row r="66" ht="15.75" customHeight="1">
      <c r="K66" s="160"/>
    </row>
    <row r="67" ht="15.75" customHeight="1">
      <c r="K67" s="160"/>
    </row>
    <row r="68" ht="15.75" customHeight="1">
      <c r="K68" s="160"/>
    </row>
    <row r="69" ht="15.75" customHeight="1">
      <c r="K69" s="160"/>
    </row>
    <row r="70" ht="15.75" customHeight="1">
      <c r="K70" s="160"/>
    </row>
    <row r="71" ht="15.75" customHeight="1">
      <c r="K71" s="160"/>
    </row>
    <row r="72" ht="15.75" customHeight="1">
      <c r="K72" s="160"/>
    </row>
    <row r="73" ht="15.75" customHeight="1">
      <c r="K73" s="160"/>
    </row>
    <row r="74" ht="15.75" customHeight="1">
      <c r="K74" s="160"/>
    </row>
    <row r="75" ht="15.75" customHeight="1">
      <c r="K75" s="160"/>
    </row>
    <row r="76" ht="15.75" customHeight="1">
      <c r="K76" s="160"/>
    </row>
    <row r="77" ht="15.75" customHeight="1">
      <c r="K77" s="160"/>
    </row>
    <row r="78" ht="15.75" customHeight="1">
      <c r="K78" s="160"/>
    </row>
    <row r="79" ht="15.75" customHeight="1">
      <c r="K79" s="160"/>
    </row>
    <row r="80" ht="15.75" customHeight="1">
      <c r="K80" s="160"/>
    </row>
    <row r="81" ht="15.75" customHeight="1">
      <c r="K81" s="160"/>
    </row>
    <row r="82" ht="15.75" customHeight="1">
      <c r="K82" s="160"/>
    </row>
    <row r="83" ht="15.75" customHeight="1">
      <c r="K83" s="160"/>
    </row>
    <row r="84" ht="15.75" customHeight="1">
      <c r="K84" s="160"/>
    </row>
    <row r="85" ht="15.75" customHeight="1">
      <c r="K85" s="160"/>
    </row>
    <row r="86" ht="15.75" customHeight="1">
      <c r="K86" s="160"/>
    </row>
    <row r="87" ht="15.75" customHeight="1">
      <c r="K87" s="160"/>
    </row>
    <row r="88" ht="15.75" customHeight="1">
      <c r="K88" s="160"/>
    </row>
    <row r="89" ht="15.75" customHeight="1">
      <c r="K89" s="160"/>
    </row>
    <row r="90" ht="15.75" customHeight="1">
      <c r="K90" s="160"/>
    </row>
    <row r="91" ht="15.75" customHeight="1">
      <c r="K91" s="160"/>
    </row>
    <row r="92" ht="15.75" customHeight="1">
      <c r="K92" s="160"/>
    </row>
    <row r="93" ht="15.75" customHeight="1">
      <c r="K93" s="160"/>
    </row>
    <row r="94" ht="15.75" customHeight="1">
      <c r="K94" s="160"/>
    </row>
    <row r="95" ht="15.75" customHeight="1">
      <c r="K95" s="160"/>
    </row>
    <row r="96" ht="15.75" customHeight="1">
      <c r="K96" s="160"/>
    </row>
    <row r="97" ht="15.75" customHeight="1">
      <c r="K97" s="160"/>
    </row>
    <row r="98" ht="15.75" customHeight="1">
      <c r="K98" s="160"/>
    </row>
    <row r="99" ht="15.75" customHeight="1">
      <c r="K99" s="160"/>
    </row>
    <row r="100" ht="15.75" customHeight="1">
      <c r="K100" s="160"/>
    </row>
    <row r="101" ht="15.75" customHeight="1">
      <c r="K101" s="160"/>
    </row>
    <row r="102" ht="15.75" customHeight="1">
      <c r="K102" s="160"/>
    </row>
    <row r="103" ht="15.75" customHeight="1">
      <c r="K103" s="160"/>
    </row>
    <row r="104" ht="15.75" customHeight="1">
      <c r="K104" s="160"/>
    </row>
    <row r="105" ht="15.75" customHeight="1">
      <c r="K105" s="160"/>
    </row>
    <row r="106" ht="15.75" customHeight="1">
      <c r="K106" s="160"/>
    </row>
    <row r="107" ht="15.75" customHeight="1">
      <c r="K107" s="160"/>
    </row>
    <row r="108" ht="15.75" customHeight="1">
      <c r="K108" s="160"/>
    </row>
    <row r="109" ht="15.75" customHeight="1">
      <c r="K109" s="160"/>
    </row>
    <row r="110" ht="15.75" customHeight="1">
      <c r="K110" s="160"/>
    </row>
    <row r="111" ht="15.75" customHeight="1">
      <c r="K111" s="160"/>
    </row>
    <row r="112" ht="15.75" customHeight="1">
      <c r="K112" s="160"/>
    </row>
    <row r="113" ht="15.75" customHeight="1">
      <c r="K113" s="160"/>
    </row>
    <row r="114" ht="15.75" customHeight="1">
      <c r="K114" s="160"/>
    </row>
    <row r="115" ht="15.75" customHeight="1">
      <c r="K115" s="160"/>
    </row>
    <row r="116" ht="15.75" customHeight="1">
      <c r="K116" s="160"/>
    </row>
    <row r="117" ht="15.75" customHeight="1">
      <c r="K117" s="160"/>
    </row>
    <row r="118" ht="15.75" customHeight="1">
      <c r="K118" s="160"/>
    </row>
    <row r="119" ht="15.75" customHeight="1">
      <c r="K119" s="160"/>
    </row>
    <row r="120" ht="15.75" customHeight="1">
      <c r="K120" s="160"/>
    </row>
    <row r="121" ht="15.75" customHeight="1">
      <c r="K121" s="160"/>
    </row>
    <row r="122" ht="15.75" customHeight="1">
      <c r="K122" s="160"/>
    </row>
    <row r="123" ht="15.75" customHeight="1">
      <c r="K123" s="160"/>
    </row>
    <row r="124" ht="15.75" customHeight="1">
      <c r="K124" s="160"/>
    </row>
    <row r="125" ht="15.75" customHeight="1">
      <c r="K125" s="160"/>
    </row>
    <row r="126" ht="15.75" customHeight="1">
      <c r="K126" s="160"/>
    </row>
    <row r="127" ht="15.75" customHeight="1">
      <c r="K127" s="160"/>
    </row>
    <row r="128" ht="15.75" customHeight="1">
      <c r="K128" s="160"/>
    </row>
    <row r="129" ht="15.75" customHeight="1">
      <c r="K129" s="160"/>
    </row>
    <row r="130" ht="15.75" customHeight="1">
      <c r="K130" s="160"/>
    </row>
    <row r="131" ht="15.75" customHeight="1">
      <c r="K131" s="160"/>
    </row>
    <row r="132" ht="15.75" customHeight="1">
      <c r="K132" s="160"/>
    </row>
    <row r="133" ht="15.75" customHeight="1">
      <c r="K133" s="160"/>
    </row>
    <row r="134" ht="15.75" customHeight="1">
      <c r="K134" s="160"/>
    </row>
    <row r="135" ht="15.75" customHeight="1">
      <c r="K135" s="160"/>
    </row>
    <row r="136" ht="15.75" customHeight="1">
      <c r="K136" s="160"/>
    </row>
    <row r="137" ht="15.75" customHeight="1">
      <c r="K137" s="160"/>
    </row>
    <row r="138" ht="15.75" customHeight="1">
      <c r="K138" s="160"/>
    </row>
    <row r="139" ht="15.75" customHeight="1">
      <c r="K139" s="160"/>
    </row>
    <row r="140" ht="15.75" customHeight="1">
      <c r="K140" s="160"/>
    </row>
    <row r="141" ht="15.75" customHeight="1">
      <c r="K141" s="160"/>
    </row>
    <row r="142" ht="15.75" customHeight="1">
      <c r="K142" s="160"/>
    </row>
    <row r="143" ht="15.75" customHeight="1">
      <c r="K143" s="160"/>
    </row>
    <row r="144" ht="15.75" customHeight="1">
      <c r="K144" s="160"/>
    </row>
    <row r="145" ht="15.75" customHeight="1">
      <c r="K145" s="160"/>
    </row>
    <row r="146" ht="15.75" customHeight="1">
      <c r="K146" s="160"/>
    </row>
    <row r="147" ht="15.75" customHeight="1">
      <c r="K147" s="160"/>
    </row>
    <row r="148" ht="15.75" customHeight="1">
      <c r="K148" s="160"/>
    </row>
    <row r="149" ht="15.75" customHeight="1">
      <c r="K149" s="160"/>
    </row>
    <row r="150" ht="15.75" customHeight="1">
      <c r="K150" s="160"/>
    </row>
    <row r="151" ht="15.75" customHeight="1">
      <c r="K151" s="160"/>
    </row>
    <row r="152" ht="15.75" customHeight="1">
      <c r="K152" s="160"/>
    </row>
    <row r="153" ht="15.75" customHeight="1">
      <c r="K153" s="160"/>
    </row>
    <row r="154" ht="15.75" customHeight="1">
      <c r="K154" s="160"/>
    </row>
    <row r="155" ht="15.75" customHeight="1">
      <c r="K155" s="160"/>
    </row>
    <row r="156" ht="15.75" customHeight="1">
      <c r="K156" s="160"/>
    </row>
    <row r="157" ht="15.75" customHeight="1">
      <c r="K157" s="160"/>
    </row>
    <row r="158" ht="15.75" customHeight="1">
      <c r="K158" s="160"/>
    </row>
    <row r="159" ht="15.75" customHeight="1">
      <c r="K159" s="160"/>
    </row>
    <row r="160" ht="15.75" customHeight="1">
      <c r="K160" s="160"/>
    </row>
    <row r="161" ht="15.75" customHeight="1">
      <c r="K161" s="160"/>
    </row>
    <row r="162" ht="15.75" customHeight="1">
      <c r="K162" s="160"/>
    </row>
    <row r="163" ht="15.75" customHeight="1">
      <c r="K163" s="160"/>
    </row>
    <row r="164" ht="15.75" customHeight="1">
      <c r="K164" s="160"/>
    </row>
    <row r="165" ht="15.75" customHeight="1">
      <c r="K165" s="160"/>
    </row>
    <row r="166" ht="15.75" customHeight="1">
      <c r="K166" s="160"/>
    </row>
    <row r="167" ht="15.75" customHeight="1">
      <c r="K167" s="160"/>
    </row>
    <row r="168" ht="15.75" customHeight="1">
      <c r="K168" s="160"/>
    </row>
    <row r="169" ht="15.75" customHeight="1">
      <c r="K169" s="160"/>
    </row>
    <row r="170" ht="15.75" customHeight="1">
      <c r="K170" s="160"/>
    </row>
    <row r="171" ht="15.75" customHeight="1">
      <c r="K171" s="160"/>
    </row>
    <row r="172" ht="15.75" customHeight="1">
      <c r="K172" s="160"/>
    </row>
    <row r="173" ht="15.75" customHeight="1">
      <c r="K173" s="160"/>
    </row>
    <row r="174" ht="15.75" customHeight="1">
      <c r="K174" s="160"/>
    </row>
    <row r="175" ht="15.75" customHeight="1">
      <c r="K175" s="160"/>
    </row>
    <row r="176" ht="15.75" customHeight="1">
      <c r="K176" s="160"/>
    </row>
    <row r="177" ht="15.75" customHeight="1">
      <c r="K177" s="160"/>
    </row>
    <row r="178" ht="15.75" customHeight="1">
      <c r="K178" s="160"/>
    </row>
    <row r="179" ht="15.75" customHeight="1">
      <c r="K179" s="160"/>
    </row>
    <row r="180" ht="15.75" customHeight="1">
      <c r="K180" s="160"/>
    </row>
    <row r="181" ht="15.75" customHeight="1">
      <c r="K181" s="160"/>
    </row>
    <row r="182" ht="15.75" customHeight="1">
      <c r="K182" s="160"/>
    </row>
    <row r="183" ht="15.75" customHeight="1">
      <c r="K183" s="160"/>
    </row>
    <row r="184" ht="15.75" customHeight="1">
      <c r="K184" s="160"/>
    </row>
    <row r="185" ht="15.75" customHeight="1">
      <c r="K185" s="160"/>
    </row>
    <row r="186" ht="15.75" customHeight="1">
      <c r="K186" s="160"/>
    </row>
    <row r="187" ht="15.75" customHeight="1">
      <c r="K187" s="160"/>
    </row>
    <row r="188" ht="15.75" customHeight="1">
      <c r="K188" s="160"/>
    </row>
    <row r="189" ht="15.75" customHeight="1">
      <c r="K189" s="160"/>
    </row>
    <row r="190" ht="15.75" customHeight="1">
      <c r="K190" s="160"/>
    </row>
    <row r="191" ht="15.75" customHeight="1">
      <c r="K191" s="160"/>
    </row>
    <row r="192" ht="15.75" customHeight="1">
      <c r="K192" s="160"/>
    </row>
    <row r="193" ht="15.75" customHeight="1">
      <c r="K193" s="160"/>
    </row>
    <row r="194" ht="15.75" customHeight="1">
      <c r="K194" s="160"/>
    </row>
    <row r="195" ht="15.75" customHeight="1">
      <c r="K195" s="160"/>
    </row>
    <row r="196" ht="15.75" customHeight="1">
      <c r="K196" s="160"/>
    </row>
    <row r="197" ht="15.75" customHeight="1">
      <c r="K197" s="160"/>
    </row>
    <row r="198" ht="15.75" customHeight="1">
      <c r="K198" s="160"/>
    </row>
    <row r="199" ht="15.75" customHeight="1">
      <c r="K199" s="160"/>
    </row>
    <row r="200" ht="15.75" customHeight="1">
      <c r="K200" s="160"/>
    </row>
    <row r="201" ht="15.75" customHeight="1">
      <c r="K201" s="160"/>
    </row>
    <row r="202" ht="15.75" customHeight="1">
      <c r="K202" s="160"/>
    </row>
    <row r="203" ht="15.75" customHeight="1">
      <c r="K203" s="160"/>
    </row>
    <row r="204" ht="15.75" customHeight="1">
      <c r="K204" s="160"/>
    </row>
    <row r="205" ht="15.75" customHeight="1">
      <c r="K205" s="160"/>
    </row>
    <row r="206" ht="15.75" customHeight="1">
      <c r="K206" s="160"/>
    </row>
    <row r="207" ht="15.75" customHeight="1">
      <c r="K207" s="160"/>
    </row>
    <row r="208" ht="15.75" customHeight="1">
      <c r="K208" s="160"/>
    </row>
    <row r="209" ht="15.75" customHeight="1">
      <c r="K209" s="160"/>
    </row>
    <row r="210" ht="15.75" customHeight="1">
      <c r="K210" s="160"/>
    </row>
    <row r="211" ht="15.75" customHeight="1">
      <c r="K211" s="160"/>
    </row>
    <row r="212" ht="15.75" customHeight="1">
      <c r="K212" s="160"/>
    </row>
    <row r="213" ht="15.75" customHeight="1">
      <c r="K213" s="160"/>
    </row>
    <row r="214" ht="15.75" customHeight="1">
      <c r="K214" s="160"/>
    </row>
    <row r="215" ht="15.75" customHeight="1">
      <c r="K215" s="160"/>
    </row>
    <row r="216" ht="15.75" customHeight="1">
      <c r="K216" s="160"/>
    </row>
    <row r="217" ht="15.75" customHeight="1">
      <c r="K217" s="160"/>
    </row>
    <row r="218" ht="15.75" customHeight="1">
      <c r="K218" s="160"/>
    </row>
    <row r="219" ht="15.75" customHeight="1">
      <c r="K219" s="160"/>
    </row>
    <row r="220" ht="15.75" customHeight="1">
      <c r="K220" s="160"/>
    </row>
    <row r="221" ht="15.75" customHeight="1">
      <c r="K221" s="160"/>
    </row>
    <row r="222" ht="15.75" customHeight="1">
      <c r="K222" s="160"/>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3">
    <mergeCell ref="B2:E2"/>
    <mergeCell ref="B3:E3"/>
    <mergeCell ref="B4:E4"/>
  </mergeCells>
  <conditionalFormatting sqref="K10:K13">
    <cfRule type="notContainsBlanks" dxfId="0" priority="1">
      <formula>LEN(TRIM(K10))&gt;0</formula>
    </cfRule>
  </conditionalFormatting>
  <dataValidations>
    <dataValidation type="list" allowBlank="1" showErrorMessage="1" sqref="F10:F17 F21:F22">
      <formula1>$L$2:$L$5</formula1>
    </dataValidation>
    <dataValidation type="list" allowBlank="1" showErrorMessage="1" sqref="F9">
      <formula1>$O$2:$O$5</formula1>
    </dataValidation>
  </dataValidations>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5.75"/>
    <col customWidth="1" min="2" max="2" width="20.75"/>
    <col customWidth="1" min="3" max="3" width="27.38"/>
    <col customWidth="1" min="4" max="5" width="32.25"/>
    <col customWidth="1" min="6" max="6" width="9.5"/>
    <col customWidth="1" min="7" max="7" width="11.13"/>
    <col customWidth="1" min="8" max="8" width="9.63"/>
    <col customWidth="1" min="9" max="9" width="9.13"/>
    <col customWidth="1" min="10" max="11" width="8.5"/>
    <col customWidth="1" min="12" max="12" width="20.88"/>
  </cols>
  <sheetData>
    <row r="1">
      <c r="A1" s="11"/>
      <c r="B1" s="11"/>
      <c r="C1" s="82"/>
      <c r="D1" s="11"/>
      <c r="E1" s="11"/>
      <c r="F1" s="11"/>
      <c r="G1" s="117"/>
      <c r="H1" s="117"/>
      <c r="I1" s="117"/>
      <c r="J1" s="117"/>
      <c r="K1" s="118"/>
      <c r="L1" s="117"/>
      <c r="M1" s="117"/>
      <c r="N1" s="117"/>
      <c r="O1" s="117"/>
      <c r="P1" s="117"/>
      <c r="Q1" s="117"/>
      <c r="R1" s="117"/>
      <c r="S1" s="117"/>
      <c r="T1" s="117"/>
      <c r="U1" s="117"/>
      <c r="V1" s="117"/>
      <c r="W1" s="117"/>
      <c r="X1" s="117"/>
      <c r="Y1" s="117"/>
      <c r="Z1" s="117"/>
    </row>
    <row r="2">
      <c r="A2" s="119" t="s">
        <v>68</v>
      </c>
      <c r="B2" s="120" t="s">
        <v>60</v>
      </c>
      <c r="C2" s="121"/>
      <c r="D2" s="121"/>
      <c r="E2" s="122"/>
      <c r="F2" s="123"/>
      <c r="G2" s="117"/>
      <c r="H2" s="117"/>
      <c r="I2" s="117"/>
      <c r="J2" s="117"/>
      <c r="K2" s="118"/>
      <c r="L2" s="124" t="s">
        <v>34</v>
      </c>
      <c r="M2" s="117"/>
      <c r="N2" s="117"/>
      <c r="O2" s="117"/>
      <c r="P2" s="117"/>
      <c r="Q2" s="117"/>
      <c r="R2" s="117"/>
      <c r="S2" s="117"/>
      <c r="T2" s="117"/>
      <c r="U2" s="117"/>
      <c r="V2" s="117"/>
      <c r="W2" s="117"/>
      <c r="X2" s="117"/>
      <c r="Y2" s="117"/>
      <c r="Z2" s="117"/>
    </row>
    <row r="3">
      <c r="A3" s="125" t="s">
        <v>69</v>
      </c>
      <c r="B3" s="126"/>
      <c r="C3" s="5"/>
      <c r="D3" s="5"/>
      <c r="E3" s="6"/>
      <c r="F3" s="127"/>
      <c r="G3" s="117"/>
      <c r="H3" s="117"/>
      <c r="I3" s="117"/>
      <c r="J3" s="117"/>
      <c r="K3" s="118"/>
      <c r="L3" s="124" t="s">
        <v>35</v>
      </c>
      <c r="M3" s="117"/>
      <c r="N3" s="117"/>
      <c r="O3" s="117"/>
      <c r="P3" s="117"/>
      <c r="Q3" s="117"/>
      <c r="R3" s="117"/>
      <c r="S3" s="117"/>
      <c r="T3" s="117"/>
      <c r="U3" s="117"/>
      <c r="V3" s="117"/>
      <c r="W3" s="117"/>
      <c r="X3" s="117"/>
      <c r="Y3" s="117"/>
      <c r="Z3" s="117"/>
    </row>
    <row r="4">
      <c r="A4" s="125" t="s">
        <v>70</v>
      </c>
      <c r="B4" s="126"/>
      <c r="C4" s="5"/>
      <c r="D4" s="5"/>
      <c r="E4" s="6"/>
      <c r="F4" s="127"/>
      <c r="G4" s="117"/>
      <c r="H4" s="117"/>
      <c r="I4" s="117"/>
      <c r="J4" s="117"/>
      <c r="K4" s="118"/>
      <c r="L4" s="124" t="s">
        <v>71</v>
      </c>
      <c r="M4" s="117"/>
      <c r="N4" s="117"/>
      <c r="O4" s="117"/>
      <c r="P4" s="117"/>
      <c r="Q4" s="117"/>
      <c r="R4" s="117"/>
      <c r="S4" s="117"/>
      <c r="T4" s="117"/>
      <c r="U4" s="117"/>
      <c r="V4" s="117"/>
      <c r="W4" s="117"/>
      <c r="X4" s="117"/>
      <c r="Y4" s="117"/>
      <c r="Z4" s="117"/>
    </row>
    <row r="5">
      <c r="A5" s="128" t="s">
        <v>38</v>
      </c>
      <c r="B5" s="129" t="s">
        <v>34</v>
      </c>
      <c r="C5" s="129" t="s">
        <v>35</v>
      </c>
      <c r="D5" s="129" t="s">
        <v>36</v>
      </c>
      <c r="E5" s="129" t="s">
        <v>22</v>
      </c>
      <c r="F5" s="130" t="s">
        <v>72</v>
      </c>
      <c r="G5" s="117"/>
      <c r="H5" s="117"/>
      <c r="I5" s="117"/>
      <c r="J5" s="117"/>
      <c r="K5" s="118"/>
      <c r="L5" s="124" t="s">
        <v>22</v>
      </c>
      <c r="M5" s="117"/>
      <c r="N5" s="117"/>
      <c r="O5" s="117"/>
      <c r="P5" s="117"/>
      <c r="Q5" s="117"/>
      <c r="R5" s="117"/>
      <c r="S5" s="117"/>
      <c r="T5" s="117"/>
      <c r="U5" s="117"/>
      <c r="V5" s="117"/>
      <c r="W5" s="117"/>
      <c r="X5" s="117"/>
      <c r="Y5" s="117"/>
      <c r="Z5" s="117"/>
    </row>
    <row r="6">
      <c r="A6" s="131">
        <f>AVERAGE(K:K)</f>
        <v>0.9511111111</v>
      </c>
      <c r="B6" s="132">
        <f>COUNTIF(F10:F993,"Pass")</f>
        <v>15</v>
      </c>
      <c r="C6" s="132">
        <f>COUNTIF(F10:F993,"Fail")</f>
        <v>0</v>
      </c>
      <c r="D6" s="132">
        <f>F6-E6-C6-B6</f>
        <v>0</v>
      </c>
      <c r="E6" s="132">
        <f>COUNTIF(F13:F993,"N/A")</f>
        <v>0</v>
      </c>
      <c r="F6" s="133">
        <f>COUNTA(A10:A993)</f>
        <v>15</v>
      </c>
      <c r="G6" s="117"/>
      <c r="H6" s="117"/>
      <c r="I6" s="117"/>
      <c r="J6" s="117"/>
      <c r="K6" s="118"/>
      <c r="L6" s="117"/>
      <c r="M6" s="117"/>
      <c r="N6" s="117"/>
      <c r="O6" s="117"/>
      <c r="P6" s="117"/>
      <c r="Q6" s="117"/>
      <c r="R6" s="117"/>
      <c r="S6" s="117"/>
      <c r="T6" s="117"/>
      <c r="U6" s="117"/>
      <c r="V6" s="117"/>
      <c r="W6" s="117"/>
      <c r="X6" s="117"/>
      <c r="Y6" s="117"/>
      <c r="Z6" s="117"/>
    </row>
    <row r="7">
      <c r="A7" s="134"/>
      <c r="B7" s="134"/>
      <c r="C7" s="134"/>
      <c r="D7" s="134"/>
      <c r="E7" s="134"/>
      <c r="F7" s="73"/>
      <c r="G7" s="117"/>
      <c r="H7" s="117"/>
      <c r="I7" s="117"/>
      <c r="J7" s="117"/>
      <c r="K7" s="118"/>
      <c r="L7" s="117"/>
      <c r="M7" s="117"/>
      <c r="N7" s="117"/>
      <c r="O7" s="117"/>
      <c r="P7" s="117"/>
      <c r="Q7" s="117"/>
      <c r="R7" s="117"/>
      <c r="S7" s="117"/>
      <c r="T7" s="117"/>
      <c r="U7" s="117"/>
      <c r="V7" s="117"/>
      <c r="W7" s="117"/>
      <c r="X7" s="117"/>
      <c r="Y7" s="117"/>
      <c r="Z7" s="117"/>
    </row>
    <row r="8" ht="13.5" customHeight="1">
      <c r="C8" s="189"/>
      <c r="G8" s="117"/>
      <c r="H8" s="117"/>
      <c r="I8" s="117"/>
      <c r="J8" s="117"/>
      <c r="K8" s="118"/>
      <c r="L8" s="117"/>
      <c r="M8" s="117"/>
      <c r="N8" s="117"/>
      <c r="O8" s="117"/>
      <c r="P8" s="117"/>
      <c r="Q8" s="117"/>
      <c r="R8" s="117"/>
      <c r="S8" s="117"/>
      <c r="T8" s="117"/>
      <c r="U8" s="117"/>
      <c r="V8" s="117"/>
      <c r="W8" s="117"/>
      <c r="X8" s="117"/>
      <c r="Y8" s="117"/>
      <c r="Z8" s="117"/>
    </row>
    <row r="9">
      <c r="A9" s="135" t="s">
        <v>73</v>
      </c>
      <c r="B9" s="135" t="s">
        <v>74</v>
      </c>
      <c r="C9" s="135" t="s">
        <v>75</v>
      </c>
      <c r="D9" s="135" t="s">
        <v>76</v>
      </c>
      <c r="E9" s="135" t="s">
        <v>77</v>
      </c>
      <c r="F9" s="135" t="s">
        <v>78</v>
      </c>
      <c r="G9" s="135" t="s">
        <v>79</v>
      </c>
      <c r="H9" s="135" t="s">
        <v>80</v>
      </c>
      <c r="I9" s="136" t="s">
        <v>81</v>
      </c>
      <c r="J9" s="135" t="s">
        <v>82</v>
      </c>
      <c r="K9" s="190" t="s">
        <v>83</v>
      </c>
      <c r="L9" s="135" t="s">
        <v>84</v>
      </c>
    </row>
    <row r="10" ht="66.0" customHeight="1">
      <c r="A10" s="139" t="str">
        <f t="shared" ref="A10:A21" si="1">IF(OR(B10&lt;&gt;"",D10&lt;&gt;""),"["&amp;TEXT($B$2,"##")&amp;"-"&amp;TEXT(ROW()-9,"##")&amp;"]","")</f>
        <v>[OrganizationManager_OrganizationManagement-1]</v>
      </c>
      <c r="B10" s="141" t="s">
        <v>259</v>
      </c>
      <c r="C10" s="141" t="s">
        <v>260</v>
      </c>
      <c r="D10" s="191" t="s">
        <v>261</v>
      </c>
      <c r="E10" s="139"/>
      <c r="F10" s="139" t="s">
        <v>34</v>
      </c>
      <c r="G10" s="148">
        <v>44671.0</v>
      </c>
      <c r="H10" s="141" t="s">
        <v>143</v>
      </c>
      <c r="I10" s="139">
        <v>12.0</v>
      </c>
      <c r="J10" s="139">
        <v>11.0</v>
      </c>
      <c r="K10" s="164">
        <f t="shared" ref="K10:K24" si="2">J10/I10</f>
        <v>0.9166666667</v>
      </c>
      <c r="L10" s="139"/>
      <c r="M10" s="150"/>
      <c r="N10" s="150"/>
      <c r="O10" s="150"/>
      <c r="P10" s="150"/>
      <c r="Q10" s="150"/>
      <c r="R10" s="150"/>
      <c r="S10" s="150"/>
      <c r="T10" s="150"/>
      <c r="U10" s="150"/>
      <c r="V10" s="150"/>
      <c r="W10" s="150"/>
      <c r="X10" s="150"/>
      <c r="Y10" s="150"/>
      <c r="Z10" s="150"/>
    </row>
    <row r="11" ht="66.0" customHeight="1">
      <c r="A11" s="139" t="str">
        <f t="shared" si="1"/>
        <v>[OrganizationManager_OrganizationManagement-2]</v>
      </c>
      <c r="B11" s="141" t="s">
        <v>262</v>
      </c>
      <c r="C11" s="141" t="s">
        <v>263</v>
      </c>
      <c r="D11" s="191" t="s">
        <v>264</v>
      </c>
      <c r="E11" s="139"/>
      <c r="F11" s="139" t="s">
        <v>34</v>
      </c>
      <c r="G11" s="148">
        <v>44671.0</v>
      </c>
      <c r="H11" s="141" t="s">
        <v>143</v>
      </c>
      <c r="I11" s="139">
        <v>12.0</v>
      </c>
      <c r="J11" s="139">
        <v>11.0</v>
      </c>
      <c r="K11" s="164">
        <f t="shared" si="2"/>
        <v>0.9166666667</v>
      </c>
      <c r="L11" s="139"/>
      <c r="M11" s="150"/>
      <c r="N11" s="150"/>
      <c r="O11" s="150"/>
      <c r="P11" s="150"/>
      <c r="Q11" s="150"/>
      <c r="R11" s="150"/>
      <c r="S11" s="150"/>
      <c r="T11" s="150"/>
      <c r="U11" s="150"/>
      <c r="V11" s="150"/>
      <c r="W11" s="150"/>
      <c r="X11" s="150"/>
      <c r="Y11" s="150"/>
      <c r="Z11" s="150"/>
    </row>
    <row r="12" ht="120.75" customHeight="1">
      <c r="A12" s="139" t="str">
        <f t="shared" si="1"/>
        <v>[OrganizationManager_OrganizationManagement-3]</v>
      </c>
      <c r="B12" s="142" t="s">
        <v>265</v>
      </c>
      <c r="C12" s="142" t="s">
        <v>266</v>
      </c>
      <c r="D12" s="142" t="s">
        <v>267</v>
      </c>
      <c r="E12" s="140"/>
      <c r="F12" s="139" t="s">
        <v>34</v>
      </c>
      <c r="G12" s="143">
        <v>44671.0</v>
      </c>
      <c r="H12" s="142" t="s">
        <v>143</v>
      </c>
      <c r="I12" s="139">
        <v>12.0</v>
      </c>
      <c r="J12" s="139">
        <v>11.0</v>
      </c>
      <c r="K12" s="144">
        <f t="shared" si="2"/>
        <v>0.9166666667</v>
      </c>
      <c r="L12" s="140"/>
      <c r="M12" s="11"/>
      <c r="N12" s="11"/>
      <c r="O12" s="11"/>
      <c r="P12" s="11"/>
      <c r="Q12" s="11"/>
      <c r="R12" s="11"/>
      <c r="S12" s="11"/>
      <c r="T12" s="11"/>
      <c r="U12" s="11"/>
      <c r="V12" s="11"/>
      <c r="W12" s="11"/>
      <c r="X12" s="11"/>
      <c r="Y12" s="11"/>
      <c r="Z12" s="11"/>
    </row>
    <row r="13" ht="66.0" customHeight="1">
      <c r="A13" s="139" t="str">
        <f t="shared" si="1"/>
        <v>[OrganizationManager_OrganizationManagement-4]</v>
      </c>
      <c r="B13" s="141" t="s">
        <v>268</v>
      </c>
      <c r="C13" s="141" t="s">
        <v>269</v>
      </c>
      <c r="D13" s="141" t="s">
        <v>270</v>
      </c>
      <c r="E13" s="139"/>
      <c r="F13" s="139" t="s">
        <v>34</v>
      </c>
      <c r="G13" s="148">
        <v>44671.0</v>
      </c>
      <c r="H13" s="141" t="s">
        <v>143</v>
      </c>
      <c r="I13" s="139">
        <v>12.0</v>
      </c>
      <c r="J13" s="139">
        <v>11.0</v>
      </c>
      <c r="K13" s="164">
        <f t="shared" si="2"/>
        <v>0.9166666667</v>
      </c>
      <c r="L13" s="139"/>
      <c r="M13" s="150"/>
      <c r="N13" s="150"/>
      <c r="O13" s="150"/>
      <c r="P13" s="150"/>
      <c r="Q13" s="150"/>
      <c r="R13" s="150"/>
      <c r="S13" s="150"/>
      <c r="T13" s="150"/>
      <c r="U13" s="150"/>
      <c r="V13" s="150"/>
      <c r="W13" s="150"/>
      <c r="X13" s="150"/>
      <c r="Y13" s="150"/>
      <c r="Z13" s="150"/>
    </row>
    <row r="14" ht="101.25" customHeight="1">
      <c r="A14" s="139" t="str">
        <f t="shared" si="1"/>
        <v>[OrganizationManager_OrganizationManagement-5]</v>
      </c>
      <c r="B14" s="141" t="s">
        <v>271</v>
      </c>
      <c r="C14" s="141" t="s">
        <v>272</v>
      </c>
      <c r="D14" s="141" t="s">
        <v>273</v>
      </c>
      <c r="E14" s="139"/>
      <c r="F14" s="139" t="s">
        <v>34</v>
      </c>
      <c r="G14" s="148">
        <v>44671.0</v>
      </c>
      <c r="H14" s="141" t="s">
        <v>143</v>
      </c>
      <c r="I14" s="151">
        <v>10.0</v>
      </c>
      <c r="J14" s="139">
        <v>8.0</v>
      </c>
      <c r="K14" s="149">
        <f t="shared" si="2"/>
        <v>0.8</v>
      </c>
      <c r="L14" s="139"/>
      <c r="M14" s="150"/>
      <c r="N14" s="150"/>
      <c r="O14" s="150"/>
      <c r="P14" s="150"/>
      <c r="Q14" s="150"/>
      <c r="R14" s="150"/>
      <c r="S14" s="150"/>
      <c r="T14" s="150"/>
      <c r="U14" s="150"/>
      <c r="V14" s="150"/>
      <c r="W14" s="150"/>
      <c r="X14" s="150"/>
      <c r="Y14" s="150"/>
      <c r="Z14" s="150"/>
    </row>
    <row r="15" ht="63.75" customHeight="1">
      <c r="A15" s="139" t="str">
        <f t="shared" si="1"/>
        <v>[OrganizationManager_OrganizationManagement-6]</v>
      </c>
      <c r="B15" s="141" t="s">
        <v>274</v>
      </c>
      <c r="C15" s="141" t="s">
        <v>275</v>
      </c>
      <c r="D15" s="141" t="s">
        <v>239</v>
      </c>
      <c r="E15" s="139"/>
      <c r="F15" s="139" t="s">
        <v>34</v>
      </c>
      <c r="G15" s="148">
        <v>44671.0</v>
      </c>
      <c r="H15" s="141" t="s">
        <v>143</v>
      </c>
      <c r="I15" s="151">
        <v>15.0</v>
      </c>
      <c r="J15" s="139">
        <v>15.0</v>
      </c>
      <c r="K15" s="149">
        <f t="shared" si="2"/>
        <v>1</v>
      </c>
      <c r="L15" s="139"/>
      <c r="M15" s="150"/>
      <c r="N15" s="150"/>
      <c r="O15" s="150"/>
      <c r="P15" s="150"/>
      <c r="Q15" s="150"/>
      <c r="R15" s="150"/>
      <c r="S15" s="150"/>
      <c r="T15" s="150"/>
      <c r="U15" s="150"/>
      <c r="V15" s="150"/>
      <c r="W15" s="150"/>
      <c r="X15" s="150"/>
      <c r="Y15" s="150"/>
      <c r="Z15" s="150"/>
    </row>
    <row r="16" ht="69.75" customHeight="1">
      <c r="A16" s="139" t="str">
        <f t="shared" si="1"/>
        <v>[OrganizationManager_OrganizationManagement-7]</v>
      </c>
      <c r="B16" s="141" t="s">
        <v>276</v>
      </c>
      <c r="C16" s="141" t="s">
        <v>277</v>
      </c>
      <c r="D16" s="141" t="s">
        <v>278</v>
      </c>
      <c r="E16" s="139"/>
      <c r="F16" s="139" t="s">
        <v>34</v>
      </c>
      <c r="G16" s="148">
        <v>44671.0</v>
      </c>
      <c r="H16" s="141" t="s">
        <v>143</v>
      </c>
      <c r="I16" s="151">
        <v>10.0</v>
      </c>
      <c r="J16" s="139">
        <v>10.0</v>
      </c>
      <c r="K16" s="149">
        <f t="shared" si="2"/>
        <v>1</v>
      </c>
      <c r="L16" s="139"/>
      <c r="M16" s="150"/>
      <c r="N16" s="150"/>
      <c r="O16" s="150"/>
      <c r="P16" s="150"/>
      <c r="Q16" s="150"/>
      <c r="R16" s="150"/>
      <c r="S16" s="150"/>
      <c r="T16" s="150"/>
      <c r="U16" s="150"/>
      <c r="V16" s="150"/>
      <c r="W16" s="150"/>
      <c r="X16" s="150"/>
      <c r="Y16" s="150"/>
      <c r="Z16" s="150"/>
    </row>
    <row r="17" ht="63.0" customHeight="1">
      <c r="A17" s="139" t="str">
        <f t="shared" si="1"/>
        <v>[OrganizationManager_OrganizationManagement-8]</v>
      </c>
      <c r="B17" s="141" t="s">
        <v>279</v>
      </c>
      <c r="C17" s="141" t="s">
        <v>280</v>
      </c>
      <c r="D17" s="141" t="s">
        <v>224</v>
      </c>
      <c r="E17" s="139"/>
      <c r="F17" s="139" t="s">
        <v>34</v>
      </c>
      <c r="G17" s="148">
        <v>44671.0</v>
      </c>
      <c r="H17" s="141" t="s">
        <v>143</v>
      </c>
      <c r="I17" s="151">
        <v>10.0</v>
      </c>
      <c r="J17" s="139">
        <v>8.0</v>
      </c>
      <c r="K17" s="149">
        <f t="shared" si="2"/>
        <v>0.8</v>
      </c>
      <c r="L17" s="139"/>
      <c r="M17" s="150"/>
      <c r="N17" s="150"/>
      <c r="O17" s="150"/>
      <c r="P17" s="150"/>
      <c r="Q17" s="150"/>
      <c r="R17" s="150"/>
      <c r="S17" s="150"/>
      <c r="T17" s="150"/>
      <c r="U17" s="150"/>
      <c r="V17" s="150"/>
      <c r="W17" s="150"/>
      <c r="X17" s="150"/>
      <c r="Y17" s="150"/>
      <c r="Z17" s="150"/>
    </row>
    <row r="18">
      <c r="A18" s="139" t="str">
        <f t="shared" si="1"/>
        <v>[OrganizationManager_OrganizationManagement-9]</v>
      </c>
      <c r="B18" s="141" t="s">
        <v>281</v>
      </c>
      <c r="C18" s="141" t="s">
        <v>282</v>
      </c>
      <c r="D18" s="141" t="s">
        <v>227</v>
      </c>
      <c r="E18" s="139"/>
      <c r="F18" s="139" t="s">
        <v>34</v>
      </c>
      <c r="G18" s="148">
        <v>44671.0</v>
      </c>
      <c r="H18" s="141" t="s">
        <v>143</v>
      </c>
      <c r="I18" s="151">
        <v>10.0</v>
      </c>
      <c r="J18" s="139">
        <v>10.0</v>
      </c>
      <c r="K18" s="149">
        <f t="shared" si="2"/>
        <v>1</v>
      </c>
      <c r="L18" s="139"/>
      <c r="M18" s="150"/>
      <c r="N18" s="150"/>
      <c r="O18" s="150"/>
      <c r="P18" s="150"/>
      <c r="Q18" s="150"/>
      <c r="R18" s="150"/>
      <c r="S18" s="150"/>
      <c r="T18" s="150"/>
      <c r="U18" s="150"/>
      <c r="V18" s="150"/>
      <c r="W18" s="150"/>
      <c r="X18" s="150"/>
      <c r="Y18" s="150"/>
      <c r="Z18" s="150"/>
    </row>
    <row r="19">
      <c r="A19" s="139" t="str">
        <f t="shared" si="1"/>
        <v>[OrganizationManager_OrganizationManagement-10]</v>
      </c>
      <c r="B19" s="141" t="s">
        <v>283</v>
      </c>
      <c r="C19" s="141" t="s">
        <v>284</v>
      </c>
      <c r="D19" s="141" t="s">
        <v>285</v>
      </c>
      <c r="E19" s="139"/>
      <c r="F19" s="139" t="s">
        <v>34</v>
      </c>
      <c r="G19" s="148">
        <v>44671.0</v>
      </c>
      <c r="H19" s="141" t="s">
        <v>143</v>
      </c>
      <c r="I19" s="151">
        <v>10.0</v>
      </c>
      <c r="J19" s="139">
        <v>10.0</v>
      </c>
      <c r="K19" s="149">
        <f t="shared" si="2"/>
        <v>1</v>
      </c>
      <c r="L19" s="139"/>
      <c r="M19" s="150"/>
      <c r="N19" s="150"/>
      <c r="O19" s="150"/>
      <c r="P19" s="150"/>
      <c r="Q19" s="150"/>
      <c r="R19" s="150"/>
      <c r="S19" s="150"/>
      <c r="T19" s="150"/>
      <c r="U19" s="150"/>
      <c r="V19" s="150"/>
      <c r="W19" s="150"/>
      <c r="X19" s="150"/>
      <c r="Y19" s="150"/>
      <c r="Z19" s="150"/>
    </row>
    <row r="20">
      <c r="A20" s="139" t="str">
        <f t="shared" si="1"/>
        <v>[OrganizationManager_OrganizationManagement-11]</v>
      </c>
      <c r="B20" s="141" t="s">
        <v>286</v>
      </c>
      <c r="C20" s="141" t="s">
        <v>287</v>
      </c>
      <c r="D20" s="141" t="s">
        <v>288</v>
      </c>
      <c r="E20" s="139"/>
      <c r="F20" s="139" t="s">
        <v>34</v>
      </c>
      <c r="G20" s="148">
        <v>44671.0</v>
      </c>
      <c r="H20" s="141" t="s">
        <v>143</v>
      </c>
      <c r="I20" s="151">
        <v>10.0</v>
      </c>
      <c r="J20" s="139">
        <v>10.0</v>
      </c>
      <c r="K20" s="149">
        <f t="shared" si="2"/>
        <v>1</v>
      </c>
      <c r="L20" s="139"/>
      <c r="M20" s="150"/>
      <c r="N20" s="150"/>
      <c r="O20" s="150"/>
      <c r="P20" s="150"/>
      <c r="Q20" s="150"/>
      <c r="R20" s="150"/>
      <c r="S20" s="150"/>
      <c r="T20" s="150"/>
      <c r="U20" s="150"/>
      <c r="V20" s="150"/>
      <c r="W20" s="150"/>
      <c r="X20" s="150"/>
      <c r="Y20" s="150"/>
      <c r="Z20" s="150"/>
    </row>
    <row r="21">
      <c r="A21" s="139" t="str">
        <f t="shared" si="1"/>
        <v>[OrganizationManager_OrganizationManagement-12]</v>
      </c>
      <c r="B21" s="141" t="s">
        <v>289</v>
      </c>
      <c r="C21" s="141" t="s">
        <v>290</v>
      </c>
      <c r="D21" s="141" t="s">
        <v>291</v>
      </c>
      <c r="E21" s="139"/>
      <c r="F21" s="139" t="s">
        <v>34</v>
      </c>
      <c r="G21" s="148">
        <v>44671.0</v>
      </c>
      <c r="H21" s="141" t="s">
        <v>143</v>
      </c>
      <c r="I21" s="151">
        <v>10.0</v>
      </c>
      <c r="J21" s="139">
        <v>10.0</v>
      </c>
      <c r="K21" s="149">
        <f t="shared" si="2"/>
        <v>1</v>
      </c>
      <c r="L21" s="139"/>
      <c r="M21" s="150"/>
      <c r="N21" s="150"/>
      <c r="O21" s="150"/>
      <c r="P21" s="150"/>
      <c r="Q21" s="150"/>
      <c r="R21" s="150"/>
      <c r="S21" s="150"/>
      <c r="T21" s="150"/>
      <c r="U21" s="150"/>
      <c r="V21" s="150"/>
      <c r="W21" s="150"/>
      <c r="X21" s="150"/>
      <c r="Y21" s="150"/>
      <c r="Z21" s="150"/>
    </row>
    <row r="22">
      <c r="A22" s="192" t="str">
        <f t="shared" ref="A22:A24" si="3">IF(OR(B22&lt;&gt;"",D22&lt;&gt;""),"["&amp;TEXT($B$2,"##")&amp;"-"&amp;TEXT(ROW()-9,"##")&amp;"]","")</f>
        <v>[OrganizationManager_OrganizationManagement-13]</v>
      </c>
      <c r="B22" s="165" t="s">
        <v>292</v>
      </c>
      <c r="C22" s="165" t="s">
        <v>293</v>
      </c>
      <c r="D22" s="165" t="s">
        <v>294</v>
      </c>
      <c r="E22" s="193"/>
      <c r="F22" s="193" t="s">
        <v>34</v>
      </c>
      <c r="G22" s="194">
        <v>44671.0</v>
      </c>
      <c r="H22" s="195" t="s">
        <v>143</v>
      </c>
      <c r="I22" s="151">
        <v>10.0</v>
      </c>
      <c r="J22" s="139">
        <v>10.0</v>
      </c>
      <c r="K22" s="174">
        <f t="shared" si="2"/>
        <v>1</v>
      </c>
      <c r="L22" s="193"/>
      <c r="M22" s="196"/>
      <c r="N22" s="196"/>
      <c r="O22" s="196"/>
      <c r="P22" s="196"/>
      <c r="Q22" s="196"/>
      <c r="R22" s="196"/>
      <c r="S22" s="196"/>
      <c r="T22" s="196"/>
      <c r="U22" s="196"/>
      <c r="V22" s="196"/>
      <c r="W22" s="196"/>
      <c r="X22" s="196"/>
      <c r="Y22" s="196"/>
      <c r="Z22" s="196"/>
    </row>
    <row r="23" ht="151.5" customHeight="1">
      <c r="A23" s="176" t="str">
        <f t="shared" si="3"/>
        <v>[OrganizationManager_OrganizationManagement-14]</v>
      </c>
      <c r="B23" s="168" t="s">
        <v>295</v>
      </c>
      <c r="C23" s="168" t="s">
        <v>296</v>
      </c>
      <c r="D23" s="169" t="s">
        <v>239</v>
      </c>
      <c r="E23" s="169"/>
      <c r="F23" s="169" t="s">
        <v>34</v>
      </c>
      <c r="G23" s="197">
        <v>44671.0</v>
      </c>
      <c r="H23" s="169" t="s">
        <v>143</v>
      </c>
      <c r="I23" s="151">
        <v>10.0</v>
      </c>
      <c r="J23" s="139">
        <v>10.0</v>
      </c>
      <c r="K23" s="179">
        <f t="shared" si="2"/>
        <v>1</v>
      </c>
      <c r="L23" s="169"/>
      <c r="M23" s="180"/>
      <c r="N23" s="180"/>
      <c r="O23" s="180"/>
      <c r="P23" s="180"/>
      <c r="Q23" s="180"/>
      <c r="R23" s="180"/>
      <c r="S23" s="180"/>
      <c r="T23" s="180"/>
      <c r="U23" s="180"/>
      <c r="V23" s="180"/>
      <c r="W23" s="180"/>
      <c r="X23" s="180"/>
      <c r="Y23" s="180"/>
      <c r="Z23" s="180"/>
    </row>
    <row r="24" ht="176.25" customHeight="1">
      <c r="A24" s="176" t="str">
        <f t="shared" si="3"/>
        <v>[OrganizationManager_OrganizationManagement-15]</v>
      </c>
      <c r="B24" s="168" t="s">
        <v>297</v>
      </c>
      <c r="C24" s="168" t="s">
        <v>298</v>
      </c>
      <c r="D24" s="168" t="s">
        <v>299</v>
      </c>
      <c r="E24" s="169"/>
      <c r="F24" s="169" t="s">
        <v>34</v>
      </c>
      <c r="G24" s="197">
        <v>44671.0</v>
      </c>
      <c r="H24" s="169" t="s">
        <v>143</v>
      </c>
      <c r="I24" s="151">
        <v>10.0</v>
      </c>
      <c r="J24" s="139">
        <v>10.0</v>
      </c>
      <c r="K24" s="179">
        <f t="shared" si="2"/>
        <v>1</v>
      </c>
      <c r="L24" s="169"/>
      <c r="M24" s="180"/>
      <c r="N24" s="180"/>
      <c r="O24" s="180"/>
      <c r="P24" s="180"/>
      <c r="Q24" s="180"/>
      <c r="R24" s="180"/>
      <c r="S24" s="180"/>
      <c r="T24" s="180"/>
      <c r="U24" s="180"/>
      <c r="V24" s="180"/>
      <c r="W24" s="180"/>
      <c r="X24" s="180"/>
      <c r="Y24" s="180"/>
      <c r="Z24" s="180"/>
    </row>
    <row r="25" ht="15.75" customHeight="1">
      <c r="C25" s="189"/>
      <c r="K25" s="145"/>
    </row>
    <row r="26" ht="15.75" customHeight="1">
      <c r="C26" s="189"/>
      <c r="K26" s="145"/>
    </row>
    <row r="27" ht="15.75" customHeight="1">
      <c r="C27" s="189"/>
      <c r="K27" s="145"/>
    </row>
    <row r="28" ht="15.75" customHeight="1">
      <c r="C28" s="189"/>
      <c r="K28" s="145"/>
    </row>
    <row r="29" ht="15.75" customHeight="1">
      <c r="C29" s="189"/>
      <c r="K29" s="145"/>
    </row>
    <row r="30" ht="15.75" customHeight="1">
      <c r="C30" s="189"/>
      <c r="K30" s="145"/>
    </row>
    <row r="31" ht="15.75" customHeight="1">
      <c r="C31" s="189"/>
      <c r="K31" s="145"/>
    </row>
    <row r="32" ht="15.75" customHeight="1">
      <c r="C32" s="189"/>
      <c r="K32" s="145"/>
    </row>
    <row r="33" ht="15.75" customHeight="1">
      <c r="C33" s="189"/>
      <c r="K33" s="145"/>
    </row>
    <row r="34" ht="15.75" customHeight="1">
      <c r="C34" s="189"/>
      <c r="K34" s="145"/>
    </row>
    <row r="35" ht="15.75" customHeight="1">
      <c r="C35" s="189"/>
      <c r="K35" s="145"/>
    </row>
    <row r="36" ht="15.75" customHeight="1">
      <c r="C36" s="189"/>
      <c r="K36" s="145"/>
    </row>
    <row r="37" ht="15.75" customHeight="1">
      <c r="C37" s="189"/>
      <c r="K37" s="145"/>
    </row>
    <row r="38" ht="15.75" customHeight="1">
      <c r="C38" s="189"/>
      <c r="K38" s="145"/>
    </row>
    <row r="39" ht="15.75" customHeight="1">
      <c r="C39" s="189"/>
      <c r="K39" s="145"/>
    </row>
    <row r="40" ht="15.75" customHeight="1">
      <c r="C40" s="189"/>
      <c r="K40" s="145"/>
    </row>
    <row r="41" ht="15.75" customHeight="1">
      <c r="C41" s="189"/>
      <c r="K41" s="145"/>
    </row>
    <row r="42" ht="15.75" customHeight="1">
      <c r="C42" s="189"/>
      <c r="K42" s="145"/>
    </row>
    <row r="43" ht="15.75" customHeight="1">
      <c r="C43" s="189"/>
      <c r="K43" s="145"/>
    </row>
    <row r="44" ht="15.75" customHeight="1">
      <c r="C44" s="189"/>
      <c r="K44" s="145"/>
    </row>
    <row r="45" ht="15.75" customHeight="1">
      <c r="C45" s="189"/>
      <c r="K45" s="145"/>
    </row>
    <row r="46" ht="15.75" customHeight="1">
      <c r="C46" s="189"/>
      <c r="K46" s="145"/>
    </row>
    <row r="47" ht="15.75" customHeight="1">
      <c r="C47" s="189"/>
      <c r="K47" s="145"/>
    </row>
    <row r="48" ht="15.75" customHeight="1">
      <c r="C48" s="189"/>
      <c r="K48" s="145"/>
    </row>
    <row r="49" ht="15.75" customHeight="1">
      <c r="C49" s="189"/>
      <c r="K49" s="145"/>
    </row>
    <row r="50" ht="15.75" customHeight="1">
      <c r="C50" s="189"/>
      <c r="K50" s="145"/>
    </row>
    <row r="51" ht="15.75" customHeight="1">
      <c r="C51" s="189"/>
      <c r="K51" s="145"/>
    </row>
    <row r="52" ht="15.75" customHeight="1">
      <c r="C52" s="189"/>
      <c r="K52" s="145"/>
    </row>
    <row r="53" ht="15.75" customHeight="1">
      <c r="C53" s="189"/>
      <c r="K53" s="145"/>
    </row>
    <row r="54" ht="15.75" customHeight="1">
      <c r="C54" s="189"/>
      <c r="K54" s="145"/>
    </row>
    <row r="55" ht="15.75" customHeight="1">
      <c r="C55" s="189"/>
      <c r="K55" s="145"/>
    </row>
    <row r="56" ht="15.75" customHeight="1">
      <c r="C56" s="189"/>
      <c r="K56" s="145"/>
    </row>
    <row r="57" ht="15.75" customHeight="1">
      <c r="C57" s="189"/>
      <c r="K57" s="145"/>
    </row>
    <row r="58" ht="15.75" customHeight="1">
      <c r="C58" s="189"/>
      <c r="K58" s="145"/>
    </row>
    <row r="59" ht="15.75" customHeight="1">
      <c r="C59" s="189"/>
      <c r="K59" s="145"/>
    </row>
    <row r="60" ht="15.75" customHeight="1">
      <c r="C60" s="189"/>
      <c r="K60" s="145"/>
    </row>
    <row r="61" ht="15.75" customHeight="1">
      <c r="C61" s="189"/>
      <c r="K61" s="145"/>
    </row>
    <row r="62" ht="15.75" customHeight="1">
      <c r="C62" s="189"/>
      <c r="K62" s="145"/>
    </row>
    <row r="63" ht="15.75" customHeight="1">
      <c r="C63" s="189"/>
      <c r="K63" s="145"/>
    </row>
    <row r="64" ht="15.75" customHeight="1">
      <c r="C64" s="189"/>
      <c r="K64" s="145"/>
    </row>
    <row r="65" ht="15.75" customHeight="1">
      <c r="C65" s="189"/>
      <c r="K65" s="145"/>
    </row>
    <row r="66" ht="15.75" customHeight="1">
      <c r="C66" s="189"/>
      <c r="K66" s="145"/>
    </row>
    <row r="67" ht="15.75" customHeight="1">
      <c r="C67" s="189"/>
      <c r="K67" s="145"/>
    </row>
    <row r="68" ht="15.75" customHeight="1">
      <c r="C68" s="189"/>
      <c r="K68" s="145"/>
    </row>
    <row r="69" ht="15.75" customHeight="1">
      <c r="C69" s="189"/>
      <c r="K69" s="145"/>
    </row>
    <row r="70" ht="15.75" customHeight="1">
      <c r="C70" s="189"/>
      <c r="K70" s="145"/>
    </row>
    <row r="71" ht="15.75" customHeight="1">
      <c r="C71" s="189"/>
      <c r="K71" s="145"/>
    </row>
    <row r="72" ht="15.75" customHeight="1">
      <c r="C72" s="189"/>
      <c r="K72" s="145"/>
    </row>
    <row r="73" ht="15.75" customHeight="1">
      <c r="C73" s="189"/>
      <c r="K73" s="145"/>
    </row>
    <row r="74" ht="15.75" customHeight="1">
      <c r="C74" s="189"/>
      <c r="K74" s="145"/>
    </row>
    <row r="75" ht="15.75" customHeight="1">
      <c r="C75" s="189"/>
      <c r="K75" s="145"/>
    </row>
    <row r="76" ht="15.75" customHeight="1">
      <c r="C76" s="189"/>
      <c r="K76" s="145"/>
    </row>
    <row r="77" ht="15.75" customHeight="1">
      <c r="C77" s="189"/>
      <c r="K77" s="145"/>
    </row>
    <row r="78" ht="15.75" customHeight="1">
      <c r="C78" s="189"/>
      <c r="K78" s="145"/>
    </row>
    <row r="79" ht="15.75" customHeight="1">
      <c r="C79" s="189"/>
      <c r="K79" s="145"/>
    </row>
    <row r="80" ht="15.75" customHeight="1">
      <c r="C80" s="189"/>
      <c r="K80" s="145"/>
    </row>
    <row r="81" ht="15.75" customHeight="1">
      <c r="C81" s="189"/>
      <c r="K81" s="145"/>
    </row>
    <row r="82" ht="15.75" customHeight="1">
      <c r="C82" s="189"/>
      <c r="K82" s="145"/>
    </row>
    <row r="83" ht="15.75" customHeight="1">
      <c r="C83" s="189"/>
      <c r="K83" s="145"/>
    </row>
    <row r="84" ht="15.75" customHeight="1">
      <c r="C84" s="189"/>
      <c r="K84" s="145"/>
    </row>
    <row r="85" ht="15.75" customHeight="1">
      <c r="C85" s="189"/>
      <c r="K85" s="145"/>
    </row>
    <row r="86" ht="15.75" customHeight="1">
      <c r="C86" s="189"/>
      <c r="K86" s="145"/>
    </row>
    <row r="87" ht="15.75" customHeight="1">
      <c r="C87" s="189"/>
      <c r="K87" s="145"/>
    </row>
    <row r="88" ht="15.75" customHeight="1">
      <c r="C88" s="189"/>
      <c r="K88" s="145"/>
    </row>
    <row r="89" ht="15.75" customHeight="1">
      <c r="C89" s="189"/>
      <c r="K89" s="145"/>
    </row>
    <row r="90" ht="15.75" customHeight="1">
      <c r="C90" s="189"/>
      <c r="K90" s="145"/>
    </row>
    <row r="91" ht="15.75" customHeight="1">
      <c r="C91" s="189"/>
      <c r="K91" s="145"/>
    </row>
    <row r="92" ht="15.75" customHeight="1">
      <c r="C92" s="189"/>
      <c r="K92" s="145"/>
    </row>
    <row r="93" ht="15.75" customHeight="1">
      <c r="C93" s="189"/>
      <c r="K93" s="145"/>
    </row>
    <row r="94" ht="15.75" customHeight="1">
      <c r="C94" s="189"/>
      <c r="K94" s="145"/>
    </row>
    <row r="95" ht="15.75" customHeight="1">
      <c r="C95" s="189"/>
      <c r="K95" s="145"/>
    </row>
    <row r="96" ht="15.75" customHeight="1">
      <c r="C96" s="189"/>
      <c r="K96" s="145"/>
    </row>
    <row r="97" ht="15.75" customHeight="1">
      <c r="C97" s="189"/>
      <c r="K97" s="145"/>
    </row>
    <row r="98" ht="15.75" customHeight="1">
      <c r="C98" s="189"/>
      <c r="K98" s="145"/>
    </row>
    <row r="99" ht="15.75" customHeight="1">
      <c r="C99" s="189"/>
      <c r="K99" s="145"/>
    </row>
    <row r="100" ht="15.75" customHeight="1">
      <c r="C100" s="189"/>
      <c r="K100" s="145"/>
    </row>
    <row r="101" ht="15.75" customHeight="1">
      <c r="C101" s="189"/>
      <c r="K101" s="145"/>
    </row>
    <row r="102" ht="15.75" customHeight="1">
      <c r="C102" s="189"/>
      <c r="K102" s="145"/>
    </row>
    <row r="103" ht="15.75" customHeight="1">
      <c r="C103" s="189"/>
      <c r="K103" s="145"/>
    </row>
    <row r="104" ht="15.75" customHeight="1">
      <c r="C104" s="189"/>
      <c r="K104" s="145"/>
    </row>
    <row r="105" ht="15.75" customHeight="1">
      <c r="C105" s="189"/>
      <c r="K105" s="145"/>
    </row>
    <row r="106" ht="15.75" customHeight="1">
      <c r="C106" s="189"/>
      <c r="K106" s="145"/>
    </row>
    <row r="107" ht="15.75" customHeight="1">
      <c r="C107" s="189"/>
      <c r="K107" s="145"/>
    </row>
    <row r="108" ht="15.75" customHeight="1">
      <c r="C108" s="189"/>
      <c r="K108" s="145"/>
    </row>
    <row r="109" ht="15.75" customHeight="1">
      <c r="C109" s="189"/>
      <c r="K109" s="145"/>
    </row>
    <row r="110" ht="15.75" customHeight="1">
      <c r="C110" s="189"/>
      <c r="K110" s="145"/>
    </row>
    <row r="111" ht="15.75" customHeight="1">
      <c r="C111" s="189"/>
      <c r="K111" s="145"/>
    </row>
    <row r="112" ht="15.75" customHeight="1">
      <c r="C112" s="189"/>
      <c r="K112" s="145"/>
    </row>
    <row r="113" ht="15.75" customHeight="1">
      <c r="C113" s="189"/>
      <c r="K113" s="145"/>
    </row>
    <row r="114" ht="15.75" customHeight="1">
      <c r="C114" s="189"/>
      <c r="K114" s="145"/>
    </row>
    <row r="115" ht="15.75" customHeight="1">
      <c r="C115" s="189"/>
      <c r="K115" s="145"/>
    </row>
    <row r="116" ht="15.75" customHeight="1">
      <c r="C116" s="189"/>
      <c r="K116" s="145"/>
    </row>
    <row r="117" ht="15.75" customHeight="1">
      <c r="C117" s="189"/>
      <c r="K117" s="145"/>
    </row>
    <row r="118" ht="15.75" customHeight="1">
      <c r="C118" s="189"/>
      <c r="K118" s="145"/>
    </row>
    <row r="119" ht="15.75" customHeight="1">
      <c r="C119" s="189"/>
      <c r="K119" s="145"/>
    </row>
    <row r="120" ht="15.75" customHeight="1">
      <c r="C120" s="189"/>
      <c r="K120" s="145"/>
    </row>
    <row r="121" ht="15.75" customHeight="1">
      <c r="C121" s="189"/>
      <c r="K121" s="145"/>
    </row>
    <row r="122" ht="15.75" customHeight="1">
      <c r="C122" s="189"/>
      <c r="K122" s="145"/>
    </row>
    <row r="123" ht="15.75" customHeight="1">
      <c r="C123" s="189"/>
      <c r="K123" s="145"/>
    </row>
    <row r="124" ht="15.75" customHeight="1">
      <c r="C124" s="189"/>
      <c r="K124" s="145"/>
    </row>
    <row r="125" ht="15.75" customHeight="1">
      <c r="C125" s="189"/>
      <c r="K125" s="145"/>
    </row>
    <row r="126" ht="15.75" customHeight="1">
      <c r="C126" s="189"/>
      <c r="K126" s="145"/>
    </row>
    <row r="127" ht="15.75" customHeight="1">
      <c r="C127" s="189"/>
      <c r="K127" s="145"/>
    </row>
    <row r="128" ht="15.75" customHeight="1">
      <c r="C128" s="189"/>
      <c r="K128" s="145"/>
    </row>
    <row r="129" ht="15.75" customHeight="1">
      <c r="C129" s="189"/>
      <c r="K129" s="145"/>
    </row>
    <row r="130" ht="15.75" customHeight="1">
      <c r="C130" s="189"/>
      <c r="K130" s="145"/>
    </row>
    <row r="131" ht="15.75" customHeight="1">
      <c r="C131" s="189"/>
      <c r="K131" s="145"/>
    </row>
    <row r="132" ht="15.75" customHeight="1">
      <c r="C132" s="189"/>
      <c r="K132" s="145"/>
    </row>
    <row r="133" ht="15.75" customHeight="1">
      <c r="C133" s="189"/>
      <c r="K133" s="145"/>
    </row>
    <row r="134" ht="15.75" customHeight="1">
      <c r="C134" s="189"/>
      <c r="K134" s="145"/>
    </row>
    <row r="135" ht="15.75" customHeight="1">
      <c r="C135" s="189"/>
      <c r="K135" s="145"/>
    </row>
    <row r="136" ht="15.75" customHeight="1">
      <c r="C136" s="189"/>
      <c r="K136" s="145"/>
    </row>
    <row r="137" ht="15.75" customHeight="1">
      <c r="C137" s="189"/>
      <c r="K137" s="145"/>
    </row>
    <row r="138" ht="15.75" customHeight="1">
      <c r="C138" s="189"/>
      <c r="K138" s="145"/>
    </row>
    <row r="139" ht="15.75" customHeight="1">
      <c r="C139" s="189"/>
      <c r="K139" s="145"/>
    </row>
    <row r="140" ht="15.75" customHeight="1">
      <c r="C140" s="189"/>
      <c r="K140" s="145"/>
    </row>
    <row r="141" ht="15.75" customHeight="1">
      <c r="C141" s="189"/>
      <c r="K141" s="145"/>
    </row>
    <row r="142" ht="15.75" customHeight="1">
      <c r="C142" s="189"/>
      <c r="K142" s="145"/>
    </row>
    <row r="143" ht="15.75" customHeight="1">
      <c r="C143" s="189"/>
      <c r="K143" s="145"/>
    </row>
    <row r="144" ht="15.75" customHeight="1">
      <c r="C144" s="189"/>
      <c r="K144" s="145"/>
    </row>
    <row r="145" ht="15.75" customHeight="1">
      <c r="C145" s="189"/>
      <c r="K145" s="145"/>
    </row>
    <row r="146" ht="15.75" customHeight="1">
      <c r="C146" s="189"/>
      <c r="K146" s="145"/>
    </row>
    <row r="147" ht="15.75" customHeight="1">
      <c r="C147" s="189"/>
      <c r="K147" s="145"/>
    </row>
    <row r="148" ht="15.75" customHeight="1">
      <c r="C148" s="189"/>
      <c r="K148" s="145"/>
    </row>
    <row r="149" ht="15.75" customHeight="1">
      <c r="C149" s="189"/>
      <c r="K149" s="145"/>
    </row>
    <row r="150" ht="15.75" customHeight="1">
      <c r="C150" s="189"/>
      <c r="K150" s="145"/>
    </row>
    <row r="151" ht="15.75" customHeight="1">
      <c r="C151" s="189"/>
      <c r="K151" s="145"/>
    </row>
    <row r="152" ht="15.75" customHeight="1">
      <c r="C152" s="189"/>
      <c r="K152" s="145"/>
    </row>
    <row r="153" ht="15.75" customHeight="1">
      <c r="C153" s="189"/>
      <c r="K153" s="145"/>
    </row>
    <row r="154" ht="15.75" customHeight="1">
      <c r="C154" s="189"/>
      <c r="K154" s="145"/>
    </row>
    <row r="155" ht="15.75" customHeight="1">
      <c r="C155" s="189"/>
      <c r="K155" s="145"/>
    </row>
    <row r="156" ht="15.75" customHeight="1">
      <c r="C156" s="189"/>
      <c r="K156" s="145"/>
    </row>
    <row r="157" ht="15.75" customHeight="1">
      <c r="C157" s="189"/>
      <c r="K157" s="145"/>
    </row>
    <row r="158" ht="15.75" customHeight="1">
      <c r="C158" s="189"/>
      <c r="K158" s="145"/>
    </row>
    <row r="159" ht="15.75" customHeight="1">
      <c r="C159" s="189"/>
      <c r="K159" s="145"/>
    </row>
    <row r="160" ht="15.75" customHeight="1">
      <c r="C160" s="189"/>
      <c r="K160" s="145"/>
    </row>
    <row r="161" ht="15.75" customHeight="1">
      <c r="C161" s="189"/>
      <c r="K161" s="145"/>
    </row>
    <row r="162" ht="15.75" customHeight="1">
      <c r="C162" s="189"/>
      <c r="K162" s="145"/>
    </row>
    <row r="163" ht="15.75" customHeight="1">
      <c r="C163" s="189"/>
      <c r="K163" s="145"/>
    </row>
    <row r="164" ht="15.75" customHeight="1">
      <c r="C164" s="189"/>
      <c r="K164" s="145"/>
    </row>
    <row r="165" ht="15.75" customHeight="1">
      <c r="C165" s="189"/>
      <c r="K165" s="145"/>
    </row>
    <row r="166" ht="15.75" customHeight="1">
      <c r="C166" s="189"/>
      <c r="K166" s="145"/>
    </row>
    <row r="167" ht="15.75" customHeight="1">
      <c r="C167" s="189"/>
      <c r="K167" s="145"/>
    </row>
    <row r="168" ht="15.75" customHeight="1">
      <c r="C168" s="189"/>
      <c r="K168" s="145"/>
    </row>
    <row r="169" ht="15.75" customHeight="1">
      <c r="C169" s="189"/>
      <c r="K169" s="145"/>
    </row>
    <row r="170" ht="15.75" customHeight="1">
      <c r="C170" s="189"/>
      <c r="K170" s="145"/>
    </row>
    <row r="171" ht="15.75" customHeight="1">
      <c r="C171" s="189"/>
      <c r="K171" s="145"/>
    </row>
    <row r="172" ht="15.75" customHeight="1">
      <c r="C172" s="189"/>
      <c r="K172" s="145"/>
    </row>
    <row r="173" ht="15.75" customHeight="1">
      <c r="C173" s="189"/>
      <c r="K173" s="145"/>
    </row>
    <row r="174" ht="15.75" customHeight="1">
      <c r="C174" s="189"/>
      <c r="K174" s="145"/>
    </row>
    <row r="175" ht="15.75" customHeight="1">
      <c r="C175" s="189"/>
      <c r="K175" s="145"/>
    </row>
    <row r="176" ht="15.75" customHeight="1">
      <c r="C176" s="189"/>
      <c r="K176" s="145"/>
    </row>
    <row r="177" ht="15.75" customHeight="1">
      <c r="C177" s="189"/>
      <c r="K177" s="145"/>
    </row>
    <row r="178" ht="15.75" customHeight="1">
      <c r="C178" s="189"/>
      <c r="K178" s="145"/>
    </row>
    <row r="179" ht="15.75" customHeight="1">
      <c r="C179" s="189"/>
      <c r="K179" s="145"/>
    </row>
    <row r="180" ht="15.75" customHeight="1">
      <c r="C180" s="189"/>
      <c r="K180" s="145"/>
    </row>
    <row r="181" ht="15.75" customHeight="1">
      <c r="C181" s="189"/>
      <c r="K181" s="145"/>
    </row>
    <row r="182" ht="15.75" customHeight="1">
      <c r="C182" s="189"/>
      <c r="K182" s="145"/>
    </row>
    <row r="183" ht="15.75" customHeight="1">
      <c r="C183" s="189"/>
      <c r="K183" s="145"/>
    </row>
    <row r="184" ht="15.75" customHeight="1">
      <c r="C184" s="189"/>
      <c r="K184" s="145"/>
    </row>
    <row r="185" ht="15.75" customHeight="1">
      <c r="C185" s="189"/>
      <c r="K185" s="145"/>
    </row>
    <row r="186" ht="15.75" customHeight="1">
      <c r="C186" s="189"/>
      <c r="K186" s="145"/>
    </row>
    <row r="187" ht="15.75" customHeight="1">
      <c r="C187" s="189"/>
      <c r="K187" s="145"/>
    </row>
    <row r="188" ht="15.75" customHeight="1">
      <c r="C188" s="189"/>
      <c r="K188" s="145"/>
    </row>
    <row r="189" ht="15.75" customHeight="1">
      <c r="C189" s="189"/>
      <c r="K189" s="145"/>
    </row>
    <row r="190" ht="15.75" customHeight="1">
      <c r="C190" s="189"/>
      <c r="K190" s="145"/>
    </row>
    <row r="191" ht="15.75" customHeight="1">
      <c r="C191" s="189"/>
      <c r="K191" s="145"/>
    </row>
    <row r="192" ht="15.75" customHeight="1">
      <c r="C192" s="189"/>
      <c r="K192" s="145"/>
    </row>
    <row r="193" ht="15.75" customHeight="1">
      <c r="C193" s="189"/>
      <c r="K193" s="145"/>
    </row>
    <row r="194" ht="15.75" customHeight="1">
      <c r="C194" s="189"/>
      <c r="K194" s="145"/>
    </row>
    <row r="195" ht="15.75" customHeight="1">
      <c r="C195" s="189"/>
      <c r="K195" s="145"/>
    </row>
    <row r="196" ht="15.75" customHeight="1">
      <c r="C196" s="189"/>
      <c r="K196" s="145"/>
    </row>
    <row r="197" ht="15.75" customHeight="1">
      <c r="C197" s="189"/>
      <c r="K197" s="145"/>
    </row>
    <row r="198" ht="15.75" customHeight="1">
      <c r="C198" s="189"/>
      <c r="K198" s="145"/>
    </row>
    <row r="199" ht="15.75" customHeight="1">
      <c r="C199" s="189"/>
      <c r="K199" s="145"/>
    </row>
    <row r="200" ht="15.75" customHeight="1">
      <c r="C200" s="189"/>
      <c r="K200" s="145"/>
    </row>
    <row r="201" ht="15.75" customHeight="1">
      <c r="C201" s="189"/>
      <c r="K201" s="145"/>
    </row>
    <row r="202" ht="15.75" customHeight="1">
      <c r="C202" s="189"/>
      <c r="K202" s="145"/>
    </row>
    <row r="203" ht="15.75" customHeight="1">
      <c r="C203" s="189"/>
      <c r="K203" s="145"/>
    </row>
    <row r="204" ht="15.75" customHeight="1">
      <c r="C204" s="189"/>
      <c r="K204" s="145"/>
    </row>
    <row r="205" ht="15.75" customHeight="1">
      <c r="C205" s="189"/>
      <c r="K205" s="145"/>
    </row>
    <row r="206" ht="15.75" customHeight="1">
      <c r="C206" s="189"/>
      <c r="K206" s="145"/>
    </row>
    <row r="207" ht="15.75" customHeight="1">
      <c r="C207" s="189"/>
      <c r="K207" s="145"/>
    </row>
    <row r="208" ht="15.75" customHeight="1">
      <c r="C208" s="189"/>
      <c r="K208" s="145"/>
    </row>
    <row r="209" ht="15.75" customHeight="1">
      <c r="C209" s="189"/>
      <c r="K209" s="145"/>
    </row>
    <row r="210" ht="15.75" customHeight="1">
      <c r="C210" s="189"/>
      <c r="K210" s="145"/>
    </row>
    <row r="211" ht="15.75" customHeight="1">
      <c r="C211" s="189"/>
      <c r="K211" s="145"/>
    </row>
    <row r="212" ht="15.75" customHeight="1">
      <c r="C212" s="189"/>
      <c r="K212" s="145"/>
    </row>
    <row r="213" ht="15.75" customHeight="1">
      <c r="C213" s="189"/>
      <c r="K213" s="145"/>
    </row>
    <row r="214" ht="15.75" customHeight="1">
      <c r="C214" s="189"/>
      <c r="K214" s="145"/>
    </row>
    <row r="215" ht="15.75" customHeight="1">
      <c r="C215" s="189"/>
      <c r="K215" s="145"/>
    </row>
    <row r="216" ht="15.75" customHeight="1">
      <c r="C216" s="189"/>
      <c r="K216" s="145"/>
    </row>
    <row r="217" ht="15.75" customHeight="1">
      <c r="C217" s="189"/>
      <c r="K217" s="145"/>
    </row>
    <row r="218" ht="15.75" customHeight="1">
      <c r="C218" s="189"/>
      <c r="K218" s="145"/>
    </row>
    <row r="219" ht="15.75" customHeight="1">
      <c r="C219" s="189"/>
      <c r="K219" s="145"/>
    </row>
    <row r="220" ht="15.75" customHeight="1">
      <c r="C220" s="189"/>
      <c r="K220" s="145"/>
    </row>
    <row r="221" ht="15.75" customHeight="1">
      <c r="C221" s="189"/>
      <c r="K221" s="145"/>
    </row>
    <row r="222" ht="15.75" customHeight="1">
      <c r="C222" s="189"/>
      <c r="K222" s="145"/>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3">
    <mergeCell ref="B2:E2"/>
    <mergeCell ref="B3:E3"/>
    <mergeCell ref="B4:E4"/>
  </mergeCells>
  <conditionalFormatting sqref="K10:K11 K13">
    <cfRule type="notContainsBlanks" dxfId="0" priority="1">
      <formula>LEN(TRIM(K10))&gt;0</formula>
    </cfRule>
  </conditionalFormatting>
  <dataValidations>
    <dataValidation type="list" allowBlank="1" showErrorMessage="1" sqref="F10:F22">
      <formula1>$L$2:$L$5</formula1>
    </dataValidation>
    <dataValidation type="list" allowBlank="1" showErrorMessage="1" sqref="F9">
      <formula1>$O$2:$O$5</formula1>
    </dataValidation>
  </dataValidations>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63"/>
    <col customWidth="1" min="2" max="2" width="20.75"/>
    <col customWidth="1" min="3" max="3" width="25.63"/>
    <col customWidth="1" min="4" max="4" width="50.63"/>
    <col customWidth="1" min="5" max="5" width="24.5"/>
    <col customWidth="1" min="6" max="6" width="9.5"/>
    <col customWidth="1" min="7" max="7" width="11.13"/>
    <col customWidth="1" min="8" max="8" width="9.63"/>
    <col customWidth="1" min="9" max="9" width="9.13"/>
    <col customWidth="1" min="10" max="11" width="8.5"/>
    <col customWidth="1" min="12" max="12" width="20.88"/>
  </cols>
  <sheetData>
    <row r="1">
      <c r="A1" s="11"/>
      <c r="B1" s="11"/>
      <c r="C1" s="11"/>
      <c r="D1" s="11"/>
      <c r="E1" s="11"/>
      <c r="F1" s="11"/>
      <c r="G1" s="117"/>
      <c r="H1" s="117"/>
      <c r="I1" s="117"/>
      <c r="J1" s="117"/>
      <c r="K1" s="117"/>
      <c r="L1" s="117"/>
      <c r="M1" s="117"/>
      <c r="N1" s="117"/>
      <c r="O1" s="117"/>
      <c r="P1" s="117"/>
      <c r="Q1" s="117"/>
      <c r="R1" s="117"/>
      <c r="S1" s="117"/>
      <c r="T1" s="117"/>
      <c r="U1" s="117"/>
      <c r="V1" s="117"/>
      <c r="W1" s="117"/>
      <c r="X1" s="117"/>
      <c r="Y1" s="117"/>
      <c r="Z1" s="117"/>
    </row>
    <row r="2">
      <c r="A2" s="119" t="s">
        <v>68</v>
      </c>
      <c r="B2" s="120" t="s">
        <v>61</v>
      </c>
      <c r="C2" s="121"/>
      <c r="D2" s="121"/>
      <c r="E2" s="122"/>
      <c r="F2" s="123"/>
      <c r="G2" s="117"/>
      <c r="H2" s="117"/>
      <c r="I2" s="117"/>
      <c r="J2" s="117"/>
      <c r="K2" s="117"/>
      <c r="L2" s="124" t="s">
        <v>34</v>
      </c>
      <c r="M2" s="117"/>
      <c r="N2" s="117"/>
      <c r="O2" s="117"/>
      <c r="P2" s="117"/>
      <c r="Q2" s="117"/>
      <c r="R2" s="117"/>
      <c r="S2" s="117"/>
      <c r="T2" s="117"/>
      <c r="U2" s="117"/>
      <c r="V2" s="117"/>
      <c r="W2" s="117"/>
      <c r="X2" s="117"/>
      <c r="Y2" s="117"/>
      <c r="Z2" s="117"/>
    </row>
    <row r="3">
      <c r="A3" s="125" t="s">
        <v>69</v>
      </c>
      <c r="B3" s="126"/>
      <c r="C3" s="5"/>
      <c r="D3" s="5"/>
      <c r="E3" s="6"/>
      <c r="F3" s="127"/>
      <c r="G3" s="117"/>
      <c r="H3" s="117"/>
      <c r="I3" s="117"/>
      <c r="J3" s="117"/>
      <c r="K3" s="117"/>
      <c r="L3" s="124" t="s">
        <v>35</v>
      </c>
      <c r="M3" s="117"/>
      <c r="N3" s="117"/>
      <c r="O3" s="117"/>
      <c r="P3" s="117"/>
      <c r="Q3" s="117"/>
      <c r="R3" s="117"/>
      <c r="S3" s="117"/>
      <c r="T3" s="117"/>
      <c r="U3" s="117"/>
      <c r="V3" s="117"/>
      <c r="W3" s="117"/>
      <c r="X3" s="117"/>
      <c r="Y3" s="117"/>
      <c r="Z3" s="117"/>
    </row>
    <row r="4">
      <c r="A4" s="125" t="s">
        <v>70</v>
      </c>
      <c r="B4" s="126"/>
      <c r="C4" s="5"/>
      <c r="D4" s="5"/>
      <c r="E4" s="6"/>
      <c r="F4" s="127"/>
      <c r="G4" s="117"/>
      <c r="H4" s="117"/>
      <c r="I4" s="117"/>
      <c r="J4" s="117"/>
      <c r="K4" s="117"/>
      <c r="L4" s="124" t="s">
        <v>71</v>
      </c>
      <c r="M4" s="117"/>
      <c r="N4" s="117"/>
      <c r="O4" s="117"/>
      <c r="P4" s="117"/>
      <c r="Q4" s="117"/>
      <c r="R4" s="117"/>
      <c r="S4" s="117"/>
      <c r="T4" s="117"/>
      <c r="U4" s="117"/>
      <c r="V4" s="117"/>
      <c r="W4" s="117"/>
      <c r="X4" s="117"/>
      <c r="Y4" s="117"/>
      <c r="Z4" s="117"/>
    </row>
    <row r="5">
      <c r="A5" s="128" t="s">
        <v>38</v>
      </c>
      <c r="B5" s="129" t="s">
        <v>34</v>
      </c>
      <c r="C5" s="129" t="s">
        <v>35</v>
      </c>
      <c r="D5" s="129" t="s">
        <v>36</v>
      </c>
      <c r="E5" s="129" t="s">
        <v>22</v>
      </c>
      <c r="F5" s="130" t="s">
        <v>72</v>
      </c>
      <c r="G5" s="117"/>
      <c r="H5" s="117"/>
      <c r="I5" s="117"/>
      <c r="J5" s="117"/>
      <c r="K5" s="117"/>
      <c r="L5" s="124" t="s">
        <v>22</v>
      </c>
      <c r="M5" s="117"/>
      <c r="N5" s="117"/>
      <c r="O5" s="117"/>
      <c r="P5" s="117"/>
      <c r="Q5" s="117"/>
      <c r="R5" s="117"/>
      <c r="S5" s="117"/>
      <c r="T5" s="117"/>
      <c r="U5" s="117"/>
      <c r="V5" s="117"/>
      <c r="W5" s="117"/>
      <c r="X5" s="117"/>
      <c r="Y5" s="117"/>
      <c r="Z5" s="117"/>
    </row>
    <row r="6">
      <c r="A6" s="131">
        <f>AVERAGE(K:K)</f>
        <v>0.7762237762</v>
      </c>
      <c r="B6" s="132">
        <f>COUNTIF(F10:F988,"Pass")</f>
        <v>11</v>
      </c>
      <c r="C6" s="132">
        <f>COUNTIF(F10:F988,"Fail")</f>
        <v>0</v>
      </c>
      <c r="D6" s="132">
        <f>F6-E6-C6-B6</f>
        <v>0</v>
      </c>
      <c r="E6" s="132">
        <f>COUNTIF(F12:F988,"N/A")</f>
        <v>0</v>
      </c>
      <c r="F6" s="133">
        <f>COUNTA(A10:A988)</f>
        <v>11</v>
      </c>
      <c r="G6" s="117"/>
      <c r="H6" s="117"/>
      <c r="I6" s="117"/>
      <c r="J6" s="117"/>
      <c r="K6" s="117"/>
      <c r="L6" s="117"/>
      <c r="M6" s="117"/>
      <c r="N6" s="117"/>
      <c r="O6" s="117"/>
      <c r="P6" s="117"/>
      <c r="Q6" s="117"/>
      <c r="R6" s="117"/>
      <c r="S6" s="117"/>
      <c r="T6" s="117"/>
      <c r="U6" s="117"/>
      <c r="V6" s="117"/>
      <c r="W6" s="117"/>
      <c r="X6" s="117"/>
      <c r="Y6" s="117"/>
      <c r="Z6" s="117"/>
    </row>
    <row r="7">
      <c r="A7" s="134"/>
      <c r="B7" s="134"/>
      <c r="C7" s="134"/>
      <c r="D7" s="134"/>
      <c r="E7" s="134"/>
      <c r="F7" s="73"/>
      <c r="G7" s="117"/>
      <c r="H7" s="117"/>
      <c r="I7" s="117"/>
      <c r="J7" s="117"/>
      <c r="K7" s="117"/>
      <c r="L7" s="117"/>
      <c r="M7" s="117"/>
      <c r="N7" s="117"/>
      <c r="O7" s="117"/>
      <c r="P7" s="117"/>
      <c r="Q7" s="117"/>
      <c r="R7" s="117"/>
      <c r="S7" s="117"/>
      <c r="T7" s="117"/>
      <c r="U7" s="117"/>
      <c r="V7" s="117"/>
      <c r="W7" s="117"/>
      <c r="X7" s="117"/>
      <c r="Y7" s="117"/>
      <c r="Z7" s="117"/>
    </row>
    <row r="8" ht="6.75" customHeight="1">
      <c r="G8" s="117"/>
      <c r="H8" s="117"/>
      <c r="I8" s="117"/>
      <c r="J8" s="117"/>
      <c r="K8" s="117"/>
      <c r="L8" s="117"/>
      <c r="M8" s="117"/>
      <c r="N8" s="117"/>
      <c r="O8" s="117"/>
      <c r="P8" s="117"/>
      <c r="Q8" s="117"/>
      <c r="R8" s="117"/>
      <c r="S8" s="117"/>
      <c r="T8" s="117"/>
      <c r="U8" s="117"/>
      <c r="V8" s="117"/>
      <c r="W8" s="117"/>
      <c r="X8" s="117"/>
      <c r="Y8" s="117"/>
      <c r="Z8" s="117"/>
    </row>
    <row r="9">
      <c r="A9" s="135" t="s">
        <v>73</v>
      </c>
      <c r="B9" s="135" t="s">
        <v>74</v>
      </c>
      <c r="C9" s="135" t="s">
        <v>75</v>
      </c>
      <c r="D9" s="135" t="s">
        <v>76</v>
      </c>
      <c r="E9" s="135" t="s">
        <v>77</v>
      </c>
      <c r="F9" s="135" t="s">
        <v>78</v>
      </c>
      <c r="G9" s="135" t="s">
        <v>79</v>
      </c>
      <c r="H9" s="135" t="s">
        <v>80</v>
      </c>
      <c r="I9" s="136" t="s">
        <v>81</v>
      </c>
      <c r="J9" s="137" t="s">
        <v>82</v>
      </c>
      <c r="K9" s="137" t="s">
        <v>83</v>
      </c>
      <c r="L9" s="135" t="s">
        <v>84</v>
      </c>
    </row>
    <row r="10" ht="84.75" customHeight="1">
      <c r="A10" s="139" t="str">
        <f t="shared" ref="A10:A17" si="1">IF(OR(B10&lt;&gt;"",D10&lt;&gt;""),"["&amp;TEXT($B$2,"##")&amp;"-"&amp;TEXT(ROW()-9,"##")&amp;"]","")</f>
        <v>[OrganizationManager_ProjectManagement-1]</v>
      </c>
      <c r="B10" s="141" t="s">
        <v>300</v>
      </c>
      <c r="C10" s="141" t="s">
        <v>301</v>
      </c>
      <c r="D10" s="162" t="s">
        <v>302</v>
      </c>
      <c r="E10" s="140" t="s">
        <v>22</v>
      </c>
      <c r="F10" s="140" t="s">
        <v>34</v>
      </c>
      <c r="G10" s="163">
        <v>44671.0</v>
      </c>
      <c r="H10" s="142" t="s">
        <v>143</v>
      </c>
      <c r="I10" s="142">
        <v>13.0</v>
      </c>
      <c r="J10" s="142">
        <v>10.0</v>
      </c>
      <c r="K10" s="144">
        <f t="shared" ref="K10:K20" si="2">J10/I10</f>
        <v>0.7692307692</v>
      </c>
      <c r="L10" s="140"/>
      <c r="M10" s="11"/>
      <c r="N10" s="11"/>
      <c r="O10" s="11"/>
      <c r="P10" s="11"/>
      <c r="Q10" s="11"/>
      <c r="R10" s="11"/>
      <c r="S10" s="11"/>
      <c r="T10" s="11"/>
      <c r="U10" s="11"/>
      <c r="V10" s="11"/>
      <c r="W10" s="11"/>
      <c r="X10" s="11"/>
      <c r="Y10" s="11"/>
      <c r="Z10" s="11"/>
    </row>
    <row r="11" ht="93.0" customHeight="1">
      <c r="A11" s="139" t="str">
        <f t="shared" si="1"/>
        <v>[OrganizationManager_ProjectManagement-2]</v>
      </c>
      <c r="B11" s="141" t="s">
        <v>303</v>
      </c>
      <c r="C11" s="141" t="s">
        <v>304</v>
      </c>
      <c r="D11" s="162" t="s">
        <v>305</v>
      </c>
      <c r="E11" s="140" t="s">
        <v>22</v>
      </c>
      <c r="F11" s="140" t="s">
        <v>34</v>
      </c>
      <c r="G11" s="163">
        <v>44671.0</v>
      </c>
      <c r="H11" s="142" t="s">
        <v>143</v>
      </c>
      <c r="I11" s="142">
        <v>13.0</v>
      </c>
      <c r="J11" s="142">
        <v>10.0</v>
      </c>
      <c r="K11" s="144">
        <f t="shared" si="2"/>
        <v>0.7692307692</v>
      </c>
      <c r="L11" s="140"/>
      <c r="M11" s="11"/>
      <c r="N11" s="11"/>
      <c r="O11" s="11"/>
      <c r="P11" s="11"/>
      <c r="Q11" s="11"/>
      <c r="R11" s="11"/>
      <c r="S11" s="11"/>
      <c r="T11" s="11"/>
      <c r="U11" s="11"/>
      <c r="V11" s="11"/>
      <c r="W11" s="11"/>
      <c r="X11" s="11"/>
      <c r="Y11" s="11"/>
      <c r="Z11" s="11"/>
    </row>
    <row r="12" ht="93.0" customHeight="1">
      <c r="A12" s="139" t="str">
        <f t="shared" si="1"/>
        <v>[OrganizationManager_ProjectManagement-3]</v>
      </c>
      <c r="B12" s="142" t="s">
        <v>306</v>
      </c>
      <c r="C12" s="142" t="s">
        <v>307</v>
      </c>
      <c r="D12" s="142" t="s">
        <v>308</v>
      </c>
      <c r="E12" s="140" t="s">
        <v>22</v>
      </c>
      <c r="F12" s="140" t="s">
        <v>34</v>
      </c>
      <c r="G12" s="163">
        <v>44671.0</v>
      </c>
      <c r="H12" s="142" t="s">
        <v>143</v>
      </c>
      <c r="I12" s="142">
        <v>13.0</v>
      </c>
      <c r="J12" s="142">
        <v>10.0</v>
      </c>
      <c r="K12" s="144">
        <f t="shared" si="2"/>
        <v>0.7692307692</v>
      </c>
      <c r="L12" s="140"/>
      <c r="M12" s="11"/>
      <c r="N12" s="11"/>
      <c r="O12" s="11"/>
      <c r="P12" s="11"/>
      <c r="Q12" s="11"/>
      <c r="R12" s="11"/>
      <c r="S12" s="11"/>
      <c r="T12" s="11"/>
      <c r="U12" s="11"/>
      <c r="V12" s="11"/>
      <c r="W12" s="11"/>
      <c r="X12" s="11"/>
      <c r="Y12" s="11"/>
      <c r="Z12" s="11"/>
    </row>
    <row r="13">
      <c r="A13" s="139" t="str">
        <f t="shared" si="1"/>
        <v>[OrganizationManager_ProjectManagement-4]</v>
      </c>
      <c r="B13" s="141" t="s">
        <v>309</v>
      </c>
      <c r="C13" s="141" t="s">
        <v>310</v>
      </c>
      <c r="D13" s="141" t="s">
        <v>311</v>
      </c>
      <c r="E13" s="140" t="s">
        <v>22</v>
      </c>
      <c r="F13" s="140" t="s">
        <v>34</v>
      </c>
      <c r="G13" s="163">
        <v>44671.0</v>
      </c>
      <c r="H13" s="142" t="s">
        <v>143</v>
      </c>
      <c r="I13" s="142">
        <v>13.0</v>
      </c>
      <c r="J13" s="142">
        <v>8.0</v>
      </c>
      <c r="K13" s="144">
        <f t="shared" si="2"/>
        <v>0.6153846154</v>
      </c>
      <c r="L13" s="140"/>
    </row>
    <row r="14">
      <c r="A14" s="139" t="str">
        <f t="shared" si="1"/>
        <v>[OrganizationManager_ProjectManagement-5]</v>
      </c>
      <c r="B14" s="141" t="s">
        <v>312</v>
      </c>
      <c r="C14" s="141" t="s">
        <v>313</v>
      </c>
      <c r="D14" s="141" t="s">
        <v>224</v>
      </c>
      <c r="E14" s="140" t="s">
        <v>22</v>
      </c>
      <c r="F14" s="140" t="s">
        <v>34</v>
      </c>
      <c r="G14" s="163">
        <v>44671.0</v>
      </c>
      <c r="H14" s="142" t="s">
        <v>143</v>
      </c>
      <c r="I14" s="142">
        <v>13.0</v>
      </c>
      <c r="J14" s="142">
        <v>7.0</v>
      </c>
      <c r="K14" s="144">
        <f t="shared" si="2"/>
        <v>0.5384615385</v>
      </c>
      <c r="L14" s="140"/>
    </row>
    <row r="15">
      <c r="A15" s="139" t="str">
        <f t="shared" si="1"/>
        <v>[OrganizationManager_ProjectManagement-6]</v>
      </c>
      <c r="B15" s="141" t="s">
        <v>314</v>
      </c>
      <c r="C15" s="141" t="s">
        <v>315</v>
      </c>
      <c r="D15" s="141" t="s">
        <v>227</v>
      </c>
      <c r="E15" s="140" t="s">
        <v>22</v>
      </c>
      <c r="F15" s="140" t="s">
        <v>34</v>
      </c>
      <c r="G15" s="163">
        <v>44671.0</v>
      </c>
      <c r="H15" s="142" t="s">
        <v>143</v>
      </c>
      <c r="I15" s="142">
        <v>13.0</v>
      </c>
      <c r="J15" s="142">
        <v>10.0</v>
      </c>
      <c r="K15" s="144">
        <f t="shared" si="2"/>
        <v>0.7692307692</v>
      </c>
      <c r="L15" s="140"/>
    </row>
    <row r="16">
      <c r="A16" s="139" t="str">
        <f t="shared" si="1"/>
        <v>[OrganizationManager_ProjectManagement-7]</v>
      </c>
      <c r="B16" s="141" t="s">
        <v>316</v>
      </c>
      <c r="C16" s="141" t="s">
        <v>317</v>
      </c>
      <c r="D16" s="141" t="s">
        <v>318</v>
      </c>
      <c r="E16" s="140" t="s">
        <v>22</v>
      </c>
      <c r="F16" s="140" t="s">
        <v>34</v>
      </c>
      <c r="G16" s="163">
        <v>44671.0</v>
      </c>
      <c r="H16" s="142" t="s">
        <v>143</v>
      </c>
      <c r="I16" s="142">
        <v>13.0</v>
      </c>
      <c r="J16" s="142">
        <v>12.0</v>
      </c>
      <c r="K16" s="144">
        <f t="shared" si="2"/>
        <v>0.9230769231</v>
      </c>
      <c r="L16" s="140"/>
    </row>
    <row r="17">
      <c r="A17" s="139" t="str">
        <f t="shared" si="1"/>
        <v>[OrganizationManager_ProjectManagement-8]</v>
      </c>
      <c r="B17" s="141" t="s">
        <v>319</v>
      </c>
      <c r="C17" s="141" t="s">
        <v>320</v>
      </c>
      <c r="D17" s="141" t="s">
        <v>233</v>
      </c>
      <c r="E17" s="140" t="s">
        <v>22</v>
      </c>
      <c r="F17" s="140" t="s">
        <v>34</v>
      </c>
      <c r="G17" s="163">
        <v>44671.0</v>
      </c>
      <c r="H17" s="142" t="s">
        <v>143</v>
      </c>
      <c r="I17" s="142">
        <v>13.0</v>
      </c>
      <c r="J17" s="142">
        <v>11.0</v>
      </c>
      <c r="K17" s="144">
        <f t="shared" si="2"/>
        <v>0.8461538462</v>
      </c>
      <c r="L17" s="140"/>
    </row>
    <row r="18" ht="163.5" customHeight="1">
      <c r="A18" s="171" t="str">
        <f t="shared" ref="A18:A20" si="3">IF(OR(B18&lt;&gt;"",D18&lt;&gt;""),"["&amp;TEXT($B$2,"##")&amp;"-"&amp;TEXT(ROW()-9,"##")&amp;"]","")</f>
        <v>[OrganizationManager_ProjectManagement-9]</v>
      </c>
      <c r="B18" s="165" t="s">
        <v>234</v>
      </c>
      <c r="C18" s="165" t="s">
        <v>321</v>
      </c>
      <c r="D18" s="165" t="s">
        <v>236</v>
      </c>
      <c r="E18" s="166" t="s">
        <v>22</v>
      </c>
      <c r="F18" s="166" t="s">
        <v>34</v>
      </c>
      <c r="G18" s="167">
        <v>44671.0</v>
      </c>
      <c r="H18" s="166" t="s">
        <v>143</v>
      </c>
      <c r="I18" s="198">
        <v>13.0</v>
      </c>
      <c r="J18" s="198">
        <v>10.0</v>
      </c>
      <c r="K18" s="199">
        <f t="shared" si="2"/>
        <v>0.7692307692</v>
      </c>
      <c r="L18" s="166"/>
      <c r="M18" s="200"/>
      <c r="N18" s="200"/>
      <c r="O18" s="200"/>
      <c r="P18" s="200"/>
      <c r="Q18" s="200"/>
      <c r="R18" s="200"/>
      <c r="S18" s="200"/>
      <c r="T18" s="200"/>
      <c r="U18" s="200"/>
      <c r="V18" s="200"/>
      <c r="W18" s="200"/>
      <c r="X18" s="200"/>
      <c r="Y18" s="200"/>
      <c r="Z18" s="200"/>
    </row>
    <row r="19" ht="141.0" customHeight="1">
      <c r="A19" s="176" t="str">
        <f t="shared" si="3"/>
        <v>[OrganizationManager_ProjectManagement-10]</v>
      </c>
      <c r="B19" s="168" t="s">
        <v>237</v>
      </c>
      <c r="C19" s="168" t="s">
        <v>322</v>
      </c>
      <c r="D19" s="169" t="s">
        <v>239</v>
      </c>
      <c r="E19" s="169" t="s">
        <v>22</v>
      </c>
      <c r="F19" s="169" t="s">
        <v>34</v>
      </c>
      <c r="G19" s="170">
        <v>44671.0</v>
      </c>
      <c r="H19" s="169" t="s">
        <v>143</v>
      </c>
      <c r="I19" s="201">
        <v>13.0</v>
      </c>
      <c r="J19" s="201">
        <v>12.0</v>
      </c>
      <c r="K19" s="202">
        <f t="shared" si="2"/>
        <v>0.9230769231</v>
      </c>
      <c r="L19" s="169"/>
      <c r="M19" s="200"/>
      <c r="N19" s="200"/>
      <c r="O19" s="200"/>
      <c r="P19" s="200"/>
      <c r="Q19" s="200"/>
      <c r="R19" s="200"/>
      <c r="S19" s="200"/>
      <c r="T19" s="200"/>
      <c r="U19" s="200"/>
      <c r="V19" s="200"/>
      <c r="W19" s="200"/>
      <c r="X19" s="200"/>
      <c r="Y19" s="200"/>
      <c r="Z19" s="200"/>
    </row>
    <row r="20" ht="171.0" customHeight="1">
      <c r="A20" s="176" t="str">
        <f t="shared" si="3"/>
        <v>[OrganizationManager_ProjectManagement-11]</v>
      </c>
      <c r="B20" s="168" t="s">
        <v>323</v>
      </c>
      <c r="C20" s="168" t="s">
        <v>324</v>
      </c>
      <c r="D20" s="168" t="s">
        <v>325</v>
      </c>
      <c r="E20" s="169" t="s">
        <v>22</v>
      </c>
      <c r="F20" s="169" t="s">
        <v>34</v>
      </c>
      <c r="G20" s="170">
        <v>44671.0</v>
      </c>
      <c r="H20" s="169" t="s">
        <v>143</v>
      </c>
      <c r="I20" s="201">
        <v>13.0</v>
      </c>
      <c r="J20" s="201">
        <v>11.0</v>
      </c>
      <c r="K20" s="202">
        <f t="shared" si="2"/>
        <v>0.8461538462</v>
      </c>
      <c r="L20" s="169"/>
      <c r="M20" s="200"/>
      <c r="N20" s="200"/>
      <c r="O20" s="200"/>
      <c r="P20" s="200"/>
      <c r="Q20" s="200"/>
      <c r="R20" s="200"/>
      <c r="S20" s="200"/>
      <c r="T20" s="200"/>
      <c r="U20" s="200"/>
      <c r="V20" s="200"/>
      <c r="W20" s="200"/>
      <c r="X20" s="200"/>
      <c r="Y20" s="200"/>
      <c r="Z20" s="20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
    <mergeCell ref="B2:E2"/>
    <mergeCell ref="B3:E3"/>
    <mergeCell ref="B4:E4"/>
  </mergeCells>
  <dataValidations>
    <dataValidation type="list" allowBlank="1" showErrorMessage="1" sqref="F10:F17">
      <formula1>$L$2:$L$5</formula1>
    </dataValidation>
    <dataValidation type="list" allowBlank="1" showErrorMessage="1" sqref="F9">
      <formula1>$O$2:$O$5</formula1>
    </dataValidation>
  </dataValidations>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4.63"/>
    <col customWidth="1" min="2" max="2" width="20.75"/>
    <col customWidth="1" min="3" max="3" width="25.63"/>
    <col customWidth="1" min="4" max="4" width="27.13"/>
    <col customWidth="1" min="5" max="5" width="24.5"/>
    <col customWidth="1" min="6" max="6" width="9.5"/>
    <col customWidth="1" min="7" max="7" width="11.13"/>
    <col customWidth="1" min="8" max="8" width="9.63"/>
    <col customWidth="1" min="9" max="9" width="9.13"/>
    <col customWidth="1" min="10" max="11" width="8.5"/>
    <col customWidth="1" min="12" max="12" width="20.88"/>
  </cols>
  <sheetData>
    <row r="1">
      <c r="A1" s="11"/>
      <c r="B1" s="11"/>
      <c r="C1" s="11"/>
      <c r="D1" s="11"/>
      <c r="E1" s="11"/>
      <c r="F1" s="11"/>
      <c r="G1" s="117"/>
      <c r="H1" s="117"/>
      <c r="I1" s="117"/>
      <c r="J1" s="117"/>
      <c r="K1" s="117"/>
      <c r="L1" s="117"/>
      <c r="M1" s="117"/>
      <c r="N1" s="117"/>
      <c r="O1" s="117"/>
      <c r="P1" s="117"/>
      <c r="Q1" s="117"/>
      <c r="R1" s="117"/>
      <c r="S1" s="117"/>
      <c r="T1" s="117"/>
      <c r="U1" s="117"/>
      <c r="V1" s="117"/>
      <c r="W1" s="117"/>
      <c r="X1" s="117"/>
      <c r="Y1" s="117"/>
      <c r="Z1" s="117"/>
    </row>
    <row r="2">
      <c r="A2" s="119" t="s">
        <v>68</v>
      </c>
      <c r="B2" s="120" t="s">
        <v>59</v>
      </c>
      <c r="C2" s="121"/>
      <c r="D2" s="121"/>
      <c r="E2" s="122"/>
      <c r="F2" s="123"/>
      <c r="G2" s="117"/>
      <c r="H2" s="117"/>
      <c r="I2" s="117"/>
      <c r="J2" s="117"/>
      <c r="K2" s="117"/>
      <c r="L2" s="124" t="s">
        <v>34</v>
      </c>
      <c r="M2" s="117"/>
      <c r="N2" s="117"/>
      <c r="O2" s="117"/>
      <c r="P2" s="117"/>
      <c r="Q2" s="117"/>
      <c r="R2" s="117"/>
      <c r="S2" s="117"/>
      <c r="T2" s="117"/>
      <c r="U2" s="117"/>
      <c r="V2" s="117"/>
      <c r="W2" s="117"/>
      <c r="X2" s="117"/>
      <c r="Y2" s="117"/>
      <c r="Z2" s="117"/>
    </row>
    <row r="3">
      <c r="A3" s="125" t="s">
        <v>69</v>
      </c>
      <c r="B3" s="126"/>
      <c r="C3" s="5"/>
      <c r="D3" s="5"/>
      <c r="E3" s="6"/>
      <c r="F3" s="127"/>
      <c r="G3" s="117"/>
      <c r="H3" s="117"/>
      <c r="I3" s="117"/>
      <c r="J3" s="117"/>
      <c r="K3" s="117"/>
      <c r="L3" s="124" t="s">
        <v>35</v>
      </c>
      <c r="M3" s="117"/>
      <c r="N3" s="117"/>
      <c r="O3" s="117"/>
      <c r="P3" s="117"/>
      <c r="Q3" s="117"/>
      <c r="R3" s="117"/>
      <c r="S3" s="117"/>
      <c r="T3" s="117"/>
      <c r="U3" s="117"/>
      <c r="V3" s="117"/>
      <c r="W3" s="117"/>
      <c r="X3" s="117"/>
      <c r="Y3" s="117"/>
      <c r="Z3" s="117"/>
    </row>
    <row r="4">
      <c r="A4" s="125" t="s">
        <v>70</v>
      </c>
      <c r="B4" s="126"/>
      <c r="C4" s="5"/>
      <c r="D4" s="5"/>
      <c r="E4" s="6"/>
      <c r="F4" s="127"/>
      <c r="G4" s="117"/>
      <c r="H4" s="117"/>
      <c r="I4" s="117"/>
      <c r="J4" s="117"/>
      <c r="K4" s="117"/>
      <c r="L4" s="124" t="s">
        <v>71</v>
      </c>
      <c r="M4" s="117"/>
      <c r="N4" s="117"/>
      <c r="O4" s="117"/>
      <c r="P4" s="117"/>
      <c r="Q4" s="117"/>
      <c r="R4" s="117"/>
      <c r="S4" s="117"/>
      <c r="T4" s="117"/>
      <c r="U4" s="117"/>
      <c r="V4" s="117"/>
      <c r="W4" s="117"/>
      <c r="X4" s="117"/>
      <c r="Y4" s="117"/>
      <c r="Z4" s="117"/>
    </row>
    <row r="5">
      <c r="A5" s="128" t="s">
        <v>38</v>
      </c>
      <c r="B5" s="129" t="s">
        <v>34</v>
      </c>
      <c r="C5" s="129" t="s">
        <v>35</v>
      </c>
      <c r="D5" s="129" t="s">
        <v>36</v>
      </c>
      <c r="E5" s="129" t="s">
        <v>22</v>
      </c>
      <c r="F5" s="130" t="s">
        <v>72</v>
      </c>
      <c r="G5" s="117"/>
      <c r="H5" s="117"/>
      <c r="I5" s="117"/>
      <c r="J5" s="117"/>
      <c r="K5" s="117"/>
      <c r="L5" s="124" t="s">
        <v>22</v>
      </c>
      <c r="M5" s="117"/>
      <c r="N5" s="117"/>
      <c r="O5" s="117"/>
      <c r="P5" s="117"/>
      <c r="Q5" s="117"/>
      <c r="R5" s="117"/>
      <c r="S5" s="117"/>
      <c r="T5" s="117"/>
      <c r="U5" s="117"/>
      <c r="V5" s="117"/>
      <c r="W5" s="117"/>
      <c r="X5" s="117"/>
      <c r="Y5" s="117"/>
      <c r="Z5" s="117"/>
    </row>
    <row r="6">
      <c r="A6" s="131">
        <f>AVERAGE(K:K)</f>
        <v>1</v>
      </c>
      <c r="B6" s="132">
        <f>COUNTIF(F10:F983,"Pass")</f>
        <v>3</v>
      </c>
      <c r="C6" s="132">
        <f>COUNTIF(F10:F983,"Fail")</f>
        <v>0</v>
      </c>
      <c r="D6" s="132">
        <f>F6-E6-C6-B6</f>
        <v>0</v>
      </c>
      <c r="E6" s="132">
        <f>COUNTIF(F10:F983,"N/A")</f>
        <v>0</v>
      </c>
      <c r="F6" s="133">
        <f>COUNTA(A10:A983)</f>
        <v>3</v>
      </c>
      <c r="G6" s="117"/>
      <c r="H6" s="117"/>
      <c r="I6" s="117"/>
      <c r="J6" s="117"/>
      <c r="K6" s="117"/>
      <c r="L6" s="117"/>
      <c r="M6" s="117"/>
      <c r="N6" s="117"/>
      <c r="O6" s="117"/>
      <c r="P6" s="117"/>
      <c r="Q6" s="117"/>
      <c r="R6" s="117"/>
      <c r="S6" s="117"/>
      <c r="T6" s="117"/>
      <c r="U6" s="117"/>
      <c r="V6" s="117"/>
      <c r="W6" s="117"/>
      <c r="X6" s="117"/>
      <c r="Y6" s="117"/>
      <c r="Z6" s="117"/>
    </row>
    <row r="7">
      <c r="A7" s="134"/>
      <c r="B7" s="134"/>
      <c r="C7" s="134"/>
      <c r="D7" s="134"/>
      <c r="E7" s="134"/>
      <c r="F7" s="73"/>
      <c r="G7" s="117"/>
      <c r="H7" s="117"/>
      <c r="I7" s="117"/>
      <c r="J7" s="117"/>
      <c r="K7" s="117"/>
      <c r="L7" s="117"/>
      <c r="M7" s="117"/>
      <c r="N7" s="117"/>
      <c r="O7" s="117"/>
      <c r="P7" s="117"/>
      <c r="Q7" s="117"/>
      <c r="R7" s="117"/>
      <c r="S7" s="117"/>
      <c r="T7" s="117"/>
      <c r="U7" s="117"/>
      <c r="V7" s="117"/>
      <c r="W7" s="117"/>
      <c r="X7" s="117"/>
      <c r="Y7" s="117"/>
      <c r="Z7" s="117"/>
    </row>
    <row r="8" ht="6.75" customHeight="1">
      <c r="G8" s="117"/>
      <c r="H8" s="117"/>
      <c r="I8" s="117"/>
      <c r="J8" s="117"/>
      <c r="K8" s="117"/>
      <c r="L8" s="117"/>
      <c r="M8" s="117"/>
      <c r="N8" s="117"/>
      <c r="O8" s="117"/>
      <c r="P8" s="117"/>
      <c r="Q8" s="117"/>
      <c r="R8" s="117"/>
      <c r="S8" s="117"/>
      <c r="T8" s="117"/>
      <c r="U8" s="117"/>
      <c r="V8" s="117"/>
      <c r="W8" s="117"/>
      <c r="X8" s="117"/>
      <c r="Y8" s="117"/>
      <c r="Z8" s="117"/>
    </row>
    <row r="9">
      <c r="A9" s="135" t="s">
        <v>73</v>
      </c>
      <c r="B9" s="135" t="s">
        <v>74</v>
      </c>
      <c r="C9" s="135" t="s">
        <v>75</v>
      </c>
      <c r="D9" s="135" t="s">
        <v>76</v>
      </c>
      <c r="E9" s="135" t="s">
        <v>77</v>
      </c>
      <c r="F9" s="135" t="s">
        <v>78</v>
      </c>
      <c r="G9" s="135" t="s">
        <v>79</v>
      </c>
      <c r="H9" s="135" t="s">
        <v>80</v>
      </c>
      <c r="I9" s="136" t="s">
        <v>81</v>
      </c>
      <c r="J9" s="137" t="s">
        <v>82</v>
      </c>
      <c r="K9" s="137" t="s">
        <v>83</v>
      </c>
      <c r="L9" s="135" t="s">
        <v>84</v>
      </c>
    </row>
    <row r="10" ht="93.0" customHeight="1">
      <c r="A10" s="139" t="str">
        <f t="shared" ref="A10:A12" si="1">IF(OR(B10&lt;&gt;"",D10&lt;&gt;""),"["&amp;TEXT($B$2,"##")&amp;"-"&amp;TEXT(ROW()-9,"##")&amp;"]","")</f>
        <v>[OrganizationManager_ManageDonationDocuments-1]</v>
      </c>
      <c r="B10" s="142" t="s">
        <v>326</v>
      </c>
      <c r="C10" s="142" t="s">
        <v>327</v>
      </c>
      <c r="D10" s="142" t="s">
        <v>328</v>
      </c>
      <c r="E10" s="140"/>
      <c r="F10" s="140" t="s">
        <v>34</v>
      </c>
      <c r="G10" s="163">
        <v>44671.0</v>
      </c>
      <c r="H10" s="142" t="s">
        <v>88</v>
      </c>
      <c r="I10" s="140">
        <v>15.0</v>
      </c>
      <c r="J10" s="140">
        <v>15.0</v>
      </c>
      <c r="K10" s="144">
        <f t="shared" ref="K10:K12" si="2">J10/I10</f>
        <v>1</v>
      </c>
      <c r="L10" s="140"/>
      <c r="M10" s="11"/>
      <c r="N10" s="11"/>
      <c r="O10" s="11"/>
      <c r="P10" s="11"/>
      <c r="Q10" s="11"/>
      <c r="R10" s="11"/>
      <c r="S10" s="11"/>
      <c r="T10" s="11"/>
      <c r="U10" s="11"/>
      <c r="V10" s="11"/>
      <c r="W10" s="11"/>
      <c r="X10" s="11"/>
      <c r="Y10" s="11"/>
      <c r="Z10" s="11"/>
    </row>
    <row r="11" ht="42.75" customHeight="1">
      <c r="A11" s="139" t="str">
        <f t="shared" si="1"/>
        <v>[OrganizationManager_ManageDonationDocuments-2]</v>
      </c>
      <c r="B11" s="142" t="s">
        <v>329</v>
      </c>
      <c r="C11" s="142" t="s">
        <v>330</v>
      </c>
      <c r="D11" s="142" t="s">
        <v>331</v>
      </c>
      <c r="E11" s="141"/>
      <c r="F11" s="140" t="s">
        <v>34</v>
      </c>
      <c r="G11" s="163">
        <v>44671.0</v>
      </c>
      <c r="H11" s="142" t="s">
        <v>88</v>
      </c>
      <c r="I11" s="140">
        <v>15.0</v>
      </c>
      <c r="J11" s="140">
        <v>15.0</v>
      </c>
      <c r="K11" s="144">
        <f t="shared" si="2"/>
        <v>1</v>
      </c>
      <c r="L11" s="140"/>
      <c r="M11" s="11"/>
      <c r="N11" s="11"/>
      <c r="O11" s="11"/>
      <c r="P11" s="11"/>
      <c r="Q11" s="11"/>
      <c r="R11" s="11"/>
      <c r="S11" s="11"/>
      <c r="T11" s="11"/>
      <c r="U11" s="11"/>
      <c r="V11" s="11"/>
      <c r="W11" s="11"/>
      <c r="X11" s="11"/>
      <c r="Y11" s="11"/>
      <c r="Z11" s="11"/>
    </row>
    <row r="12" ht="91.5" customHeight="1">
      <c r="A12" s="139" t="str">
        <f t="shared" si="1"/>
        <v>[OrganizationManager_ManageDonationDocuments-3]</v>
      </c>
      <c r="B12" s="142" t="s">
        <v>332</v>
      </c>
      <c r="C12" s="142" t="s">
        <v>333</v>
      </c>
      <c r="D12" s="142" t="s">
        <v>334</v>
      </c>
      <c r="E12" s="139"/>
      <c r="F12" s="140" t="s">
        <v>34</v>
      </c>
      <c r="G12" s="163">
        <v>44671.0</v>
      </c>
      <c r="H12" s="142" t="s">
        <v>88</v>
      </c>
      <c r="I12" s="140">
        <v>15.0</v>
      </c>
      <c r="J12" s="140">
        <v>15.0</v>
      </c>
      <c r="K12" s="144">
        <f t="shared" si="2"/>
        <v>1</v>
      </c>
      <c r="L12" s="140"/>
      <c r="M12" s="11"/>
      <c r="N12" s="11"/>
      <c r="O12" s="11"/>
      <c r="P12" s="11"/>
      <c r="Q12" s="11"/>
      <c r="R12" s="11"/>
      <c r="S12" s="11"/>
      <c r="T12" s="11"/>
      <c r="U12" s="11"/>
      <c r="V12" s="11"/>
      <c r="W12" s="11"/>
      <c r="X12" s="11"/>
      <c r="Y12" s="11"/>
      <c r="Z12" s="11"/>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mergeCells count="3">
    <mergeCell ref="B2:E2"/>
    <mergeCell ref="B3:E3"/>
    <mergeCell ref="B4:E4"/>
  </mergeCells>
  <dataValidations>
    <dataValidation type="list" allowBlank="1" showErrorMessage="1" sqref="F10:F12">
      <formula1>$L$2:$L$5</formula1>
    </dataValidation>
    <dataValidation type="list" allowBlank="1" showErrorMessage="1" sqref="F9">
      <formula1>$O$2:$O$5</formula1>
    </dataValidation>
  </dataValidations>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4.63"/>
    <col customWidth="1" min="2" max="2" width="20.75"/>
    <col customWidth="1" min="3" max="3" width="25.63"/>
    <col customWidth="1" min="4" max="4" width="34.38"/>
    <col customWidth="1" min="5" max="5" width="24.5"/>
    <col customWidth="1" min="6" max="6" width="9.5"/>
    <col customWidth="1" min="7" max="7" width="11.13"/>
    <col customWidth="1" min="8" max="8" width="9.63"/>
    <col customWidth="1" min="9" max="9" width="9.13"/>
    <col customWidth="1" min="10" max="11" width="8.5"/>
    <col customWidth="1" min="12" max="12" width="20.88"/>
  </cols>
  <sheetData>
    <row r="1">
      <c r="A1" s="11"/>
      <c r="B1" s="11"/>
      <c r="C1" s="11"/>
      <c r="D1" s="11"/>
      <c r="E1" s="11"/>
      <c r="F1" s="11"/>
      <c r="G1" s="117"/>
      <c r="H1" s="117"/>
      <c r="I1" s="117"/>
      <c r="J1" s="117"/>
      <c r="K1" s="117"/>
      <c r="L1" s="117"/>
      <c r="M1" s="117"/>
      <c r="N1" s="117"/>
      <c r="O1" s="117"/>
      <c r="P1" s="117"/>
      <c r="Q1" s="117"/>
      <c r="R1" s="117"/>
      <c r="S1" s="117"/>
      <c r="T1" s="117"/>
      <c r="U1" s="117"/>
      <c r="V1" s="117"/>
      <c r="W1" s="117"/>
      <c r="X1" s="117"/>
      <c r="Y1" s="117"/>
      <c r="Z1" s="117"/>
    </row>
    <row r="2">
      <c r="A2" s="119" t="s">
        <v>68</v>
      </c>
      <c r="B2" s="120" t="s">
        <v>63</v>
      </c>
      <c r="C2" s="121"/>
      <c r="D2" s="121"/>
      <c r="E2" s="122"/>
      <c r="F2" s="123"/>
      <c r="G2" s="117"/>
      <c r="H2" s="117"/>
      <c r="I2" s="117"/>
      <c r="J2" s="117"/>
      <c r="K2" s="117"/>
      <c r="L2" s="124" t="s">
        <v>34</v>
      </c>
      <c r="M2" s="117"/>
      <c r="N2" s="117"/>
      <c r="O2" s="117"/>
      <c r="P2" s="117"/>
      <c r="Q2" s="117"/>
      <c r="R2" s="117"/>
      <c r="S2" s="117"/>
      <c r="T2" s="117"/>
      <c r="U2" s="117"/>
      <c r="V2" s="117"/>
      <c r="W2" s="117"/>
      <c r="X2" s="117"/>
      <c r="Y2" s="117"/>
      <c r="Z2" s="117"/>
    </row>
    <row r="3">
      <c r="A3" s="125" t="s">
        <v>69</v>
      </c>
      <c r="B3" s="126"/>
      <c r="C3" s="5"/>
      <c r="D3" s="5"/>
      <c r="E3" s="6"/>
      <c r="F3" s="127"/>
      <c r="G3" s="117"/>
      <c r="H3" s="117"/>
      <c r="I3" s="117"/>
      <c r="J3" s="117"/>
      <c r="K3" s="117"/>
      <c r="L3" s="124" t="s">
        <v>35</v>
      </c>
      <c r="M3" s="117"/>
      <c r="N3" s="117"/>
      <c r="O3" s="117"/>
      <c r="P3" s="117"/>
      <c r="Q3" s="117"/>
      <c r="R3" s="117"/>
      <c r="S3" s="117"/>
      <c r="T3" s="117"/>
      <c r="U3" s="117"/>
      <c r="V3" s="117"/>
      <c r="W3" s="117"/>
      <c r="X3" s="117"/>
      <c r="Y3" s="117"/>
      <c r="Z3" s="117"/>
    </row>
    <row r="4">
      <c r="A4" s="125" t="s">
        <v>70</v>
      </c>
      <c r="B4" s="126"/>
      <c r="C4" s="5"/>
      <c r="D4" s="5"/>
      <c r="E4" s="6"/>
      <c r="F4" s="127"/>
      <c r="G4" s="117"/>
      <c r="H4" s="117"/>
      <c r="I4" s="117"/>
      <c r="J4" s="117"/>
      <c r="K4" s="117"/>
      <c r="L4" s="124" t="s">
        <v>71</v>
      </c>
      <c r="M4" s="117"/>
      <c r="N4" s="117"/>
      <c r="O4" s="117"/>
      <c r="P4" s="117"/>
      <c r="Q4" s="117"/>
      <c r="R4" s="117"/>
      <c r="S4" s="117"/>
      <c r="T4" s="117"/>
      <c r="U4" s="117"/>
      <c r="V4" s="117"/>
      <c r="W4" s="117"/>
      <c r="X4" s="117"/>
      <c r="Y4" s="117"/>
      <c r="Z4" s="117"/>
    </row>
    <row r="5">
      <c r="A5" s="128" t="s">
        <v>38</v>
      </c>
      <c r="B5" s="129" t="s">
        <v>34</v>
      </c>
      <c r="C5" s="129" t="s">
        <v>35</v>
      </c>
      <c r="D5" s="129" t="s">
        <v>36</v>
      </c>
      <c r="E5" s="129" t="s">
        <v>22</v>
      </c>
      <c r="F5" s="130" t="s">
        <v>72</v>
      </c>
      <c r="G5" s="117"/>
      <c r="H5" s="117"/>
      <c r="I5" s="117"/>
      <c r="J5" s="117"/>
      <c r="K5" s="117"/>
      <c r="L5" s="124" t="s">
        <v>22</v>
      </c>
      <c r="M5" s="117"/>
      <c r="N5" s="117"/>
      <c r="O5" s="117"/>
      <c r="P5" s="117"/>
      <c r="Q5" s="117"/>
      <c r="R5" s="117"/>
      <c r="S5" s="117"/>
      <c r="T5" s="117"/>
      <c r="U5" s="117"/>
      <c r="V5" s="117"/>
      <c r="W5" s="117"/>
      <c r="X5" s="117"/>
      <c r="Y5" s="117"/>
      <c r="Z5" s="117"/>
    </row>
    <row r="6">
      <c r="A6" s="131">
        <f>AVERAGE(K:K)</f>
        <v>1</v>
      </c>
      <c r="B6" s="132">
        <f>COUNTIF(F10:F993,"Pass")</f>
        <v>5</v>
      </c>
      <c r="C6" s="132">
        <f>COUNTIF(F10:F993,"Fail")</f>
        <v>0</v>
      </c>
      <c r="D6" s="132">
        <f>F6-E6-C6-B6</f>
        <v>0</v>
      </c>
      <c r="E6" s="132">
        <f>COUNTIF(F10:F993,"N/A")</f>
        <v>0</v>
      </c>
      <c r="F6" s="133">
        <f>COUNTA(A10:A993)</f>
        <v>5</v>
      </c>
      <c r="G6" s="117"/>
      <c r="H6" s="117"/>
      <c r="I6" s="117"/>
      <c r="J6" s="117"/>
      <c r="K6" s="117"/>
      <c r="L6" s="117"/>
      <c r="M6" s="117"/>
      <c r="N6" s="117"/>
      <c r="O6" s="117"/>
      <c r="P6" s="117"/>
      <c r="Q6" s="117"/>
      <c r="R6" s="117"/>
      <c r="S6" s="117"/>
      <c r="T6" s="117"/>
      <c r="U6" s="117"/>
      <c r="V6" s="117"/>
      <c r="W6" s="117"/>
      <c r="X6" s="117"/>
      <c r="Y6" s="117"/>
      <c r="Z6" s="117"/>
    </row>
    <row r="7">
      <c r="A7" s="134"/>
      <c r="B7" s="134"/>
      <c r="C7" s="134"/>
      <c r="D7" s="134"/>
      <c r="E7" s="134"/>
      <c r="F7" s="73"/>
      <c r="G7" s="117"/>
      <c r="H7" s="117"/>
      <c r="I7" s="117"/>
      <c r="J7" s="117"/>
      <c r="K7" s="117"/>
      <c r="L7" s="117"/>
      <c r="M7" s="117"/>
      <c r="N7" s="117"/>
      <c r="O7" s="117"/>
      <c r="P7" s="117"/>
      <c r="Q7" s="117"/>
      <c r="R7" s="117"/>
      <c r="S7" s="117"/>
      <c r="T7" s="117"/>
      <c r="U7" s="117"/>
      <c r="V7" s="117"/>
      <c r="W7" s="117"/>
      <c r="X7" s="117"/>
      <c r="Y7" s="117"/>
      <c r="Z7" s="117"/>
    </row>
    <row r="8" ht="6.75" customHeight="1">
      <c r="G8" s="117"/>
      <c r="H8" s="117"/>
      <c r="I8" s="117"/>
      <c r="J8" s="117"/>
      <c r="K8" s="117"/>
      <c r="L8" s="117"/>
      <c r="M8" s="117"/>
      <c r="N8" s="117"/>
      <c r="O8" s="117"/>
      <c r="P8" s="117"/>
      <c r="Q8" s="117"/>
      <c r="R8" s="117"/>
      <c r="S8" s="117"/>
      <c r="T8" s="117"/>
      <c r="U8" s="117"/>
      <c r="V8" s="117"/>
      <c r="W8" s="117"/>
      <c r="X8" s="117"/>
      <c r="Y8" s="117"/>
      <c r="Z8" s="117"/>
    </row>
    <row r="9">
      <c r="A9" s="135" t="s">
        <v>73</v>
      </c>
      <c r="B9" s="135" t="s">
        <v>74</v>
      </c>
      <c r="C9" s="135" t="s">
        <v>75</v>
      </c>
      <c r="D9" s="135" t="s">
        <v>76</v>
      </c>
      <c r="E9" s="135" t="s">
        <v>77</v>
      </c>
      <c r="F9" s="135" t="s">
        <v>78</v>
      </c>
      <c r="G9" s="135" t="s">
        <v>79</v>
      </c>
      <c r="H9" s="135" t="s">
        <v>80</v>
      </c>
      <c r="I9" s="136" t="s">
        <v>81</v>
      </c>
      <c r="J9" s="137" t="s">
        <v>82</v>
      </c>
      <c r="K9" s="137" t="s">
        <v>83</v>
      </c>
      <c r="L9" s="135" t="s">
        <v>84</v>
      </c>
    </row>
    <row r="10" ht="54.75" customHeight="1">
      <c r="A10" s="139" t="str">
        <f t="shared" ref="A10:A14" si="1">IF(OR(B10&lt;&gt;"",D10&lt;&gt;""),"["&amp;TEXT($B$2,"##")&amp;"-"&amp;TEXT(ROW()-9,"##")&amp;"]","")</f>
        <v>[Admin_OrganizationAdministrate-1]</v>
      </c>
      <c r="B10" s="141" t="s">
        <v>259</v>
      </c>
      <c r="C10" s="141" t="s">
        <v>260</v>
      </c>
      <c r="D10" s="203" t="s">
        <v>261</v>
      </c>
      <c r="E10" s="140"/>
      <c r="F10" s="140" t="s">
        <v>34</v>
      </c>
      <c r="G10" s="163">
        <v>44671.0</v>
      </c>
      <c r="H10" s="142" t="s">
        <v>88</v>
      </c>
      <c r="I10" s="140">
        <v>15.0</v>
      </c>
      <c r="J10" s="140">
        <v>15.0</v>
      </c>
      <c r="K10" s="144">
        <f t="shared" ref="K10:K14" si="2">J10/I10</f>
        <v>1</v>
      </c>
      <c r="L10" s="140"/>
      <c r="M10" s="204"/>
      <c r="N10" s="11"/>
      <c r="O10" s="11"/>
      <c r="P10" s="11"/>
      <c r="Q10" s="11"/>
      <c r="R10" s="11"/>
      <c r="S10" s="11"/>
      <c r="T10" s="11"/>
      <c r="U10" s="11"/>
      <c r="V10" s="11"/>
      <c r="W10" s="11"/>
      <c r="X10" s="11"/>
      <c r="Y10" s="11"/>
      <c r="Z10" s="11"/>
    </row>
    <row r="11">
      <c r="A11" s="139" t="str">
        <f t="shared" si="1"/>
        <v>[Admin_OrganizationAdministrate-2]</v>
      </c>
      <c r="B11" s="141" t="s">
        <v>262</v>
      </c>
      <c r="C11" s="141" t="s">
        <v>263</v>
      </c>
      <c r="D11" s="203" t="s">
        <v>264</v>
      </c>
      <c r="E11" s="140"/>
      <c r="F11" s="140" t="s">
        <v>34</v>
      </c>
      <c r="G11" s="163">
        <v>44671.0</v>
      </c>
      <c r="H11" s="142" t="s">
        <v>88</v>
      </c>
      <c r="I11" s="140">
        <v>15.0</v>
      </c>
      <c r="J11" s="140">
        <v>15.0</v>
      </c>
      <c r="K11" s="144">
        <f t="shared" si="2"/>
        <v>1</v>
      </c>
      <c r="L11" s="140"/>
    </row>
    <row r="12">
      <c r="A12" s="139" t="str">
        <f t="shared" si="1"/>
        <v>[Admin_OrganizationAdministrate-3]</v>
      </c>
      <c r="B12" s="141" t="s">
        <v>335</v>
      </c>
      <c r="C12" s="141" t="s">
        <v>336</v>
      </c>
      <c r="D12" s="203" t="s">
        <v>337</v>
      </c>
      <c r="E12" s="140"/>
      <c r="F12" s="140" t="s">
        <v>34</v>
      </c>
      <c r="G12" s="163">
        <v>44671.0</v>
      </c>
      <c r="H12" s="142" t="s">
        <v>88</v>
      </c>
      <c r="I12" s="140">
        <v>15.0</v>
      </c>
      <c r="J12" s="140">
        <v>15.0</v>
      </c>
      <c r="K12" s="144">
        <f t="shared" si="2"/>
        <v>1</v>
      </c>
      <c r="L12" s="140"/>
    </row>
    <row r="13">
      <c r="A13" s="139" t="str">
        <f t="shared" si="1"/>
        <v>[Admin_OrganizationAdministrate-4]</v>
      </c>
      <c r="B13" s="141" t="s">
        <v>338</v>
      </c>
      <c r="C13" s="141" t="s">
        <v>339</v>
      </c>
      <c r="D13" s="203" t="s">
        <v>340</v>
      </c>
      <c r="E13" s="140"/>
      <c r="F13" s="140" t="s">
        <v>34</v>
      </c>
      <c r="G13" s="163">
        <v>44671.0</v>
      </c>
      <c r="H13" s="142" t="s">
        <v>88</v>
      </c>
      <c r="I13" s="140">
        <v>15.0</v>
      </c>
      <c r="J13" s="140">
        <v>15.0</v>
      </c>
      <c r="K13" s="144">
        <f t="shared" si="2"/>
        <v>1</v>
      </c>
      <c r="L13" s="140"/>
    </row>
    <row r="14">
      <c r="A14" s="139" t="str">
        <f t="shared" si="1"/>
        <v>[Admin_OrganizationAdministrate-5]</v>
      </c>
      <c r="B14" s="141" t="s">
        <v>341</v>
      </c>
      <c r="C14" s="142" t="s">
        <v>342</v>
      </c>
      <c r="D14" s="142" t="s">
        <v>343</v>
      </c>
      <c r="E14" s="140"/>
      <c r="F14" s="140" t="s">
        <v>34</v>
      </c>
      <c r="G14" s="163">
        <v>44671.0</v>
      </c>
      <c r="H14" s="142" t="s">
        <v>88</v>
      </c>
      <c r="I14" s="140">
        <v>15.0</v>
      </c>
      <c r="J14" s="140">
        <v>15.0</v>
      </c>
      <c r="K14" s="144">
        <f t="shared" si="2"/>
        <v>1</v>
      </c>
      <c r="L14" s="140"/>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3">
    <mergeCell ref="B2:E2"/>
    <mergeCell ref="B3:E3"/>
    <mergeCell ref="B4:E4"/>
  </mergeCells>
  <dataValidations>
    <dataValidation type="list" allowBlank="1" showErrorMessage="1" sqref="F10:F14">
      <formula1>$L$2:$L$5</formula1>
    </dataValidation>
    <dataValidation type="list" allowBlank="1" showErrorMessage="1" sqref="F9">
      <formula1>$O$2:$O$5</formula1>
    </dataValidation>
  </dataValidations>
  <printOptions/>
  <pageMargins bottom="0.75" footer="0.0" header="0.0" left="0.7" right="0.7" top="0.75"/>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63"/>
    <col customWidth="1" min="2" max="2" width="20.75"/>
    <col customWidth="1" min="3" max="3" width="25.63"/>
    <col customWidth="1" min="4" max="4" width="34.38"/>
    <col customWidth="1" min="5" max="5" width="24.5"/>
    <col customWidth="1" min="6" max="6" width="9.5"/>
    <col customWidth="1" min="7" max="7" width="11.13"/>
    <col customWidth="1" min="8" max="8" width="9.63"/>
    <col customWidth="1" min="9" max="9" width="9.13"/>
    <col customWidth="1" min="10" max="11" width="8.5"/>
    <col customWidth="1" min="12" max="12" width="20.88"/>
  </cols>
  <sheetData>
    <row r="1">
      <c r="A1" s="11"/>
      <c r="B1" s="11"/>
      <c r="C1" s="11"/>
      <c r="D1" s="11"/>
      <c r="E1" s="11"/>
      <c r="F1" s="11"/>
      <c r="G1" s="117"/>
      <c r="H1" s="117"/>
      <c r="I1" s="117"/>
      <c r="J1" s="117"/>
      <c r="K1" s="117"/>
      <c r="L1" s="117"/>
      <c r="M1" s="117"/>
      <c r="N1" s="117"/>
      <c r="O1" s="117"/>
      <c r="P1" s="117"/>
      <c r="Q1" s="117"/>
      <c r="R1" s="117"/>
      <c r="S1" s="117"/>
      <c r="T1" s="117"/>
      <c r="U1" s="117"/>
      <c r="V1" s="117"/>
      <c r="W1" s="117"/>
      <c r="X1" s="117"/>
      <c r="Y1" s="117"/>
      <c r="Z1" s="117"/>
    </row>
    <row r="2">
      <c r="A2" s="119" t="s">
        <v>68</v>
      </c>
      <c r="B2" s="120" t="s">
        <v>64</v>
      </c>
      <c r="C2" s="121"/>
      <c r="D2" s="121"/>
      <c r="E2" s="122"/>
      <c r="F2" s="123"/>
      <c r="G2" s="117"/>
      <c r="H2" s="117"/>
      <c r="I2" s="117"/>
      <c r="J2" s="117"/>
      <c r="K2" s="117"/>
      <c r="L2" s="124" t="s">
        <v>34</v>
      </c>
      <c r="M2" s="117"/>
      <c r="N2" s="117"/>
      <c r="O2" s="117"/>
      <c r="P2" s="117"/>
      <c r="Q2" s="117"/>
      <c r="R2" s="117"/>
      <c r="S2" s="117"/>
      <c r="T2" s="117"/>
      <c r="U2" s="117"/>
      <c r="V2" s="117"/>
      <c r="W2" s="117"/>
      <c r="X2" s="117"/>
      <c r="Y2" s="117"/>
      <c r="Z2" s="117"/>
    </row>
    <row r="3">
      <c r="A3" s="125" t="s">
        <v>69</v>
      </c>
      <c r="B3" s="126"/>
      <c r="C3" s="5"/>
      <c r="D3" s="5"/>
      <c r="E3" s="6"/>
      <c r="F3" s="127"/>
      <c r="G3" s="117"/>
      <c r="H3" s="117"/>
      <c r="I3" s="117"/>
      <c r="J3" s="117"/>
      <c r="K3" s="117"/>
      <c r="L3" s="124" t="s">
        <v>35</v>
      </c>
      <c r="M3" s="117"/>
      <c r="N3" s="117"/>
      <c r="O3" s="117"/>
      <c r="P3" s="117"/>
      <c r="Q3" s="117"/>
      <c r="R3" s="117"/>
      <c r="S3" s="117"/>
      <c r="T3" s="117"/>
      <c r="U3" s="117"/>
      <c r="V3" s="117"/>
      <c r="W3" s="117"/>
      <c r="X3" s="117"/>
      <c r="Y3" s="117"/>
      <c r="Z3" s="117"/>
    </row>
    <row r="4">
      <c r="A4" s="125" t="s">
        <v>70</v>
      </c>
      <c r="B4" s="126"/>
      <c r="C4" s="5"/>
      <c r="D4" s="5"/>
      <c r="E4" s="6"/>
      <c r="F4" s="127"/>
      <c r="G4" s="117"/>
      <c r="H4" s="117"/>
      <c r="I4" s="117"/>
      <c r="J4" s="117"/>
      <c r="K4" s="117"/>
      <c r="L4" s="124" t="s">
        <v>71</v>
      </c>
      <c r="M4" s="117"/>
      <c r="N4" s="117"/>
      <c r="O4" s="117"/>
      <c r="P4" s="117"/>
      <c r="Q4" s="117"/>
      <c r="R4" s="117"/>
      <c r="S4" s="117"/>
      <c r="T4" s="117"/>
      <c r="U4" s="117"/>
      <c r="V4" s="117"/>
      <c r="W4" s="117"/>
      <c r="X4" s="117"/>
      <c r="Y4" s="117"/>
      <c r="Z4" s="117"/>
    </row>
    <row r="5">
      <c r="A5" s="128" t="s">
        <v>38</v>
      </c>
      <c r="B5" s="129" t="s">
        <v>34</v>
      </c>
      <c r="C5" s="129" t="s">
        <v>35</v>
      </c>
      <c r="D5" s="129" t="s">
        <v>36</v>
      </c>
      <c r="E5" s="129" t="s">
        <v>22</v>
      </c>
      <c r="F5" s="130" t="s">
        <v>72</v>
      </c>
      <c r="G5" s="117"/>
      <c r="H5" s="117"/>
      <c r="I5" s="117"/>
      <c r="J5" s="117"/>
      <c r="K5" s="117"/>
      <c r="L5" s="124" t="s">
        <v>22</v>
      </c>
      <c r="M5" s="117"/>
      <c r="N5" s="117"/>
      <c r="O5" s="117"/>
      <c r="P5" s="117"/>
      <c r="Q5" s="117"/>
      <c r="R5" s="117"/>
      <c r="S5" s="117"/>
      <c r="T5" s="117"/>
      <c r="U5" s="117"/>
      <c r="V5" s="117"/>
      <c r="W5" s="117"/>
      <c r="X5" s="117"/>
      <c r="Y5" s="117"/>
      <c r="Z5" s="117"/>
    </row>
    <row r="6">
      <c r="A6" s="131">
        <f>AVERAGE(K:K)</f>
        <v>1</v>
      </c>
      <c r="B6" s="132">
        <f>COUNTIF(F10:F993,"Pass")</f>
        <v>5</v>
      </c>
      <c r="C6" s="132">
        <f>COUNTIF(F10:F993,"Fail")</f>
        <v>0</v>
      </c>
      <c r="D6" s="132">
        <f>F6-E6-C6-B6</f>
        <v>0</v>
      </c>
      <c r="E6" s="132">
        <f>COUNTIF(F10:F993,"N/A")</f>
        <v>0</v>
      </c>
      <c r="F6" s="133">
        <f>COUNTA(A10:A993)</f>
        <v>5</v>
      </c>
      <c r="G6" s="117"/>
      <c r="H6" s="117"/>
      <c r="I6" s="117"/>
      <c r="J6" s="117"/>
      <c r="K6" s="117"/>
      <c r="L6" s="117"/>
      <c r="M6" s="117"/>
      <c r="N6" s="117"/>
      <c r="O6" s="117"/>
      <c r="P6" s="117"/>
      <c r="Q6" s="117"/>
      <c r="R6" s="117"/>
      <c r="S6" s="117"/>
      <c r="T6" s="117"/>
      <c r="U6" s="117"/>
      <c r="V6" s="117"/>
      <c r="W6" s="117"/>
      <c r="X6" s="117"/>
      <c r="Y6" s="117"/>
      <c r="Z6" s="117"/>
    </row>
    <row r="7">
      <c r="A7" s="134"/>
      <c r="B7" s="134"/>
      <c r="C7" s="134"/>
      <c r="D7" s="134"/>
      <c r="E7" s="134"/>
      <c r="F7" s="73"/>
      <c r="G7" s="117"/>
      <c r="H7" s="117"/>
      <c r="I7" s="117"/>
      <c r="J7" s="117"/>
      <c r="K7" s="117"/>
      <c r="L7" s="117"/>
      <c r="M7" s="117"/>
      <c r="N7" s="117"/>
      <c r="O7" s="117"/>
      <c r="P7" s="117"/>
      <c r="Q7" s="117"/>
      <c r="R7" s="117"/>
      <c r="S7" s="117"/>
      <c r="T7" s="117"/>
      <c r="U7" s="117"/>
      <c r="V7" s="117"/>
      <c r="W7" s="117"/>
      <c r="X7" s="117"/>
      <c r="Y7" s="117"/>
      <c r="Z7" s="117"/>
    </row>
    <row r="8" ht="6.75" customHeight="1">
      <c r="G8" s="117"/>
      <c r="H8" s="117"/>
      <c r="I8" s="117"/>
      <c r="J8" s="117"/>
      <c r="K8" s="117"/>
      <c r="L8" s="117"/>
      <c r="M8" s="117"/>
      <c r="N8" s="117"/>
      <c r="O8" s="117"/>
      <c r="P8" s="117"/>
      <c r="Q8" s="117"/>
      <c r="R8" s="117"/>
      <c r="S8" s="117"/>
      <c r="T8" s="117"/>
      <c r="U8" s="117"/>
      <c r="V8" s="117"/>
      <c r="W8" s="117"/>
      <c r="X8" s="117"/>
      <c r="Y8" s="117"/>
      <c r="Z8" s="117"/>
    </row>
    <row r="9">
      <c r="A9" s="135" t="s">
        <v>73</v>
      </c>
      <c r="B9" s="135" t="s">
        <v>74</v>
      </c>
      <c r="C9" s="135" t="s">
        <v>75</v>
      </c>
      <c r="D9" s="135" t="s">
        <v>76</v>
      </c>
      <c r="E9" s="135" t="s">
        <v>77</v>
      </c>
      <c r="F9" s="135" t="s">
        <v>78</v>
      </c>
      <c r="G9" s="135" t="s">
        <v>79</v>
      </c>
      <c r="H9" s="135" t="s">
        <v>80</v>
      </c>
      <c r="I9" s="136" t="s">
        <v>81</v>
      </c>
      <c r="J9" s="137" t="s">
        <v>82</v>
      </c>
      <c r="K9" s="137" t="s">
        <v>83</v>
      </c>
      <c r="L9" s="135" t="s">
        <v>84</v>
      </c>
    </row>
    <row r="10">
      <c r="A10" s="139" t="str">
        <f t="shared" ref="A10:A14" si="1">IF(OR(B10&lt;&gt;"",D10&lt;&gt;""),"["&amp;TEXT($B$2,"##")&amp;"-"&amp;TEXT(ROW()-9,"##")&amp;"]","")</f>
        <v>[Admin_ProjectAdministrate-1]</v>
      </c>
      <c r="B10" s="141" t="s">
        <v>300</v>
      </c>
      <c r="C10" s="141" t="s">
        <v>301</v>
      </c>
      <c r="D10" s="203" t="s">
        <v>344</v>
      </c>
      <c r="E10" s="140"/>
      <c r="F10" s="140" t="s">
        <v>34</v>
      </c>
      <c r="G10" s="163">
        <v>44671.0</v>
      </c>
      <c r="H10" s="142" t="s">
        <v>88</v>
      </c>
      <c r="I10" s="140">
        <v>15.0</v>
      </c>
      <c r="J10" s="140">
        <v>15.0</v>
      </c>
      <c r="K10" s="144">
        <f t="shared" ref="K10:K14" si="2">J10/I10</f>
        <v>1</v>
      </c>
      <c r="L10" s="140"/>
      <c r="M10" s="204"/>
      <c r="N10" s="11"/>
      <c r="O10" s="11"/>
      <c r="P10" s="11"/>
      <c r="Q10" s="11"/>
      <c r="R10" s="11"/>
      <c r="S10" s="11"/>
      <c r="T10" s="11"/>
      <c r="U10" s="11"/>
      <c r="V10" s="11"/>
      <c r="W10" s="11"/>
      <c r="X10" s="11"/>
      <c r="Y10" s="11"/>
      <c r="Z10" s="11"/>
    </row>
    <row r="11">
      <c r="A11" s="139" t="str">
        <f t="shared" si="1"/>
        <v>[Admin_ProjectAdministrate-2]</v>
      </c>
      <c r="B11" s="141" t="s">
        <v>303</v>
      </c>
      <c r="C11" s="141" t="s">
        <v>304</v>
      </c>
      <c r="D11" s="203" t="s">
        <v>345</v>
      </c>
      <c r="E11" s="140"/>
      <c r="F11" s="140" t="s">
        <v>34</v>
      </c>
      <c r="G11" s="163">
        <v>44671.0</v>
      </c>
      <c r="H11" s="142" t="s">
        <v>88</v>
      </c>
      <c r="I11" s="140">
        <v>15.0</v>
      </c>
      <c r="J11" s="140">
        <v>15.0</v>
      </c>
      <c r="K11" s="144">
        <f t="shared" si="2"/>
        <v>1</v>
      </c>
      <c r="L11" s="140"/>
    </row>
    <row r="12">
      <c r="A12" s="139" t="str">
        <f t="shared" si="1"/>
        <v>[Admin_ProjectAdministrate-3]</v>
      </c>
      <c r="B12" s="141" t="s">
        <v>346</v>
      </c>
      <c r="C12" s="141" t="s">
        <v>347</v>
      </c>
      <c r="D12" s="203" t="s">
        <v>348</v>
      </c>
      <c r="E12" s="140"/>
      <c r="F12" s="140" t="s">
        <v>34</v>
      </c>
      <c r="G12" s="163">
        <v>44671.0</v>
      </c>
      <c r="H12" s="142" t="s">
        <v>88</v>
      </c>
      <c r="I12" s="140">
        <v>15.0</v>
      </c>
      <c r="J12" s="140">
        <v>15.0</v>
      </c>
      <c r="K12" s="144">
        <f t="shared" si="2"/>
        <v>1</v>
      </c>
      <c r="L12" s="140"/>
    </row>
    <row r="13">
      <c r="A13" s="139" t="str">
        <f t="shared" si="1"/>
        <v>[Admin_ProjectAdministrate-4]</v>
      </c>
      <c r="B13" s="141" t="s">
        <v>349</v>
      </c>
      <c r="C13" s="141" t="s">
        <v>350</v>
      </c>
      <c r="D13" s="203" t="s">
        <v>351</v>
      </c>
      <c r="E13" s="140"/>
      <c r="F13" s="140" t="s">
        <v>34</v>
      </c>
      <c r="G13" s="163">
        <v>44671.0</v>
      </c>
      <c r="H13" s="142" t="s">
        <v>88</v>
      </c>
      <c r="I13" s="140">
        <v>15.0</v>
      </c>
      <c r="J13" s="140">
        <v>15.0</v>
      </c>
      <c r="K13" s="144">
        <f t="shared" si="2"/>
        <v>1</v>
      </c>
      <c r="L13" s="140"/>
    </row>
    <row r="14">
      <c r="A14" s="139" t="str">
        <f t="shared" si="1"/>
        <v>[Admin_ProjectAdministrate-5]</v>
      </c>
      <c r="B14" s="141" t="s">
        <v>352</v>
      </c>
      <c r="C14" s="142" t="s">
        <v>353</v>
      </c>
      <c r="D14" s="142" t="s">
        <v>354</v>
      </c>
      <c r="E14" s="140"/>
      <c r="F14" s="140" t="s">
        <v>34</v>
      </c>
      <c r="G14" s="163">
        <v>44671.0</v>
      </c>
      <c r="H14" s="142" t="s">
        <v>88</v>
      </c>
      <c r="I14" s="140">
        <v>15.0</v>
      </c>
      <c r="J14" s="140">
        <v>15.0</v>
      </c>
      <c r="K14" s="144">
        <f t="shared" si="2"/>
        <v>1</v>
      </c>
      <c r="L14" s="140"/>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3">
    <mergeCell ref="B2:E2"/>
    <mergeCell ref="B3:E3"/>
    <mergeCell ref="B4:E4"/>
  </mergeCells>
  <dataValidations>
    <dataValidation type="list" allowBlank="1" showErrorMessage="1" sqref="F10:F14">
      <formula1>$L$2:$L$5</formula1>
    </dataValidation>
    <dataValidation type="list" allowBlank="1" showErrorMessage="1" sqref="F9">
      <formula1>$O$2:$O$5</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0"/>
    <col customWidth="1" min="2" max="2" width="13.5"/>
    <col customWidth="1" min="3" max="3" width="36.38"/>
    <col customWidth="1" min="4" max="6" width="11.63"/>
    <col customWidth="1" min="7" max="7" width="9.0"/>
    <col customWidth="1" min="8" max="8" width="35.5"/>
    <col customWidth="1" min="9" max="9" width="33.5"/>
    <col customWidth="1" min="10" max="26" width="9.0"/>
  </cols>
  <sheetData>
    <row r="1" ht="25.5" customHeight="1">
      <c r="A1" s="11"/>
      <c r="B1" s="45" t="s">
        <v>29</v>
      </c>
      <c r="C1" s="46"/>
      <c r="D1" s="46"/>
      <c r="E1" s="46"/>
      <c r="F1" s="46"/>
      <c r="G1" s="46"/>
      <c r="H1" s="47"/>
      <c r="I1" s="11"/>
      <c r="J1" s="11"/>
      <c r="K1" s="11"/>
      <c r="L1" s="11"/>
      <c r="M1" s="11"/>
      <c r="N1" s="11"/>
      <c r="O1" s="11"/>
      <c r="P1" s="11"/>
      <c r="Q1" s="11"/>
      <c r="R1" s="11"/>
      <c r="S1" s="11"/>
      <c r="T1" s="11"/>
      <c r="U1" s="11"/>
      <c r="V1" s="11"/>
      <c r="W1" s="11"/>
      <c r="X1" s="11"/>
      <c r="Y1" s="11"/>
      <c r="Z1" s="11"/>
    </row>
    <row r="2" ht="14.25" customHeight="1">
      <c r="A2" s="48"/>
      <c r="B2" s="48"/>
      <c r="C2" s="11"/>
      <c r="D2" s="11"/>
      <c r="E2" s="11"/>
      <c r="F2" s="11"/>
      <c r="G2" s="11"/>
      <c r="H2" s="49"/>
      <c r="I2" s="11"/>
      <c r="J2" s="11"/>
      <c r="K2" s="11"/>
      <c r="L2" s="11"/>
      <c r="M2" s="11"/>
      <c r="N2" s="11"/>
      <c r="O2" s="11"/>
      <c r="P2" s="11"/>
      <c r="Q2" s="11"/>
      <c r="R2" s="11"/>
      <c r="S2" s="11"/>
      <c r="T2" s="11"/>
      <c r="U2" s="11"/>
      <c r="V2" s="11"/>
      <c r="W2" s="11"/>
      <c r="X2" s="11"/>
      <c r="Y2" s="11"/>
      <c r="Z2" s="11"/>
    </row>
    <row r="3" ht="12.0" customHeight="1">
      <c r="A3" s="11"/>
      <c r="B3" s="50" t="s">
        <v>1</v>
      </c>
      <c r="C3" s="13" t="s">
        <v>2</v>
      </c>
      <c r="D3" s="6"/>
      <c r="E3" s="51" t="s">
        <v>3</v>
      </c>
      <c r="F3" s="6"/>
      <c r="G3" s="52"/>
      <c r="H3" s="53" t="s">
        <v>4</v>
      </c>
      <c r="I3" s="11"/>
      <c r="J3" s="11"/>
      <c r="K3" s="11"/>
      <c r="L3" s="11"/>
      <c r="M3" s="11"/>
      <c r="N3" s="11"/>
      <c r="O3" s="11"/>
      <c r="P3" s="11"/>
      <c r="Q3" s="11"/>
      <c r="R3" s="11"/>
      <c r="S3" s="11"/>
      <c r="T3" s="11"/>
      <c r="U3" s="11"/>
      <c r="V3" s="11"/>
      <c r="W3" s="11"/>
      <c r="X3" s="11"/>
      <c r="Y3" s="11"/>
      <c r="Z3" s="11"/>
    </row>
    <row r="4" ht="12.0" customHeight="1">
      <c r="A4" s="11"/>
      <c r="B4" s="50" t="s">
        <v>5</v>
      </c>
      <c r="C4" s="13" t="s">
        <v>6</v>
      </c>
      <c r="D4" s="6"/>
      <c r="E4" s="51" t="s">
        <v>7</v>
      </c>
      <c r="F4" s="6"/>
      <c r="G4" s="52"/>
      <c r="H4" s="53" t="s">
        <v>8</v>
      </c>
      <c r="I4" s="11"/>
      <c r="J4" s="11"/>
      <c r="K4" s="11"/>
      <c r="L4" s="11"/>
      <c r="M4" s="11"/>
      <c r="N4" s="11"/>
      <c r="O4" s="11"/>
      <c r="P4" s="11"/>
      <c r="Q4" s="11"/>
      <c r="R4" s="11"/>
      <c r="S4" s="11"/>
      <c r="T4" s="11"/>
      <c r="U4" s="11"/>
      <c r="V4" s="11"/>
      <c r="W4" s="11"/>
      <c r="X4" s="11"/>
      <c r="Y4" s="11"/>
      <c r="Z4" s="11"/>
    </row>
    <row r="5" ht="12.0" customHeight="1">
      <c r="A5" s="11"/>
      <c r="B5" s="54" t="s">
        <v>9</v>
      </c>
      <c r="C5" s="55" t="str">
        <f>C4&amp;"_"&amp;"Test Report"&amp;"_"&amp;"v1.1"</f>
        <v>SP22SE09_Test Report_v1.1</v>
      </c>
      <c r="D5" s="6"/>
      <c r="E5" s="51" t="s">
        <v>10</v>
      </c>
      <c r="F5" s="6"/>
      <c r="G5" s="52"/>
      <c r="H5" s="19">
        <v>44672.0</v>
      </c>
      <c r="I5" s="11"/>
      <c r="J5" s="11"/>
      <c r="K5" s="11"/>
      <c r="L5" s="11"/>
      <c r="M5" s="11"/>
      <c r="N5" s="11"/>
      <c r="O5" s="11"/>
      <c r="P5" s="11"/>
      <c r="Q5" s="11"/>
      <c r="R5" s="11"/>
      <c r="S5" s="11"/>
      <c r="T5" s="11"/>
      <c r="U5" s="11"/>
      <c r="V5" s="11"/>
      <c r="W5" s="11"/>
      <c r="X5" s="11"/>
      <c r="Y5" s="11"/>
      <c r="Z5" s="11"/>
    </row>
    <row r="6" ht="21.75" customHeight="1">
      <c r="A6" s="48"/>
      <c r="B6" s="54" t="s">
        <v>30</v>
      </c>
      <c r="C6" s="56" t="s">
        <v>31</v>
      </c>
      <c r="D6" s="5"/>
      <c r="E6" s="5"/>
      <c r="F6" s="5"/>
      <c r="G6" s="5"/>
      <c r="H6" s="6"/>
      <c r="I6" s="11"/>
      <c r="J6" s="11"/>
      <c r="K6" s="11"/>
      <c r="L6" s="11"/>
      <c r="M6" s="11"/>
      <c r="N6" s="11"/>
      <c r="O6" s="11"/>
      <c r="P6" s="11"/>
      <c r="Q6" s="11"/>
      <c r="R6" s="11"/>
      <c r="S6" s="11"/>
      <c r="T6" s="11"/>
      <c r="U6" s="11"/>
      <c r="V6" s="11"/>
      <c r="W6" s="11"/>
      <c r="X6" s="11"/>
      <c r="Y6" s="11"/>
      <c r="Z6" s="11"/>
    </row>
    <row r="7" ht="14.25" customHeight="1">
      <c r="A7" s="48"/>
      <c r="B7" s="25"/>
      <c r="C7" s="57"/>
      <c r="D7" s="11"/>
      <c r="E7" s="11"/>
      <c r="F7" s="11"/>
      <c r="G7" s="11"/>
      <c r="H7" s="49"/>
      <c r="I7" s="11"/>
      <c r="J7" s="11"/>
      <c r="K7" s="11"/>
      <c r="L7" s="11"/>
      <c r="M7" s="11"/>
      <c r="N7" s="11"/>
      <c r="O7" s="11"/>
      <c r="P7" s="11"/>
      <c r="Q7" s="11"/>
      <c r="R7" s="11"/>
      <c r="S7" s="11"/>
      <c r="T7" s="11"/>
      <c r="U7" s="11"/>
      <c r="V7" s="11"/>
      <c r="W7" s="11"/>
      <c r="X7" s="11"/>
      <c r="Y7" s="11"/>
      <c r="Z7" s="11"/>
    </row>
    <row r="8" ht="12.75" customHeight="1">
      <c r="A8" s="11"/>
      <c r="B8" s="25"/>
      <c r="C8" s="57"/>
      <c r="D8" s="11"/>
      <c r="E8" s="11"/>
      <c r="F8" s="11"/>
      <c r="G8" s="11"/>
      <c r="H8" s="49"/>
      <c r="I8" s="11"/>
      <c r="J8" s="11"/>
      <c r="K8" s="11"/>
      <c r="L8" s="11"/>
      <c r="M8" s="11"/>
      <c r="N8" s="11"/>
      <c r="O8" s="11"/>
      <c r="P8" s="11"/>
      <c r="Q8" s="11"/>
      <c r="R8" s="11"/>
      <c r="S8" s="11"/>
      <c r="T8" s="11"/>
      <c r="U8" s="11"/>
      <c r="V8" s="11"/>
      <c r="W8" s="11"/>
      <c r="X8" s="11"/>
      <c r="Y8" s="11"/>
      <c r="Z8" s="11"/>
    </row>
    <row r="9" ht="12.75" customHeight="1">
      <c r="A9" s="11"/>
      <c r="B9" s="11"/>
      <c r="C9" s="11"/>
      <c r="D9" s="11"/>
      <c r="E9" s="11"/>
      <c r="F9" s="11"/>
      <c r="G9" s="11"/>
      <c r="H9" s="11"/>
      <c r="I9" s="11"/>
      <c r="J9" s="11"/>
      <c r="K9" s="11"/>
      <c r="L9" s="11"/>
      <c r="M9" s="11"/>
      <c r="N9" s="11"/>
      <c r="O9" s="11"/>
      <c r="P9" s="11"/>
      <c r="Q9" s="11"/>
      <c r="R9" s="11"/>
      <c r="S9" s="11"/>
      <c r="T9" s="11"/>
      <c r="U9" s="11"/>
      <c r="V9" s="11"/>
      <c r="W9" s="11"/>
      <c r="X9" s="11"/>
      <c r="Y9" s="11"/>
      <c r="Z9" s="11"/>
    </row>
    <row r="10" ht="15.75" customHeight="1">
      <c r="A10" s="11"/>
      <c r="B10" s="58" t="s">
        <v>32</v>
      </c>
      <c r="C10" s="59" t="s">
        <v>33</v>
      </c>
      <c r="D10" s="60" t="s">
        <v>34</v>
      </c>
      <c r="E10" s="59" t="s">
        <v>35</v>
      </c>
      <c r="F10" s="59" t="s">
        <v>36</v>
      </c>
      <c r="G10" s="59" t="s">
        <v>22</v>
      </c>
      <c r="H10" s="60" t="s">
        <v>37</v>
      </c>
      <c r="I10" s="61" t="s">
        <v>38</v>
      </c>
      <c r="J10" s="11"/>
      <c r="K10" s="62"/>
      <c r="L10" s="11"/>
      <c r="M10" s="11"/>
      <c r="N10" s="11"/>
      <c r="O10" s="11"/>
      <c r="P10" s="11"/>
      <c r="Q10" s="11"/>
      <c r="R10" s="11"/>
      <c r="S10" s="11"/>
      <c r="T10" s="11"/>
      <c r="U10" s="11"/>
      <c r="V10" s="11"/>
      <c r="W10" s="11"/>
      <c r="X10" s="11"/>
      <c r="Y10" s="11"/>
      <c r="Z10" s="11"/>
    </row>
    <row r="11" ht="12.75" customHeight="1">
      <c r="A11" s="11"/>
      <c r="B11" s="63">
        <v>1.0</v>
      </c>
      <c r="C11" s="64" t="str">
        <f>Member_Login!B2</f>
        <v>Member_Login</v>
      </c>
      <c r="D11" s="62">
        <f>Member_Login!B6</f>
        <v>7</v>
      </c>
      <c r="E11" s="62">
        <f>Member_Login!C6</f>
        <v>0</v>
      </c>
      <c r="F11" s="62">
        <f>Member_Login!D6</f>
        <v>0</v>
      </c>
      <c r="G11" s="62">
        <f>Member_Login!E6</f>
        <v>0</v>
      </c>
      <c r="H11" s="62">
        <f>Member_Login!F6</f>
        <v>7</v>
      </c>
      <c r="I11" s="65">
        <f>Member_Login!A6</f>
        <v>0.9</v>
      </c>
      <c r="J11" s="11"/>
      <c r="K11" s="11"/>
      <c r="L11" s="11"/>
      <c r="M11" s="11"/>
      <c r="N11" s="11"/>
      <c r="O11" s="11"/>
      <c r="P11" s="11"/>
      <c r="Q11" s="11"/>
      <c r="R11" s="11"/>
      <c r="S11" s="11"/>
      <c r="T11" s="11"/>
      <c r="U11" s="11"/>
      <c r="V11" s="11"/>
      <c r="W11" s="11"/>
      <c r="X11" s="11"/>
      <c r="Y11" s="11"/>
      <c r="Z11" s="11"/>
    </row>
    <row r="12" ht="12.75" customHeight="1">
      <c r="A12" s="11"/>
      <c r="B12" s="63">
        <v>2.0</v>
      </c>
      <c r="C12" s="11" t="str">
        <f>Guest_Register!B2</f>
        <v>Guest_Register</v>
      </c>
      <c r="D12" s="62">
        <f>Guest_Register!B6</f>
        <v>7</v>
      </c>
      <c r="E12" s="62">
        <f>Guest_Register!C6</f>
        <v>0</v>
      </c>
      <c r="F12" s="62">
        <f>Guest_Register!D6</f>
        <v>0</v>
      </c>
      <c r="G12" s="62">
        <f>Guest_Register!E6</f>
        <v>0</v>
      </c>
      <c r="H12" s="62">
        <f>Guest_Register!F6</f>
        <v>7</v>
      </c>
      <c r="I12" s="65">
        <f>Guest_Register!A6</f>
        <v>0.8857142857</v>
      </c>
      <c r="J12" s="11"/>
      <c r="K12" s="11"/>
      <c r="L12" s="11"/>
      <c r="M12" s="11"/>
      <c r="N12" s="11"/>
      <c r="O12" s="11"/>
      <c r="P12" s="11"/>
      <c r="Q12" s="11"/>
      <c r="R12" s="11"/>
      <c r="S12" s="11"/>
      <c r="T12" s="11"/>
      <c r="U12" s="11"/>
      <c r="V12" s="11"/>
      <c r="W12" s="11"/>
      <c r="X12" s="11"/>
      <c r="Y12" s="11"/>
      <c r="Z12" s="11"/>
    </row>
    <row r="13" ht="12.75" customHeight="1">
      <c r="A13" s="11"/>
      <c r="B13" s="63">
        <v>3.0</v>
      </c>
      <c r="C13" s="11" t="str">
        <f>Member_ResetPassword!B2</f>
        <v>Member_ResetPassword</v>
      </c>
      <c r="D13" s="62">
        <f>Member_ResetPassword!B6</f>
        <v>6</v>
      </c>
      <c r="E13" s="62">
        <f>Member_ResetPassword!C6</f>
        <v>0</v>
      </c>
      <c r="F13" s="62">
        <f>Member_ResetPassword!D6</f>
        <v>0</v>
      </c>
      <c r="G13" s="62">
        <f>Member_ResetPassword!E6</f>
        <v>0</v>
      </c>
      <c r="H13" s="62">
        <f>Member_ResetPassword!F6</f>
        <v>6</v>
      </c>
      <c r="I13" s="65">
        <f>Member_ResetPassword!A6</f>
        <v>0.9666666667</v>
      </c>
      <c r="J13" s="11"/>
      <c r="K13" s="11"/>
      <c r="L13" s="11"/>
      <c r="M13" s="11"/>
      <c r="N13" s="11"/>
      <c r="O13" s="11"/>
      <c r="P13" s="11"/>
      <c r="Q13" s="11"/>
      <c r="R13" s="11"/>
      <c r="S13" s="11"/>
      <c r="T13" s="11"/>
      <c r="U13" s="11"/>
      <c r="V13" s="11"/>
      <c r="W13" s="11"/>
      <c r="X13" s="11"/>
      <c r="Y13" s="11"/>
      <c r="Z13" s="11"/>
    </row>
    <row r="14" ht="12.75" customHeight="1">
      <c r="A14" s="11"/>
      <c r="B14" s="63">
        <v>4.0</v>
      </c>
      <c r="C14" s="11" t="str">
        <f>User_SearchOrganizationProjectC!B2</f>
        <v>User_SearchOrganizationProjectCampaign</v>
      </c>
      <c r="D14" s="62">
        <f>User_SearchOrganizationProjectC!B6</f>
        <v>1</v>
      </c>
      <c r="E14" s="62">
        <f>User_SearchOrganizationProjectC!C6</f>
        <v>0</v>
      </c>
      <c r="F14" s="62">
        <f>User_SearchOrganizationProjectC!D6</f>
        <v>0</v>
      </c>
      <c r="G14" s="62">
        <f>User_SearchOrganizationProjectC!E6</f>
        <v>0</v>
      </c>
      <c r="H14" s="62">
        <f>User_SearchOrganizationProjectC!F6</f>
        <v>1</v>
      </c>
      <c r="I14" s="65">
        <f>User_SearchOrganizationProjectC!A6</f>
        <v>0.9</v>
      </c>
      <c r="J14" s="11"/>
      <c r="K14" s="11"/>
      <c r="L14" s="11"/>
      <c r="M14" s="11"/>
      <c r="N14" s="11"/>
      <c r="O14" s="11"/>
      <c r="P14" s="11"/>
      <c r="Q14" s="11"/>
      <c r="R14" s="11"/>
      <c r="S14" s="11"/>
      <c r="T14" s="11"/>
      <c r="U14" s="11"/>
      <c r="V14" s="11"/>
      <c r="W14" s="11"/>
      <c r="X14" s="11"/>
      <c r="Y14" s="11"/>
      <c r="Z14" s="11"/>
    </row>
    <row r="15" ht="12.75" customHeight="1">
      <c r="A15" s="11"/>
      <c r="B15" s="63">
        <v>5.0</v>
      </c>
      <c r="C15" s="11" t="str">
        <f>Volunteer_DonateToDonationCampa!B2</f>
        <v>Volunteer_DonateToDonationCampaign</v>
      </c>
      <c r="D15" s="62">
        <f>Volunteer_DonateToDonationCampa!B6</f>
        <v>7</v>
      </c>
      <c r="E15" s="62">
        <f>Volunteer_DonateToDonationCampa!C6</f>
        <v>0</v>
      </c>
      <c r="F15" s="62">
        <f>Volunteer_DonateToDonationCampa!D6</f>
        <v>0</v>
      </c>
      <c r="G15" s="62">
        <f>Volunteer_DonateToDonationCampa!E6</f>
        <v>0</v>
      </c>
      <c r="H15" s="62">
        <f>Volunteer_DonateToDonationCampa!F6</f>
        <v>7</v>
      </c>
      <c r="I15" s="65">
        <f>Volunteer_DonateToDonationCampa!A6</f>
        <v>0.9731379731</v>
      </c>
      <c r="J15" s="62"/>
      <c r="K15" s="11"/>
      <c r="L15" s="11"/>
      <c r="M15" s="11"/>
      <c r="N15" s="11"/>
      <c r="O15" s="11"/>
      <c r="P15" s="11"/>
      <c r="Q15" s="11"/>
      <c r="R15" s="11"/>
      <c r="S15" s="11"/>
      <c r="T15" s="11"/>
      <c r="U15" s="11"/>
      <c r="V15" s="11"/>
      <c r="W15" s="11"/>
      <c r="X15" s="11"/>
      <c r="Y15" s="11"/>
      <c r="Z15" s="11"/>
    </row>
    <row r="16" ht="12.75" customHeight="1">
      <c r="A16" s="11"/>
      <c r="B16" s="63">
        <v>6.0</v>
      </c>
      <c r="C16" s="11" t="str">
        <f>Volunteer_GetListDonationDocume!B2</f>
        <v>Volunteer_GetListDonationDocuments</v>
      </c>
      <c r="D16" s="62">
        <f>Volunteer_GetListDonationDocume!B6</f>
        <v>2</v>
      </c>
      <c r="E16" s="62">
        <f>OrganizationManager_ManageDonat!C6</f>
        <v>0</v>
      </c>
      <c r="F16" s="62">
        <f>OrganizationManager_ManageDonat!D6</f>
        <v>0</v>
      </c>
      <c r="G16" s="62">
        <f>OrganizationManager_ManageDonat!E6</f>
        <v>0</v>
      </c>
      <c r="H16" s="62">
        <f>OrganizationManager_ManageDonat!F6</f>
        <v>3</v>
      </c>
      <c r="I16" s="65">
        <f>OrganizationManager_ManageDonat!A6</f>
        <v>1</v>
      </c>
      <c r="J16" s="11"/>
      <c r="K16" s="11"/>
      <c r="L16" s="11"/>
      <c r="M16" s="11"/>
      <c r="N16" s="11"/>
      <c r="O16" s="11"/>
      <c r="P16" s="11"/>
      <c r="Q16" s="11"/>
      <c r="R16" s="11"/>
      <c r="S16" s="11"/>
      <c r="T16" s="11"/>
      <c r="U16" s="11"/>
      <c r="V16" s="11"/>
      <c r="W16" s="11"/>
      <c r="X16" s="11"/>
      <c r="Y16" s="11"/>
      <c r="Z16" s="11"/>
    </row>
    <row r="17" ht="12.75" customHeight="1">
      <c r="A17" s="11"/>
      <c r="B17" s="63">
        <v>7.0</v>
      </c>
      <c r="C17" s="11" t="str">
        <f>Volunteer_ViewHistory!B2</f>
        <v>Volunteer_ViewHistory</v>
      </c>
      <c r="D17" s="62">
        <f>Volunteer_ViewHistory!B6</f>
        <v>5</v>
      </c>
      <c r="E17" s="62">
        <f>Volunteer_GetListDonationDocume!C6</f>
        <v>0</v>
      </c>
      <c r="F17" s="62">
        <f>Volunteer_GetListDonationDocume!D6</f>
        <v>0</v>
      </c>
      <c r="G17" s="62">
        <f>Volunteer_GetListDonationDocume!E6</f>
        <v>0</v>
      </c>
      <c r="H17" s="62">
        <f>Volunteer_GetListDonationDocume!F6</f>
        <v>2</v>
      </c>
      <c r="I17" s="65">
        <f>Volunteer_GetListDonationDocume!A6</f>
        <v>1</v>
      </c>
      <c r="J17" s="11"/>
      <c r="K17" s="11"/>
      <c r="L17" s="11"/>
      <c r="M17" s="11"/>
      <c r="N17" s="11"/>
      <c r="O17" s="11"/>
      <c r="P17" s="11"/>
      <c r="Q17" s="11"/>
      <c r="R17" s="11"/>
      <c r="S17" s="11"/>
      <c r="T17" s="11"/>
      <c r="U17" s="11"/>
      <c r="V17" s="11"/>
      <c r="W17" s="11"/>
      <c r="X17" s="11"/>
      <c r="Y17" s="11"/>
      <c r="Z17" s="11"/>
    </row>
    <row r="18" ht="12.75" customHeight="1">
      <c r="A18" s="11"/>
      <c r="B18" s="63">
        <v>8.0</v>
      </c>
      <c r="C18" s="64" t="str">
        <f>Volunteer_ParticipateToDonation!B2</f>
        <v>Volunteer_ParticipateToDonationCampaign</v>
      </c>
      <c r="D18" s="62">
        <f>Volunteer_ParticipateToDonation!B6</f>
        <v>5</v>
      </c>
      <c r="E18" s="62">
        <f>Volunteer_ParticipateToDonation!C6</f>
        <v>0</v>
      </c>
      <c r="F18" s="62">
        <f>Volunteer_ParticipateToDonation!D6</f>
        <v>0</v>
      </c>
      <c r="G18" s="62">
        <f>Volunteer_ParticipateToDonation!E6</f>
        <v>0</v>
      </c>
      <c r="H18" s="62">
        <f>Volunteer_ParticipateToDonation!F6</f>
        <v>5</v>
      </c>
      <c r="I18" s="65">
        <f>Volunteer_ParticipateToDonation!A6</f>
        <v>0.98</v>
      </c>
      <c r="J18" s="11"/>
      <c r="K18" s="11"/>
      <c r="L18" s="11"/>
      <c r="M18" s="11"/>
      <c r="N18" s="11"/>
      <c r="O18" s="11"/>
      <c r="P18" s="11"/>
      <c r="Q18" s="11"/>
      <c r="R18" s="11"/>
      <c r="S18" s="11"/>
      <c r="T18" s="11"/>
      <c r="U18" s="11"/>
      <c r="V18" s="11"/>
      <c r="W18" s="11"/>
      <c r="X18" s="11"/>
      <c r="Y18" s="11"/>
      <c r="Z18" s="11"/>
    </row>
    <row r="19" ht="12.75" customHeight="1">
      <c r="A19" s="11"/>
      <c r="B19" s="63">
        <v>9.0</v>
      </c>
      <c r="C19" s="64" t="str">
        <f>Admin_OrganizationAdministrate!B2</f>
        <v>Admin_OrganizationAdministrate</v>
      </c>
      <c r="D19" s="62">
        <f>Admin_OrganizationAdministrate!B6</f>
        <v>5</v>
      </c>
      <c r="E19" s="62">
        <f>Admin_OrganizationAdministrate!C6</f>
        <v>0</v>
      </c>
      <c r="F19" s="62">
        <f>Admin_OrganizationAdministrate!D6</f>
        <v>0</v>
      </c>
      <c r="G19" s="62">
        <f>Admin_OrganizationAdministrate!E6</f>
        <v>0</v>
      </c>
      <c r="H19" s="62">
        <f>Admin_OrganizationAdministrate!F6</f>
        <v>5</v>
      </c>
      <c r="I19" s="65">
        <f>Admin_OrganizationAdministrate!A6</f>
        <v>1</v>
      </c>
      <c r="J19" s="11"/>
      <c r="K19" s="11"/>
      <c r="L19" s="11"/>
      <c r="M19" s="11"/>
      <c r="N19" s="11"/>
      <c r="O19" s="11"/>
      <c r="P19" s="11"/>
      <c r="Q19" s="11"/>
      <c r="R19" s="11"/>
      <c r="S19" s="11"/>
      <c r="T19" s="11"/>
      <c r="U19" s="11"/>
      <c r="V19" s="11"/>
      <c r="W19" s="11"/>
      <c r="X19" s="11"/>
      <c r="Y19" s="11"/>
      <c r="Z19" s="11"/>
    </row>
    <row r="20" ht="12.75" customHeight="1">
      <c r="A20" s="11"/>
      <c r="B20" s="63">
        <v>10.0</v>
      </c>
      <c r="C20" s="64" t="str">
        <f>Admin_ProjectAdministrate!B2</f>
        <v>Admin_ProjectAdministrate</v>
      </c>
      <c r="D20" s="62">
        <f>Admin_ProjectAdministrate!B6</f>
        <v>5</v>
      </c>
      <c r="E20" s="62">
        <f>Admin_ProjectAdministrate!C6</f>
        <v>0</v>
      </c>
      <c r="F20" s="62">
        <f>Admin_ProjectAdministrate!D6</f>
        <v>0</v>
      </c>
      <c r="G20" s="62">
        <f>Admin_ProjectAdministrate!E6</f>
        <v>0</v>
      </c>
      <c r="H20" s="62">
        <f>Admin_ProjectAdministrate!F6</f>
        <v>5</v>
      </c>
      <c r="I20" s="65">
        <f>Admin_ProjectAdministrate!A6</f>
        <v>1</v>
      </c>
      <c r="J20" s="11"/>
      <c r="K20" s="11"/>
      <c r="L20" s="11"/>
      <c r="M20" s="11"/>
      <c r="N20" s="11"/>
      <c r="O20" s="11"/>
      <c r="P20" s="11"/>
      <c r="Q20" s="11"/>
      <c r="R20" s="11"/>
      <c r="S20" s="11"/>
      <c r="T20" s="11"/>
      <c r="U20" s="11"/>
      <c r="V20" s="11"/>
      <c r="W20" s="11"/>
      <c r="X20" s="11"/>
      <c r="Y20" s="11"/>
      <c r="Z20" s="11"/>
    </row>
    <row r="21" ht="12.75" customHeight="1">
      <c r="A21" s="11"/>
      <c r="B21" s="63">
        <v>11.0</v>
      </c>
      <c r="C21" s="64" t="str">
        <f>Admin_CampaignAdministrate!B2</f>
        <v>Admin_CampaignAdministrate</v>
      </c>
      <c r="D21" s="62">
        <f>Admin_CampaignAdministrate!B6</f>
        <v>5</v>
      </c>
      <c r="E21" s="62">
        <f>Admin_CampaignAdministrate!C6</f>
        <v>0</v>
      </c>
      <c r="F21" s="62">
        <f>Admin_CampaignAdministrate!D6</f>
        <v>0</v>
      </c>
      <c r="G21" s="62">
        <f>Admin_CampaignAdministrate!E6</f>
        <v>0</v>
      </c>
      <c r="H21" s="62">
        <f>Admin_CampaignAdministrate!F6</f>
        <v>5</v>
      </c>
      <c r="I21" s="65">
        <f>Admin_CampaignAdministrate!A6</f>
        <v>1</v>
      </c>
      <c r="J21" s="11"/>
      <c r="K21" s="11"/>
      <c r="L21" s="11"/>
      <c r="M21" s="11"/>
      <c r="N21" s="11"/>
      <c r="O21" s="11"/>
      <c r="P21" s="11"/>
      <c r="Q21" s="11"/>
      <c r="R21" s="11"/>
      <c r="S21" s="11"/>
      <c r="T21" s="11"/>
      <c r="U21" s="11"/>
      <c r="V21" s="11"/>
      <c r="W21" s="11"/>
      <c r="X21" s="11"/>
      <c r="Y21" s="11"/>
      <c r="Z21" s="11"/>
    </row>
    <row r="22" ht="12.75" customHeight="1">
      <c r="A22" s="11"/>
      <c r="B22" s="63">
        <v>12.0</v>
      </c>
      <c r="C22" s="11" t="str">
        <f>OrganizationManager_ManageDonat!B2</f>
        <v>OrganizationManager_ManageDonationDocuments</v>
      </c>
      <c r="D22" s="62">
        <f>OrganizationManager_ManageDonat!B6</f>
        <v>3</v>
      </c>
      <c r="E22" s="62">
        <f>Volunteer_ViewHistory!C6</f>
        <v>0</v>
      </c>
      <c r="F22" s="62">
        <f>Volunteer_ViewHistory!D6</f>
        <v>0</v>
      </c>
      <c r="G22" s="62">
        <f>Volunteer_ViewHistory!E6</f>
        <v>0</v>
      </c>
      <c r="H22" s="62">
        <f>Volunteer_ViewHistory!F6</f>
        <v>5</v>
      </c>
      <c r="I22" s="65">
        <f>Volunteer_ViewHistory!A6</f>
        <v>1</v>
      </c>
      <c r="J22" s="11"/>
      <c r="K22" s="11"/>
      <c r="L22" s="11"/>
      <c r="M22" s="11"/>
      <c r="N22" s="11"/>
      <c r="O22" s="11"/>
      <c r="P22" s="11"/>
      <c r="Q22" s="11"/>
      <c r="R22" s="11"/>
      <c r="S22" s="11"/>
      <c r="T22" s="11"/>
      <c r="U22" s="11"/>
      <c r="V22" s="11"/>
      <c r="W22" s="11"/>
      <c r="X22" s="11"/>
      <c r="Y22" s="11"/>
      <c r="Z22" s="11"/>
    </row>
    <row r="23" ht="12.75" customHeight="1">
      <c r="A23" s="11"/>
      <c r="B23" s="63">
        <v>13.0</v>
      </c>
      <c r="C23" s="11" t="str">
        <f>OrganizationManager_Organizatio!B2</f>
        <v>OrganizationManager_OrganizationManagement</v>
      </c>
      <c r="D23" s="62">
        <f>OrganizationManager_Organizatio!B6</f>
        <v>15</v>
      </c>
      <c r="E23" s="62">
        <f>OrganizationManager_Organizatio!C6</f>
        <v>0</v>
      </c>
      <c r="F23" s="62">
        <f>OrganizationManager_Organizatio!D6</f>
        <v>0</v>
      </c>
      <c r="G23" s="62">
        <f>OrganizationManager_Organizatio!E6</f>
        <v>0</v>
      </c>
      <c r="H23" s="62">
        <f>OrganizationManager_Organizatio!F6</f>
        <v>15</v>
      </c>
      <c r="I23" s="65">
        <f>OrganizationManager_Organizatio!A6</f>
        <v>0.9511111111</v>
      </c>
      <c r="J23" s="11"/>
      <c r="K23" s="11"/>
      <c r="L23" s="11"/>
      <c r="M23" s="11"/>
      <c r="N23" s="11"/>
      <c r="O23" s="11"/>
      <c r="P23" s="11"/>
      <c r="Q23" s="11"/>
      <c r="R23" s="11"/>
      <c r="S23" s="11"/>
      <c r="T23" s="11"/>
      <c r="U23" s="11"/>
      <c r="V23" s="11"/>
      <c r="W23" s="11"/>
      <c r="X23" s="11"/>
      <c r="Y23" s="11"/>
      <c r="Z23" s="11"/>
    </row>
    <row r="24" ht="12.75" customHeight="1">
      <c r="A24" s="11"/>
      <c r="B24" s="63">
        <v>14.0</v>
      </c>
      <c r="C24" s="11" t="str">
        <f>OrganizationManager_CampaignMan!B2</f>
        <v>OrganizationManager_CampaignManagement</v>
      </c>
      <c r="D24" s="62">
        <f>OrganizationManager_CampaignMan!B6</f>
        <v>18</v>
      </c>
      <c r="E24" s="62">
        <f>OrganizationManager_CampaignMan!C6</f>
        <v>0</v>
      </c>
      <c r="F24" s="62">
        <f>OrganizationManager_CampaignMan!D6</f>
        <v>0</v>
      </c>
      <c r="G24" s="62">
        <f>OrganizationManager_CampaignMan!E6</f>
        <v>0</v>
      </c>
      <c r="H24" s="62">
        <f>OrganizationManager_CampaignMan!F6</f>
        <v>18</v>
      </c>
      <c r="I24" s="65">
        <f>OrganizationManager_CampaignMan!A6</f>
        <v>0.9740740741</v>
      </c>
      <c r="J24" s="11"/>
      <c r="K24" s="11"/>
      <c r="L24" s="11"/>
      <c r="M24" s="11"/>
      <c r="N24" s="11"/>
      <c r="O24" s="11"/>
      <c r="P24" s="11"/>
      <c r="Q24" s="11"/>
      <c r="R24" s="11"/>
      <c r="S24" s="11"/>
      <c r="T24" s="11"/>
      <c r="U24" s="11"/>
      <c r="V24" s="11"/>
      <c r="W24" s="11"/>
      <c r="X24" s="11"/>
      <c r="Y24" s="11"/>
      <c r="Z24" s="11"/>
    </row>
    <row r="25" ht="12.75" customHeight="1">
      <c r="A25" s="11"/>
      <c r="B25" s="63">
        <v>15.0</v>
      </c>
      <c r="C25" s="11" t="str">
        <f>OrganizationManager_ProjectMana!B2</f>
        <v>OrganizationManager_ProjectManagement</v>
      </c>
      <c r="D25" s="62">
        <f>OrganizationManager_ProjectMana!B6</f>
        <v>11</v>
      </c>
      <c r="E25" s="62">
        <f>OrganizationManager_ProjectMana!C6</f>
        <v>0</v>
      </c>
      <c r="F25" s="62">
        <f>OrganizationManager_ProjectMana!D6</f>
        <v>0</v>
      </c>
      <c r="G25" s="62">
        <f>OrganizationManager_ProjectMana!E6</f>
        <v>0</v>
      </c>
      <c r="H25" s="62">
        <f>OrganizationManager_ProjectMana!F6</f>
        <v>11</v>
      </c>
      <c r="I25" s="65">
        <f>OrganizationManager_ProjectMana!A6</f>
        <v>0.7762237762</v>
      </c>
      <c r="J25" s="11"/>
      <c r="K25" s="11"/>
      <c r="L25" s="11"/>
      <c r="M25" s="11"/>
      <c r="N25" s="11"/>
      <c r="O25" s="11"/>
      <c r="P25" s="11"/>
      <c r="Q25" s="11"/>
      <c r="R25" s="11"/>
      <c r="S25" s="11"/>
      <c r="T25" s="11"/>
      <c r="U25" s="11"/>
      <c r="V25" s="11"/>
      <c r="W25" s="11"/>
      <c r="X25" s="11"/>
      <c r="Y25" s="11"/>
      <c r="Z25" s="11"/>
    </row>
    <row r="26" ht="12.75" customHeight="1">
      <c r="A26" s="11"/>
      <c r="B26" s="63">
        <v>16.0</v>
      </c>
      <c r="C26" s="11" t="str">
        <f>Admin_Dashboard!B1</f>
        <v>Admin_Dashboard</v>
      </c>
      <c r="D26" s="62">
        <f>Admin_Dashboard!B5</f>
        <v>3</v>
      </c>
      <c r="E26" s="62">
        <f>Admin_Dashboard!C5</f>
        <v>0</v>
      </c>
      <c r="F26" s="62">
        <f>Admin_Dashboard!D5</f>
        <v>0</v>
      </c>
      <c r="G26" s="62">
        <f>Admin_Dashboard!E5</f>
        <v>0</v>
      </c>
      <c r="H26" s="62">
        <f>Admin_Dashboard!F5</f>
        <v>3</v>
      </c>
      <c r="I26" s="65">
        <f>Admin_Dashboard!A5</f>
        <v>1</v>
      </c>
      <c r="J26" s="11"/>
      <c r="K26" s="11"/>
      <c r="L26" s="11"/>
      <c r="M26" s="11"/>
      <c r="N26" s="11"/>
      <c r="O26" s="11"/>
      <c r="P26" s="11"/>
      <c r="Q26" s="11"/>
      <c r="R26" s="11"/>
      <c r="S26" s="11"/>
      <c r="T26" s="11"/>
      <c r="U26" s="11"/>
      <c r="V26" s="11"/>
      <c r="W26" s="11"/>
      <c r="X26" s="11"/>
      <c r="Y26" s="11"/>
      <c r="Z26" s="11"/>
    </row>
    <row r="27" ht="12.75" customHeight="1">
      <c r="A27" s="11"/>
      <c r="B27" s="63">
        <v>17.0</v>
      </c>
      <c r="C27" s="11" t="str">
        <f>Admin_UserManagement!B1</f>
        <v>Admin_UserManagement</v>
      </c>
      <c r="D27" s="62">
        <f>Admin_UserManagement!B5</f>
        <v>2</v>
      </c>
      <c r="E27" s="62">
        <f>Admin_UserManagement!C5</f>
        <v>0</v>
      </c>
      <c r="F27" s="62">
        <f>Admin_UserManagement!D5</f>
        <v>0</v>
      </c>
      <c r="G27" s="62">
        <f>Admin_UserManagement!E5</f>
        <v>0</v>
      </c>
      <c r="H27" s="62">
        <f>Admin_UserManagement!F5</f>
        <v>2</v>
      </c>
      <c r="I27" s="66">
        <f>Admin_UserManagement!A5</f>
        <v>1</v>
      </c>
      <c r="J27" s="11"/>
      <c r="K27" s="11"/>
      <c r="L27" s="11"/>
      <c r="M27" s="11"/>
      <c r="N27" s="11"/>
      <c r="O27" s="11"/>
      <c r="P27" s="11"/>
      <c r="Q27" s="11"/>
      <c r="R27" s="11"/>
      <c r="S27" s="11"/>
      <c r="T27" s="11"/>
      <c r="U27" s="11"/>
      <c r="V27" s="11"/>
      <c r="W27" s="11"/>
      <c r="X27" s="11"/>
      <c r="Y27" s="11"/>
      <c r="Z27" s="11"/>
    </row>
    <row r="28" ht="12.75" customHeight="1">
      <c r="A28" s="11"/>
      <c r="B28" s="67"/>
      <c r="C28" s="68" t="s">
        <v>39</v>
      </c>
      <c r="D28" s="69">
        <f>SUM(D11:D27)</f>
        <v>107</v>
      </c>
      <c r="E28" s="69">
        <f t="shared" ref="E28:G28" si="1">SUM(E9:E13)</f>
        <v>0</v>
      </c>
      <c r="F28" s="69">
        <f t="shared" si="1"/>
        <v>0</v>
      </c>
      <c r="G28" s="69">
        <f t="shared" si="1"/>
        <v>0</v>
      </c>
      <c r="H28" s="69">
        <f>SUM(H11:H27)</f>
        <v>107</v>
      </c>
      <c r="I28" s="70">
        <f>SUM(I11:I27)/COUNT(I11:I27)</f>
        <v>0.9592310522</v>
      </c>
      <c r="J28" s="11"/>
      <c r="K28" s="11"/>
      <c r="L28" s="11"/>
      <c r="M28" s="11"/>
      <c r="N28" s="11"/>
      <c r="O28" s="11"/>
      <c r="P28" s="11"/>
      <c r="Q28" s="11"/>
      <c r="R28" s="11"/>
      <c r="S28" s="11"/>
      <c r="T28" s="11"/>
      <c r="U28" s="11"/>
      <c r="V28" s="11"/>
      <c r="W28" s="11"/>
      <c r="X28" s="11"/>
      <c r="Y28" s="11"/>
      <c r="Z28" s="11"/>
    </row>
    <row r="29" ht="12.75" customHeight="1">
      <c r="A29" s="11"/>
      <c r="B29" s="62"/>
      <c r="C29" s="11"/>
      <c r="D29" s="66"/>
      <c r="E29" s="71"/>
      <c r="F29" s="71"/>
      <c r="G29" s="71"/>
      <c r="H29" s="71"/>
      <c r="I29" s="11"/>
      <c r="J29" s="11"/>
      <c r="K29" s="11"/>
      <c r="L29" s="11"/>
      <c r="M29" s="11"/>
      <c r="N29" s="11"/>
      <c r="O29" s="11"/>
      <c r="P29" s="11"/>
      <c r="Q29" s="11"/>
      <c r="R29" s="11"/>
      <c r="S29" s="11"/>
      <c r="T29" s="11"/>
      <c r="U29" s="11"/>
      <c r="V29" s="11"/>
      <c r="W29" s="11"/>
      <c r="X29" s="11"/>
      <c r="Y29" s="11"/>
      <c r="Z29" s="11"/>
    </row>
    <row r="30" ht="12.75" customHeight="1">
      <c r="A30" s="11"/>
      <c r="B30" s="11"/>
      <c r="C30" s="9" t="s">
        <v>40</v>
      </c>
      <c r="D30" s="11"/>
      <c r="E30" s="72">
        <f>(D28+E28)*100/(H28-G28)</f>
        <v>100</v>
      </c>
      <c r="F30" s="11" t="s">
        <v>41</v>
      </c>
      <c r="G30" s="11"/>
      <c r="H30" s="73"/>
      <c r="I30" s="11"/>
      <c r="J30" s="11"/>
      <c r="K30" s="11"/>
      <c r="L30" s="11"/>
      <c r="M30" s="11"/>
      <c r="N30" s="11"/>
      <c r="O30" s="11"/>
      <c r="P30" s="11"/>
      <c r="Q30" s="11"/>
      <c r="R30" s="11"/>
      <c r="S30" s="11"/>
      <c r="T30" s="11"/>
      <c r="U30" s="11"/>
      <c r="V30" s="11"/>
      <c r="W30" s="11"/>
      <c r="X30" s="11"/>
      <c r="Y30" s="11"/>
      <c r="Z30" s="11"/>
    </row>
    <row r="31" ht="12.75" customHeight="1">
      <c r="A31" s="11"/>
      <c r="B31" s="11"/>
      <c r="C31" s="9" t="s">
        <v>42</v>
      </c>
      <c r="D31" s="11"/>
      <c r="E31" s="72">
        <f>D28*100/(H28-G28)</f>
        <v>100</v>
      </c>
      <c r="F31" s="11" t="s">
        <v>41</v>
      </c>
      <c r="G31" s="11"/>
      <c r="H31" s="73"/>
      <c r="I31" s="11"/>
      <c r="J31" s="11"/>
      <c r="K31" s="11"/>
      <c r="L31" s="11"/>
      <c r="M31" s="11"/>
      <c r="N31" s="11"/>
      <c r="O31" s="11"/>
      <c r="P31" s="11"/>
      <c r="Q31" s="11"/>
      <c r="R31" s="11"/>
      <c r="S31" s="11"/>
      <c r="T31" s="11"/>
      <c r="U31" s="11"/>
      <c r="V31" s="11"/>
      <c r="W31" s="11"/>
      <c r="X31" s="11"/>
      <c r="Y31" s="11"/>
      <c r="Z31" s="11"/>
    </row>
    <row r="32" ht="12.75" customHeight="1">
      <c r="A32" s="11"/>
      <c r="B32" s="11"/>
      <c r="C32" s="9" t="s">
        <v>43</v>
      </c>
      <c r="D32" s="11"/>
      <c r="E32" s="74">
        <f>I28</f>
        <v>0.9592310522</v>
      </c>
      <c r="F32" s="11"/>
      <c r="G32" s="11"/>
      <c r="H32" s="11"/>
      <c r="I32" s="11"/>
      <c r="J32" s="11"/>
      <c r="K32" s="11"/>
      <c r="L32" s="11"/>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2.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2.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2.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2.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2.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2.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2.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2.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2.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2.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2.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2.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8">
    <mergeCell ref="B1:H1"/>
    <mergeCell ref="C3:D3"/>
    <mergeCell ref="E3:F3"/>
    <mergeCell ref="C4:D4"/>
    <mergeCell ref="E4:F4"/>
    <mergeCell ref="C5:D5"/>
    <mergeCell ref="E5:F5"/>
    <mergeCell ref="C6:H6"/>
  </mergeCells>
  <printOptions/>
  <pageMargins bottom="0.9840277777777777" footer="0.0" header="0.0" left="0.7479166666666667" right="0.7479166666666667" top="0.9840277777777778"/>
  <pageSetup orientation="landscape"/>
  <headerFooter>
    <oddFooter>&amp;L 02ae-BM/PM/HDCV/FSOFT v2/0&amp;CInternal use&amp;R&amp;P/</oddFooter>
  </headerFooter>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63"/>
    <col customWidth="1" min="2" max="2" width="20.75"/>
    <col customWidth="1" min="3" max="3" width="25.63"/>
    <col customWidth="1" min="4" max="4" width="38.75"/>
    <col customWidth="1" min="5" max="5" width="24.5"/>
    <col customWidth="1" min="6" max="6" width="9.5"/>
    <col customWidth="1" min="7" max="7" width="11.13"/>
    <col customWidth="1" min="8" max="8" width="9.63"/>
    <col customWidth="1" min="9" max="9" width="9.13"/>
    <col customWidth="1" min="10" max="11" width="8.5"/>
    <col customWidth="1" min="12" max="12" width="20.88"/>
  </cols>
  <sheetData>
    <row r="1">
      <c r="A1" s="11"/>
      <c r="B1" s="11"/>
      <c r="C1" s="11"/>
      <c r="D1" s="11"/>
      <c r="E1" s="11"/>
      <c r="F1" s="11"/>
      <c r="G1" s="117"/>
      <c r="H1" s="117"/>
      <c r="I1" s="117"/>
      <c r="J1" s="117"/>
      <c r="K1" s="117"/>
      <c r="L1" s="117"/>
      <c r="M1" s="117"/>
      <c r="N1" s="117"/>
      <c r="O1" s="117"/>
      <c r="P1" s="117"/>
      <c r="Q1" s="117"/>
      <c r="R1" s="117"/>
      <c r="S1" s="117"/>
      <c r="T1" s="117"/>
      <c r="U1" s="117"/>
      <c r="V1" s="117"/>
      <c r="W1" s="117"/>
      <c r="X1" s="117"/>
      <c r="Y1" s="117"/>
      <c r="Z1" s="117"/>
    </row>
    <row r="2">
      <c r="A2" s="119" t="s">
        <v>68</v>
      </c>
      <c r="B2" s="120" t="s">
        <v>65</v>
      </c>
      <c r="C2" s="121"/>
      <c r="D2" s="121"/>
      <c r="E2" s="122"/>
      <c r="F2" s="123"/>
      <c r="G2" s="117"/>
      <c r="H2" s="117"/>
      <c r="I2" s="117"/>
      <c r="J2" s="117"/>
      <c r="K2" s="117"/>
      <c r="L2" s="124" t="s">
        <v>34</v>
      </c>
      <c r="M2" s="117"/>
      <c r="N2" s="117"/>
      <c r="O2" s="117"/>
      <c r="P2" s="117"/>
      <c r="Q2" s="117"/>
      <c r="R2" s="117"/>
      <c r="S2" s="117"/>
      <c r="T2" s="117"/>
      <c r="U2" s="117"/>
      <c r="V2" s="117"/>
      <c r="W2" s="117"/>
      <c r="X2" s="117"/>
      <c r="Y2" s="117"/>
      <c r="Z2" s="117"/>
    </row>
    <row r="3">
      <c r="A3" s="125" t="s">
        <v>69</v>
      </c>
      <c r="B3" s="126"/>
      <c r="C3" s="5"/>
      <c r="D3" s="5"/>
      <c r="E3" s="6"/>
      <c r="F3" s="127"/>
      <c r="G3" s="117"/>
      <c r="H3" s="117"/>
      <c r="I3" s="117"/>
      <c r="J3" s="117"/>
      <c r="K3" s="117"/>
      <c r="L3" s="124" t="s">
        <v>35</v>
      </c>
      <c r="M3" s="117"/>
      <c r="N3" s="117"/>
      <c r="O3" s="117"/>
      <c r="P3" s="117"/>
      <c r="Q3" s="117"/>
      <c r="R3" s="117"/>
      <c r="S3" s="117"/>
      <c r="T3" s="117"/>
      <c r="U3" s="117"/>
      <c r="V3" s="117"/>
      <c r="W3" s="117"/>
      <c r="X3" s="117"/>
      <c r="Y3" s="117"/>
      <c r="Z3" s="117"/>
    </row>
    <row r="4">
      <c r="A4" s="125" t="s">
        <v>70</v>
      </c>
      <c r="B4" s="126"/>
      <c r="C4" s="5"/>
      <c r="D4" s="5"/>
      <c r="E4" s="6"/>
      <c r="F4" s="127"/>
      <c r="G4" s="117"/>
      <c r="H4" s="117"/>
      <c r="I4" s="117"/>
      <c r="J4" s="117"/>
      <c r="K4" s="117"/>
      <c r="L4" s="124" t="s">
        <v>71</v>
      </c>
      <c r="M4" s="117"/>
      <c r="N4" s="117"/>
      <c r="O4" s="117"/>
      <c r="P4" s="117"/>
      <c r="Q4" s="117"/>
      <c r="R4" s="117"/>
      <c r="S4" s="117"/>
      <c r="T4" s="117"/>
      <c r="U4" s="117"/>
      <c r="V4" s="117"/>
      <c r="W4" s="117"/>
      <c r="X4" s="117"/>
      <c r="Y4" s="117"/>
      <c r="Z4" s="117"/>
    </row>
    <row r="5">
      <c r="A5" s="128" t="s">
        <v>38</v>
      </c>
      <c r="B5" s="129" t="s">
        <v>34</v>
      </c>
      <c r="C5" s="129" t="s">
        <v>35</v>
      </c>
      <c r="D5" s="129" t="s">
        <v>36</v>
      </c>
      <c r="E5" s="129" t="s">
        <v>22</v>
      </c>
      <c r="F5" s="130" t="s">
        <v>72</v>
      </c>
      <c r="G5" s="117"/>
      <c r="H5" s="117"/>
      <c r="I5" s="117"/>
      <c r="J5" s="117"/>
      <c r="K5" s="117"/>
      <c r="L5" s="124" t="s">
        <v>22</v>
      </c>
      <c r="M5" s="117"/>
      <c r="N5" s="117"/>
      <c r="O5" s="117"/>
      <c r="P5" s="117"/>
      <c r="Q5" s="117"/>
      <c r="R5" s="117"/>
      <c r="S5" s="117"/>
      <c r="T5" s="117"/>
      <c r="U5" s="117"/>
      <c r="V5" s="117"/>
      <c r="W5" s="117"/>
      <c r="X5" s="117"/>
      <c r="Y5" s="117"/>
      <c r="Z5" s="117"/>
    </row>
    <row r="6">
      <c r="A6" s="131">
        <f>AVERAGE(K:K)</f>
        <v>1</v>
      </c>
      <c r="B6" s="132">
        <f>COUNTIF(F10:F993,"Pass")</f>
        <v>5</v>
      </c>
      <c r="C6" s="132">
        <f>COUNTIF(F10:F993,"Fail")</f>
        <v>0</v>
      </c>
      <c r="D6" s="132">
        <f>F6-E6-C6-B6</f>
        <v>0</v>
      </c>
      <c r="E6" s="132">
        <f>COUNTIF(F10:F993,"N/A")</f>
        <v>0</v>
      </c>
      <c r="F6" s="133">
        <f>COUNTA(A10:A993)</f>
        <v>5</v>
      </c>
      <c r="G6" s="117"/>
      <c r="H6" s="117"/>
      <c r="I6" s="117"/>
      <c r="J6" s="117"/>
      <c r="K6" s="117"/>
      <c r="L6" s="117"/>
      <c r="M6" s="117"/>
      <c r="N6" s="117"/>
      <c r="O6" s="117"/>
      <c r="P6" s="117"/>
      <c r="Q6" s="117"/>
      <c r="R6" s="117"/>
      <c r="S6" s="117"/>
      <c r="T6" s="117"/>
      <c r="U6" s="117"/>
      <c r="V6" s="117"/>
      <c r="W6" s="117"/>
      <c r="X6" s="117"/>
      <c r="Y6" s="117"/>
      <c r="Z6" s="117"/>
    </row>
    <row r="7">
      <c r="A7" s="134"/>
      <c r="B7" s="134"/>
      <c r="C7" s="134"/>
      <c r="D7" s="134"/>
      <c r="E7" s="134"/>
      <c r="F7" s="73"/>
      <c r="G7" s="117"/>
      <c r="H7" s="117"/>
      <c r="I7" s="117"/>
      <c r="J7" s="117"/>
      <c r="K7" s="117"/>
      <c r="L7" s="117"/>
      <c r="M7" s="117"/>
      <c r="N7" s="117"/>
      <c r="O7" s="117"/>
      <c r="P7" s="117"/>
      <c r="Q7" s="117"/>
      <c r="R7" s="117"/>
      <c r="S7" s="117"/>
      <c r="T7" s="117"/>
      <c r="U7" s="117"/>
      <c r="V7" s="117"/>
      <c r="W7" s="117"/>
      <c r="X7" s="117"/>
      <c r="Y7" s="117"/>
      <c r="Z7" s="117"/>
    </row>
    <row r="8" ht="6.75" customHeight="1">
      <c r="G8" s="117"/>
      <c r="H8" s="117"/>
      <c r="I8" s="117"/>
      <c r="J8" s="117"/>
      <c r="K8" s="117"/>
      <c r="L8" s="117"/>
      <c r="M8" s="117"/>
      <c r="N8" s="117"/>
      <c r="O8" s="117"/>
      <c r="P8" s="117"/>
      <c r="Q8" s="117"/>
      <c r="R8" s="117"/>
      <c r="S8" s="117"/>
      <c r="T8" s="117"/>
      <c r="U8" s="117"/>
      <c r="V8" s="117"/>
      <c r="W8" s="117"/>
      <c r="X8" s="117"/>
      <c r="Y8" s="117"/>
      <c r="Z8" s="117"/>
    </row>
    <row r="9">
      <c r="A9" s="135" t="s">
        <v>73</v>
      </c>
      <c r="B9" s="135" t="s">
        <v>74</v>
      </c>
      <c r="C9" s="135" t="s">
        <v>75</v>
      </c>
      <c r="D9" s="135" t="s">
        <v>76</v>
      </c>
      <c r="E9" s="135" t="s">
        <v>77</v>
      </c>
      <c r="F9" s="135" t="s">
        <v>78</v>
      </c>
      <c r="G9" s="135" t="s">
        <v>79</v>
      </c>
      <c r="H9" s="135" t="s">
        <v>80</v>
      </c>
      <c r="I9" s="136" t="s">
        <v>81</v>
      </c>
      <c r="J9" s="137" t="s">
        <v>82</v>
      </c>
      <c r="K9" s="137" t="s">
        <v>83</v>
      </c>
      <c r="L9" s="135" t="s">
        <v>84</v>
      </c>
    </row>
    <row r="10">
      <c r="A10" s="139" t="str">
        <f t="shared" ref="A10:A14" si="1">IF(OR(B10&lt;&gt;"",D10&lt;&gt;""),"["&amp;TEXT($B$2,"##")&amp;"-"&amp;TEXT(ROW()-9,"##")&amp;"]","")</f>
        <v>[Admin_CampaignAdministrate-1]</v>
      </c>
      <c r="B10" s="141" t="s">
        <v>210</v>
      </c>
      <c r="C10" s="141" t="s">
        <v>211</v>
      </c>
      <c r="D10" s="203" t="s">
        <v>355</v>
      </c>
      <c r="E10" s="140"/>
      <c r="F10" s="140" t="s">
        <v>34</v>
      </c>
      <c r="G10" s="163">
        <v>44671.0</v>
      </c>
      <c r="H10" s="142" t="s">
        <v>88</v>
      </c>
      <c r="I10" s="140">
        <v>15.0</v>
      </c>
      <c r="J10" s="140">
        <v>15.0</v>
      </c>
      <c r="K10" s="144">
        <f t="shared" ref="K10:K14" si="2">J10/I10</f>
        <v>1</v>
      </c>
      <c r="L10" s="140"/>
      <c r="M10" s="204"/>
      <c r="N10" s="11"/>
      <c r="O10" s="11"/>
      <c r="P10" s="11"/>
      <c r="Q10" s="11"/>
      <c r="R10" s="11"/>
      <c r="S10" s="11"/>
      <c r="T10" s="11"/>
      <c r="U10" s="11"/>
      <c r="V10" s="11"/>
      <c r="W10" s="11"/>
      <c r="X10" s="11"/>
      <c r="Y10" s="11"/>
      <c r="Z10" s="11"/>
    </row>
    <row r="11">
      <c r="A11" s="139" t="str">
        <f t="shared" si="1"/>
        <v>[Admin_CampaignAdministrate-2]</v>
      </c>
      <c r="B11" s="141" t="s">
        <v>213</v>
      </c>
      <c r="C11" s="141" t="s">
        <v>214</v>
      </c>
      <c r="D11" s="203" t="s">
        <v>356</v>
      </c>
      <c r="E11" s="140"/>
      <c r="F11" s="140" t="s">
        <v>34</v>
      </c>
      <c r="G11" s="163">
        <v>44671.0</v>
      </c>
      <c r="H11" s="142" t="s">
        <v>88</v>
      </c>
      <c r="I11" s="140">
        <v>15.0</v>
      </c>
      <c r="J11" s="140">
        <v>15.0</v>
      </c>
      <c r="K11" s="144">
        <f t="shared" si="2"/>
        <v>1</v>
      </c>
      <c r="L11" s="140"/>
    </row>
    <row r="12">
      <c r="A12" s="139" t="str">
        <f t="shared" si="1"/>
        <v>[Admin_CampaignAdministrate-3]</v>
      </c>
      <c r="B12" s="141" t="s">
        <v>357</v>
      </c>
      <c r="C12" s="141" t="s">
        <v>358</v>
      </c>
      <c r="D12" s="203" t="s">
        <v>359</v>
      </c>
      <c r="E12" s="140"/>
      <c r="F12" s="140" t="s">
        <v>34</v>
      </c>
      <c r="G12" s="163">
        <v>44671.0</v>
      </c>
      <c r="H12" s="142" t="s">
        <v>88</v>
      </c>
      <c r="I12" s="140">
        <v>15.0</v>
      </c>
      <c r="J12" s="140">
        <v>15.0</v>
      </c>
      <c r="K12" s="144">
        <f t="shared" si="2"/>
        <v>1</v>
      </c>
      <c r="L12" s="140"/>
    </row>
    <row r="13">
      <c r="A13" s="139" t="str">
        <f t="shared" si="1"/>
        <v>[Admin_CampaignAdministrate-4]</v>
      </c>
      <c r="B13" s="141" t="s">
        <v>360</v>
      </c>
      <c r="C13" s="141" t="s">
        <v>361</v>
      </c>
      <c r="D13" s="203" t="s">
        <v>362</v>
      </c>
      <c r="E13" s="140"/>
      <c r="F13" s="140" t="s">
        <v>34</v>
      </c>
      <c r="G13" s="163">
        <v>44671.0</v>
      </c>
      <c r="H13" s="142" t="s">
        <v>88</v>
      </c>
      <c r="I13" s="140">
        <v>15.0</v>
      </c>
      <c r="J13" s="140">
        <v>15.0</v>
      </c>
      <c r="K13" s="144">
        <f t="shared" si="2"/>
        <v>1</v>
      </c>
      <c r="L13" s="140"/>
    </row>
    <row r="14">
      <c r="A14" s="139" t="str">
        <f t="shared" si="1"/>
        <v>[Admin_CampaignAdministrate-5]</v>
      </c>
      <c r="B14" s="141" t="s">
        <v>363</v>
      </c>
      <c r="C14" s="142" t="s">
        <v>364</v>
      </c>
      <c r="D14" s="142" t="s">
        <v>365</v>
      </c>
      <c r="E14" s="140"/>
      <c r="F14" s="140" t="s">
        <v>34</v>
      </c>
      <c r="G14" s="163">
        <v>44671.0</v>
      </c>
      <c r="H14" s="142" t="s">
        <v>88</v>
      </c>
      <c r="I14" s="140">
        <v>15.0</v>
      </c>
      <c r="J14" s="140">
        <v>15.0</v>
      </c>
      <c r="K14" s="144">
        <f t="shared" si="2"/>
        <v>1</v>
      </c>
      <c r="L14" s="140"/>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3">
    <mergeCell ref="B2:E2"/>
    <mergeCell ref="B3:E3"/>
    <mergeCell ref="B4:E4"/>
  </mergeCells>
  <dataValidations>
    <dataValidation type="list" allowBlank="1" showErrorMessage="1" sqref="F10:F14">
      <formula1>$L$2:$L$5</formula1>
    </dataValidation>
    <dataValidation type="list" allowBlank="1" showErrorMessage="1" sqref="F9">
      <formula1>$O$2:$O$5</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5"/>
    <col customWidth="1" min="2" max="2" width="11.75"/>
    <col customWidth="1" min="3" max="4" width="37.75"/>
    <col customWidth="1" min="5" max="5" width="28.13"/>
    <col customWidth="1" min="6" max="6" width="30.63"/>
    <col customWidth="1" min="7" max="26" width="9.0"/>
  </cols>
  <sheetData>
    <row r="1">
      <c r="A1" s="11"/>
      <c r="B1" s="75"/>
      <c r="C1" s="76"/>
      <c r="D1" s="77" t="s">
        <v>44</v>
      </c>
      <c r="E1" s="78"/>
      <c r="F1" s="76"/>
      <c r="G1" s="11"/>
      <c r="H1" s="11"/>
      <c r="I1" s="11"/>
      <c r="J1" s="11"/>
      <c r="K1" s="11"/>
      <c r="L1" s="11"/>
      <c r="M1" s="11"/>
      <c r="N1" s="11"/>
      <c r="O1" s="11"/>
      <c r="P1" s="11"/>
      <c r="Q1" s="11"/>
      <c r="R1" s="11"/>
      <c r="S1" s="11"/>
      <c r="T1" s="11"/>
      <c r="U1" s="11"/>
      <c r="V1" s="11"/>
      <c r="W1" s="11"/>
      <c r="X1" s="11"/>
      <c r="Y1" s="11"/>
      <c r="Z1" s="11"/>
    </row>
    <row r="2" ht="13.5" customHeight="1">
      <c r="A2" s="11"/>
      <c r="B2" s="75"/>
      <c r="C2" s="76"/>
      <c r="D2" s="79"/>
      <c r="E2" s="79"/>
      <c r="F2" s="76"/>
      <c r="G2" s="11"/>
      <c r="H2" s="11"/>
      <c r="I2" s="11"/>
      <c r="J2" s="11"/>
      <c r="K2" s="11"/>
      <c r="L2" s="11"/>
      <c r="M2" s="11"/>
      <c r="N2" s="11"/>
      <c r="O2" s="11"/>
      <c r="P2" s="11"/>
      <c r="Q2" s="11"/>
      <c r="R2" s="11"/>
      <c r="S2" s="11"/>
      <c r="T2" s="11"/>
      <c r="U2" s="11"/>
      <c r="V2" s="11"/>
      <c r="W2" s="11"/>
      <c r="X2" s="11"/>
      <c r="Y2" s="11"/>
      <c r="Z2" s="11"/>
    </row>
    <row r="3" ht="12.75" customHeight="1">
      <c r="A3" s="11"/>
      <c r="B3" s="80" t="s">
        <v>1</v>
      </c>
      <c r="C3" s="81"/>
      <c r="D3" s="55" t="str">
        <f>Cover!C4</f>
        <v>Conneto</v>
      </c>
      <c r="E3" s="5"/>
      <c r="F3" s="6"/>
      <c r="G3" s="11"/>
      <c r="H3" s="11"/>
      <c r="I3" s="11"/>
      <c r="J3" s="11"/>
      <c r="K3" s="11"/>
      <c r="L3" s="11"/>
      <c r="M3" s="11"/>
      <c r="N3" s="11"/>
      <c r="O3" s="11"/>
      <c r="P3" s="11"/>
      <c r="Q3" s="11"/>
      <c r="R3" s="11"/>
      <c r="S3" s="11"/>
      <c r="T3" s="11"/>
      <c r="U3" s="11"/>
      <c r="V3" s="11"/>
      <c r="W3" s="11"/>
      <c r="X3" s="11"/>
      <c r="Y3" s="11"/>
      <c r="Z3" s="11"/>
    </row>
    <row r="4" ht="12.75" customHeight="1">
      <c r="A4" s="11"/>
      <c r="B4" s="80" t="s">
        <v>5</v>
      </c>
      <c r="C4" s="81"/>
      <c r="D4" s="55" t="str">
        <f>Cover!C5</f>
        <v>SP22SE09</v>
      </c>
      <c r="E4" s="5"/>
      <c r="F4" s="6"/>
      <c r="G4" s="11"/>
      <c r="H4" s="11"/>
      <c r="I4" s="11"/>
      <c r="J4" s="11"/>
      <c r="K4" s="11"/>
      <c r="L4" s="11"/>
      <c r="M4" s="11"/>
      <c r="N4" s="11"/>
      <c r="O4" s="11"/>
      <c r="P4" s="11"/>
      <c r="Q4" s="11"/>
      <c r="R4" s="11"/>
      <c r="S4" s="11"/>
      <c r="T4" s="11"/>
      <c r="U4" s="11"/>
      <c r="V4" s="11"/>
      <c r="W4" s="11"/>
      <c r="X4" s="11"/>
      <c r="Y4" s="11"/>
      <c r="Z4" s="11"/>
    </row>
    <row r="5" ht="84.75" customHeight="1">
      <c r="A5" s="82"/>
      <c r="B5" s="83" t="s">
        <v>45</v>
      </c>
      <c r="C5" s="6"/>
      <c r="D5" s="84" t="s">
        <v>46</v>
      </c>
      <c r="E5" s="5"/>
      <c r="F5" s="6"/>
      <c r="G5" s="82"/>
      <c r="H5" s="82"/>
      <c r="I5" s="82"/>
      <c r="J5" s="82"/>
      <c r="K5" s="82"/>
      <c r="L5" s="82"/>
      <c r="M5" s="82"/>
      <c r="N5" s="82"/>
      <c r="O5" s="82"/>
      <c r="P5" s="82"/>
      <c r="Q5" s="82"/>
      <c r="R5" s="82"/>
      <c r="S5" s="82"/>
      <c r="T5" s="82"/>
      <c r="U5" s="82"/>
      <c r="V5" s="82"/>
      <c r="W5" s="82"/>
      <c r="X5" s="82"/>
      <c r="Y5" s="82"/>
      <c r="Z5" s="82"/>
    </row>
    <row r="6" ht="12.75" customHeight="1">
      <c r="A6" s="11"/>
      <c r="B6" s="85"/>
      <c r="C6" s="11"/>
      <c r="D6" s="11"/>
      <c r="E6" s="11"/>
      <c r="F6" s="11"/>
      <c r="G6" s="11"/>
      <c r="H6" s="11"/>
      <c r="I6" s="11"/>
      <c r="J6" s="11"/>
      <c r="K6" s="11"/>
      <c r="L6" s="11"/>
      <c r="M6" s="11"/>
      <c r="N6" s="11"/>
      <c r="O6" s="11"/>
      <c r="P6" s="11"/>
      <c r="Q6" s="11"/>
      <c r="R6" s="11"/>
      <c r="S6" s="11"/>
      <c r="T6" s="11"/>
      <c r="U6" s="11"/>
      <c r="V6" s="11"/>
      <c r="W6" s="11"/>
      <c r="X6" s="11"/>
      <c r="Y6" s="11"/>
      <c r="Z6" s="11"/>
    </row>
    <row r="7" ht="12.75" customHeight="1">
      <c r="A7" s="86"/>
      <c r="B7" s="87"/>
      <c r="C7" s="88"/>
      <c r="D7" s="88"/>
      <c r="E7" s="88"/>
      <c r="F7" s="88"/>
      <c r="G7" s="86"/>
      <c r="H7" s="86"/>
      <c r="I7" s="86"/>
      <c r="J7" s="86"/>
      <c r="K7" s="86"/>
      <c r="L7" s="86"/>
      <c r="M7" s="86"/>
      <c r="N7" s="86"/>
      <c r="O7" s="86"/>
      <c r="P7" s="86"/>
      <c r="Q7" s="86"/>
      <c r="R7" s="86"/>
      <c r="S7" s="86"/>
      <c r="T7" s="86"/>
      <c r="U7" s="86"/>
      <c r="V7" s="86"/>
      <c r="W7" s="86"/>
      <c r="X7" s="86"/>
      <c r="Y7" s="86"/>
      <c r="Z7" s="86"/>
    </row>
    <row r="8" ht="21.0" customHeight="1">
      <c r="A8" s="89"/>
      <c r="B8" s="90" t="s">
        <v>32</v>
      </c>
      <c r="C8" s="91" t="s">
        <v>47</v>
      </c>
      <c r="D8" s="91" t="s">
        <v>48</v>
      </c>
      <c r="E8" s="92" t="s">
        <v>49</v>
      </c>
      <c r="F8" s="93" t="s">
        <v>50</v>
      </c>
      <c r="G8" s="11"/>
      <c r="H8" s="89"/>
      <c r="I8" s="89"/>
      <c r="J8" s="89"/>
      <c r="K8" s="89"/>
      <c r="L8" s="89"/>
      <c r="M8" s="89"/>
      <c r="N8" s="89"/>
      <c r="O8" s="89"/>
      <c r="P8" s="89"/>
      <c r="Q8" s="89"/>
      <c r="R8" s="89"/>
      <c r="S8" s="89"/>
      <c r="T8" s="89"/>
      <c r="U8" s="89"/>
      <c r="V8" s="89"/>
      <c r="W8" s="89"/>
      <c r="X8" s="89"/>
      <c r="Y8" s="89"/>
      <c r="Z8" s="89"/>
    </row>
    <row r="9" ht="12.75" customHeight="1">
      <c r="A9" s="11"/>
      <c r="B9" s="94">
        <v>1.0</v>
      </c>
      <c r="C9" s="95" t="s">
        <v>51</v>
      </c>
      <c r="D9" s="96" t="s">
        <v>51</v>
      </c>
      <c r="E9" s="97"/>
      <c r="F9" s="98"/>
      <c r="G9" s="11"/>
      <c r="H9" s="99"/>
      <c r="I9" s="11"/>
      <c r="J9" s="11"/>
      <c r="K9" s="11"/>
      <c r="L9" s="11"/>
      <c r="M9" s="11"/>
      <c r="N9" s="11"/>
      <c r="O9" s="11"/>
      <c r="P9" s="11"/>
      <c r="Q9" s="11"/>
      <c r="R9" s="11"/>
      <c r="S9" s="11"/>
      <c r="T9" s="11"/>
      <c r="U9" s="11"/>
      <c r="V9" s="11"/>
      <c r="W9" s="11"/>
      <c r="X9" s="11"/>
      <c r="Y9" s="11"/>
      <c r="Z9" s="11"/>
    </row>
    <row r="10" ht="12.75" customHeight="1">
      <c r="A10" s="11"/>
      <c r="B10" s="100">
        <v>2.0</v>
      </c>
      <c r="C10" s="101" t="s">
        <v>52</v>
      </c>
      <c r="D10" s="102" t="s">
        <v>52</v>
      </c>
      <c r="E10" s="103"/>
      <c r="F10" s="104"/>
      <c r="G10" s="11"/>
      <c r="H10" s="99"/>
      <c r="I10" s="11"/>
      <c r="J10" s="11"/>
      <c r="K10" s="11"/>
      <c r="L10" s="11"/>
      <c r="M10" s="11"/>
      <c r="N10" s="11"/>
      <c r="O10" s="11"/>
      <c r="P10" s="11"/>
      <c r="Q10" s="11"/>
      <c r="R10" s="11"/>
      <c r="S10" s="11"/>
      <c r="T10" s="11"/>
      <c r="U10" s="11"/>
      <c r="V10" s="11"/>
      <c r="W10" s="11"/>
      <c r="X10" s="11"/>
      <c r="Y10" s="11"/>
      <c r="Z10" s="11"/>
    </row>
    <row r="11" ht="12.75" customHeight="1">
      <c r="A11" s="11"/>
      <c r="B11" s="94">
        <v>3.0</v>
      </c>
      <c r="C11" s="101" t="s">
        <v>53</v>
      </c>
      <c r="D11" s="105" t="s">
        <v>53</v>
      </c>
      <c r="E11" s="103"/>
      <c r="F11" s="104"/>
      <c r="G11" s="11"/>
      <c r="H11" s="11"/>
      <c r="I11" s="11"/>
      <c r="J11" s="11"/>
      <c r="K11" s="11"/>
      <c r="L11" s="11"/>
      <c r="M11" s="11"/>
      <c r="N11" s="11"/>
      <c r="O11" s="11"/>
      <c r="P11" s="11"/>
      <c r="Q11" s="11"/>
      <c r="R11" s="11"/>
      <c r="S11" s="11"/>
      <c r="T11" s="11"/>
      <c r="U11" s="11"/>
      <c r="V11" s="11"/>
      <c r="W11" s="11"/>
      <c r="X11" s="11"/>
      <c r="Y11" s="11"/>
      <c r="Z11" s="11"/>
    </row>
    <row r="12" ht="12.75" customHeight="1">
      <c r="A12" s="11"/>
      <c r="B12" s="94">
        <v>4.0</v>
      </c>
      <c r="C12" s="106" t="s">
        <v>54</v>
      </c>
      <c r="D12" s="107" t="s">
        <v>54</v>
      </c>
      <c r="E12" s="103"/>
      <c r="F12" s="104"/>
      <c r="G12" s="11"/>
      <c r="H12" s="11"/>
      <c r="I12" s="11"/>
      <c r="J12" s="11"/>
      <c r="K12" s="11"/>
      <c r="L12" s="64"/>
      <c r="M12" s="64"/>
      <c r="N12" s="11"/>
      <c r="O12" s="11"/>
      <c r="P12" s="11"/>
      <c r="Q12" s="11"/>
      <c r="R12" s="11"/>
      <c r="S12" s="11"/>
      <c r="T12" s="11"/>
      <c r="U12" s="11"/>
      <c r="V12" s="11"/>
      <c r="W12" s="11"/>
      <c r="X12" s="11"/>
      <c r="Y12" s="11"/>
      <c r="Z12" s="11"/>
    </row>
    <row r="13" ht="12.75" customHeight="1">
      <c r="A13" s="11"/>
      <c r="B13" s="100">
        <v>5.0</v>
      </c>
      <c r="C13" s="101" t="s">
        <v>55</v>
      </c>
      <c r="D13" s="108" t="s">
        <v>55</v>
      </c>
      <c r="E13" s="103"/>
      <c r="F13" s="104"/>
      <c r="G13" s="11"/>
      <c r="H13" s="11"/>
      <c r="I13" s="11"/>
      <c r="J13" s="11"/>
      <c r="K13" s="11"/>
      <c r="L13" s="11"/>
      <c r="M13" s="64"/>
      <c r="N13" s="11"/>
      <c r="O13" s="11"/>
      <c r="P13" s="11"/>
      <c r="Q13" s="11"/>
      <c r="R13" s="11"/>
      <c r="S13" s="11"/>
      <c r="T13" s="11"/>
      <c r="U13" s="11"/>
      <c r="V13" s="11"/>
      <c r="W13" s="11"/>
      <c r="X13" s="11"/>
      <c r="Y13" s="11"/>
      <c r="Z13" s="11"/>
    </row>
    <row r="14" ht="12.75" customHeight="1">
      <c r="A14" s="11"/>
      <c r="B14" s="94">
        <v>6.0</v>
      </c>
      <c r="C14" s="101" t="s">
        <v>56</v>
      </c>
      <c r="D14" s="102" t="s">
        <v>56</v>
      </c>
      <c r="E14" s="103"/>
      <c r="F14" s="104"/>
      <c r="G14" s="11"/>
      <c r="H14" s="11"/>
      <c r="I14" s="11"/>
      <c r="J14" s="11"/>
      <c r="K14" s="11"/>
      <c r="L14" s="11"/>
      <c r="M14" s="64"/>
      <c r="N14" s="11"/>
      <c r="O14" s="11"/>
      <c r="P14" s="11"/>
      <c r="Q14" s="11"/>
      <c r="R14" s="11"/>
      <c r="S14" s="11"/>
      <c r="T14" s="11"/>
      <c r="U14" s="11"/>
      <c r="V14" s="11"/>
      <c r="W14" s="11"/>
      <c r="X14" s="11"/>
      <c r="Y14" s="11"/>
      <c r="Z14" s="11"/>
    </row>
    <row r="15" ht="12.75" customHeight="1">
      <c r="A15" s="11"/>
      <c r="B15" s="94">
        <v>7.0</v>
      </c>
      <c r="C15" s="101" t="s">
        <v>57</v>
      </c>
      <c r="D15" s="102" t="s">
        <v>57</v>
      </c>
      <c r="E15" s="103"/>
      <c r="F15" s="104"/>
      <c r="G15" s="11"/>
      <c r="H15" s="11"/>
      <c r="I15" s="11"/>
      <c r="J15" s="11"/>
      <c r="K15" s="11"/>
      <c r="L15" s="11"/>
      <c r="M15" s="11"/>
      <c r="N15" s="11"/>
      <c r="O15" s="11"/>
      <c r="P15" s="11"/>
      <c r="Q15" s="11"/>
      <c r="R15" s="11"/>
      <c r="S15" s="11"/>
      <c r="T15" s="11"/>
      <c r="U15" s="11"/>
      <c r="V15" s="11"/>
      <c r="W15" s="11"/>
      <c r="X15" s="11"/>
      <c r="Y15" s="11"/>
      <c r="Z15" s="11"/>
    </row>
    <row r="16" ht="12.75" customHeight="1">
      <c r="A16" s="11"/>
      <c r="B16" s="100">
        <v>8.0</v>
      </c>
      <c r="C16" s="101" t="s">
        <v>58</v>
      </c>
      <c r="D16" s="102" t="s">
        <v>58</v>
      </c>
      <c r="E16" s="109"/>
      <c r="F16" s="104"/>
      <c r="G16" s="11"/>
      <c r="H16" s="11"/>
      <c r="I16" s="11"/>
      <c r="J16" s="11"/>
      <c r="K16" s="11"/>
      <c r="L16" s="11"/>
      <c r="M16" s="11"/>
      <c r="N16" s="11"/>
      <c r="O16" s="11"/>
      <c r="P16" s="11"/>
      <c r="Q16" s="11"/>
      <c r="R16" s="11"/>
      <c r="S16" s="11"/>
      <c r="T16" s="11"/>
      <c r="U16" s="11"/>
      <c r="V16" s="11"/>
      <c r="W16" s="11"/>
      <c r="X16" s="11"/>
      <c r="Y16" s="11"/>
      <c r="Z16" s="11"/>
    </row>
    <row r="17" ht="12.75" customHeight="1">
      <c r="A17" s="11"/>
      <c r="B17" s="94">
        <v>9.0</v>
      </c>
      <c r="C17" s="101" t="s">
        <v>59</v>
      </c>
      <c r="D17" s="110" t="s">
        <v>59</v>
      </c>
      <c r="E17" s="109"/>
      <c r="F17" s="104"/>
      <c r="G17" s="11"/>
      <c r="H17" s="11"/>
      <c r="I17" s="11"/>
      <c r="J17" s="11"/>
      <c r="K17" s="11"/>
      <c r="L17" s="11"/>
      <c r="M17" s="11"/>
      <c r="N17" s="11"/>
      <c r="O17" s="11"/>
      <c r="P17" s="11"/>
      <c r="Q17" s="11"/>
      <c r="R17" s="11"/>
      <c r="S17" s="11"/>
      <c r="T17" s="11"/>
      <c r="U17" s="11"/>
      <c r="V17" s="11"/>
      <c r="W17" s="11"/>
      <c r="X17" s="11"/>
      <c r="Y17" s="11"/>
      <c r="Z17" s="11"/>
    </row>
    <row r="18" ht="12.75" customHeight="1">
      <c r="A18" s="11"/>
      <c r="B18" s="94">
        <v>10.0</v>
      </c>
      <c r="C18" s="101" t="s">
        <v>60</v>
      </c>
      <c r="D18" s="102" t="s">
        <v>60</v>
      </c>
      <c r="E18" s="109"/>
      <c r="F18" s="104"/>
      <c r="G18" s="11"/>
      <c r="H18" s="11"/>
      <c r="I18" s="11"/>
      <c r="J18" s="11"/>
      <c r="K18" s="11"/>
      <c r="L18" s="11"/>
      <c r="M18" s="11"/>
      <c r="N18" s="11"/>
      <c r="O18" s="11"/>
      <c r="P18" s="11"/>
      <c r="Q18" s="11"/>
      <c r="R18" s="11"/>
      <c r="S18" s="11"/>
      <c r="T18" s="11"/>
      <c r="U18" s="11"/>
      <c r="V18" s="11"/>
      <c r="W18" s="11"/>
      <c r="X18" s="11"/>
      <c r="Y18" s="11"/>
      <c r="Z18" s="11"/>
    </row>
    <row r="19" ht="12.75" customHeight="1">
      <c r="A19" s="11"/>
      <c r="B19" s="100">
        <v>11.0</v>
      </c>
      <c r="C19" s="101" t="s">
        <v>61</v>
      </c>
      <c r="D19" s="102" t="s">
        <v>61</v>
      </c>
      <c r="E19" s="109"/>
      <c r="F19" s="104"/>
      <c r="G19" s="11"/>
      <c r="H19" s="11"/>
      <c r="I19" s="11"/>
      <c r="J19" s="11"/>
      <c r="K19" s="11"/>
      <c r="L19" s="11"/>
      <c r="M19" s="11"/>
      <c r="N19" s="11"/>
      <c r="O19" s="11"/>
      <c r="P19" s="11"/>
      <c r="Q19" s="11"/>
      <c r="R19" s="11"/>
      <c r="S19" s="11"/>
      <c r="T19" s="11"/>
      <c r="U19" s="11"/>
      <c r="V19" s="11"/>
      <c r="W19" s="11"/>
      <c r="X19" s="11"/>
      <c r="Y19" s="11"/>
      <c r="Z19" s="11"/>
    </row>
    <row r="20" ht="12.75" customHeight="1">
      <c r="A20" s="11"/>
      <c r="B20" s="94">
        <v>12.0</v>
      </c>
      <c r="C20" s="101" t="s">
        <v>62</v>
      </c>
      <c r="D20" s="102" t="s">
        <v>62</v>
      </c>
      <c r="E20" s="109"/>
      <c r="F20" s="104"/>
      <c r="G20" s="11"/>
      <c r="H20" s="11"/>
      <c r="I20" s="11"/>
      <c r="J20" s="11"/>
      <c r="K20" s="11"/>
      <c r="L20" s="11"/>
      <c r="M20" s="11"/>
      <c r="N20" s="11"/>
      <c r="O20" s="11"/>
      <c r="P20" s="11"/>
      <c r="Q20" s="11"/>
      <c r="R20" s="11"/>
      <c r="S20" s="11"/>
      <c r="T20" s="11"/>
      <c r="U20" s="11"/>
      <c r="V20" s="11"/>
      <c r="W20" s="11"/>
      <c r="X20" s="11"/>
      <c r="Y20" s="11"/>
      <c r="Z20" s="11"/>
    </row>
    <row r="21" ht="12.75" customHeight="1">
      <c r="A21" s="11"/>
      <c r="B21" s="94">
        <v>13.0</v>
      </c>
      <c r="C21" s="101" t="s">
        <v>63</v>
      </c>
      <c r="D21" s="102" t="s">
        <v>63</v>
      </c>
      <c r="E21" s="109"/>
      <c r="F21" s="104"/>
      <c r="G21" s="11"/>
      <c r="H21" s="11"/>
      <c r="I21" s="11"/>
      <c r="J21" s="11"/>
      <c r="K21" s="11"/>
      <c r="L21" s="11"/>
      <c r="M21" s="11"/>
      <c r="N21" s="11"/>
      <c r="O21" s="11"/>
      <c r="P21" s="11"/>
      <c r="Q21" s="11"/>
      <c r="R21" s="11"/>
      <c r="S21" s="11"/>
      <c r="T21" s="11"/>
      <c r="U21" s="11"/>
      <c r="V21" s="11"/>
      <c r="W21" s="11"/>
      <c r="X21" s="11"/>
      <c r="Y21" s="11"/>
      <c r="Z21" s="11"/>
    </row>
    <row r="22" ht="12.75" customHeight="1">
      <c r="A22" s="11"/>
      <c r="B22" s="100">
        <v>14.0</v>
      </c>
      <c r="C22" s="101" t="s">
        <v>64</v>
      </c>
      <c r="D22" s="102" t="s">
        <v>64</v>
      </c>
      <c r="E22" s="109"/>
      <c r="F22" s="104"/>
      <c r="G22" s="11"/>
      <c r="H22" s="11"/>
      <c r="I22" s="11"/>
      <c r="J22" s="11"/>
      <c r="K22" s="11"/>
      <c r="L22" s="11"/>
      <c r="M22" s="11"/>
      <c r="N22" s="11"/>
      <c r="O22" s="11"/>
      <c r="P22" s="11"/>
      <c r="Q22" s="11"/>
      <c r="R22" s="11"/>
      <c r="S22" s="11"/>
      <c r="T22" s="11"/>
      <c r="U22" s="11"/>
      <c r="V22" s="11"/>
      <c r="W22" s="11"/>
      <c r="X22" s="11"/>
      <c r="Y22" s="11"/>
      <c r="Z22" s="11"/>
    </row>
    <row r="23" ht="12.75" customHeight="1">
      <c r="A23" s="11"/>
      <c r="B23" s="94">
        <v>15.0</v>
      </c>
      <c r="C23" s="101" t="s">
        <v>65</v>
      </c>
      <c r="D23" s="102" t="s">
        <v>65</v>
      </c>
      <c r="E23" s="109"/>
      <c r="F23" s="104"/>
      <c r="G23" s="11"/>
      <c r="H23" s="11"/>
      <c r="I23" s="11"/>
      <c r="J23" s="11"/>
      <c r="K23" s="11"/>
      <c r="L23" s="11"/>
      <c r="M23" s="11"/>
      <c r="N23" s="11"/>
      <c r="O23" s="11"/>
      <c r="P23" s="11"/>
      <c r="Q23" s="11"/>
      <c r="R23" s="11"/>
      <c r="S23" s="11"/>
      <c r="T23" s="11"/>
      <c r="U23" s="11"/>
      <c r="V23" s="11"/>
      <c r="W23" s="11"/>
      <c r="X23" s="11"/>
      <c r="Y23" s="11"/>
      <c r="Z23" s="11"/>
    </row>
    <row r="24" ht="12.75" customHeight="1">
      <c r="A24" s="11"/>
      <c r="B24" s="94">
        <v>16.0</v>
      </c>
      <c r="C24" s="111" t="s">
        <v>66</v>
      </c>
      <c r="D24" s="107" t="s">
        <v>66</v>
      </c>
      <c r="E24" s="109"/>
      <c r="F24" s="104"/>
      <c r="G24" s="11"/>
      <c r="H24" s="11"/>
      <c r="I24" s="11"/>
      <c r="J24" s="11"/>
      <c r="K24" s="11"/>
      <c r="L24" s="11"/>
      <c r="M24" s="11"/>
      <c r="N24" s="11"/>
      <c r="O24" s="11"/>
      <c r="P24" s="11"/>
      <c r="Q24" s="11"/>
      <c r="R24" s="11"/>
      <c r="S24" s="11"/>
      <c r="T24" s="11"/>
      <c r="U24" s="11"/>
      <c r="V24" s="11"/>
      <c r="W24" s="11"/>
      <c r="X24" s="11"/>
      <c r="Y24" s="11"/>
      <c r="Z24" s="11"/>
    </row>
    <row r="25" ht="12.75" customHeight="1">
      <c r="A25" s="11"/>
      <c r="B25" s="100">
        <v>17.0</v>
      </c>
      <c r="C25" s="112" t="s">
        <v>67</v>
      </c>
      <c r="D25" s="113" t="s">
        <v>67</v>
      </c>
      <c r="E25" s="114"/>
      <c r="F25" s="115"/>
      <c r="G25" s="11"/>
      <c r="H25" s="11"/>
      <c r="I25" s="11"/>
      <c r="J25" s="11"/>
      <c r="K25" s="11"/>
      <c r="L25" s="11"/>
      <c r="M25" s="11"/>
      <c r="N25" s="11"/>
      <c r="O25" s="11"/>
      <c r="P25" s="11"/>
      <c r="Q25" s="11"/>
      <c r="R25" s="11"/>
      <c r="S25" s="11"/>
      <c r="T25" s="11"/>
      <c r="U25" s="11"/>
      <c r="V25" s="11"/>
      <c r="W25" s="11"/>
      <c r="X25" s="11"/>
      <c r="Y25" s="11"/>
      <c r="Z25" s="11"/>
    </row>
    <row r="26" ht="12.75" customHeight="1">
      <c r="A26" s="11"/>
      <c r="B26" s="116"/>
      <c r="C26" s="76"/>
      <c r="D26" s="76"/>
      <c r="E26" s="76"/>
      <c r="F26" s="76"/>
      <c r="G26" s="11"/>
      <c r="H26" s="11"/>
      <c r="I26" s="11"/>
      <c r="J26" s="11"/>
      <c r="K26" s="11"/>
      <c r="L26" s="11"/>
      <c r="M26" s="11"/>
      <c r="N26" s="11"/>
      <c r="O26" s="11"/>
      <c r="P26" s="11"/>
      <c r="Q26" s="11"/>
      <c r="R26" s="11"/>
      <c r="S26" s="11"/>
      <c r="T26" s="11"/>
      <c r="U26" s="11"/>
      <c r="V26" s="11"/>
      <c r="W26" s="11"/>
      <c r="X26" s="11"/>
      <c r="Y26" s="11"/>
      <c r="Z26" s="11"/>
    </row>
    <row r="27" ht="12.75" customHeight="1">
      <c r="A27" s="11"/>
      <c r="B27" s="75"/>
      <c r="C27" s="76"/>
      <c r="D27" s="76"/>
      <c r="E27" s="76"/>
      <c r="F27" s="76"/>
      <c r="G27" s="11"/>
      <c r="H27" s="11"/>
      <c r="I27" s="11"/>
      <c r="J27" s="11"/>
      <c r="K27" s="11"/>
      <c r="L27" s="11"/>
      <c r="M27" s="11"/>
      <c r="N27" s="11"/>
      <c r="O27" s="11"/>
      <c r="P27" s="11"/>
      <c r="Q27" s="11"/>
      <c r="R27" s="11"/>
      <c r="S27" s="11"/>
      <c r="T27" s="11"/>
      <c r="U27" s="11"/>
      <c r="V27" s="11"/>
      <c r="W27" s="11"/>
      <c r="X27" s="11"/>
      <c r="Y27" s="11"/>
      <c r="Z27" s="11"/>
    </row>
    <row r="28" ht="12.75" customHeight="1">
      <c r="A28" s="11"/>
      <c r="B28" s="75"/>
      <c r="C28" s="76"/>
      <c r="D28" s="76"/>
      <c r="E28" s="76"/>
      <c r="F28" s="76"/>
      <c r="G28" s="11"/>
      <c r="H28" s="11"/>
      <c r="I28" s="11"/>
      <c r="J28" s="11"/>
      <c r="K28" s="11"/>
      <c r="L28" s="11"/>
      <c r="M28" s="11"/>
      <c r="N28" s="11"/>
      <c r="O28" s="11"/>
      <c r="P28" s="11"/>
      <c r="Q28" s="11"/>
      <c r="R28" s="11"/>
      <c r="S28" s="11"/>
      <c r="T28" s="11"/>
      <c r="U28" s="11"/>
      <c r="V28" s="11"/>
      <c r="W28" s="11"/>
      <c r="X28" s="11"/>
      <c r="Y28" s="11"/>
      <c r="Z28" s="11"/>
    </row>
    <row r="29" ht="12.75" customHeight="1">
      <c r="A29" s="11"/>
      <c r="B29" s="75"/>
      <c r="C29" s="76"/>
      <c r="D29" s="76"/>
      <c r="E29" s="76"/>
      <c r="F29" s="76"/>
      <c r="G29" s="11"/>
      <c r="H29" s="11"/>
      <c r="I29" s="11"/>
      <c r="J29" s="11"/>
      <c r="K29" s="11"/>
      <c r="L29" s="11"/>
      <c r="M29" s="11"/>
      <c r="N29" s="11"/>
      <c r="O29" s="11"/>
      <c r="P29" s="11"/>
      <c r="Q29" s="11"/>
      <c r="R29" s="11"/>
      <c r="S29" s="11"/>
      <c r="T29" s="11"/>
      <c r="U29" s="11"/>
      <c r="V29" s="11"/>
      <c r="W29" s="11"/>
      <c r="X29" s="11"/>
      <c r="Y29" s="11"/>
      <c r="Z29" s="11"/>
    </row>
    <row r="30" ht="12.75" customHeight="1">
      <c r="A30" s="11"/>
      <c r="B30" s="75"/>
      <c r="C30" s="76"/>
      <c r="D30" s="76"/>
      <c r="E30" s="76"/>
      <c r="F30" s="76"/>
      <c r="G30" s="11"/>
      <c r="H30" s="11"/>
      <c r="I30" s="11"/>
      <c r="J30" s="11"/>
      <c r="K30" s="11"/>
      <c r="L30" s="11"/>
      <c r="M30" s="11"/>
      <c r="N30" s="11"/>
      <c r="O30" s="11"/>
      <c r="P30" s="11"/>
      <c r="Q30" s="11"/>
      <c r="R30" s="11"/>
      <c r="S30" s="11"/>
      <c r="T30" s="11"/>
      <c r="U30" s="11"/>
      <c r="V30" s="11"/>
      <c r="W30" s="11"/>
      <c r="X30" s="11"/>
      <c r="Y30" s="11"/>
      <c r="Z30" s="11"/>
    </row>
    <row r="31" ht="12.75" customHeight="1">
      <c r="A31" s="11"/>
      <c r="B31" s="75"/>
      <c r="C31" s="76"/>
      <c r="D31" s="76"/>
      <c r="E31" s="76"/>
      <c r="F31" s="76"/>
      <c r="G31" s="11"/>
      <c r="H31" s="11"/>
      <c r="I31" s="11"/>
      <c r="J31" s="11"/>
      <c r="K31" s="11"/>
      <c r="L31" s="11"/>
      <c r="M31" s="11"/>
      <c r="N31" s="11"/>
      <c r="O31" s="11"/>
      <c r="P31" s="11"/>
      <c r="Q31" s="11"/>
      <c r="R31" s="11"/>
      <c r="S31" s="11"/>
      <c r="T31" s="11"/>
      <c r="U31" s="11"/>
      <c r="V31" s="11"/>
      <c r="W31" s="11"/>
      <c r="X31" s="11"/>
      <c r="Y31" s="11"/>
      <c r="Z31" s="11"/>
    </row>
    <row r="32" ht="12.75" customHeight="1">
      <c r="A32" s="11"/>
      <c r="B32" s="75"/>
      <c r="C32" s="76"/>
      <c r="D32" s="76"/>
      <c r="E32" s="76"/>
      <c r="F32" s="76"/>
      <c r="G32" s="11"/>
      <c r="H32" s="11"/>
      <c r="I32" s="11"/>
      <c r="J32" s="11"/>
      <c r="K32" s="11"/>
      <c r="L32" s="11"/>
      <c r="M32" s="11"/>
      <c r="N32" s="11"/>
      <c r="O32" s="11"/>
      <c r="P32" s="11"/>
      <c r="Q32" s="11"/>
      <c r="R32" s="11"/>
      <c r="S32" s="11"/>
      <c r="T32" s="11"/>
      <c r="U32" s="11"/>
      <c r="V32" s="11"/>
      <c r="W32" s="11"/>
      <c r="X32" s="11"/>
      <c r="Y32" s="11"/>
      <c r="Z32" s="11"/>
    </row>
    <row r="33" ht="12.75" customHeight="1">
      <c r="A33" s="11"/>
      <c r="B33" s="75"/>
      <c r="C33" s="76"/>
      <c r="D33" s="76"/>
      <c r="E33" s="76"/>
      <c r="F33" s="76"/>
      <c r="G33" s="11"/>
      <c r="H33" s="11"/>
      <c r="I33" s="11"/>
      <c r="J33" s="11"/>
      <c r="K33" s="11"/>
      <c r="L33" s="11"/>
      <c r="M33" s="11"/>
      <c r="N33" s="11"/>
      <c r="O33" s="11"/>
      <c r="P33" s="11"/>
      <c r="Q33" s="11"/>
      <c r="R33" s="11"/>
      <c r="S33" s="11"/>
      <c r="T33" s="11"/>
      <c r="U33" s="11"/>
      <c r="V33" s="11"/>
      <c r="W33" s="11"/>
      <c r="X33" s="11"/>
      <c r="Y33" s="11"/>
      <c r="Z33" s="11"/>
    </row>
    <row r="34" ht="12.75" customHeight="1">
      <c r="A34" s="11"/>
      <c r="B34" s="75"/>
      <c r="C34" s="76"/>
      <c r="D34" s="76"/>
      <c r="E34" s="76"/>
      <c r="F34" s="76"/>
      <c r="G34" s="11"/>
      <c r="H34" s="11"/>
      <c r="I34" s="11"/>
      <c r="J34" s="11"/>
      <c r="K34" s="11"/>
      <c r="L34" s="11"/>
      <c r="M34" s="11"/>
      <c r="N34" s="11"/>
      <c r="O34" s="11"/>
      <c r="P34" s="11"/>
      <c r="Q34" s="11"/>
      <c r="R34" s="11"/>
      <c r="S34" s="11"/>
      <c r="T34" s="11"/>
      <c r="U34" s="11"/>
      <c r="V34" s="11"/>
      <c r="W34" s="11"/>
      <c r="X34" s="11"/>
      <c r="Y34" s="11"/>
      <c r="Z34" s="11"/>
    </row>
    <row r="35" ht="12.75" customHeight="1">
      <c r="A35" s="11"/>
      <c r="B35" s="75"/>
      <c r="C35" s="76"/>
      <c r="D35" s="76"/>
      <c r="E35" s="76"/>
      <c r="F35" s="76"/>
      <c r="G35" s="11"/>
      <c r="H35" s="11"/>
      <c r="I35" s="11"/>
      <c r="J35" s="11"/>
      <c r="K35" s="11"/>
      <c r="L35" s="11"/>
      <c r="M35" s="11"/>
      <c r="N35" s="11"/>
      <c r="O35" s="11"/>
      <c r="P35" s="11"/>
      <c r="Q35" s="11"/>
      <c r="R35" s="11"/>
      <c r="S35" s="11"/>
      <c r="T35" s="11"/>
      <c r="U35" s="11"/>
      <c r="V35" s="11"/>
      <c r="W35" s="11"/>
      <c r="X35" s="11"/>
      <c r="Y35" s="11"/>
      <c r="Z35" s="11"/>
    </row>
    <row r="36" ht="12.75" customHeight="1">
      <c r="A36" s="11"/>
      <c r="B36" s="75"/>
      <c r="C36" s="76"/>
      <c r="D36" s="76"/>
      <c r="E36" s="76"/>
      <c r="F36" s="76"/>
      <c r="G36" s="11"/>
      <c r="H36" s="11"/>
      <c r="I36" s="11"/>
      <c r="J36" s="11"/>
      <c r="K36" s="11"/>
      <c r="L36" s="11"/>
      <c r="M36" s="11"/>
      <c r="N36" s="11"/>
      <c r="O36" s="11"/>
      <c r="P36" s="11"/>
      <c r="Q36" s="11"/>
      <c r="R36" s="11"/>
      <c r="S36" s="11"/>
      <c r="T36" s="11"/>
      <c r="U36" s="11"/>
      <c r="V36" s="11"/>
      <c r="W36" s="11"/>
      <c r="X36" s="11"/>
      <c r="Y36" s="11"/>
      <c r="Z36" s="11"/>
    </row>
    <row r="37" ht="12.75" customHeight="1">
      <c r="A37" s="11"/>
      <c r="B37" s="75"/>
      <c r="C37" s="76"/>
      <c r="D37" s="76"/>
      <c r="E37" s="76"/>
      <c r="F37" s="76"/>
      <c r="G37" s="11"/>
      <c r="H37" s="11"/>
      <c r="I37" s="11"/>
      <c r="J37" s="11"/>
      <c r="K37" s="11"/>
      <c r="L37" s="11"/>
      <c r="M37" s="11"/>
      <c r="N37" s="11"/>
      <c r="O37" s="11"/>
      <c r="P37" s="11"/>
      <c r="Q37" s="11"/>
      <c r="R37" s="11"/>
      <c r="S37" s="11"/>
      <c r="T37" s="11"/>
      <c r="U37" s="11"/>
      <c r="V37" s="11"/>
      <c r="W37" s="11"/>
      <c r="X37" s="11"/>
      <c r="Y37" s="11"/>
      <c r="Z37" s="11"/>
    </row>
    <row r="38" ht="12.75" customHeight="1">
      <c r="A38" s="11"/>
      <c r="B38" s="75"/>
      <c r="C38" s="76"/>
      <c r="D38" s="76"/>
      <c r="E38" s="76"/>
      <c r="F38" s="76"/>
      <c r="G38" s="11"/>
      <c r="H38" s="11"/>
      <c r="I38" s="11"/>
      <c r="J38" s="11"/>
      <c r="K38" s="11"/>
      <c r="L38" s="11"/>
      <c r="M38" s="11"/>
      <c r="N38" s="11"/>
      <c r="O38" s="11"/>
      <c r="P38" s="11"/>
      <c r="Q38" s="11"/>
      <c r="R38" s="11"/>
      <c r="S38" s="11"/>
      <c r="T38" s="11"/>
      <c r="U38" s="11"/>
      <c r="V38" s="11"/>
      <c r="W38" s="11"/>
      <c r="X38" s="11"/>
      <c r="Y38" s="11"/>
      <c r="Z38" s="11"/>
    </row>
    <row r="39" ht="12.75" customHeight="1">
      <c r="A39" s="11"/>
      <c r="B39" s="75"/>
      <c r="C39" s="76"/>
      <c r="D39" s="76"/>
      <c r="E39" s="76"/>
      <c r="F39" s="76"/>
      <c r="G39" s="11"/>
      <c r="H39" s="11"/>
      <c r="I39" s="11"/>
      <c r="J39" s="11"/>
      <c r="K39" s="11"/>
      <c r="L39" s="11"/>
      <c r="M39" s="11"/>
      <c r="N39" s="11"/>
      <c r="O39" s="11"/>
      <c r="P39" s="11"/>
      <c r="Q39" s="11"/>
      <c r="R39" s="11"/>
      <c r="S39" s="11"/>
      <c r="T39" s="11"/>
      <c r="U39" s="11"/>
      <c r="V39" s="11"/>
      <c r="W39" s="11"/>
      <c r="X39" s="11"/>
      <c r="Y39" s="11"/>
      <c r="Z39" s="11"/>
    </row>
    <row r="40" ht="12.75" customHeight="1">
      <c r="A40" s="11"/>
      <c r="B40" s="75"/>
      <c r="C40" s="76"/>
      <c r="D40" s="76"/>
      <c r="E40" s="76"/>
      <c r="F40" s="76"/>
      <c r="G40" s="11"/>
      <c r="H40" s="11"/>
      <c r="I40" s="11"/>
      <c r="J40" s="11"/>
      <c r="K40" s="11"/>
      <c r="L40" s="11"/>
      <c r="M40" s="11"/>
      <c r="N40" s="11"/>
      <c r="O40" s="11"/>
      <c r="P40" s="11"/>
      <c r="Q40" s="11"/>
      <c r="R40" s="11"/>
      <c r="S40" s="11"/>
      <c r="T40" s="11"/>
      <c r="U40" s="11"/>
      <c r="V40" s="11"/>
      <c r="W40" s="11"/>
      <c r="X40" s="11"/>
      <c r="Y40" s="11"/>
      <c r="Z40" s="11"/>
    </row>
    <row r="41" ht="12.75" customHeight="1">
      <c r="A41" s="11"/>
      <c r="B41" s="75"/>
      <c r="C41" s="76"/>
      <c r="D41" s="76"/>
      <c r="E41" s="76"/>
      <c r="F41" s="76"/>
      <c r="G41" s="11"/>
      <c r="H41" s="11"/>
      <c r="I41" s="11"/>
      <c r="J41" s="11"/>
      <c r="K41" s="11"/>
      <c r="L41" s="11"/>
      <c r="M41" s="11"/>
      <c r="N41" s="11"/>
      <c r="O41" s="11"/>
      <c r="P41" s="11"/>
      <c r="Q41" s="11"/>
      <c r="R41" s="11"/>
      <c r="S41" s="11"/>
      <c r="T41" s="11"/>
      <c r="U41" s="11"/>
      <c r="V41" s="11"/>
      <c r="W41" s="11"/>
      <c r="X41" s="11"/>
      <c r="Y41" s="11"/>
      <c r="Z41" s="11"/>
    </row>
    <row r="42" ht="12.75" customHeight="1">
      <c r="A42" s="11"/>
      <c r="B42" s="75"/>
      <c r="C42" s="76"/>
      <c r="D42" s="76"/>
      <c r="E42" s="76"/>
      <c r="F42" s="76"/>
      <c r="G42" s="11"/>
      <c r="H42" s="11"/>
      <c r="I42" s="11"/>
      <c r="J42" s="11"/>
      <c r="K42" s="11"/>
      <c r="L42" s="11"/>
      <c r="M42" s="11"/>
      <c r="N42" s="11"/>
      <c r="O42" s="11"/>
      <c r="P42" s="11"/>
      <c r="Q42" s="11"/>
      <c r="R42" s="11"/>
      <c r="S42" s="11"/>
      <c r="T42" s="11"/>
      <c r="U42" s="11"/>
      <c r="V42" s="11"/>
      <c r="W42" s="11"/>
      <c r="X42" s="11"/>
      <c r="Y42" s="11"/>
      <c r="Z42" s="11"/>
    </row>
    <row r="43" ht="12.75" customHeight="1">
      <c r="A43" s="11"/>
      <c r="B43" s="75"/>
      <c r="C43" s="76"/>
      <c r="D43" s="76"/>
      <c r="E43" s="76"/>
      <c r="F43" s="76"/>
      <c r="G43" s="11"/>
      <c r="H43" s="11"/>
      <c r="I43" s="11"/>
      <c r="J43" s="11"/>
      <c r="K43" s="11"/>
      <c r="L43" s="11"/>
      <c r="M43" s="11"/>
      <c r="N43" s="11"/>
      <c r="O43" s="11"/>
      <c r="P43" s="11"/>
      <c r="Q43" s="11"/>
      <c r="R43" s="11"/>
      <c r="S43" s="11"/>
      <c r="T43" s="11"/>
      <c r="U43" s="11"/>
      <c r="V43" s="11"/>
      <c r="W43" s="11"/>
      <c r="X43" s="11"/>
      <c r="Y43" s="11"/>
      <c r="Z43" s="11"/>
    </row>
    <row r="44" ht="12.75" customHeight="1">
      <c r="A44" s="11"/>
      <c r="B44" s="75"/>
      <c r="C44" s="76"/>
      <c r="D44" s="76"/>
      <c r="E44" s="76"/>
      <c r="F44" s="76"/>
      <c r="G44" s="11"/>
      <c r="H44" s="11"/>
      <c r="I44" s="11"/>
      <c r="J44" s="11"/>
      <c r="K44" s="11"/>
      <c r="L44" s="11"/>
      <c r="M44" s="11"/>
      <c r="N44" s="11"/>
      <c r="O44" s="11"/>
      <c r="P44" s="11"/>
      <c r="Q44" s="11"/>
      <c r="R44" s="11"/>
      <c r="S44" s="11"/>
      <c r="T44" s="11"/>
      <c r="U44" s="11"/>
      <c r="V44" s="11"/>
      <c r="W44" s="11"/>
      <c r="X44" s="11"/>
      <c r="Y44" s="11"/>
      <c r="Z44" s="11"/>
    </row>
    <row r="45" ht="12.75" customHeight="1">
      <c r="A45" s="11"/>
      <c r="B45" s="75"/>
      <c r="C45" s="76"/>
      <c r="D45" s="76"/>
      <c r="E45" s="76"/>
      <c r="F45" s="76"/>
      <c r="G45" s="11"/>
      <c r="H45" s="11"/>
      <c r="I45" s="11"/>
      <c r="J45" s="11"/>
      <c r="K45" s="11"/>
      <c r="L45" s="11"/>
      <c r="M45" s="11"/>
      <c r="N45" s="11"/>
      <c r="O45" s="11"/>
      <c r="P45" s="11"/>
      <c r="Q45" s="11"/>
      <c r="R45" s="11"/>
      <c r="S45" s="11"/>
      <c r="T45" s="11"/>
      <c r="U45" s="11"/>
      <c r="V45" s="11"/>
      <c r="W45" s="11"/>
      <c r="X45" s="11"/>
      <c r="Y45" s="11"/>
      <c r="Z45" s="11"/>
    </row>
    <row r="46" ht="12.75" customHeight="1">
      <c r="A46" s="11"/>
      <c r="B46" s="75"/>
      <c r="C46" s="76"/>
      <c r="D46" s="76"/>
      <c r="E46" s="76"/>
      <c r="F46" s="76"/>
      <c r="G46" s="11"/>
      <c r="H46" s="11"/>
      <c r="I46" s="11"/>
      <c r="J46" s="11"/>
      <c r="K46" s="11"/>
      <c r="L46" s="11"/>
      <c r="M46" s="11"/>
      <c r="N46" s="11"/>
      <c r="O46" s="11"/>
      <c r="P46" s="11"/>
      <c r="Q46" s="11"/>
      <c r="R46" s="11"/>
      <c r="S46" s="11"/>
      <c r="T46" s="11"/>
      <c r="U46" s="11"/>
      <c r="V46" s="11"/>
      <c r="W46" s="11"/>
      <c r="X46" s="11"/>
      <c r="Y46" s="11"/>
      <c r="Z46" s="11"/>
    </row>
    <row r="47" ht="12.75" customHeight="1">
      <c r="A47" s="11"/>
      <c r="B47" s="75"/>
      <c r="C47" s="76"/>
      <c r="D47" s="76"/>
      <c r="E47" s="76"/>
      <c r="F47" s="76"/>
      <c r="G47" s="11"/>
      <c r="H47" s="11"/>
      <c r="I47" s="11"/>
      <c r="J47" s="11"/>
      <c r="K47" s="11"/>
      <c r="L47" s="11"/>
      <c r="M47" s="11"/>
      <c r="N47" s="11"/>
      <c r="O47" s="11"/>
      <c r="P47" s="11"/>
      <c r="Q47" s="11"/>
      <c r="R47" s="11"/>
      <c r="S47" s="11"/>
      <c r="T47" s="11"/>
      <c r="U47" s="11"/>
      <c r="V47" s="11"/>
      <c r="W47" s="11"/>
      <c r="X47" s="11"/>
      <c r="Y47" s="11"/>
      <c r="Z47" s="11"/>
    </row>
    <row r="48" ht="12.75" customHeight="1">
      <c r="A48" s="11"/>
      <c r="B48" s="75"/>
      <c r="C48" s="76"/>
      <c r="D48" s="76"/>
      <c r="E48" s="76"/>
      <c r="F48" s="76"/>
      <c r="G48" s="11"/>
      <c r="H48" s="11"/>
      <c r="I48" s="11"/>
      <c r="J48" s="11"/>
      <c r="K48" s="11"/>
      <c r="L48" s="11"/>
      <c r="M48" s="11"/>
      <c r="N48" s="11"/>
      <c r="O48" s="11"/>
      <c r="P48" s="11"/>
      <c r="Q48" s="11"/>
      <c r="R48" s="11"/>
      <c r="S48" s="11"/>
      <c r="T48" s="11"/>
      <c r="U48" s="11"/>
      <c r="V48" s="11"/>
      <c r="W48" s="11"/>
      <c r="X48" s="11"/>
      <c r="Y48" s="11"/>
      <c r="Z48" s="11"/>
    </row>
    <row r="49" ht="12.75" customHeight="1">
      <c r="A49" s="11"/>
      <c r="B49" s="75"/>
      <c r="C49" s="76"/>
      <c r="D49" s="76"/>
      <c r="E49" s="76"/>
      <c r="F49" s="76"/>
      <c r="G49" s="11"/>
      <c r="H49" s="11"/>
      <c r="I49" s="11"/>
      <c r="J49" s="11"/>
      <c r="K49" s="11"/>
      <c r="L49" s="11"/>
      <c r="M49" s="11"/>
      <c r="N49" s="11"/>
      <c r="O49" s="11"/>
      <c r="P49" s="11"/>
      <c r="Q49" s="11"/>
      <c r="R49" s="11"/>
      <c r="S49" s="11"/>
      <c r="T49" s="11"/>
      <c r="U49" s="11"/>
      <c r="V49" s="11"/>
      <c r="W49" s="11"/>
      <c r="X49" s="11"/>
      <c r="Y49" s="11"/>
      <c r="Z49" s="11"/>
    </row>
    <row r="50" ht="12.75" customHeight="1">
      <c r="A50" s="11"/>
      <c r="B50" s="75"/>
      <c r="C50" s="76"/>
      <c r="D50" s="76"/>
      <c r="E50" s="76"/>
      <c r="F50" s="76"/>
      <c r="G50" s="11"/>
      <c r="H50" s="11"/>
      <c r="I50" s="11"/>
      <c r="J50" s="11"/>
      <c r="K50" s="11"/>
      <c r="L50" s="11"/>
      <c r="M50" s="11"/>
      <c r="N50" s="11"/>
      <c r="O50" s="11"/>
      <c r="P50" s="11"/>
      <c r="Q50" s="11"/>
      <c r="R50" s="11"/>
      <c r="S50" s="11"/>
      <c r="T50" s="11"/>
      <c r="U50" s="11"/>
      <c r="V50" s="11"/>
      <c r="W50" s="11"/>
      <c r="X50" s="11"/>
      <c r="Y50" s="11"/>
      <c r="Z50" s="11"/>
    </row>
    <row r="51" ht="12.75" customHeight="1">
      <c r="A51" s="11"/>
      <c r="B51" s="75"/>
      <c r="C51" s="76"/>
      <c r="D51" s="76"/>
      <c r="E51" s="76"/>
      <c r="F51" s="76"/>
      <c r="G51" s="11"/>
      <c r="H51" s="11"/>
      <c r="I51" s="11"/>
      <c r="J51" s="11"/>
      <c r="K51" s="11"/>
      <c r="L51" s="11"/>
      <c r="M51" s="11"/>
      <c r="N51" s="11"/>
      <c r="O51" s="11"/>
      <c r="P51" s="11"/>
      <c r="Q51" s="11"/>
      <c r="R51" s="11"/>
      <c r="S51" s="11"/>
      <c r="T51" s="11"/>
      <c r="U51" s="11"/>
      <c r="V51" s="11"/>
      <c r="W51" s="11"/>
      <c r="X51" s="11"/>
      <c r="Y51" s="11"/>
      <c r="Z51" s="11"/>
    </row>
    <row r="52" ht="12.75" customHeight="1">
      <c r="A52" s="11"/>
      <c r="B52" s="75"/>
      <c r="C52" s="76"/>
      <c r="D52" s="76"/>
      <c r="E52" s="76"/>
      <c r="F52" s="76"/>
      <c r="G52" s="11"/>
      <c r="H52" s="11"/>
      <c r="I52" s="11"/>
      <c r="J52" s="11"/>
      <c r="K52" s="11"/>
      <c r="L52" s="11"/>
      <c r="M52" s="11"/>
      <c r="N52" s="11"/>
      <c r="O52" s="11"/>
      <c r="P52" s="11"/>
      <c r="Q52" s="11"/>
      <c r="R52" s="11"/>
      <c r="S52" s="11"/>
      <c r="T52" s="11"/>
      <c r="U52" s="11"/>
      <c r="V52" s="11"/>
      <c r="W52" s="11"/>
      <c r="X52" s="11"/>
      <c r="Y52" s="11"/>
      <c r="Z52" s="11"/>
    </row>
    <row r="53" ht="12.75" customHeight="1">
      <c r="A53" s="11"/>
      <c r="B53" s="75"/>
      <c r="C53" s="76"/>
      <c r="D53" s="76"/>
      <c r="E53" s="76"/>
      <c r="F53" s="76"/>
      <c r="G53" s="11"/>
      <c r="H53" s="11"/>
      <c r="I53" s="11"/>
      <c r="J53" s="11"/>
      <c r="K53" s="11"/>
      <c r="L53" s="11"/>
      <c r="M53" s="11"/>
      <c r="N53" s="11"/>
      <c r="O53" s="11"/>
      <c r="P53" s="11"/>
      <c r="Q53" s="11"/>
      <c r="R53" s="11"/>
      <c r="S53" s="11"/>
      <c r="T53" s="11"/>
      <c r="U53" s="11"/>
      <c r="V53" s="11"/>
      <c r="W53" s="11"/>
      <c r="X53" s="11"/>
      <c r="Y53" s="11"/>
      <c r="Z53" s="11"/>
    </row>
    <row r="54" ht="12.75" customHeight="1">
      <c r="A54" s="11"/>
      <c r="B54" s="75"/>
      <c r="C54" s="76"/>
      <c r="D54" s="76"/>
      <c r="E54" s="76"/>
      <c r="F54" s="76"/>
      <c r="G54" s="11"/>
      <c r="H54" s="11"/>
      <c r="I54" s="11"/>
      <c r="J54" s="11"/>
      <c r="K54" s="11"/>
      <c r="L54" s="11"/>
      <c r="M54" s="11"/>
      <c r="N54" s="11"/>
      <c r="O54" s="11"/>
      <c r="P54" s="11"/>
      <c r="Q54" s="11"/>
      <c r="R54" s="11"/>
      <c r="S54" s="11"/>
      <c r="T54" s="11"/>
      <c r="U54" s="11"/>
      <c r="V54" s="11"/>
      <c r="W54" s="11"/>
      <c r="X54" s="11"/>
      <c r="Y54" s="11"/>
      <c r="Z54" s="11"/>
    </row>
    <row r="55" ht="12.75" customHeight="1">
      <c r="A55" s="11"/>
      <c r="B55" s="75"/>
      <c r="C55" s="76"/>
      <c r="D55" s="76"/>
      <c r="E55" s="76"/>
      <c r="F55" s="76"/>
      <c r="G55" s="11"/>
      <c r="H55" s="11"/>
      <c r="I55" s="11"/>
      <c r="J55" s="11"/>
      <c r="K55" s="11"/>
      <c r="L55" s="11"/>
      <c r="M55" s="11"/>
      <c r="N55" s="11"/>
      <c r="O55" s="11"/>
      <c r="P55" s="11"/>
      <c r="Q55" s="11"/>
      <c r="R55" s="11"/>
      <c r="S55" s="11"/>
      <c r="T55" s="11"/>
      <c r="U55" s="11"/>
      <c r="V55" s="11"/>
      <c r="W55" s="11"/>
      <c r="X55" s="11"/>
      <c r="Y55" s="11"/>
      <c r="Z55" s="11"/>
    </row>
    <row r="56" ht="12.75" customHeight="1">
      <c r="A56" s="11"/>
      <c r="B56" s="75"/>
      <c r="C56" s="76"/>
      <c r="D56" s="76"/>
      <c r="E56" s="76"/>
      <c r="F56" s="76"/>
      <c r="G56" s="11"/>
      <c r="H56" s="11"/>
      <c r="I56" s="11"/>
      <c r="J56" s="11"/>
      <c r="K56" s="11"/>
      <c r="L56" s="11"/>
      <c r="M56" s="11"/>
      <c r="N56" s="11"/>
      <c r="O56" s="11"/>
      <c r="P56" s="11"/>
      <c r="Q56" s="11"/>
      <c r="R56" s="11"/>
      <c r="S56" s="11"/>
      <c r="T56" s="11"/>
      <c r="U56" s="11"/>
      <c r="V56" s="11"/>
      <c r="W56" s="11"/>
      <c r="X56" s="11"/>
      <c r="Y56" s="11"/>
      <c r="Z56" s="11"/>
    </row>
    <row r="57" ht="12.75" customHeight="1">
      <c r="A57" s="11"/>
      <c r="B57" s="75"/>
      <c r="C57" s="76"/>
      <c r="D57" s="76"/>
      <c r="E57" s="76"/>
      <c r="F57" s="76"/>
      <c r="G57" s="11"/>
      <c r="H57" s="11"/>
      <c r="I57" s="11"/>
      <c r="J57" s="11"/>
      <c r="K57" s="11"/>
      <c r="L57" s="11"/>
      <c r="M57" s="11"/>
      <c r="N57" s="11"/>
      <c r="O57" s="11"/>
      <c r="P57" s="11"/>
      <c r="Q57" s="11"/>
      <c r="R57" s="11"/>
      <c r="S57" s="11"/>
      <c r="T57" s="11"/>
      <c r="U57" s="11"/>
      <c r="V57" s="11"/>
      <c r="W57" s="11"/>
      <c r="X57" s="11"/>
      <c r="Y57" s="11"/>
      <c r="Z57" s="11"/>
    </row>
    <row r="58" ht="12.75" customHeight="1">
      <c r="A58" s="11"/>
      <c r="B58" s="75"/>
      <c r="C58" s="76"/>
      <c r="D58" s="76"/>
      <c r="E58" s="76"/>
      <c r="F58" s="76"/>
      <c r="G58" s="11"/>
      <c r="H58" s="11"/>
      <c r="I58" s="11"/>
      <c r="J58" s="11"/>
      <c r="K58" s="11"/>
      <c r="L58" s="11"/>
      <c r="M58" s="11"/>
      <c r="N58" s="11"/>
      <c r="O58" s="11"/>
      <c r="P58" s="11"/>
      <c r="Q58" s="11"/>
      <c r="R58" s="11"/>
      <c r="S58" s="11"/>
      <c r="T58" s="11"/>
      <c r="U58" s="11"/>
      <c r="V58" s="11"/>
      <c r="W58" s="11"/>
      <c r="X58" s="11"/>
      <c r="Y58" s="11"/>
      <c r="Z58" s="11"/>
    </row>
    <row r="59" ht="12.75" customHeight="1">
      <c r="A59" s="11"/>
      <c r="B59" s="75"/>
      <c r="C59" s="76"/>
      <c r="D59" s="76"/>
      <c r="E59" s="76"/>
      <c r="F59" s="76"/>
      <c r="G59" s="11"/>
      <c r="H59" s="11"/>
      <c r="I59" s="11"/>
      <c r="J59" s="11"/>
      <c r="K59" s="11"/>
      <c r="L59" s="11"/>
      <c r="M59" s="11"/>
      <c r="N59" s="11"/>
      <c r="O59" s="11"/>
      <c r="P59" s="11"/>
      <c r="Q59" s="11"/>
      <c r="R59" s="11"/>
      <c r="S59" s="11"/>
      <c r="T59" s="11"/>
      <c r="U59" s="11"/>
      <c r="V59" s="11"/>
      <c r="W59" s="11"/>
      <c r="X59" s="11"/>
      <c r="Y59" s="11"/>
      <c r="Z59" s="11"/>
    </row>
    <row r="60" ht="12.75" customHeight="1">
      <c r="A60" s="11"/>
      <c r="B60" s="75"/>
      <c r="C60" s="76"/>
      <c r="D60" s="76"/>
      <c r="E60" s="76"/>
      <c r="F60" s="76"/>
      <c r="G60" s="11"/>
      <c r="H60" s="11"/>
      <c r="I60" s="11"/>
      <c r="J60" s="11"/>
      <c r="K60" s="11"/>
      <c r="L60" s="11"/>
      <c r="M60" s="11"/>
      <c r="N60" s="11"/>
      <c r="O60" s="11"/>
      <c r="P60" s="11"/>
      <c r="Q60" s="11"/>
      <c r="R60" s="11"/>
      <c r="S60" s="11"/>
      <c r="T60" s="11"/>
      <c r="U60" s="11"/>
      <c r="V60" s="11"/>
      <c r="W60" s="11"/>
      <c r="X60" s="11"/>
      <c r="Y60" s="11"/>
      <c r="Z60" s="11"/>
    </row>
    <row r="61" ht="12.75" customHeight="1">
      <c r="A61" s="11"/>
      <c r="B61" s="75"/>
      <c r="C61" s="76"/>
      <c r="D61" s="76"/>
      <c r="E61" s="76"/>
      <c r="F61" s="76"/>
      <c r="G61" s="11"/>
      <c r="H61" s="11"/>
      <c r="I61" s="11"/>
      <c r="J61" s="11"/>
      <c r="K61" s="11"/>
      <c r="L61" s="11"/>
      <c r="M61" s="11"/>
      <c r="N61" s="11"/>
      <c r="O61" s="11"/>
      <c r="P61" s="11"/>
      <c r="Q61" s="11"/>
      <c r="R61" s="11"/>
      <c r="S61" s="11"/>
      <c r="T61" s="11"/>
      <c r="U61" s="11"/>
      <c r="V61" s="11"/>
      <c r="W61" s="11"/>
      <c r="X61" s="11"/>
      <c r="Y61" s="11"/>
      <c r="Z61" s="11"/>
    </row>
    <row r="62" ht="12.75" customHeight="1">
      <c r="A62" s="11"/>
      <c r="B62" s="75"/>
      <c r="C62" s="76"/>
      <c r="D62" s="76"/>
      <c r="E62" s="76"/>
      <c r="F62" s="76"/>
      <c r="G62" s="11"/>
      <c r="H62" s="11"/>
      <c r="I62" s="11"/>
      <c r="J62" s="11"/>
      <c r="K62" s="11"/>
      <c r="L62" s="11"/>
      <c r="M62" s="11"/>
      <c r="N62" s="11"/>
      <c r="O62" s="11"/>
      <c r="P62" s="11"/>
      <c r="Q62" s="11"/>
      <c r="R62" s="11"/>
      <c r="S62" s="11"/>
      <c r="T62" s="11"/>
      <c r="U62" s="11"/>
      <c r="V62" s="11"/>
      <c r="W62" s="11"/>
      <c r="X62" s="11"/>
      <c r="Y62" s="11"/>
      <c r="Z62" s="11"/>
    </row>
    <row r="63" ht="12.75" customHeight="1">
      <c r="A63" s="11"/>
      <c r="B63" s="75"/>
      <c r="C63" s="76"/>
      <c r="D63" s="76"/>
      <c r="E63" s="76"/>
      <c r="F63" s="76"/>
      <c r="G63" s="11"/>
      <c r="H63" s="11"/>
      <c r="I63" s="11"/>
      <c r="J63" s="11"/>
      <c r="K63" s="11"/>
      <c r="L63" s="11"/>
      <c r="M63" s="11"/>
      <c r="N63" s="11"/>
      <c r="O63" s="11"/>
      <c r="P63" s="11"/>
      <c r="Q63" s="11"/>
      <c r="R63" s="11"/>
      <c r="S63" s="11"/>
      <c r="T63" s="11"/>
      <c r="U63" s="11"/>
      <c r="V63" s="11"/>
      <c r="W63" s="11"/>
      <c r="X63" s="11"/>
      <c r="Y63" s="11"/>
      <c r="Z63" s="11"/>
    </row>
    <row r="64" ht="12.75" customHeight="1">
      <c r="A64" s="11"/>
      <c r="B64" s="75"/>
      <c r="C64" s="76"/>
      <c r="D64" s="76"/>
      <c r="E64" s="76"/>
      <c r="F64" s="76"/>
      <c r="G64" s="11"/>
      <c r="H64" s="11"/>
      <c r="I64" s="11"/>
      <c r="J64" s="11"/>
      <c r="K64" s="11"/>
      <c r="L64" s="11"/>
      <c r="M64" s="11"/>
      <c r="N64" s="11"/>
      <c r="O64" s="11"/>
      <c r="P64" s="11"/>
      <c r="Q64" s="11"/>
      <c r="R64" s="11"/>
      <c r="S64" s="11"/>
      <c r="T64" s="11"/>
      <c r="U64" s="11"/>
      <c r="V64" s="11"/>
      <c r="W64" s="11"/>
      <c r="X64" s="11"/>
      <c r="Y64" s="11"/>
      <c r="Z64" s="11"/>
    </row>
    <row r="65" ht="12.75" customHeight="1">
      <c r="A65" s="11"/>
      <c r="B65" s="75"/>
      <c r="C65" s="76"/>
      <c r="D65" s="76"/>
      <c r="E65" s="76"/>
      <c r="F65" s="76"/>
      <c r="G65" s="11"/>
      <c r="H65" s="11"/>
      <c r="I65" s="11"/>
      <c r="J65" s="11"/>
      <c r="K65" s="11"/>
      <c r="L65" s="11"/>
      <c r="M65" s="11"/>
      <c r="N65" s="11"/>
      <c r="O65" s="11"/>
      <c r="P65" s="11"/>
      <c r="Q65" s="11"/>
      <c r="R65" s="11"/>
      <c r="S65" s="11"/>
      <c r="T65" s="11"/>
      <c r="U65" s="11"/>
      <c r="V65" s="11"/>
      <c r="W65" s="11"/>
      <c r="X65" s="11"/>
      <c r="Y65" s="11"/>
      <c r="Z65" s="11"/>
    </row>
    <row r="66" ht="12.75" customHeight="1">
      <c r="A66" s="11"/>
      <c r="B66" s="75"/>
      <c r="C66" s="76"/>
      <c r="D66" s="76"/>
      <c r="E66" s="76"/>
      <c r="F66" s="76"/>
      <c r="G66" s="11"/>
      <c r="H66" s="11"/>
      <c r="I66" s="11"/>
      <c r="J66" s="11"/>
      <c r="K66" s="11"/>
      <c r="L66" s="11"/>
      <c r="M66" s="11"/>
      <c r="N66" s="11"/>
      <c r="O66" s="11"/>
      <c r="P66" s="11"/>
      <c r="Q66" s="11"/>
      <c r="R66" s="11"/>
      <c r="S66" s="11"/>
      <c r="T66" s="11"/>
      <c r="U66" s="11"/>
      <c r="V66" s="11"/>
      <c r="W66" s="11"/>
      <c r="X66" s="11"/>
      <c r="Y66" s="11"/>
      <c r="Z66" s="11"/>
    </row>
    <row r="67" ht="12.75" customHeight="1">
      <c r="A67" s="11"/>
      <c r="B67" s="75"/>
      <c r="C67" s="76"/>
      <c r="D67" s="76"/>
      <c r="E67" s="76"/>
      <c r="F67" s="76"/>
      <c r="G67" s="11"/>
      <c r="H67" s="11"/>
      <c r="I67" s="11"/>
      <c r="J67" s="11"/>
      <c r="K67" s="11"/>
      <c r="L67" s="11"/>
      <c r="M67" s="11"/>
      <c r="N67" s="11"/>
      <c r="O67" s="11"/>
      <c r="P67" s="11"/>
      <c r="Q67" s="11"/>
      <c r="R67" s="11"/>
      <c r="S67" s="11"/>
      <c r="T67" s="11"/>
      <c r="U67" s="11"/>
      <c r="V67" s="11"/>
      <c r="W67" s="11"/>
      <c r="X67" s="11"/>
      <c r="Y67" s="11"/>
      <c r="Z67" s="11"/>
    </row>
    <row r="68" ht="12.75" customHeight="1">
      <c r="A68" s="11"/>
      <c r="B68" s="75"/>
      <c r="C68" s="76"/>
      <c r="D68" s="76"/>
      <c r="E68" s="76"/>
      <c r="F68" s="76"/>
      <c r="G68" s="11"/>
      <c r="H68" s="11"/>
      <c r="I68" s="11"/>
      <c r="J68" s="11"/>
      <c r="K68" s="11"/>
      <c r="L68" s="11"/>
      <c r="M68" s="11"/>
      <c r="N68" s="11"/>
      <c r="O68" s="11"/>
      <c r="P68" s="11"/>
      <c r="Q68" s="11"/>
      <c r="R68" s="11"/>
      <c r="S68" s="11"/>
      <c r="T68" s="11"/>
      <c r="U68" s="11"/>
      <c r="V68" s="11"/>
      <c r="W68" s="11"/>
      <c r="X68" s="11"/>
      <c r="Y68" s="11"/>
      <c r="Z68" s="11"/>
    </row>
    <row r="69" ht="12.75" customHeight="1">
      <c r="A69" s="11"/>
      <c r="B69" s="75"/>
      <c r="C69" s="76"/>
      <c r="D69" s="76"/>
      <c r="E69" s="76"/>
      <c r="F69" s="76"/>
      <c r="G69" s="11"/>
      <c r="H69" s="11"/>
      <c r="I69" s="11"/>
      <c r="J69" s="11"/>
      <c r="K69" s="11"/>
      <c r="L69" s="11"/>
      <c r="M69" s="11"/>
      <c r="N69" s="11"/>
      <c r="O69" s="11"/>
      <c r="P69" s="11"/>
      <c r="Q69" s="11"/>
      <c r="R69" s="11"/>
      <c r="S69" s="11"/>
      <c r="T69" s="11"/>
      <c r="U69" s="11"/>
      <c r="V69" s="11"/>
      <c r="W69" s="11"/>
      <c r="X69" s="11"/>
      <c r="Y69" s="11"/>
      <c r="Z69" s="11"/>
    </row>
    <row r="70" ht="12.75" customHeight="1">
      <c r="A70" s="11"/>
      <c r="B70" s="75"/>
      <c r="C70" s="76"/>
      <c r="D70" s="76"/>
      <c r="E70" s="76"/>
      <c r="F70" s="76"/>
      <c r="G70" s="11"/>
      <c r="H70" s="11"/>
      <c r="I70" s="11"/>
      <c r="J70" s="11"/>
      <c r="K70" s="11"/>
      <c r="L70" s="11"/>
      <c r="M70" s="11"/>
      <c r="N70" s="11"/>
      <c r="O70" s="11"/>
      <c r="P70" s="11"/>
      <c r="Q70" s="11"/>
      <c r="R70" s="11"/>
      <c r="S70" s="11"/>
      <c r="T70" s="11"/>
      <c r="U70" s="11"/>
      <c r="V70" s="11"/>
      <c r="W70" s="11"/>
      <c r="X70" s="11"/>
      <c r="Y70" s="11"/>
      <c r="Z70" s="11"/>
    </row>
    <row r="71" ht="12.75" customHeight="1">
      <c r="A71" s="11"/>
      <c r="B71" s="75"/>
      <c r="C71" s="76"/>
      <c r="D71" s="76"/>
      <c r="E71" s="76"/>
      <c r="F71" s="76"/>
      <c r="G71" s="11"/>
      <c r="H71" s="11"/>
      <c r="I71" s="11"/>
      <c r="J71" s="11"/>
      <c r="K71" s="11"/>
      <c r="L71" s="11"/>
      <c r="M71" s="11"/>
      <c r="N71" s="11"/>
      <c r="O71" s="11"/>
      <c r="P71" s="11"/>
      <c r="Q71" s="11"/>
      <c r="R71" s="11"/>
      <c r="S71" s="11"/>
      <c r="T71" s="11"/>
      <c r="U71" s="11"/>
      <c r="V71" s="11"/>
      <c r="W71" s="11"/>
      <c r="X71" s="11"/>
      <c r="Y71" s="11"/>
      <c r="Z71" s="11"/>
    </row>
    <row r="72" ht="12.75" customHeight="1">
      <c r="A72" s="11"/>
      <c r="B72" s="75"/>
      <c r="C72" s="76"/>
      <c r="D72" s="76"/>
      <c r="E72" s="76"/>
      <c r="F72" s="76"/>
      <c r="G72" s="11"/>
      <c r="H72" s="11"/>
      <c r="I72" s="11"/>
      <c r="J72" s="11"/>
      <c r="K72" s="11"/>
      <c r="L72" s="11"/>
      <c r="M72" s="11"/>
      <c r="N72" s="11"/>
      <c r="O72" s="11"/>
      <c r="P72" s="11"/>
      <c r="Q72" s="11"/>
      <c r="R72" s="11"/>
      <c r="S72" s="11"/>
      <c r="T72" s="11"/>
      <c r="U72" s="11"/>
      <c r="V72" s="11"/>
      <c r="W72" s="11"/>
      <c r="X72" s="11"/>
      <c r="Y72" s="11"/>
      <c r="Z72" s="11"/>
    </row>
    <row r="73" ht="12.75" customHeight="1">
      <c r="A73" s="11"/>
      <c r="B73" s="75"/>
      <c r="C73" s="76"/>
      <c r="D73" s="76"/>
      <c r="E73" s="76"/>
      <c r="F73" s="76"/>
      <c r="G73" s="11"/>
      <c r="H73" s="11"/>
      <c r="I73" s="11"/>
      <c r="J73" s="11"/>
      <c r="K73" s="11"/>
      <c r="L73" s="11"/>
      <c r="M73" s="11"/>
      <c r="N73" s="11"/>
      <c r="O73" s="11"/>
      <c r="P73" s="11"/>
      <c r="Q73" s="11"/>
      <c r="R73" s="11"/>
      <c r="S73" s="11"/>
      <c r="T73" s="11"/>
      <c r="U73" s="11"/>
      <c r="V73" s="11"/>
      <c r="W73" s="11"/>
      <c r="X73" s="11"/>
      <c r="Y73" s="11"/>
      <c r="Z73" s="11"/>
    </row>
    <row r="74" ht="12.75" customHeight="1">
      <c r="A74" s="11"/>
      <c r="B74" s="75"/>
      <c r="C74" s="76"/>
      <c r="D74" s="76"/>
      <c r="E74" s="76"/>
      <c r="F74" s="76"/>
      <c r="G74" s="11"/>
      <c r="H74" s="11"/>
      <c r="I74" s="11"/>
      <c r="J74" s="11"/>
      <c r="K74" s="11"/>
      <c r="L74" s="11"/>
      <c r="M74" s="11"/>
      <c r="N74" s="11"/>
      <c r="O74" s="11"/>
      <c r="P74" s="11"/>
      <c r="Q74" s="11"/>
      <c r="R74" s="11"/>
      <c r="S74" s="11"/>
      <c r="T74" s="11"/>
      <c r="U74" s="11"/>
      <c r="V74" s="11"/>
      <c r="W74" s="11"/>
      <c r="X74" s="11"/>
      <c r="Y74" s="11"/>
      <c r="Z74" s="11"/>
    </row>
    <row r="75" ht="12.75" customHeight="1">
      <c r="A75" s="11"/>
      <c r="B75" s="75"/>
      <c r="C75" s="76"/>
      <c r="D75" s="76"/>
      <c r="E75" s="76"/>
      <c r="F75" s="76"/>
      <c r="G75" s="11"/>
      <c r="H75" s="11"/>
      <c r="I75" s="11"/>
      <c r="J75" s="11"/>
      <c r="K75" s="11"/>
      <c r="L75" s="11"/>
      <c r="M75" s="11"/>
      <c r="N75" s="11"/>
      <c r="O75" s="11"/>
      <c r="P75" s="11"/>
      <c r="Q75" s="11"/>
      <c r="R75" s="11"/>
      <c r="S75" s="11"/>
      <c r="T75" s="11"/>
      <c r="U75" s="11"/>
      <c r="V75" s="11"/>
      <c r="W75" s="11"/>
      <c r="X75" s="11"/>
      <c r="Y75" s="11"/>
      <c r="Z75" s="11"/>
    </row>
    <row r="76" ht="12.75" customHeight="1">
      <c r="A76" s="11"/>
      <c r="B76" s="75"/>
      <c r="C76" s="76"/>
      <c r="D76" s="76"/>
      <c r="E76" s="76"/>
      <c r="F76" s="76"/>
      <c r="G76" s="11"/>
      <c r="H76" s="11"/>
      <c r="I76" s="11"/>
      <c r="J76" s="11"/>
      <c r="K76" s="11"/>
      <c r="L76" s="11"/>
      <c r="M76" s="11"/>
      <c r="N76" s="11"/>
      <c r="O76" s="11"/>
      <c r="P76" s="11"/>
      <c r="Q76" s="11"/>
      <c r="R76" s="11"/>
      <c r="S76" s="11"/>
      <c r="T76" s="11"/>
      <c r="U76" s="11"/>
      <c r="V76" s="11"/>
      <c r="W76" s="11"/>
      <c r="X76" s="11"/>
      <c r="Y76" s="11"/>
      <c r="Z76" s="11"/>
    </row>
    <row r="77" ht="12.75" customHeight="1">
      <c r="A77" s="11"/>
      <c r="B77" s="75"/>
      <c r="C77" s="76"/>
      <c r="D77" s="76"/>
      <c r="E77" s="76"/>
      <c r="F77" s="76"/>
      <c r="G77" s="11"/>
      <c r="H77" s="11"/>
      <c r="I77" s="11"/>
      <c r="J77" s="11"/>
      <c r="K77" s="11"/>
      <c r="L77" s="11"/>
      <c r="M77" s="11"/>
      <c r="N77" s="11"/>
      <c r="O77" s="11"/>
      <c r="P77" s="11"/>
      <c r="Q77" s="11"/>
      <c r="R77" s="11"/>
      <c r="S77" s="11"/>
      <c r="T77" s="11"/>
      <c r="U77" s="11"/>
      <c r="V77" s="11"/>
      <c r="W77" s="11"/>
      <c r="X77" s="11"/>
      <c r="Y77" s="11"/>
      <c r="Z77" s="11"/>
    </row>
    <row r="78" ht="12.75" customHeight="1">
      <c r="A78" s="11"/>
      <c r="B78" s="75"/>
      <c r="C78" s="76"/>
      <c r="D78" s="76"/>
      <c r="E78" s="76"/>
      <c r="F78" s="76"/>
      <c r="G78" s="11"/>
      <c r="H78" s="11"/>
      <c r="I78" s="11"/>
      <c r="J78" s="11"/>
      <c r="K78" s="11"/>
      <c r="L78" s="11"/>
      <c r="M78" s="11"/>
      <c r="N78" s="11"/>
      <c r="O78" s="11"/>
      <c r="P78" s="11"/>
      <c r="Q78" s="11"/>
      <c r="R78" s="11"/>
      <c r="S78" s="11"/>
      <c r="T78" s="11"/>
      <c r="U78" s="11"/>
      <c r="V78" s="11"/>
      <c r="W78" s="11"/>
      <c r="X78" s="11"/>
      <c r="Y78" s="11"/>
      <c r="Z78" s="11"/>
    </row>
    <row r="79" ht="12.75" customHeight="1">
      <c r="A79" s="11"/>
      <c r="B79" s="75"/>
      <c r="C79" s="76"/>
      <c r="D79" s="76"/>
      <c r="E79" s="76"/>
      <c r="F79" s="76"/>
      <c r="G79" s="11"/>
      <c r="H79" s="11"/>
      <c r="I79" s="11"/>
      <c r="J79" s="11"/>
      <c r="K79" s="11"/>
      <c r="L79" s="11"/>
      <c r="M79" s="11"/>
      <c r="N79" s="11"/>
      <c r="O79" s="11"/>
      <c r="P79" s="11"/>
      <c r="Q79" s="11"/>
      <c r="R79" s="11"/>
      <c r="S79" s="11"/>
      <c r="T79" s="11"/>
      <c r="U79" s="11"/>
      <c r="V79" s="11"/>
      <c r="W79" s="11"/>
      <c r="X79" s="11"/>
      <c r="Y79" s="11"/>
      <c r="Z79" s="11"/>
    </row>
    <row r="80" ht="12.75" customHeight="1">
      <c r="A80" s="11"/>
      <c r="B80" s="75"/>
      <c r="C80" s="76"/>
      <c r="D80" s="76"/>
      <c r="E80" s="76"/>
      <c r="F80" s="76"/>
      <c r="G80" s="11"/>
      <c r="H80" s="11"/>
      <c r="I80" s="11"/>
      <c r="J80" s="11"/>
      <c r="K80" s="11"/>
      <c r="L80" s="11"/>
      <c r="M80" s="11"/>
      <c r="N80" s="11"/>
      <c r="O80" s="11"/>
      <c r="P80" s="11"/>
      <c r="Q80" s="11"/>
      <c r="R80" s="11"/>
      <c r="S80" s="11"/>
      <c r="T80" s="11"/>
      <c r="U80" s="11"/>
      <c r="V80" s="11"/>
      <c r="W80" s="11"/>
      <c r="X80" s="11"/>
      <c r="Y80" s="11"/>
      <c r="Z80" s="11"/>
    </row>
    <row r="81" ht="12.75" customHeight="1">
      <c r="A81" s="11"/>
      <c r="B81" s="75"/>
      <c r="C81" s="76"/>
      <c r="D81" s="76"/>
      <c r="E81" s="76"/>
      <c r="F81" s="76"/>
      <c r="G81" s="11"/>
      <c r="H81" s="11"/>
      <c r="I81" s="11"/>
      <c r="J81" s="11"/>
      <c r="K81" s="11"/>
      <c r="L81" s="11"/>
      <c r="M81" s="11"/>
      <c r="N81" s="11"/>
      <c r="O81" s="11"/>
      <c r="P81" s="11"/>
      <c r="Q81" s="11"/>
      <c r="R81" s="11"/>
      <c r="S81" s="11"/>
      <c r="T81" s="11"/>
      <c r="U81" s="11"/>
      <c r="V81" s="11"/>
      <c r="W81" s="11"/>
      <c r="X81" s="11"/>
      <c r="Y81" s="11"/>
      <c r="Z81" s="11"/>
    </row>
    <row r="82" ht="12.75" customHeight="1">
      <c r="A82" s="11"/>
      <c r="B82" s="75"/>
      <c r="C82" s="76"/>
      <c r="D82" s="76"/>
      <c r="E82" s="76"/>
      <c r="F82" s="76"/>
      <c r="G82" s="11"/>
      <c r="H82" s="11"/>
      <c r="I82" s="11"/>
      <c r="J82" s="11"/>
      <c r="K82" s="11"/>
      <c r="L82" s="11"/>
      <c r="M82" s="11"/>
      <c r="N82" s="11"/>
      <c r="O82" s="11"/>
      <c r="P82" s="11"/>
      <c r="Q82" s="11"/>
      <c r="R82" s="11"/>
      <c r="S82" s="11"/>
      <c r="T82" s="11"/>
      <c r="U82" s="11"/>
      <c r="V82" s="11"/>
      <c r="W82" s="11"/>
      <c r="X82" s="11"/>
      <c r="Y82" s="11"/>
      <c r="Z82" s="11"/>
    </row>
    <row r="83" ht="12.75" customHeight="1">
      <c r="A83" s="11"/>
      <c r="B83" s="75"/>
      <c r="C83" s="76"/>
      <c r="D83" s="76"/>
      <c r="E83" s="76"/>
      <c r="F83" s="76"/>
      <c r="G83" s="11"/>
      <c r="H83" s="11"/>
      <c r="I83" s="11"/>
      <c r="J83" s="11"/>
      <c r="K83" s="11"/>
      <c r="L83" s="11"/>
      <c r="M83" s="11"/>
      <c r="N83" s="11"/>
      <c r="O83" s="11"/>
      <c r="P83" s="11"/>
      <c r="Q83" s="11"/>
      <c r="R83" s="11"/>
      <c r="S83" s="11"/>
      <c r="T83" s="11"/>
      <c r="U83" s="11"/>
      <c r="V83" s="11"/>
      <c r="W83" s="11"/>
      <c r="X83" s="11"/>
      <c r="Y83" s="11"/>
      <c r="Z83" s="11"/>
    </row>
    <row r="84" ht="12.75" customHeight="1">
      <c r="A84" s="11"/>
      <c r="B84" s="75"/>
      <c r="C84" s="76"/>
      <c r="D84" s="76"/>
      <c r="E84" s="76"/>
      <c r="F84" s="76"/>
      <c r="G84" s="11"/>
      <c r="H84" s="11"/>
      <c r="I84" s="11"/>
      <c r="J84" s="11"/>
      <c r="K84" s="11"/>
      <c r="L84" s="11"/>
      <c r="M84" s="11"/>
      <c r="N84" s="11"/>
      <c r="O84" s="11"/>
      <c r="P84" s="11"/>
      <c r="Q84" s="11"/>
      <c r="R84" s="11"/>
      <c r="S84" s="11"/>
      <c r="T84" s="11"/>
      <c r="U84" s="11"/>
      <c r="V84" s="11"/>
      <c r="W84" s="11"/>
      <c r="X84" s="11"/>
      <c r="Y84" s="11"/>
      <c r="Z84" s="11"/>
    </row>
    <row r="85" ht="12.75" customHeight="1">
      <c r="A85" s="11"/>
      <c r="B85" s="75"/>
      <c r="C85" s="76"/>
      <c r="D85" s="76"/>
      <c r="E85" s="76"/>
      <c r="F85" s="76"/>
      <c r="G85" s="11"/>
      <c r="H85" s="11"/>
      <c r="I85" s="11"/>
      <c r="J85" s="11"/>
      <c r="K85" s="11"/>
      <c r="L85" s="11"/>
      <c r="M85" s="11"/>
      <c r="N85" s="11"/>
      <c r="O85" s="11"/>
      <c r="P85" s="11"/>
      <c r="Q85" s="11"/>
      <c r="R85" s="11"/>
      <c r="S85" s="11"/>
      <c r="T85" s="11"/>
      <c r="U85" s="11"/>
      <c r="V85" s="11"/>
      <c r="W85" s="11"/>
      <c r="X85" s="11"/>
      <c r="Y85" s="11"/>
      <c r="Z85" s="11"/>
    </row>
    <row r="86" ht="12.75" customHeight="1">
      <c r="A86" s="11"/>
      <c r="B86" s="75"/>
      <c r="C86" s="76"/>
      <c r="D86" s="76"/>
      <c r="E86" s="76"/>
      <c r="F86" s="76"/>
      <c r="G86" s="11"/>
      <c r="H86" s="11"/>
      <c r="I86" s="11"/>
      <c r="J86" s="11"/>
      <c r="K86" s="11"/>
      <c r="L86" s="11"/>
      <c r="M86" s="11"/>
      <c r="N86" s="11"/>
      <c r="O86" s="11"/>
      <c r="P86" s="11"/>
      <c r="Q86" s="11"/>
      <c r="R86" s="11"/>
      <c r="S86" s="11"/>
      <c r="T86" s="11"/>
      <c r="U86" s="11"/>
      <c r="V86" s="11"/>
      <c r="W86" s="11"/>
      <c r="X86" s="11"/>
      <c r="Y86" s="11"/>
      <c r="Z86" s="11"/>
    </row>
    <row r="87" ht="12.75" customHeight="1">
      <c r="A87" s="11"/>
      <c r="B87" s="75"/>
      <c r="C87" s="76"/>
      <c r="D87" s="76"/>
      <c r="E87" s="76"/>
      <c r="F87" s="76"/>
      <c r="G87" s="11"/>
      <c r="H87" s="11"/>
      <c r="I87" s="11"/>
      <c r="J87" s="11"/>
      <c r="K87" s="11"/>
      <c r="L87" s="11"/>
      <c r="M87" s="11"/>
      <c r="N87" s="11"/>
      <c r="O87" s="11"/>
      <c r="P87" s="11"/>
      <c r="Q87" s="11"/>
      <c r="R87" s="11"/>
      <c r="S87" s="11"/>
      <c r="T87" s="11"/>
      <c r="U87" s="11"/>
      <c r="V87" s="11"/>
      <c r="W87" s="11"/>
      <c r="X87" s="11"/>
      <c r="Y87" s="11"/>
      <c r="Z87" s="11"/>
    </row>
    <row r="88" ht="12.75" customHeight="1">
      <c r="A88" s="11"/>
      <c r="B88" s="75"/>
      <c r="C88" s="76"/>
      <c r="D88" s="76"/>
      <c r="E88" s="76"/>
      <c r="F88" s="76"/>
      <c r="G88" s="11"/>
      <c r="H88" s="11"/>
      <c r="I88" s="11"/>
      <c r="J88" s="11"/>
      <c r="K88" s="11"/>
      <c r="L88" s="11"/>
      <c r="M88" s="11"/>
      <c r="N88" s="11"/>
      <c r="O88" s="11"/>
      <c r="P88" s="11"/>
      <c r="Q88" s="11"/>
      <c r="R88" s="11"/>
      <c r="S88" s="11"/>
      <c r="T88" s="11"/>
      <c r="U88" s="11"/>
      <c r="V88" s="11"/>
      <c r="W88" s="11"/>
      <c r="X88" s="11"/>
      <c r="Y88" s="11"/>
      <c r="Z88" s="11"/>
    </row>
    <row r="89" ht="12.75" customHeight="1">
      <c r="A89" s="11"/>
      <c r="B89" s="75"/>
      <c r="C89" s="76"/>
      <c r="D89" s="76"/>
      <c r="E89" s="76"/>
      <c r="F89" s="76"/>
      <c r="G89" s="11"/>
      <c r="H89" s="11"/>
      <c r="I89" s="11"/>
      <c r="J89" s="11"/>
      <c r="K89" s="11"/>
      <c r="L89" s="11"/>
      <c r="M89" s="11"/>
      <c r="N89" s="11"/>
      <c r="O89" s="11"/>
      <c r="P89" s="11"/>
      <c r="Q89" s="11"/>
      <c r="R89" s="11"/>
      <c r="S89" s="11"/>
      <c r="T89" s="11"/>
      <c r="U89" s="11"/>
      <c r="V89" s="11"/>
      <c r="W89" s="11"/>
      <c r="X89" s="11"/>
      <c r="Y89" s="11"/>
      <c r="Z89" s="11"/>
    </row>
    <row r="90" ht="12.75" customHeight="1">
      <c r="A90" s="11"/>
      <c r="B90" s="75"/>
      <c r="C90" s="76"/>
      <c r="D90" s="76"/>
      <c r="E90" s="76"/>
      <c r="F90" s="76"/>
      <c r="G90" s="11"/>
      <c r="H90" s="11"/>
      <c r="I90" s="11"/>
      <c r="J90" s="11"/>
      <c r="K90" s="11"/>
      <c r="L90" s="11"/>
      <c r="M90" s="11"/>
      <c r="N90" s="11"/>
      <c r="O90" s="11"/>
      <c r="P90" s="11"/>
      <c r="Q90" s="11"/>
      <c r="R90" s="11"/>
      <c r="S90" s="11"/>
      <c r="T90" s="11"/>
      <c r="U90" s="11"/>
      <c r="V90" s="11"/>
      <c r="W90" s="11"/>
      <c r="X90" s="11"/>
      <c r="Y90" s="11"/>
      <c r="Z90" s="11"/>
    </row>
    <row r="91" ht="12.75" customHeight="1">
      <c r="A91" s="11"/>
      <c r="B91" s="75"/>
      <c r="C91" s="76"/>
      <c r="D91" s="76"/>
      <c r="E91" s="76"/>
      <c r="F91" s="76"/>
      <c r="G91" s="11"/>
      <c r="H91" s="11"/>
      <c r="I91" s="11"/>
      <c r="J91" s="11"/>
      <c r="K91" s="11"/>
      <c r="L91" s="11"/>
      <c r="M91" s="11"/>
      <c r="N91" s="11"/>
      <c r="O91" s="11"/>
      <c r="P91" s="11"/>
      <c r="Q91" s="11"/>
      <c r="R91" s="11"/>
      <c r="S91" s="11"/>
      <c r="T91" s="11"/>
      <c r="U91" s="11"/>
      <c r="V91" s="11"/>
      <c r="W91" s="11"/>
      <c r="X91" s="11"/>
      <c r="Y91" s="11"/>
      <c r="Z91" s="11"/>
    </row>
    <row r="92" ht="12.75" customHeight="1">
      <c r="A92" s="11"/>
      <c r="B92" s="75"/>
      <c r="C92" s="76"/>
      <c r="D92" s="76"/>
      <c r="E92" s="76"/>
      <c r="F92" s="76"/>
      <c r="G92" s="11"/>
      <c r="H92" s="11"/>
      <c r="I92" s="11"/>
      <c r="J92" s="11"/>
      <c r="K92" s="11"/>
      <c r="L92" s="11"/>
      <c r="M92" s="11"/>
      <c r="N92" s="11"/>
      <c r="O92" s="11"/>
      <c r="P92" s="11"/>
      <c r="Q92" s="11"/>
      <c r="R92" s="11"/>
      <c r="S92" s="11"/>
      <c r="T92" s="11"/>
      <c r="U92" s="11"/>
      <c r="V92" s="11"/>
      <c r="W92" s="11"/>
      <c r="X92" s="11"/>
      <c r="Y92" s="11"/>
      <c r="Z92" s="11"/>
    </row>
    <row r="93" ht="12.75" customHeight="1">
      <c r="A93" s="11"/>
      <c r="B93" s="75"/>
      <c r="C93" s="76"/>
      <c r="D93" s="76"/>
      <c r="E93" s="76"/>
      <c r="F93" s="76"/>
      <c r="G93" s="11"/>
      <c r="H93" s="11"/>
      <c r="I93" s="11"/>
      <c r="J93" s="11"/>
      <c r="K93" s="11"/>
      <c r="L93" s="11"/>
      <c r="M93" s="11"/>
      <c r="N93" s="11"/>
      <c r="O93" s="11"/>
      <c r="P93" s="11"/>
      <c r="Q93" s="11"/>
      <c r="R93" s="11"/>
      <c r="S93" s="11"/>
      <c r="T93" s="11"/>
      <c r="U93" s="11"/>
      <c r="V93" s="11"/>
      <c r="W93" s="11"/>
      <c r="X93" s="11"/>
      <c r="Y93" s="11"/>
      <c r="Z93" s="11"/>
    </row>
    <row r="94" ht="12.75" customHeight="1">
      <c r="A94" s="11"/>
      <c r="B94" s="75"/>
      <c r="C94" s="76"/>
      <c r="D94" s="76"/>
      <c r="E94" s="76"/>
      <c r="F94" s="76"/>
      <c r="G94" s="11"/>
      <c r="H94" s="11"/>
      <c r="I94" s="11"/>
      <c r="J94" s="11"/>
      <c r="K94" s="11"/>
      <c r="L94" s="11"/>
      <c r="M94" s="11"/>
      <c r="N94" s="11"/>
      <c r="O94" s="11"/>
      <c r="P94" s="11"/>
      <c r="Q94" s="11"/>
      <c r="R94" s="11"/>
      <c r="S94" s="11"/>
      <c r="T94" s="11"/>
      <c r="U94" s="11"/>
      <c r="V94" s="11"/>
      <c r="W94" s="11"/>
      <c r="X94" s="11"/>
      <c r="Y94" s="11"/>
      <c r="Z94" s="11"/>
    </row>
    <row r="95" ht="12.75" customHeight="1">
      <c r="A95" s="11"/>
      <c r="B95" s="75"/>
      <c r="C95" s="76"/>
      <c r="D95" s="76"/>
      <c r="E95" s="76"/>
      <c r="F95" s="76"/>
      <c r="G95" s="11"/>
      <c r="H95" s="11"/>
      <c r="I95" s="11"/>
      <c r="J95" s="11"/>
      <c r="K95" s="11"/>
      <c r="L95" s="11"/>
      <c r="M95" s="11"/>
      <c r="N95" s="11"/>
      <c r="O95" s="11"/>
      <c r="P95" s="11"/>
      <c r="Q95" s="11"/>
      <c r="R95" s="11"/>
      <c r="S95" s="11"/>
      <c r="T95" s="11"/>
      <c r="U95" s="11"/>
      <c r="V95" s="11"/>
      <c r="W95" s="11"/>
      <c r="X95" s="11"/>
      <c r="Y95" s="11"/>
      <c r="Z95" s="11"/>
    </row>
    <row r="96" ht="12.75" customHeight="1">
      <c r="A96" s="11"/>
      <c r="B96" s="75"/>
      <c r="C96" s="76"/>
      <c r="D96" s="76"/>
      <c r="E96" s="76"/>
      <c r="F96" s="76"/>
      <c r="G96" s="11"/>
      <c r="H96" s="11"/>
      <c r="I96" s="11"/>
      <c r="J96" s="11"/>
      <c r="K96" s="11"/>
      <c r="L96" s="11"/>
      <c r="M96" s="11"/>
      <c r="N96" s="11"/>
      <c r="O96" s="11"/>
      <c r="P96" s="11"/>
      <c r="Q96" s="11"/>
      <c r="R96" s="11"/>
      <c r="S96" s="11"/>
      <c r="T96" s="11"/>
      <c r="U96" s="11"/>
      <c r="V96" s="11"/>
      <c r="W96" s="11"/>
      <c r="X96" s="11"/>
      <c r="Y96" s="11"/>
      <c r="Z96" s="11"/>
    </row>
    <row r="97" ht="12.75" customHeight="1">
      <c r="A97" s="11"/>
      <c r="B97" s="75"/>
      <c r="C97" s="76"/>
      <c r="D97" s="76"/>
      <c r="E97" s="76"/>
      <c r="F97" s="76"/>
      <c r="G97" s="11"/>
      <c r="H97" s="11"/>
      <c r="I97" s="11"/>
      <c r="J97" s="11"/>
      <c r="K97" s="11"/>
      <c r="L97" s="11"/>
      <c r="M97" s="11"/>
      <c r="N97" s="11"/>
      <c r="O97" s="11"/>
      <c r="P97" s="11"/>
      <c r="Q97" s="11"/>
      <c r="R97" s="11"/>
      <c r="S97" s="11"/>
      <c r="T97" s="11"/>
      <c r="U97" s="11"/>
      <c r="V97" s="11"/>
      <c r="W97" s="11"/>
      <c r="X97" s="11"/>
      <c r="Y97" s="11"/>
      <c r="Z97" s="11"/>
    </row>
    <row r="98" ht="12.75" customHeight="1">
      <c r="A98" s="11"/>
      <c r="B98" s="75"/>
      <c r="C98" s="76"/>
      <c r="D98" s="76"/>
      <c r="E98" s="76"/>
      <c r="F98" s="76"/>
      <c r="G98" s="11"/>
      <c r="H98" s="11"/>
      <c r="I98" s="11"/>
      <c r="J98" s="11"/>
      <c r="K98" s="11"/>
      <c r="L98" s="11"/>
      <c r="M98" s="11"/>
      <c r="N98" s="11"/>
      <c r="O98" s="11"/>
      <c r="P98" s="11"/>
      <c r="Q98" s="11"/>
      <c r="R98" s="11"/>
      <c r="S98" s="11"/>
      <c r="T98" s="11"/>
      <c r="U98" s="11"/>
      <c r="V98" s="11"/>
      <c r="W98" s="11"/>
      <c r="X98" s="11"/>
      <c r="Y98" s="11"/>
      <c r="Z98" s="11"/>
    </row>
    <row r="99" ht="12.75" customHeight="1">
      <c r="A99" s="11"/>
      <c r="B99" s="75"/>
      <c r="C99" s="76"/>
      <c r="D99" s="76"/>
      <c r="E99" s="76"/>
      <c r="F99" s="76"/>
      <c r="G99" s="11"/>
      <c r="H99" s="11"/>
      <c r="I99" s="11"/>
      <c r="J99" s="11"/>
      <c r="K99" s="11"/>
      <c r="L99" s="11"/>
      <c r="M99" s="11"/>
      <c r="N99" s="11"/>
      <c r="O99" s="11"/>
      <c r="P99" s="11"/>
      <c r="Q99" s="11"/>
      <c r="R99" s="11"/>
      <c r="S99" s="11"/>
      <c r="T99" s="11"/>
      <c r="U99" s="11"/>
      <c r="V99" s="11"/>
      <c r="W99" s="11"/>
      <c r="X99" s="11"/>
      <c r="Y99" s="11"/>
      <c r="Z99" s="11"/>
    </row>
    <row r="100" ht="12.75" customHeight="1">
      <c r="A100" s="11"/>
      <c r="B100" s="75"/>
      <c r="C100" s="76"/>
      <c r="D100" s="76"/>
      <c r="E100" s="76"/>
      <c r="F100" s="76"/>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75"/>
      <c r="C101" s="76"/>
      <c r="D101" s="76"/>
      <c r="E101" s="76"/>
      <c r="F101" s="76"/>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75"/>
      <c r="C102" s="76"/>
      <c r="D102" s="76"/>
      <c r="E102" s="76"/>
      <c r="F102" s="76"/>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75"/>
      <c r="C103" s="76"/>
      <c r="D103" s="76"/>
      <c r="E103" s="76"/>
      <c r="F103" s="76"/>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75"/>
      <c r="C104" s="76"/>
      <c r="D104" s="76"/>
      <c r="E104" s="76"/>
      <c r="F104" s="76"/>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75"/>
      <c r="C105" s="76"/>
      <c r="D105" s="76"/>
      <c r="E105" s="76"/>
      <c r="F105" s="76"/>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75"/>
      <c r="C106" s="76"/>
      <c r="D106" s="76"/>
      <c r="E106" s="76"/>
      <c r="F106" s="76"/>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75"/>
      <c r="C107" s="76"/>
      <c r="D107" s="76"/>
      <c r="E107" s="76"/>
      <c r="F107" s="76"/>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75"/>
      <c r="C108" s="76"/>
      <c r="D108" s="76"/>
      <c r="E108" s="76"/>
      <c r="F108" s="76"/>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75"/>
      <c r="C109" s="76"/>
      <c r="D109" s="76"/>
      <c r="E109" s="76"/>
      <c r="F109" s="76"/>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75"/>
      <c r="C110" s="76"/>
      <c r="D110" s="76"/>
      <c r="E110" s="76"/>
      <c r="F110" s="76"/>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75"/>
      <c r="C111" s="76"/>
      <c r="D111" s="76"/>
      <c r="E111" s="76"/>
      <c r="F111" s="76"/>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75"/>
      <c r="C112" s="76"/>
      <c r="D112" s="76"/>
      <c r="E112" s="76"/>
      <c r="F112" s="76"/>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75"/>
      <c r="C113" s="76"/>
      <c r="D113" s="76"/>
      <c r="E113" s="76"/>
      <c r="F113" s="76"/>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75"/>
      <c r="C114" s="76"/>
      <c r="D114" s="76"/>
      <c r="E114" s="76"/>
      <c r="F114" s="76"/>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75"/>
      <c r="C115" s="76"/>
      <c r="D115" s="76"/>
      <c r="E115" s="76"/>
      <c r="F115" s="76"/>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75"/>
      <c r="C116" s="76"/>
      <c r="D116" s="76"/>
      <c r="E116" s="76"/>
      <c r="F116" s="76"/>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75"/>
      <c r="C117" s="76"/>
      <c r="D117" s="76"/>
      <c r="E117" s="76"/>
      <c r="F117" s="76"/>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75"/>
      <c r="C118" s="76"/>
      <c r="D118" s="76"/>
      <c r="E118" s="76"/>
      <c r="F118" s="76"/>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75"/>
      <c r="C119" s="76"/>
      <c r="D119" s="76"/>
      <c r="E119" s="76"/>
      <c r="F119" s="76"/>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75"/>
      <c r="C120" s="76"/>
      <c r="D120" s="76"/>
      <c r="E120" s="76"/>
      <c r="F120" s="76"/>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75"/>
      <c r="C121" s="76"/>
      <c r="D121" s="76"/>
      <c r="E121" s="76"/>
      <c r="F121" s="76"/>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75"/>
      <c r="C122" s="76"/>
      <c r="D122" s="76"/>
      <c r="E122" s="76"/>
      <c r="F122" s="76"/>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75"/>
      <c r="C123" s="76"/>
      <c r="D123" s="76"/>
      <c r="E123" s="76"/>
      <c r="F123" s="76"/>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75"/>
      <c r="C124" s="76"/>
      <c r="D124" s="76"/>
      <c r="E124" s="76"/>
      <c r="F124" s="76"/>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75"/>
      <c r="C125" s="76"/>
      <c r="D125" s="76"/>
      <c r="E125" s="76"/>
      <c r="F125" s="76"/>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75"/>
      <c r="C126" s="76"/>
      <c r="D126" s="76"/>
      <c r="E126" s="76"/>
      <c r="F126" s="76"/>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75"/>
      <c r="C127" s="76"/>
      <c r="D127" s="76"/>
      <c r="E127" s="76"/>
      <c r="F127" s="76"/>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75"/>
      <c r="C128" s="76"/>
      <c r="D128" s="76"/>
      <c r="E128" s="76"/>
      <c r="F128" s="76"/>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75"/>
      <c r="C129" s="76"/>
      <c r="D129" s="76"/>
      <c r="E129" s="76"/>
      <c r="F129" s="76"/>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75"/>
      <c r="C130" s="76"/>
      <c r="D130" s="76"/>
      <c r="E130" s="76"/>
      <c r="F130" s="76"/>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75"/>
      <c r="C131" s="76"/>
      <c r="D131" s="76"/>
      <c r="E131" s="76"/>
      <c r="F131" s="76"/>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75"/>
      <c r="C132" s="76"/>
      <c r="D132" s="76"/>
      <c r="E132" s="76"/>
      <c r="F132" s="76"/>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75"/>
      <c r="C133" s="76"/>
      <c r="D133" s="76"/>
      <c r="E133" s="76"/>
      <c r="F133" s="76"/>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75"/>
      <c r="C134" s="76"/>
      <c r="D134" s="76"/>
      <c r="E134" s="76"/>
      <c r="F134" s="76"/>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75"/>
      <c r="C135" s="76"/>
      <c r="D135" s="76"/>
      <c r="E135" s="76"/>
      <c r="F135" s="76"/>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75"/>
      <c r="C136" s="76"/>
      <c r="D136" s="76"/>
      <c r="E136" s="76"/>
      <c r="F136" s="76"/>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75"/>
      <c r="C137" s="76"/>
      <c r="D137" s="76"/>
      <c r="E137" s="76"/>
      <c r="F137" s="76"/>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75"/>
      <c r="C138" s="76"/>
      <c r="D138" s="76"/>
      <c r="E138" s="76"/>
      <c r="F138" s="76"/>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75"/>
      <c r="C139" s="76"/>
      <c r="D139" s="76"/>
      <c r="E139" s="76"/>
      <c r="F139" s="76"/>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75"/>
      <c r="C140" s="76"/>
      <c r="D140" s="76"/>
      <c r="E140" s="76"/>
      <c r="F140" s="76"/>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75"/>
      <c r="C141" s="76"/>
      <c r="D141" s="76"/>
      <c r="E141" s="76"/>
      <c r="F141" s="76"/>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75"/>
      <c r="C142" s="76"/>
      <c r="D142" s="76"/>
      <c r="E142" s="76"/>
      <c r="F142" s="76"/>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75"/>
      <c r="C143" s="76"/>
      <c r="D143" s="76"/>
      <c r="E143" s="76"/>
      <c r="F143" s="76"/>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75"/>
      <c r="C144" s="76"/>
      <c r="D144" s="76"/>
      <c r="E144" s="76"/>
      <c r="F144" s="76"/>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75"/>
      <c r="C145" s="76"/>
      <c r="D145" s="76"/>
      <c r="E145" s="76"/>
      <c r="F145" s="76"/>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75"/>
      <c r="C146" s="76"/>
      <c r="D146" s="76"/>
      <c r="E146" s="76"/>
      <c r="F146" s="76"/>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75"/>
      <c r="C147" s="76"/>
      <c r="D147" s="76"/>
      <c r="E147" s="76"/>
      <c r="F147" s="76"/>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75"/>
      <c r="C148" s="76"/>
      <c r="D148" s="76"/>
      <c r="E148" s="76"/>
      <c r="F148" s="76"/>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75"/>
      <c r="C149" s="76"/>
      <c r="D149" s="76"/>
      <c r="E149" s="76"/>
      <c r="F149" s="76"/>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75"/>
      <c r="C150" s="76"/>
      <c r="D150" s="76"/>
      <c r="E150" s="76"/>
      <c r="F150" s="76"/>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75"/>
      <c r="C151" s="76"/>
      <c r="D151" s="76"/>
      <c r="E151" s="76"/>
      <c r="F151" s="76"/>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75"/>
      <c r="C152" s="76"/>
      <c r="D152" s="76"/>
      <c r="E152" s="76"/>
      <c r="F152" s="76"/>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75"/>
      <c r="C153" s="76"/>
      <c r="D153" s="76"/>
      <c r="E153" s="76"/>
      <c r="F153" s="76"/>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75"/>
      <c r="C154" s="76"/>
      <c r="D154" s="76"/>
      <c r="E154" s="76"/>
      <c r="F154" s="76"/>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75"/>
      <c r="C155" s="76"/>
      <c r="D155" s="76"/>
      <c r="E155" s="76"/>
      <c r="F155" s="76"/>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75"/>
      <c r="C156" s="76"/>
      <c r="D156" s="76"/>
      <c r="E156" s="76"/>
      <c r="F156" s="76"/>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75"/>
      <c r="C157" s="76"/>
      <c r="D157" s="76"/>
      <c r="E157" s="76"/>
      <c r="F157" s="76"/>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75"/>
      <c r="C158" s="76"/>
      <c r="D158" s="76"/>
      <c r="E158" s="76"/>
      <c r="F158" s="76"/>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75"/>
      <c r="C159" s="76"/>
      <c r="D159" s="76"/>
      <c r="E159" s="76"/>
      <c r="F159" s="76"/>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75"/>
      <c r="C160" s="76"/>
      <c r="D160" s="76"/>
      <c r="E160" s="76"/>
      <c r="F160" s="76"/>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75"/>
      <c r="C161" s="76"/>
      <c r="D161" s="76"/>
      <c r="E161" s="76"/>
      <c r="F161" s="76"/>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75"/>
      <c r="C162" s="76"/>
      <c r="D162" s="76"/>
      <c r="E162" s="76"/>
      <c r="F162" s="76"/>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75"/>
      <c r="C163" s="76"/>
      <c r="D163" s="76"/>
      <c r="E163" s="76"/>
      <c r="F163" s="76"/>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75"/>
      <c r="C164" s="76"/>
      <c r="D164" s="76"/>
      <c r="E164" s="76"/>
      <c r="F164" s="76"/>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75"/>
      <c r="C165" s="76"/>
      <c r="D165" s="76"/>
      <c r="E165" s="76"/>
      <c r="F165" s="76"/>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75"/>
      <c r="C166" s="76"/>
      <c r="D166" s="76"/>
      <c r="E166" s="76"/>
      <c r="F166" s="76"/>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75"/>
      <c r="C167" s="76"/>
      <c r="D167" s="76"/>
      <c r="E167" s="76"/>
      <c r="F167" s="76"/>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75"/>
      <c r="C168" s="76"/>
      <c r="D168" s="76"/>
      <c r="E168" s="76"/>
      <c r="F168" s="76"/>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75"/>
      <c r="C169" s="76"/>
      <c r="D169" s="76"/>
      <c r="E169" s="76"/>
      <c r="F169" s="76"/>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75"/>
      <c r="C170" s="76"/>
      <c r="D170" s="76"/>
      <c r="E170" s="76"/>
      <c r="F170" s="76"/>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75"/>
      <c r="C171" s="76"/>
      <c r="D171" s="76"/>
      <c r="E171" s="76"/>
      <c r="F171" s="76"/>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75"/>
      <c r="C172" s="76"/>
      <c r="D172" s="76"/>
      <c r="E172" s="76"/>
      <c r="F172" s="76"/>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75"/>
      <c r="C173" s="76"/>
      <c r="D173" s="76"/>
      <c r="E173" s="76"/>
      <c r="F173" s="76"/>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75"/>
      <c r="C174" s="76"/>
      <c r="D174" s="76"/>
      <c r="E174" s="76"/>
      <c r="F174" s="76"/>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75"/>
      <c r="C175" s="76"/>
      <c r="D175" s="76"/>
      <c r="E175" s="76"/>
      <c r="F175" s="76"/>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75"/>
      <c r="C176" s="76"/>
      <c r="D176" s="76"/>
      <c r="E176" s="76"/>
      <c r="F176" s="76"/>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75"/>
      <c r="C177" s="76"/>
      <c r="D177" s="76"/>
      <c r="E177" s="76"/>
      <c r="F177" s="76"/>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75"/>
      <c r="C178" s="76"/>
      <c r="D178" s="76"/>
      <c r="E178" s="76"/>
      <c r="F178" s="76"/>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75"/>
      <c r="C179" s="76"/>
      <c r="D179" s="76"/>
      <c r="E179" s="76"/>
      <c r="F179" s="76"/>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75"/>
      <c r="C180" s="76"/>
      <c r="D180" s="76"/>
      <c r="E180" s="76"/>
      <c r="F180" s="76"/>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75"/>
      <c r="C181" s="76"/>
      <c r="D181" s="76"/>
      <c r="E181" s="76"/>
      <c r="F181" s="76"/>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75"/>
      <c r="C182" s="76"/>
      <c r="D182" s="76"/>
      <c r="E182" s="76"/>
      <c r="F182" s="76"/>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75"/>
      <c r="C183" s="76"/>
      <c r="D183" s="76"/>
      <c r="E183" s="76"/>
      <c r="F183" s="76"/>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75"/>
      <c r="C184" s="76"/>
      <c r="D184" s="76"/>
      <c r="E184" s="76"/>
      <c r="F184" s="76"/>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75"/>
      <c r="C185" s="76"/>
      <c r="D185" s="76"/>
      <c r="E185" s="76"/>
      <c r="F185" s="76"/>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75"/>
      <c r="C186" s="76"/>
      <c r="D186" s="76"/>
      <c r="E186" s="76"/>
      <c r="F186" s="76"/>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75"/>
      <c r="C187" s="76"/>
      <c r="D187" s="76"/>
      <c r="E187" s="76"/>
      <c r="F187" s="76"/>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75"/>
      <c r="C188" s="76"/>
      <c r="D188" s="76"/>
      <c r="E188" s="76"/>
      <c r="F188" s="76"/>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75"/>
      <c r="C189" s="76"/>
      <c r="D189" s="76"/>
      <c r="E189" s="76"/>
      <c r="F189" s="76"/>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75"/>
      <c r="C190" s="76"/>
      <c r="D190" s="76"/>
      <c r="E190" s="76"/>
      <c r="F190" s="76"/>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75"/>
      <c r="C191" s="76"/>
      <c r="D191" s="76"/>
      <c r="E191" s="76"/>
      <c r="F191" s="76"/>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75"/>
      <c r="C192" s="76"/>
      <c r="D192" s="76"/>
      <c r="E192" s="76"/>
      <c r="F192" s="76"/>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75"/>
      <c r="C193" s="76"/>
      <c r="D193" s="76"/>
      <c r="E193" s="76"/>
      <c r="F193" s="76"/>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75"/>
      <c r="C194" s="76"/>
      <c r="D194" s="76"/>
      <c r="E194" s="76"/>
      <c r="F194" s="76"/>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75"/>
      <c r="C195" s="76"/>
      <c r="D195" s="76"/>
      <c r="E195" s="76"/>
      <c r="F195" s="76"/>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75"/>
      <c r="C196" s="76"/>
      <c r="D196" s="76"/>
      <c r="E196" s="76"/>
      <c r="F196" s="76"/>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75"/>
      <c r="C197" s="76"/>
      <c r="D197" s="76"/>
      <c r="E197" s="76"/>
      <c r="F197" s="76"/>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75"/>
      <c r="C198" s="76"/>
      <c r="D198" s="76"/>
      <c r="E198" s="76"/>
      <c r="F198" s="76"/>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75"/>
      <c r="C199" s="76"/>
      <c r="D199" s="76"/>
      <c r="E199" s="76"/>
      <c r="F199" s="76"/>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75"/>
      <c r="C200" s="76"/>
      <c r="D200" s="76"/>
      <c r="E200" s="76"/>
      <c r="F200" s="76"/>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75"/>
      <c r="C201" s="76"/>
      <c r="D201" s="76"/>
      <c r="E201" s="76"/>
      <c r="F201" s="76"/>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75"/>
      <c r="C202" s="76"/>
      <c r="D202" s="76"/>
      <c r="E202" s="76"/>
      <c r="F202" s="76"/>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75"/>
      <c r="C203" s="76"/>
      <c r="D203" s="76"/>
      <c r="E203" s="76"/>
      <c r="F203" s="76"/>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75"/>
      <c r="C204" s="76"/>
      <c r="D204" s="76"/>
      <c r="E204" s="76"/>
      <c r="F204" s="76"/>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75"/>
      <c r="C205" s="76"/>
      <c r="D205" s="76"/>
      <c r="E205" s="76"/>
      <c r="F205" s="76"/>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75"/>
      <c r="C206" s="76"/>
      <c r="D206" s="76"/>
      <c r="E206" s="76"/>
      <c r="F206" s="76"/>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75"/>
      <c r="C207" s="76"/>
      <c r="D207" s="76"/>
      <c r="E207" s="76"/>
      <c r="F207" s="76"/>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75"/>
      <c r="C208" s="76"/>
      <c r="D208" s="76"/>
      <c r="E208" s="76"/>
      <c r="F208" s="76"/>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75"/>
      <c r="C209" s="76"/>
      <c r="D209" s="76"/>
      <c r="E209" s="76"/>
      <c r="F209" s="76"/>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75"/>
      <c r="C210" s="76"/>
      <c r="D210" s="76"/>
      <c r="E210" s="76"/>
      <c r="F210" s="76"/>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75"/>
      <c r="C211" s="76"/>
      <c r="D211" s="76"/>
      <c r="E211" s="76"/>
      <c r="F211" s="76"/>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75"/>
      <c r="C212" s="76"/>
      <c r="D212" s="76"/>
      <c r="E212" s="76"/>
      <c r="F212" s="76"/>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75"/>
      <c r="C213" s="76"/>
      <c r="D213" s="76"/>
      <c r="E213" s="76"/>
      <c r="F213" s="76"/>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75"/>
      <c r="C214" s="76"/>
      <c r="D214" s="76"/>
      <c r="E214" s="76"/>
      <c r="F214" s="76"/>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75"/>
      <c r="C215" s="76"/>
      <c r="D215" s="76"/>
      <c r="E215" s="76"/>
      <c r="F215" s="76"/>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75"/>
      <c r="C216" s="76"/>
      <c r="D216" s="76"/>
      <c r="E216" s="76"/>
      <c r="F216" s="76"/>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75"/>
      <c r="C217" s="76"/>
      <c r="D217" s="76"/>
      <c r="E217" s="76"/>
      <c r="F217" s="76"/>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75"/>
      <c r="C218" s="76"/>
      <c r="D218" s="76"/>
      <c r="E218" s="76"/>
      <c r="F218" s="76"/>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75"/>
      <c r="C219" s="76"/>
      <c r="D219" s="76"/>
      <c r="E219" s="76"/>
      <c r="F219" s="76"/>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75"/>
      <c r="C220" s="76"/>
      <c r="D220" s="76"/>
      <c r="E220" s="76"/>
      <c r="F220" s="76"/>
      <c r="G220" s="11"/>
      <c r="H220" s="11"/>
      <c r="I220" s="11"/>
      <c r="J220" s="11"/>
      <c r="K220" s="11"/>
      <c r="L220" s="11"/>
      <c r="M220" s="11"/>
      <c r="N220" s="11"/>
      <c r="O220" s="11"/>
      <c r="P220" s="11"/>
      <c r="Q220" s="11"/>
      <c r="R220" s="11"/>
      <c r="S220" s="11"/>
      <c r="T220" s="11"/>
      <c r="U220" s="11"/>
      <c r="V220" s="11"/>
      <c r="W220" s="11"/>
      <c r="X220" s="11"/>
      <c r="Y220" s="11"/>
      <c r="Z220" s="11"/>
    </row>
    <row r="221" ht="12.75" customHeight="1">
      <c r="A221" s="11"/>
      <c r="B221" s="75"/>
      <c r="C221" s="76"/>
      <c r="D221" s="76"/>
      <c r="E221" s="76"/>
      <c r="F221" s="76"/>
      <c r="G221" s="11"/>
      <c r="H221" s="11"/>
      <c r="I221" s="11"/>
      <c r="J221" s="11"/>
      <c r="K221" s="11"/>
      <c r="L221" s="11"/>
      <c r="M221" s="11"/>
      <c r="N221" s="11"/>
      <c r="O221" s="11"/>
      <c r="P221" s="11"/>
      <c r="Q221" s="11"/>
      <c r="R221" s="11"/>
      <c r="S221" s="11"/>
      <c r="T221" s="11"/>
      <c r="U221" s="11"/>
      <c r="V221" s="11"/>
      <c r="W221" s="11"/>
      <c r="X221" s="11"/>
      <c r="Y221" s="11"/>
      <c r="Z221" s="11"/>
    </row>
    <row r="222" ht="12.75" customHeight="1">
      <c r="A222" s="11"/>
      <c r="B222" s="75"/>
      <c r="C222" s="76"/>
      <c r="D222" s="76"/>
      <c r="E222" s="76"/>
      <c r="F222" s="76"/>
      <c r="G222" s="11"/>
      <c r="H222" s="11"/>
      <c r="I222" s="11"/>
      <c r="J222" s="11"/>
      <c r="K222" s="11"/>
      <c r="L222" s="11"/>
      <c r="M222" s="11"/>
      <c r="N222" s="11"/>
      <c r="O222" s="11"/>
      <c r="P222" s="11"/>
      <c r="Q222" s="11"/>
      <c r="R222" s="11"/>
      <c r="S222" s="11"/>
      <c r="T222" s="11"/>
      <c r="U222" s="11"/>
      <c r="V222" s="11"/>
      <c r="W222" s="11"/>
      <c r="X222" s="11"/>
      <c r="Y222" s="11"/>
      <c r="Z222" s="11"/>
    </row>
    <row r="223" ht="12.75" customHeight="1">
      <c r="A223" s="11"/>
      <c r="B223" s="75"/>
      <c r="C223" s="76"/>
      <c r="D223" s="76"/>
      <c r="E223" s="76"/>
      <c r="F223" s="76"/>
      <c r="G223" s="11"/>
      <c r="H223" s="11"/>
      <c r="I223" s="11"/>
      <c r="J223" s="11"/>
      <c r="K223" s="11"/>
      <c r="L223" s="11"/>
      <c r="M223" s="11"/>
      <c r="N223" s="11"/>
      <c r="O223" s="11"/>
      <c r="P223" s="11"/>
      <c r="Q223" s="11"/>
      <c r="R223" s="11"/>
      <c r="S223" s="11"/>
      <c r="T223" s="11"/>
      <c r="U223" s="11"/>
      <c r="V223" s="11"/>
      <c r="W223" s="11"/>
      <c r="X223" s="11"/>
      <c r="Y223" s="11"/>
      <c r="Z223" s="11"/>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6">
    <mergeCell ref="B3:C3"/>
    <mergeCell ref="D3:F3"/>
    <mergeCell ref="B4:C4"/>
    <mergeCell ref="D4:F4"/>
    <mergeCell ref="B5:C5"/>
    <mergeCell ref="D5:F5"/>
  </mergeCells>
  <hyperlinks>
    <hyperlink display="Member_Login" location="Member_Login!A1" ref="D9"/>
    <hyperlink display="Guest_Register" location="Guest_Register!A1" ref="D10"/>
    <hyperlink display="Member_ResetPassword" location="Member_ResetPassword!A1" ref="D11"/>
    <hyperlink display="User_SearchOrganizationProjectCampaign" location="User_SearchOrganizationProjectC!A1" ref="D12"/>
    <hyperlink display="Volunteer_DonateToDonationCampaign" location="Volunteer_DonateToDonationCampa!A1" ref="D13"/>
    <hyperlink display="Volunteer_ParticipateToDonationCampaign" location="Volunteer_ParticipateToDonation!A1" ref="D14"/>
    <hyperlink display="Volunteer_GetListDonationDocuments" location="Volunteer_GetListDonationDocume!A1" ref="D15"/>
    <hyperlink display="Volunteer_ViewHistory" location="Volunteer_ViewHistory!A1" ref="D16"/>
    <hyperlink display="OrganizationManager_ManageDonationDocuments" location="OrganizationManager_ManageDonat!A1" ref="D17"/>
    <hyperlink display="OrganizationManager_OrganizationManagement" location="OrganizationManager_Organizatio!A1" ref="D18"/>
    <hyperlink display="Admin_OrganizationAdministrate" location="Admin_OrganizationAdministrate!A1" ref="D21"/>
    <hyperlink display="Admin_ProjectAdministrate" location="Admin_ProjectAdministrate!A1" ref="D22"/>
    <hyperlink display="Admin_CampaignAdministrate" location="Admin_CampaignAdministrate!A1" ref="D23"/>
    <hyperlink display="Admin_Dashboard" location="Admin_Dashboard!A1" ref="D24"/>
    <hyperlink display="Admin_UserManagement" location="Admin_UserManagement!A1" ref="D25"/>
  </hyperlinks>
  <printOptions/>
  <pageMargins bottom="1.1506944444444445" footer="0.0" header="0.0" left="0.7479166666666667" right="0.7479166666666667" top="0.9840277777777778"/>
  <pageSetup paperSize="9" orientation="landscape"/>
  <headerFooter>
    <oddFooter>&amp;L 02ae-BM/PM/HDCV/FSOFT v2/0&amp;CInternal use&amp;R&amp;P/</oddFooter>
  </headerFooter>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63"/>
    <col customWidth="1" min="2" max="2" width="20.75"/>
    <col customWidth="1" min="3" max="3" width="25.63"/>
    <col customWidth="1" min="4" max="4" width="32.5"/>
    <col customWidth="1" min="5" max="5" width="24.5"/>
    <col customWidth="1" min="6" max="6" width="9.5"/>
    <col customWidth="1" min="7" max="7" width="11.13"/>
    <col customWidth="1" min="8" max="8" width="9.63"/>
    <col customWidth="1" min="9" max="9" width="9.13"/>
    <col customWidth="1" min="10" max="11" width="8.5"/>
    <col customWidth="1" min="12" max="12" width="20.88"/>
  </cols>
  <sheetData>
    <row r="1">
      <c r="A1" s="11"/>
      <c r="B1" s="11"/>
      <c r="C1" s="11"/>
      <c r="D1" s="11"/>
      <c r="E1" s="11"/>
      <c r="F1" s="11"/>
      <c r="G1" s="117"/>
      <c r="H1" s="117"/>
      <c r="I1" s="117"/>
      <c r="J1" s="117"/>
      <c r="K1" s="118"/>
      <c r="L1" s="117"/>
      <c r="M1" s="117"/>
      <c r="N1" s="117"/>
      <c r="O1" s="117"/>
      <c r="P1" s="117"/>
      <c r="Q1" s="117"/>
      <c r="R1" s="117"/>
      <c r="S1" s="117"/>
      <c r="T1" s="117"/>
      <c r="U1" s="117"/>
      <c r="V1" s="117"/>
      <c r="W1" s="117"/>
      <c r="X1" s="117"/>
      <c r="Y1" s="117"/>
      <c r="Z1" s="117"/>
    </row>
    <row r="2">
      <c r="A2" s="119" t="s">
        <v>68</v>
      </c>
      <c r="B2" s="120" t="s">
        <v>51</v>
      </c>
      <c r="C2" s="121"/>
      <c r="D2" s="121"/>
      <c r="E2" s="122"/>
      <c r="F2" s="123"/>
      <c r="G2" s="117"/>
      <c r="H2" s="117"/>
      <c r="I2" s="117"/>
      <c r="J2" s="117"/>
      <c r="K2" s="118"/>
      <c r="L2" s="124" t="s">
        <v>34</v>
      </c>
      <c r="M2" s="117"/>
      <c r="N2" s="117"/>
      <c r="O2" s="117"/>
      <c r="P2" s="117"/>
      <c r="Q2" s="117"/>
      <c r="R2" s="117"/>
      <c r="S2" s="117"/>
      <c r="T2" s="117"/>
      <c r="U2" s="117"/>
      <c r="V2" s="117"/>
      <c r="W2" s="117"/>
      <c r="X2" s="117"/>
      <c r="Y2" s="117"/>
      <c r="Z2" s="117"/>
    </row>
    <row r="3">
      <c r="A3" s="125" t="s">
        <v>69</v>
      </c>
      <c r="B3" s="126"/>
      <c r="C3" s="5"/>
      <c r="D3" s="5"/>
      <c r="E3" s="6"/>
      <c r="F3" s="127"/>
      <c r="G3" s="117"/>
      <c r="H3" s="117"/>
      <c r="I3" s="117"/>
      <c r="J3" s="117"/>
      <c r="K3" s="118"/>
      <c r="L3" s="124" t="s">
        <v>35</v>
      </c>
      <c r="M3" s="117"/>
      <c r="N3" s="117"/>
      <c r="O3" s="117"/>
      <c r="P3" s="117"/>
      <c r="Q3" s="117"/>
      <c r="R3" s="117"/>
      <c r="S3" s="117"/>
      <c r="T3" s="117"/>
      <c r="U3" s="117"/>
      <c r="V3" s="117"/>
      <c r="W3" s="117"/>
      <c r="X3" s="117"/>
      <c r="Y3" s="117"/>
      <c r="Z3" s="117"/>
    </row>
    <row r="4">
      <c r="A4" s="125" t="s">
        <v>70</v>
      </c>
      <c r="B4" s="126"/>
      <c r="C4" s="5"/>
      <c r="D4" s="5"/>
      <c r="E4" s="6"/>
      <c r="F4" s="127"/>
      <c r="G4" s="117"/>
      <c r="H4" s="117"/>
      <c r="I4" s="117"/>
      <c r="J4" s="117"/>
      <c r="K4" s="118"/>
      <c r="L4" s="124" t="s">
        <v>71</v>
      </c>
      <c r="M4" s="117"/>
      <c r="N4" s="117"/>
      <c r="O4" s="117"/>
      <c r="P4" s="117"/>
      <c r="Q4" s="117"/>
      <c r="R4" s="117"/>
      <c r="S4" s="117"/>
      <c r="T4" s="117"/>
      <c r="U4" s="117"/>
      <c r="V4" s="117"/>
      <c r="W4" s="117"/>
      <c r="X4" s="117"/>
      <c r="Y4" s="117"/>
      <c r="Z4" s="117"/>
    </row>
    <row r="5">
      <c r="A5" s="128" t="s">
        <v>38</v>
      </c>
      <c r="B5" s="129" t="s">
        <v>34</v>
      </c>
      <c r="C5" s="129" t="s">
        <v>35</v>
      </c>
      <c r="D5" s="129" t="s">
        <v>36</v>
      </c>
      <c r="E5" s="129" t="s">
        <v>22</v>
      </c>
      <c r="F5" s="130" t="s">
        <v>72</v>
      </c>
      <c r="G5" s="117"/>
      <c r="H5" s="117"/>
      <c r="I5" s="117"/>
      <c r="J5" s="117"/>
      <c r="K5" s="118"/>
      <c r="L5" s="124" t="s">
        <v>22</v>
      </c>
      <c r="M5" s="117"/>
      <c r="N5" s="117"/>
      <c r="O5" s="117"/>
      <c r="P5" s="117"/>
      <c r="Q5" s="117"/>
      <c r="R5" s="117"/>
      <c r="S5" s="117"/>
      <c r="T5" s="117"/>
      <c r="U5" s="117"/>
      <c r="V5" s="117"/>
      <c r="W5" s="117"/>
      <c r="X5" s="117"/>
      <c r="Y5" s="117"/>
      <c r="Z5" s="117"/>
    </row>
    <row r="6">
      <c r="A6" s="131">
        <f>AVERAGE(K:K)</f>
        <v>0.9</v>
      </c>
      <c r="B6" s="132">
        <f>COUNTIF(F10:F995,"Pass")</f>
        <v>7</v>
      </c>
      <c r="C6" s="132">
        <f>COUNTIF(F10:F995,"Fail")</f>
        <v>0</v>
      </c>
      <c r="D6" s="132">
        <f>F6-E6-C6-B6</f>
        <v>0</v>
      </c>
      <c r="E6" s="132">
        <f>COUNTIF(F10:F995,"N/A")</f>
        <v>0</v>
      </c>
      <c r="F6" s="133">
        <f>COUNTA(A10:A995)</f>
        <v>7</v>
      </c>
      <c r="G6" s="117"/>
      <c r="H6" s="117"/>
      <c r="I6" s="117"/>
      <c r="J6" s="117"/>
      <c r="K6" s="118"/>
      <c r="L6" s="117"/>
      <c r="M6" s="117"/>
      <c r="N6" s="117"/>
      <c r="O6" s="117"/>
      <c r="P6" s="117"/>
      <c r="Q6" s="117"/>
      <c r="R6" s="117"/>
      <c r="S6" s="117"/>
      <c r="T6" s="117"/>
      <c r="U6" s="117"/>
      <c r="V6" s="117"/>
      <c r="W6" s="117"/>
      <c r="X6" s="117"/>
      <c r="Y6" s="117"/>
      <c r="Z6" s="117"/>
    </row>
    <row r="7">
      <c r="A7" s="134"/>
      <c r="B7" s="134"/>
      <c r="C7" s="134"/>
      <c r="D7" s="134"/>
      <c r="E7" s="134"/>
      <c r="F7" s="73"/>
      <c r="G7" s="117"/>
      <c r="H7" s="117"/>
      <c r="I7" s="117"/>
      <c r="J7" s="117"/>
      <c r="K7" s="118"/>
      <c r="L7" s="117"/>
      <c r="M7" s="117"/>
      <c r="N7" s="117"/>
      <c r="O7" s="117"/>
      <c r="P7" s="117"/>
      <c r="Q7" s="117"/>
      <c r="R7" s="117"/>
      <c r="S7" s="117"/>
      <c r="T7" s="117"/>
      <c r="U7" s="117"/>
      <c r="V7" s="117"/>
      <c r="W7" s="117"/>
      <c r="X7" s="117"/>
      <c r="Y7" s="117"/>
      <c r="Z7" s="117"/>
    </row>
    <row r="8" ht="6.75" customHeight="1">
      <c r="G8" s="117"/>
      <c r="H8" s="117"/>
      <c r="I8" s="117"/>
      <c r="J8" s="117"/>
      <c r="K8" s="118"/>
      <c r="L8" s="117"/>
      <c r="M8" s="117"/>
      <c r="N8" s="117"/>
      <c r="O8" s="117"/>
      <c r="P8" s="117"/>
      <c r="Q8" s="117"/>
      <c r="R8" s="117"/>
      <c r="S8" s="117"/>
      <c r="T8" s="117"/>
      <c r="U8" s="117"/>
      <c r="V8" s="117"/>
      <c r="W8" s="117"/>
      <c r="X8" s="117"/>
      <c r="Y8" s="117"/>
      <c r="Z8" s="117"/>
    </row>
    <row r="9">
      <c r="A9" s="135" t="s">
        <v>73</v>
      </c>
      <c r="B9" s="135" t="s">
        <v>74</v>
      </c>
      <c r="C9" s="135" t="s">
        <v>75</v>
      </c>
      <c r="D9" s="135" t="s">
        <v>76</v>
      </c>
      <c r="E9" s="135" t="s">
        <v>77</v>
      </c>
      <c r="F9" s="135" t="s">
        <v>78</v>
      </c>
      <c r="G9" s="135" t="s">
        <v>79</v>
      </c>
      <c r="H9" s="135" t="s">
        <v>80</v>
      </c>
      <c r="I9" s="136" t="s">
        <v>81</v>
      </c>
      <c r="J9" s="137" t="s">
        <v>82</v>
      </c>
      <c r="K9" s="138" t="s">
        <v>83</v>
      </c>
      <c r="L9" s="135" t="s">
        <v>84</v>
      </c>
    </row>
    <row r="10">
      <c r="A10" s="139" t="str">
        <f t="shared" ref="A10:A16" si="1">IF(OR(B10&lt;&gt;"",D10&lt;&gt;""),"["&amp;TEXT($B$2,"##")&amp;"-"&amp;TEXT(ROW()-9,"##")&amp;"]","")</f>
        <v>[Member_Login-1]</v>
      </c>
      <c r="B10" s="140" t="s">
        <v>85</v>
      </c>
      <c r="C10" s="141" t="s">
        <v>86</v>
      </c>
      <c r="D10" s="142" t="s">
        <v>87</v>
      </c>
      <c r="E10" s="140"/>
      <c r="F10" s="140" t="s">
        <v>34</v>
      </c>
      <c r="G10" s="143">
        <v>44672.0</v>
      </c>
      <c r="H10" s="142" t="s">
        <v>88</v>
      </c>
      <c r="I10" s="140">
        <v>15.0</v>
      </c>
      <c r="J10" s="142">
        <v>12.0</v>
      </c>
      <c r="K10" s="144">
        <f t="shared" ref="K10:K11" si="2">J10/I10</f>
        <v>0.8</v>
      </c>
      <c r="L10" s="142" t="s">
        <v>89</v>
      </c>
    </row>
    <row r="11">
      <c r="A11" s="139" t="str">
        <f t="shared" si="1"/>
        <v>[Member_Login-2]</v>
      </c>
      <c r="B11" s="142" t="s">
        <v>90</v>
      </c>
      <c r="C11" s="141" t="s">
        <v>91</v>
      </c>
      <c r="D11" s="142" t="s">
        <v>92</v>
      </c>
      <c r="E11" s="140"/>
      <c r="F11" s="140" t="s">
        <v>34</v>
      </c>
      <c r="G11" s="143">
        <v>44672.0</v>
      </c>
      <c r="H11" s="142" t="s">
        <v>88</v>
      </c>
      <c r="I11" s="140">
        <v>15.0</v>
      </c>
      <c r="J11" s="140">
        <v>15.0</v>
      </c>
      <c r="K11" s="144">
        <f t="shared" si="2"/>
        <v>1</v>
      </c>
      <c r="L11" s="140"/>
    </row>
    <row r="12">
      <c r="A12" s="139" t="str">
        <f t="shared" si="1"/>
        <v>[Member_Login-3]</v>
      </c>
      <c r="B12" s="142" t="s">
        <v>93</v>
      </c>
      <c r="C12" s="141" t="s">
        <v>94</v>
      </c>
      <c r="D12" s="142" t="s">
        <v>95</v>
      </c>
      <c r="E12" s="140"/>
      <c r="F12" s="140" t="s">
        <v>34</v>
      </c>
      <c r="G12" s="143">
        <v>44672.0</v>
      </c>
      <c r="H12" s="142" t="s">
        <v>88</v>
      </c>
      <c r="I12" s="140">
        <v>15.0</v>
      </c>
      <c r="J12" s="140">
        <v>15.0</v>
      </c>
      <c r="K12" s="144"/>
      <c r="L12" s="140"/>
    </row>
    <row r="13">
      <c r="A13" s="139" t="str">
        <f t="shared" si="1"/>
        <v>[Member_Login-4]</v>
      </c>
      <c r="B13" s="142" t="s">
        <v>96</v>
      </c>
      <c r="C13" s="141" t="s">
        <v>97</v>
      </c>
      <c r="D13" s="142" t="s">
        <v>98</v>
      </c>
      <c r="E13" s="140"/>
      <c r="F13" s="140" t="s">
        <v>34</v>
      </c>
      <c r="G13" s="143">
        <v>44672.0</v>
      </c>
      <c r="H13" s="142" t="s">
        <v>88</v>
      </c>
      <c r="I13" s="142">
        <v>15.0</v>
      </c>
      <c r="J13" s="142">
        <v>15.0</v>
      </c>
      <c r="K13" s="144">
        <f t="shared" ref="K13:K16" si="3">J13/I13</f>
        <v>1</v>
      </c>
      <c r="L13" s="140"/>
    </row>
    <row r="14">
      <c r="A14" s="139" t="str">
        <f t="shared" si="1"/>
        <v>[Member_Login-5]</v>
      </c>
      <c r="B14" s="142" t="s">
        <v>99</v>
      </c>
      <c r="C14" s="141" t="s">
        <v>100</v>
      </c>
      <c r="D14" s="142" t="s">
        <v>101</v>
      </c>
      <c r="E14" s="140"/>
      <c r="F14" s="140" t="s">
        <v>34</v>
      </c>
      <c r="G14" s="143">
        <v>44672.0</v>
      </c>
      <c r="H14" s="142" t="s">
        <v>88</v>
      </c>
      <c r="I14" s="142">
        <v>15.0</v>
      </c>
      <c r="J14" s="142">
        <v>15.0</v>
      </c>
      <c r="K14" s="144">
        <f t="shared" si="3"/>
        <v>1</v>
      </c>
      <c r="L14" s="140"/>
    </row>
    <row r="15">
      <c r="A15" s="139" t="str">
        <f t="shared" si="1"/>
        <v>[Member_Login-6]</v>
      </c>
      <c r="B15" s="142" t="s">
        <v>102</v>
      </c>
      <c r="C15" s="141" t="s">
        <v>103</v>
      </c>
      <c r="D15" s="142" t="s">
        <v>104</v>
      </c>
      <c r="E15" s="140"/>
      <c r="F15" s="140" t="s">
        <v>34</v>
      </c>
      <c r="G15" s="143">
        <v>44672.0</v>
      </c>
      <c r="H15" s="142" t="s">
        <v>88</v>
      </c>
      <c r="I15" s="140">
        <v>15.0</v>
      </c>
      <c r="J15" s="142">
        <v>12.0</v>
      </c>
      <c r="K15" s="144">
        <f t="shared" si="3"/>
        <v>0.8</v>
      </c>
      <c r="L15" s="142" t="s">
        <v>89</v>
      </c>
    </row>
    <row r="16">
      <c r="A16" s="139" t="str">
        <f t="shared" si="1"/>
        <v>[Member_Login-7]</v>
      </c>
      <c r="B16" s="142" t="s">
        <v>105</v>
      </c>
      <c r="C16" s="141" t="s">
        <v>106</v>
      </c>
      <c r="D16" s="142" t="s">
        <v>107</v>
      </c>
      <c r="E16" s="140"/>
      <c r="F16" s="140" t="s">
        <v>34</v>
      </c>
      <c r="G16" s="143">
        <v>44672.0</v>
      </c>
      <c r="H16" s="142" t="s">
        <v>88</v>
      </c>
      <c r="I16" s="140">
        <v>15.0</v>
      </c>
      <c r="J16" s="142">
        <v>12.0</v>
      </c>
      <c r="K16" s="144">
        <f t="shared" si="3"/>
        <v>0.8</v>
      </c>
      <c r="L16" s="142" t="s">
        <v>89</v>
      </c>
    </row>
    <row r="17">
      <c r="K17" s="145"/>
    </row>
    <row r="18">
      <c r="K18" s="145"/>
    </row>
    <row r="19">
      <c r="K19" s="145"/>
    </row>
    <row r="20">
      <c r="K20" s="145"/>
    </row>
    <row r="21">
      <c r="K21" s="145"/>
    </row>
    <row r="22">
      <c r="K22" s="145"/>
    </row>
    <row r="23">
      <c r="K23" s="145"/>
    </row>
    <row r="24" ht="15.75" customHeight="1">
      <c r="K24" s="145"/>
    </row>
    <row r="25" ht="15.75" customHeight="1">
      <c r="K25" s="145"/>
    </row>
    <row r="26" ht="15.75" customHeight="1">
      <c r="K26" s="145"/>
    </row>
    <row r="27" ht="15.75" customHeight="1">
      <c r="K27" s="145"/>
    </row>
    <row r="28" ht="15.75" customHeight="1">
      <c r="K28" s="145"/>
    </row>
    <row r="29" ht="15.75" customHeight="1">
      <c r="K29" s="145"/>
    </row>
    <row r="30" ht="15.75" customHeight="1">
      <c r="K30" s="145"/>
    </row>
    <row r="31" ht="15.75" customHeight="1">
      <c r="K31" s="145"/>
    </row>
    <row r="32" ht="15.75" customHeight="1">
      <c r="K32" s="145"/>
    </row>
    <row r="33" ht="15.75" customHeight="1">
      <c r="K33" s="145"/>
    </row>
    <row r="34" ht="15.75" customHeight="1">
      <c r="K34" s="145"/>
    </row>
    <row r="35" ht="15.75" customHeight="1">
      <c r="K35" s="145"/>
    </row>
    <row r="36" ht="15.75" customHeight="1">
      <c r="K36" s="145"/>
    </row>
    <row r="37" ht="15.75" customHeight="1">
      <c r="K37" s="145"/>
    </row>
    <row r="38" ht="15.75" customHeight="1">
      <c r="K38" s="145"/>
    </row>
    <row r="39" ht="15.75" customHeight="1">
      <c r="K39" s="145"/>
    </row>
    <row r="40" ht="15.75" customHeight="1">
      <c r="K40" s="145"/>
    </row>
    <row r="41" ht="15.75" customHeight="1">
      <c r="K41" s="145"/>
    </row>
    <row r="42" ht="15.75" customHeight="1">
      <c r="K42" s="145"/>
    </row>
    <row r="43" ht="15.75" customHeight="1">
      <c r="K43" s="145"/>
    </row>
    <row r="44" ht="15.75" customHeight="1">
      <c r="K44" s="145"/>
    </row>
    <row r="45" ht="15.75" customHeight="1">
      <c r="K45" s="145"/>
    </row>
    <row r="46" ht="15.75" customHeight="1">
      <c r="K46" s="145"/>
    </row>
    <row r="47" ht="15.75" customHeight="1">
      <c r="K47" s="145"/>
    </row>
    <row r="48" ht="15.75" customHeight="1">
      <c r="K48" s="145"/>
    </row>
    <row r="49" ht="15.75" customHeight="1">
      <c r="K49" s="145"/>
    </row>
    <row r="50" ht="15.75" customHeight="1">
      <c r="K50" s="145"/>
    </row>
    <row r="51" ht="15.75" customHeight="1">
      <c r="K51" s="145"/>
    </row>
    <row r="52" ht="15.75" customHeight="1">
      <c r="K52" s="145"/>
    </row>
    <row r="53" ht="15.75" customHeight="1">
      <c r="K53" s="145"/>
    </row>
    <row r="54" ht="15.75" customHeight="1">
      <c r="K54" s="145"/>
    </row>
    <row r="55" ht="15.75" customHeight="1">
      <c r="K55" s="145"/>
    </row>
    <row r="56" ht="15.75" customHeight="1">
      <c r="K56" s="145"/>
    </row>
    <row r="57" ht="15.75" customHeight="1">
      <c r="K57" s="145"/>
    </row>
    <row r="58" ht="15.75" customHeight="1">
      <c r="K58" s="145"/>
    </row>
    <row r="59" ht="15.75" customHeight="1">
      <c r="K59" s="145"/>
    </row>
    <row r="60" ht="15.75" customHeight="1">
      <c r="K60" s="145"/>
    </row>
    <row r="61" ht="15.75" customHeight="1">
      <c r="K61" s="145"/>
    </row>
    <row r="62" ht="15.75" customHeight="1">
      <c r="K62" s="145"/>
    </row>
    <row r="63" ht="15.75" customHeight="1">
      <c r="K63" s="145"/>
    </row>
    <row r="64" ht="15.75" customHeight="1">
      <c r="K64" s="145"/>
    </row>
    <row r="65" ht="15.75" customHeight="1">
      <c r="K65" s="145"/>
    </row>
    <row r="66" ht="15.75" customHeight="1">
      <c r="K66" s="145"/>
    </row>
    <row r="67" ht="15.75" customHeight="1">
      <c r="K67" s="145"/>
    </row>
    <row r="68" ht="15.75" customHeight="1">
      <c r="K68" s="145"/>
    </row>
    <row r="69" ht="15.75" customHeight="1">
      <c r="K69" s="145"/>
    </row>
    <row r="70" ht="15.75" customHeight="1">
      <c r="K70" s="145"/>
    </row>
    <row r="71" ht="15.75" customHeight="1">
      <c r="K71" s="145"/>
    </row>
    <row r="72" ht="15.75" customHeight="1">
      <c r="K72" s="145"/>
    </row>
    <row r="73" ht="15.75" customHeight="1">
      <c r="K73" s="145"/>
    </row>
    <row r="74" ht="15.75" customHeight="1">
      <c r="K74" s="145"/>
    </row>
    <row r="75" ht="15.75" customHeight="1">
      <c r="K75" s="145"/>
    </row>
    <row r="76" ht="15.75" customHeight="1">
      <c r="K76" s="145"/>
    </row>
    <row r="77" ht="15.75" customHeight="1">
      <c r="K77" s="145"/>
    </row>
    <row r="78" ht="15.75" customHeight="1">
      <c r="K78" s="145"/>
    </row>
    <row r="79" ht="15.75" customHeight="1">
      <c r="K79" s="145"/>
    </row>
    <row r="80" ht="15.75" customHeight="1">
      <c r="K80" s="145"/>
    </row>
    <row r="81" ht="15.75" customHeight="1">
      <c r="K81" s="145"/>
    </row>
    <row r="82" ht="15.75" customHeight="1">
      <c r="K82" s="145"/>
    </row>
    <row r="83" ht="15.75" customHeight="1">
      <c r="K83" s="145"/>
    </row>
    <row r="84" ht="15.75" customHeight="1">
      <c r="K84" s="145"/>
    </row>
    <row r="85" ht="15.75" customHeight="1">
      <c r="K85" s="145"/>
    </row>
    <row r="86" ht="15.75" customHeight="1">
      <c r="K86" s="145"/>
    </row>
    <row r="87" ht="15.75" customHeight="1">
      <c r="K87" s="145"/>
    </row>
    <row r="88" ht="15.75" customHeight="1">
      <c r="K88" s="145"/>
    </row>
    <row r="89" ht="15.75" customHeight="1">
      <c r="K89" s="145"/>
    </row>
    <row r="90" ht="15.75" customHeight="1">
      <c r="K90" s="145"/>
    </row>
    <row r="91" ht="15.75" customHeight="1">
      <c r="K91" s="145"/>
    </row>
    <row r="92" ht="15.75" customHeight="1">
      <c r="K92" s="145"/>
    </row>
    <row r="93" ht="15.75" customHeight="1">
      <c r="K93" s="145"/>
    </row>
    <row r="94" ht="15.75" customHeight="1">
      <c r="K94" s="145"/>
    </row>
    <row r="95" ht="15.75" customHeight="1">
      <c r="K95" s="145"/>
    </row>
    <row r="96" ht="15.75" customHeight="1">
      <c r="K96" s="145"/>
    </row>
    <row r="97" ht="15.75" customHeight="1">
      <c r="K97" s="145"/>
    </row>
    <row r="98" ht="15.75" customHeight="1">
      <c r="K98" s="145"/>
    </row>
    <row r="99" ht="15.75" customHeight="1">
      <c r="K99" s="145"/>
    </row>
    <row r="100" ht="15.75" customHeight="1">
      <c r="K100" s="145"/>
    </row>
    <row r="101" ht="15.75" customHeight="1">
      <c r="K101" s="145"/>
    </row>
    <row r="102" ht="15.75" customHeight="1">
      <c r="K102" s="145"/>
    </row>
    <row r="103" ht="15.75" customHeight="1">
      <c r="K103" s="145"/>
    </row>
    <row r="104" ht="15.75" customHeight="1">
      <c r="K104" s="145"/>
    </row>
    <row r="105" ht="15.75" customHeight="1">
      <c r="K105" s="145"/>
    </row>
    <row r="106" ht="15.75" customHeight="1">
      <c r="K106" s="145"/>
    </row>
    <row r="107" ht="15.75" customHeight="1">
      <c r="K107" s="145"/>
    </row>
    <row r="108" ht="15.75" customHeight="1">
      <c r="K108" s="145"/>
    </row>
    <row r="109" ht="15.75" customHeight="1">
      <c r="K109" s="145"/>
    </row>
    <row r="110" ht="15.75" customHeight="1">
      <c r="K110" s="145"/>
    </row>
    <row r="111" ht="15.75" customHeight="1">
      <c r="K111" s="145"/>
    </row>
    <row r="112" ht="15.75" customHeight="1">
      <c r="K112" s="145"/>
    </row>
    <row r="113" ht="15.75" customHeight="1">
      <c r="K113" s="145"/>
    </row>
    <row r="114" ht="15.75" customHeight="1">
      <c r="K114" s="145"/>
    </row>
    <row r="115" ht="15.75" customHeight="1">
      <c r="K115" s="145"/>
    </row>
    <row r="116" ht="15.75" customHeight="1">
      <c r="K116" s="145"/>
    </row>
    <row r="117" ht="15.75" customHeight="1">
      <c r="K117" s="145"/>
    </row>
    <row r="118" ht="15.75" customHeight="1">
      <c r="K118" s="145"/>
    </row>
    <row r="119" ht="15.75" customHeight="1">
      <c r="K119" s="145"/>
    </row>
    <row r="120" ht="15.75" customHeight="1">
      <c r="K120" s="145"/>
    </row>
    <row r="121" ht="15.75" customHeight="1">
      <c r="K121" s="145"/>
    </row>
    <row r="122" ht="15.75" customHeight="1">
      <c r="K122" s="145"/>
    </row>
    <row r="123" ht="15.75" customHeight="1">
      <c r="K123" s="145"/>
    </row>
    <row r="124" ht="15.75" customHeight="1">
      <c r="K124" s="145"/>
    </row>
    <row r="125" ht="15.75" customHeight="1">
      <c r="K125" s="145"/>
    </row>
    <row r="126" ht="15.75" customHeight="1">
      <c r="K126" s="145"/>
    </row>
    <row r="127" ht="15.75" customHeight="1">
      <c r="K127" s="145"/>
    </row>
    <row r="128" ht="15.75" customHeight="1">
      <c r="K128" s="145"/>
    </row>
    <row r="129" ht="15.75" customHeight="1">
      <c r="K129" s="145"/>
    </row>
    <row r="130" ht="15.75" customHeight="1">
      <c r="K130" s="145"/>
    </row>
    <row r="131" ht="15.75" customHeight="1">
      <c r="K131" s="145"/>
    </row>
    <row r="132" ht="15.75" customHeight="1">
      <c r="K132" s="145"/>
    </row>
    <row r="133" ht="15.75" customHeight="1">
      <c r="K133" s="145"/>
    </row>
    <row r="134" ht="15.75" customHeight="1">
      <c r="K134" s="145"/>
    </row>
    <row r="135" ht="15.75" customHeight="1">
      <c r="K135" s="145"/>
    </row>
    <row r="136" ht="15.75" customHeight="1">
      <c r="K136" s="145"/>
    </row>
    <row r="137" ht="15.75" customHeight="1">
      <c r="K137" s="145"/>
    </row>
    <row r="138" ht="15.75" customHeight="1">
      <c r="K138" s="145"/>
    </row>
    <row r="139" ht="15.75" customHeight="1">
      <c r="K139" s="145"/>
    </row>
    <row r="140" ht="15.75" customHeight="1">
      <c r="K140" s="145"/>
    </row>
    <row r="141" ht="15.75" customHeight="1">
      <c r="K141" s="145"/>
    </row>
    <row r="142" ht="15.75" customHeight="1">
      <c r="K142" s="145"/>
    </row>
    <row r="143" ht="15.75" customHeight="1">
      <c r="K143" s="145"/>
    </row>
    <row r="144" ht="15.75" customHeight="1">
      <c r="K144" s="145"/>
    </row>
    <row r="145" ht="15.75" customHeight="1">
      <c r="K145" s="145"/>
    </row>
    <row r="146" ht="15.75" customHeight="1">
      <c r="K146" s="145"/>
    </row>
    <row r="147" ht="15.75" customHeight="1">
      <c r="K147" s="145"/>
    </row>
    <row r="148" ht="15.75" customHeight="1">
      <c r="K148" s="145"/>
    </row>
    <row r="149" ht="15.75" customHeight="1">
      <c r="K149" s="145"/>
    </row>
    <row r="150" ht="15.75" customHeight="1">
      <c r="K150" s="145"/>
    </row>
    <row r="151" ht="15.75" customHeight="1">
      <c r="K151" s="145"/>
    </row>
    <row r="152" ht="15.75" customHeight="1">
      <c r="K152" s="145"/>
    </row>
    <row r="153" ht="15.75" customHeight="1">
      <c r="K153" s="145"/>
    </row>
    <row r="154" ht="15.75" customHeight="1">
      <c r="K154" s="145"/>
    </row>
    <row r="155" ht="15.75" customHeight="1">
      <c r="K155" s="145"/>
    </row>
    <row r="156" ht="15.75" customHeight="1">
      <c r="K156" s="145"/>
    </row>
    <row r="157" ht="15.75" customHeight="1">
      <c r="K157" s="145"/>
    </row>
    <row r="158" ht="15.75" customHeight="1">
      <c r="K158" s="145"/>
    </row>
    <row r="159" ht="15.75" customHeight="1">
      <c r="K159" s="145"/>
    </row>
    <row r="160" ht="15.75" customHeight="1">
      <c r="K160" s="145"/>
    </row>
    <row r="161" ht="15.75" customHeight="1">
      <c r="K161" s="145"/>
    </row>
    <row r="162" ht="15.75" customHeight="1">
      <c r="K162" s="145"/>
    </row>
    <row r="163" ht="15.75" customHeight="1">
      <c r="K163" s="145"/>
    </row>
    <row r="164" ht="15.75" customHeight="1">
      <c r="K164" s="145"/>
    </row>
    <row r="165" ht="15.75" customHeight="1">
      <c r="K165" s="145"/>
    </row>
    <row r="166" ht="15.75" customHeight="1">
      <c r="K166" s="145"/>
    </row>
    <row r="167" ht="15.75" customHeight="1">
      <c r="K167" s="145"/>
    </row>
    <row r="168" ht="15.75" customHeight="1">
      <c r="K168" s="145"/>
    </row>
    <row r="169" ht="15.75" customHeight="1">
      <c r="K169" s="145"/>
    </row>
    <row r="170" ht="15.75" customHeight="1">
      <c r="K170" s="145"/>
    </row>
    <row r="171" ht="15.75" customHeight="1">
      <c r="K171" s="145"/>
    </row>
    <row r="172" ht="15.75" customHeight="1">
      <c r="K172" s="145"/>
    </row>
    <row r="173" ht="15.75" customHeight="1">
      <c r="K173" s="145"/>
    </row>
    <row r="174" ht="15.75" customHeight="1">
      <c r="K174" s="145"/>
    </row>
    <row r="175" ht="15.75" customHeight="1">
      <c r="K175" s="145"/>
    </row>
    <row r="176" ht="15.75" customHeight="1">
      <c r="K176" s="145"/>
    </row>
    <row r="177" ht="15.75" customHeight="1">
      <c r="K177" s="145"/>
    </row>
    <row r="178" ht="15.75" customHeight="1">
      <c r="K178" s="145"/>
    </row>
    <row r="179" ht="15.75" customHeight="1">
      <c r="K179" s="145"/>
    </row>
    <row r="180" ht="15.75" customHeight="1">
      <c r="K180" s="145"/>
    </row>
    <row r="181" ht="15.75" customHeight="1">
      <c r="K181" s="145"/>
    </row>
    <row r="182" ht="15.75" customHeight="1">
      <c r="K182" s="145"/>
    </row>
    <row r="183" ht="15.75" customHeight="1">
      <c r="K183" s="145"/>
    </row>
    <row r="184" ht="15.75" customHeight="1">
      <c r="K184" s="145"/>
    </row>
    <row r="185" ht="15.75" customHeight="1">
      <c r="K185" s="145"/>
    </row>
    <row r="186" ht="15.75" customHeight="1">
      <c r="K186" s="145"/>
    </row>
    <row r="187" ht="15.75" customHeight="1">
      <c r="K187" s="145"/>
    </row>
    <row r="188" ht="15.75" customHeight="1">
      <c r="K188" s="145"/>
    </row>
    <row r="189" ht="15.75" customHeight="1">
      <c r="K189" s="145"/>
    </row>
    <row r="190" ht="15.75" customHeight="1">
      <c r="K190" s="145"/>
    </row>
    <row r="191" ht="15.75" customHeight="1">
      <c r="K191" s="145"/>
    </row>
    <row r="192" ht="15.75" customHeight="1">
      <c r="K192" s="145"/>
    </row>
    <row r="193" ht="15.75" customHeight="1">
      <c r="K193" s="145"/>
    </row>
    <row r="194" ht="15.75" customHeight="1">
      <c r="K194" s="145"/>
    </row>
    <row r="195" ht="15.75" customHeight="1">
      <c r="K195" s="145"/>
    </row>
    <row r="196" ht="15.75" customHeight="1">
      <c r="K196" s="145"/>
    </row>
    <row r="197" ht="15.75" customHeight="1">
      <c r="K197" s="145"/>
    </row>
    <row r="198" ht="15.75" customHeight="1">
      <c r="K198" s="145"/>
    </row>
    <row r="199" ht="15.75" customHeight="1">
      <c r="K199" s="145"/>
    </row>
    <row r="200" ht="15.75" customHeight="1">
      <c r="K200" s="145"/>
    </row>
    <row r="201" ht="15.75" customHeight="1">
      <c r="K201" s="145"/>
    </row>
    <row r="202" ht="15.75" customHeight="1">
      <c r="K202" s="145"/>
    </row>
    <row r="203" ht="15.75" customHeight="1">
      <c r="K203" s="145"/>
    </row>
    <row r="204" ht="15.75" customHeight="1">
      <c r="K204" s="145"/>
    </row>
    <row r="205" ht="15.75" customHeight="1">
      <c r="K205" s="145"/>
    </row>
    <row r="206" ht="15.75" customHeight="1">
      <c r="K206" s="145"/>
    </row>
    <row r="207" ht="15.75" customHeight="1">
      <c r="K207" s="145"/>
    </row>
    <row r="208" ht="15.75" customHeight="1">
      <c r="K208" s="145"/>
    </row>
    <row r="209" ht="15.75" customHeight="1">
      <c r="K209" s="145"/>
    </row>
    <row r="210" ht="15.75" customHeight="1">
      <c r="K210" s="145"/>
    </row>
    <row r="211" ht="15.75" customHeight="1">
      <c r="K211" s="145"/>
    </row>
    <row r="212" ht="15.75" customHeight="1">
      <c r="K212" s="145"/>
    </row>
    <row r="213" ht="15.75" customHeight="1">
      <c r="K213" s="145"/>
    </row>
    <row r="214" ht="15.75" customHeight="1">
      <c r="K214" s="145"/>
    </row>
    <row r="215" ht="15.75" customHeight="1">
      <c r="K215" s="145"/>
    </row>
    <row r="216" ht="15.75" customHeight="1">
      <c r="K216" s="145"/>
    </row>
    <row r="217" ht="15.75" customHeight="1">
      <c r="K217" s="145"/>
    </row>
    <row r="218" ht="15.75" customHeight="1">
      <c r="K218" s="145"/>
    </row>
    <row r="219" ht="15.75" customHeight="1">
      <c r="K219" s="145"/>
    </row>
    <row r="220" ht="15.75" customHeight="1">
      <c r="K220" s="145"/>
    </row>
    <row r="221" ht="15.75" customHeight="1">
      <c r="K221" s="145"/>
    </row>
    <row r="222" ht="15.75" customHeight="1">
      <c r="K222" s="145"/>
    </row>
    <row r="223" ht="15.75" customHeight="1">
      <c r="K223" s="145"/>
    </row>
    <row r="224" ht="15.75" customHeight="1">
      <c r="K224" s="145"/>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3">
    <mergeCell ref="B2:E2"/>
    <mergeCell ref="B3:E3"/>
    <mergeCell ref="B4:E4"/>
  </mergeCells>
  <dataValidations>
    <dataValidation type="list" allowBlank="1" showErrorMessage="1" sqref="F9:F16">
      <formula1>$O$2:$O$5</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63"/>
    <col customWidth="1" min="2" max="2" width="20.75"/>
    <col customWidth="1" min="3" max="3" width="25.63"/>
    <col customWidth="1" min="4" max="4" width="27.13"/>
    <col customWidth="1" min="5" max="5" width="24.5"/>
    <col customWidth="1" min="6" max="6" width="9.5"/>
    <col customWidth="1" min="7" max="7" width="11.13"/>
    <col customWidth="1" min="8" max="8" width="9.63"/>
    <col customWidth="1" min="9" max="9" width="9.13"/>
    <col customWidth="1" min="10" max="11" width="8.5"/>
    <col customWidth="1" min="12" max="12" width="20.88"/>
  </cols>
  <sheetData>
    <row r="1">
      <c r="A1" s="11"/>
      <c r="B1" s="11"/>
      <c r="C1" s="11"/>
      <c r="D1" s="11"/>
      <c r="E1" s="11"/>
      <c r="F1" s="11"/>
      <c r="G1" s="117"/>
      <c r="H1" s="117"/>
      <c r="I1" s="117"/>
      <c r="J1" s="117"/>
      <c r="K1" s="118"/>
      <c r="L1" s="117"/>
      <c r="M1" s="117"/>
      <c r="N1" s="117"/>
      <c r="O1" s="117"/>
      <c r="P1" s="117"/>
      <c r="Q1" s="117"/>
      <c r="R1" s="117"/>
      <c r="S1" s="117"/>
      <c r="T1" s="117"/>
      <c r="U1" s="117"/>
      <c r="V1" s="117"/>
      <c r="W1" s="117"/>
      <c r="X1" s="117"/>
      <c r="Y1" s="117"/>
      <c r="Z1" s="117"/>
    </row>
    <row r="2">
      <c r="A2" s="119" t="s">
        <v>68</v>
      </c>
      <c r="B2" s="120" t="s">
        <v>52</v>
      </c>
      <c r="C2" s="121"/>
      <c r="D2" s="121"/>
      <c r="E2" s="122"/>
      <c r="F2" s="123"/>
      <c r="G2" s="117"/>
      <c r="H2" s="117"/>
      <c r="I2" s="117"/>
      <c r="J2" s="117"/>
      <c r="K2" s="118"/>
      <c r="L2" s="124" t="s">
        <v>34</v>
      </c>
      <c r="M2" s="117"/>
      <c r="N2" s="117"/>
      <c r="O2" s="117"/>
      <c r="P2" s="117"/>
      <c r="Q2" s="117"/>
      <c r="R2" s="117"/>
      <c r="S2" s="117"/>
      <c r="T2" s="117"/>
      <c r="U2" s="117"/>
      <c r="V2" s="117"/>
      <c r="W2" s="117"/>
      <c r="X2" s="117"/>
      <c r="Y2" s="117"/>
      <c r="Z2" s="117"/>
    </row>
    <row r="3">
      <c r="A3" s="125" t="s">
        <v>69</v>
      </c>
      <c r="B3" s="126"/>
      <c r="C3" s="5"/>
      <c r="D3" s="5"/>
      <c r="E3" s="6"/>
      <c r="F3" s="127"/>
      <c r="G3" s="117"/>
      <c r="H3" s="117"/>
      <c r="I3" s="117"/>
      <c r="J3" s="117"/>
      <c r="K3" s="118"/>
      <c r="L3" s="124" t="s">
        <v>35</v>
      </c>
      <c r="M3" s="117"/>
      <c r="N3" s="117"/>
      <c r="O3" s="117"/>
      <c r="P3" s="117"/>
      <c r="Q3" s="117"/>
      <c r="R3" s="117"/>
      <c r="S3" s="117"/>
      <c r="T3" s="117"/>
      <c r="U3" s="117"/>
      <c r="V3" s="117"/>
      <c r="W3" s="117"/>
      <c r="X3" s="117"/>
      <c r="Y3" s="117"/>
      <c r="Z3" s="117"/>
    </row>
    <row r="4">
      <c r="A4" s="125" t="s">
        <v>70</v>
      </c>
      <c r="B4" s="126"/>
      <c r="C4" s="5"/>
      <c r="D4" s="5"/>
      <c r="E4" s="6"/>
      <c r="F4" s="127"/>
      <c r="G4" s="117"/>
      <c r="H4" s="117"/>
      <c r="I4" s="117"/>
      <c r="J4" s="117"/>
      <c r="K4" s="118"/>
      <c r="L4" s="124" t="s">
        <v>71</v>
      </c>
      <c r="M4" s="117"/>
      <c r="N4" s="117"/>
      <c r="O4" s="117"/>
      <c r="P4" s="117"/>
      <c r="Q4" s="117"/>
      <c r="R4" s="117"/>
      <c r="S4" s="117"/>
      <c r="T4" s="117"/>
      <c r="U4" s="117"/>
      <c r="V4" s="117"/>
      <c r="W4" s="117"/>
      <c r="X4" s="117"/>
      <c r="Y4" s="117"/>
      <c r="Z4" s="117"/>
    </row>
    <row r="5">
      <c r="A5" s="128" t="s">
        <v>38</v>
      </c>
      <c r="B5" s="129" t="s">
        <v>34</v>
      </c>
      <c r="C5" s="129" t="s">
        <v>35</v>
      </c>
      <c r="D5" s="129" t="s">
        <v>36</v>
      </c>
      <c r="E5" s="129" t="s">
        <v>22</v>
      </c>
      <c r="F5" s="130" t="s">
        <v>72</v>
      </c>
      <c r="G5" s="117"/>
      <c r="H5" s="117"/>
      <c r="I5" s="117"/>
      <c r="J5" s="117"/>
      <c r="K5" s="118"/>
      <c r="L5" s="124" t="s">
        <v>22</v>
      </c>
      <c r="M5" s="117"/>
      <c r="N5" s="117"/>
      <c r="O5" s="117"/>
      <c r="P5" s="117"/>
      <c r="Q5" s="117"/>
      <c r="R5" s="117"/>
      <c r="S5" s="117"/>
      <c r="T5" s="117"/>
      <c r="U5" s="117"/>
      <c r="V5" s="117"/>
      <c r="W5" s="117"/>
      <c r="X5" s="117"/>
      <c r="Y5" s="117"/>
      <c r="Z5" s="117"/>
    </row>
    <row r="6">
      <c r="A6" s="131">
        <f>AVERAGE(K:K)</f>
        <v>0.8857142857</v>
      </c>
      <c r="B6" s="132">
        <f>COUNTIF(F10:F994,"Pass")</f>
        <v>7</v>
      </c>
      <c r="C6" s="132">
        <f>COUNTIF(F12:F994,"Fail")</f>
        <v>0</v>
      </c>
      <c r="D6" s="132">
        <f>F6-E6-C6-B6</f>
        <v>0</v>
      </c>
      <c r="E6" s="132">
        <f>COUNTIF(F12:F994,"N/A")</f>
        <v>0</v>
      </c>
      <c r="F6" s="133">
        <f>COUNTA(A10:A994)</f>
        <v>7</v>
      </c>
      <c r="G6" s="117"/>
      <c r="H6" s="117"/>
      <c r="I6" s="117"/>
      <c r="J6" s="117"/>
      <c r="K6" s="118"/>
      <c r="L6" s="117"/>
      <c r="M6" s="117"/>
      <c r="N6" s="117"/>
      <c r="O6" s="117"/>
      <c r="P6" s="117"/>
      <c r="Q6" s="117"/>
      <c r="R6" s="117"/>
      <c r="S6" s="117"/>
      <c r="T6" s="117"/>
      <c r="U6" s="117"/>
      <c r="V6" s="117"/>
      <c r="W6" s="117"/>
      <c r="X6" s="117"/>
      <c r="Y6" s="117"/>
      <c r="Z6" s="117"/>
    </row>
    <row r="7">
      <c r="A7" s="134"/>
      <c r="B7" s="134"/>
      <c r="C7" s="134"/>
      <c r="D7" s="134"/>
      <c r="E7" s="134"/>
      <c r="F7" s="73"/>
      <c r="G7" s="117"/>
      <c r="H7" s="117"/>
      <c r="I7" s="117"/>
      <c r="J7" s="117"/>
      <c r="K7" s="118"/>
      <c r="L7" s="117"/>
      <c r="M7" s="117"/>
      <c r="N7" s="117"/>
      <c r="O7" s="117"/>
      <c r="P7" s="117"/>
      <c r="Q7" s="117"/>
      <c r="R7" s="117"/>
      <c r="S7" s="117"/>
      <c r="T7" s="117"/>
      <c r="U7" s="117"/>
      <c r="V7" s="117"/>
      <c r="W7" s="117"/>
      <c r="X7" s="117"/>
      <c r="Y7" s="117"/>
      <c r="Z7" s="117"/>
    </row>
    <row r="8" ht="6.75" customHeight="1">
      <c r="G8" s="117"/>
      <c r="H8" s="117"/>
      <c r="I8" s="117"/>
      <c r="J8" s="117"/>
      <c r="K8" s="118"/>
      <c r="L8" s="117"/>
      <c r="M8" s="117"/>
      <c r="N8" s="117"/>
      <c r="O8" s="117"/>
      <c r="P8" s="117"/>
      <c r="Q8" s="117"/>
      <c r="R8" s="117"/>
      <c r="S8" s="117"/>
      <c r="T8" s="117"/>
      <c r="U8" s="117"/>
      <c r="V8" s="117"/>
      <c r="W8" s="117"/>
      <c r="X8" s="117"/>
      <c r="Y8" s="117"/>
      <c r="Z8" s="117"/>
    </row>
    <row r="9">
      <c r="A9" s="135" t="s">
        <v>73</v>
      </c>
      <c r="B9" s="135" t="s">
        <v>74</v>
      </c>
      <c r="C9" s="135" t="s">
        <v>75</v>
      </c>
      <c r="D9" s="135" t="s">
        <v>76</v>
      </c>
      <c r="E9" s="135" t="s">
        <v>77</v>
      </c>
      <c r="F9" s="135" t="s">
        <v>78</v>
      </c>
      <c r="G9" s="135" t="s">
        <v>79</v>
      </c>
      <c r="H9" s="135" t="s">
        <v>80</v>
      </c>
      <c r="I9" s="136" t="s">
        <v>81</v>
      </c>
      <c r="J9" s="137" t="s">
        <v>82</v>
      </c>
      <c r="K9" s="138" t="s">
        <v>83</v>
      </c>
      <c r="L9" s="135" t="s">
        <v>84</v>
      </c>
    </row>
    <row r="10">
      <c r="A10" s="139" t="str">
        <f t="shared" ref="A10:A16" si="1">IF(OR(B10&lt;&gt;"",D10&lt;&gt;""),"["&amp;TEXT($B$2,"##")&amp;"-"&amp;TEXT(ROW()-9,"##")&amp;"]","")</f>
        <v>[Guest_Register-1]</v>
      </c>
      <c r="B10" s="142" t="s">
        <v>108</v>
      </c>
      <c r="C10" s="141" t="s">
        <v>109</v>
      </c>
      <c r="D10" s="142" t="s">
        <v>110</v>
      </c>
      <c r="E10" s="140"/>
      <c r="F10" s="140" t="s">
        <v>34</v>
      </c>
      <c r="G10" s="143">
        <v>44672.0</v>
      </c>
      <c r="H10" s="142" t="s">
        <v>88</v>
      </c>
      <c r="I10" s="140">
        <v>15.0</v>
      </c>
      <c r="J10" s="142">
        <v>12.0</v>
      </c>
      <c r="K10" s="144">
        <f t="shared" ref="K10:K16" si="2">J10/I10</f>
        <v>0.8</v>
      </c>
      <c r="L10" s="142" t="s">
        <v>89</v>
      </c>
    </row>
    <row r="11">
      <c r="A11" s="139" t="str">
        <f t="shared" si="1"/>
        <v>[Guest_Register-2]</v>
      </c>
      <c r="B11" s="142" t="s">
        <v>111</v>
      </c>
      <c r="C11" s="141" t="s">
        <v>112</v>
      </c>
      <c r="D11" s="142" t="s">
        <v>95</v>
      </c>
      <c r="E11" s="140"/>
      <c r="F11" s="140" t="s">
        <v>34</v>
      </c>
      <c r="G11" s="143">
        <v>44672.0</v>
      </c>
      <c r="H11" s="142" t="s">
        <v>88</v>
      </c>
      <c r="I11" s="140">
        <v>15.0</v>
      </c>
      <c r="J11" s="142">
        <v>15.0</v>
      </c>
      <c r="K11" s="144">
        <f t="shared" si="2"/>
        <v>1</v>
      </c>
      <c r="L11" s="140"/>
    </row>
    <row r="12">
      <c r="A12" s="139" t="str">
        <f t="shared" si="1"/>
        <v>[Guest_Register-3]</v>
      </c>
      <c r="B12" s="142" t="s">
        <v>113</v>
      </c>
      <c r="C12" s="141" t="s">
        <v>114</v>
      </c>
      <c r="D12" s="142" t="s">
        <v>115</v>
      </c>
      <c r="E12" s="140"/>
      <c r="F12" s="140" t="s">
        <v>34</v>
      </c>
      <c r="G12" s="143">
        <v>44672.0</v>
      </c>
      <c r="H12" s="142" t="s">
        <v>88</v>
      </c>
      <c r="I12" s="140">
        <v>15.0</v>
      </c>
      <c r="J12" s="140">
        <v>12.0</v>
      </c>
      <c r="K12" s="144">
        <f t="shared" si="2"/>
        <v>0.8</v>
      </c>
      <c r="L12" s="140" t="s">
        <v>89</v>
      </c>
    </row>
    <row r="13">
      <c r="A13" s="139" t="str">
        <f t="shared" si="1"/>
        <v>[Guest_Register-4]</v>
      </c>
      <c r="B13" s="142" t="s">
        <v>96</v>
      </c>
      <c r="C13" s="141" t="s">
        <v>116</v>
      </c>
      <c r="D13" s="142" t="s">
        <v>98</v>
      </c>
      <c r="E13" s="140"/>
      <c r="F13" s="140" t="s">
        <v>34</v>
      </c>
      <c r="G13" s="143">
        <v>44672.0</v>
      </c>
      <c r="H13" s="142" t="s">
        <v>88</v>
      </c>
      <c r="I13" s="140">
        <v>15.0</v>
      </c>
      <c r="J13" s="140">
        <v>15.0</v>
      </c>
      <c r="K13" s="144">
        <f t="shared" si="2"/>
        <v>1</v>
      </c>
      <c r="L13" s="140"/>
    </row>
    <row r="14">
      <c r="A14" s="139" t="str">
        <f t="shared" si="1"/>
        <v>[Guest_Register-5]</v>
      </c>
      <c r="B14" s="142" t="s">
        <v>99</v>
      </c>
      <c r="C14" s="141" t="s">
        <v>117</v>
      </c>
      <c r="D14" s="142" t="s">
        <v>101</v>
      </c>
      <c r="E14" s="140"/>
      <c r="F14" s="140" t="s">
        <v>34</v>
      </c>
      <c r="G14" s="143">
        <v>44672.0</v>
      </c>
      <c r="H14" s="142" t="s">
        <v>88</v>
      </c>
      <c r="I14" s="140">
        <v>15.0</v>
      </c>
      <c r="J14" s="140">
        <v>15.0</v>
      </c>
      <c r="K14" s="144">
        <f t="shared" si="2"/>
        <v>1</v>
      </c>
      <c r="L14" s="140"/>
    </row>
    <row r="15">
      <c r="A15" s="139" t="str">
        <f t="shared" si="1"/>
        <v>[Guest_Register-6]</v>
      </c>
      <c r="B15" s="142" t="s">
        <v>118</v>
      </c>
      <c r="C15" s="141" t="s">
        <v>119</v>
      </c>
      <c r="D15" s="142" t="s">
        <v>120</v>
      </c>
      <c r="E15" s="140"/>
      <c r="F15" s="140" t="s">
        <v>34</v>
      </c>
      <c r="G15" s="143">
        <v>44672.0</v>
      </c>
      <c r="H15" s="142" t="s">
        <v>88</v>
      </c>
      <c r="I15" s="140">
        <v>15.0</v>
      </c>
      <c r="J15" s="140">
        <v>12.0</v>
      </c>
      <c r="K15" s="144">
        <f t="shared" si="2"/>
        <v>0.8</v>
      </c>
      <c r="L15" s="142" t="s">
        <v>89</v>
      </c>
    </row>
    <row r="16">
      <c r="A16" s="139" t="str">
        <f t="shared" si="1"/>
        <v>[Guest_Register-7]</v>
      </c>
      <c r="B16" s="142" t="s">
        <v>121</v>
      </c>
      <c r="C16" s="141" t="s">
        <v>122</v>
      </c>
      <c r="D16" s="142" t="s">
        <v>123</v>
      </c>
      <c r="E16" s="140"/>
      <c r="F16" s="140" t="s">
        <v>34</v>
      </c>
      <c r="G16" s="143">
        <v>44672.0</v>
      </c>
      <c r="H16" s="142" t="s">
        <v>88</v>
      </c>
      <c r="I16" s="140">
        <v>15.0</v>
      </c>
      <c r="J16" s="142">
        <v>12.0</v>
      </c>
      <c r="K16" s="144">
        <f t="shared" si="2"/>
        <v>0.8</v>
      </c>
      <c r="L16" s="142" t="s">
        <v>89</v>
      </c>
    </row>
    <row r="17">
      <c r="K17" s="145"/>
    </row>
    <row r="18">
      <c r="K18" s="145"/>
    </row>
    <row r="19">
      <c r="K19" s="145"/>
    </row>
    <row r="20">
      <c r="K20" s="145"/>
    </row>
    <row r="21">
      <c r="K21" s="145"/>
    </row>
    <row r="22">
      <c r="K22" s="145"/>
    </row>
    <row r="23">
      <c r="K23" s="145"/>
    </row>
    <row r="24" ht="15.75" customHeight="1">
      <c r="K24" s="145"/>
    </row>
    <row r="25" ht="15.75" customHeight="1">
      <c r="K25" s="145"/>
    </row>
    <row r="26" ht="15.75" customHeight="1">
      <c r="K26" s="145"/>
    </row>
    <row r="27" ht="15.75" customHeight="1">
      <c r="K27" s="145"/>
    </row>
    <row r="28" ht="15.75" customHeight="1">
      <c r="K28" s="145"/>
    </row>
    <row r="29" ht="15.75" customHeight="1">
      <c r="K29" s="145"/>
    </row>
    <row r="30" ht="15.75" customHeight="1">
      <c r="K30" s="145"/>
    </row>
    <row r="31" ht="15.75" customHeight="1">
      <c r="K31" s="145"/>
    </row>
    <row r="32" ht="15.75" customHeight="1">
      <c r="K32" s="145"/>
    </row>
    <row r="33" ht="15.75" customHeight="1">
      <c r="K33" s="145"/>
    </row>
    <row r="34" ht="15.75" customHeight="1">
      <c r="K34" s="145"/>
    </row>
    <row r="35" ht="15.75" customHeight="1">
      <c r="K35" s="145"/>
    </row>
    <row r="36" ht="15.75" customHeight="1">
      <c r="K36" s="145"/>
    </row>
    <row r="37" ht="15.75" customHeight="1">
      <c r="K37" s="145"/>
    </row>
    <row r="38" ht="15.75" customHeight="1">
      <c r="K38" s="145"/>
    </row>
    <row r="39" ht="15.75" customHeight="1">
      <c r="K39" s="145"/>
    </row>
    <row r="40" ht="15.75" customHeight="1">
      <c r="K40" s="145"/>
    </row>
    <row r="41" ht="15.75" customHeight="1">
      <c r="K41" s="145"/>
    </row>
    <row r="42" ht="15.75" customHeight="1">
      <c r="K42" s="145"/>
    </row>
    <row r="43" ht="15.75" customHeight="1">
      <c r="K43" s="145"/>
    </row>
    <row r="44" ht="15.75" customHeight="1">
      <c r="K44" s="145"/>
    </row>
    <row r="45" ht="15.75" customHeight="1">
      <c r="K45" s="145"/>
    </row>
    <row r="46" ht="15.75" customHeight="1">
      <c r="K46" s="145"/>
    </row>
    <row r="47" ht="15.75" customHeight="1">
      <c r="K47" s="145"/>
    </row>
    <row r="48" ht="15.75" customHeight="1">
      <c r="K48" s="145"/>
    </row>
    <row r="49" ht="15.75" customHeight="1">
      <c r="K49" s="145"/>
    </row>
    <row r="50" ht="15.75" customHeight="1">
      <c r="K50" s="145"/>
    </row>
    <row r="51" ht="15.75" customHeight="1">
      <c r="K51" s="145"/>
    </row>
    <row r="52" ht="15.75" customHeight="1">
      <c r="K52" s="145"/>
    </row>
    <row r="53" ht="15.75" customHeight="1">
      <c r="K53" s="145"/>
    </row>
    <row r="54" ht="15.75" customHeight="1">
      <c r="K54" s="145"/>
    </row>
    <row r="55" ht="15.75" customHeight="1">
      <c r="K55" s="145"/>
    </row>
    <row r="56" ht="15.75" customHeight="1">
      <c r="K56" s="145"/>
    </row>
    <row r="57" ht="15.75" customHeight="1">
      <c r="K57" s="145"/>
    </row>
    <row r="58" ht="15.75" customHeight="1">
      <c r="K58" s="145"/>
    </row>
    <row r="59" ht="15.75" customHeight="1">
      <c r="K59" s="145"/>
    </row>
    <row r="60" ht="15.75" customHeight="1">
      <c r="K60" s="145"/>
    </row>
    <row r="61" ht="15.75" customHeight="1">
      <c r="K61" s="145"/>
    </row>
    <row r="62" ht="15.75" customHeight="1">
      <c r="K62" s="145"/>
    </row>
    <row r="63" ht="15.75" customHeight="1">
      <c r="K63" s="145"/>
    </row>
    <row r="64" ht="15.75" customHeight="1">
      <c r="K64" s="145"/>
    </row>
    <row r="65" ht="15.75" customHeight="1">
      <c r="K65" s="145"/>
    </row>
    <row r="66" ht="15.75" customHeight="1">
      <c r="K66" s="145"/>
    </row>
    <row r="67" ht="15.75" customHeight="1">
      <c r="K67" s="145"/>
    </row>
    <row r="68" ht="15.75" customHeight="1">
      <c r="K68" s="145"/>
    </row>
    <row r="69" ht="15.75" customHeight="1">
      <c r="K69" s="145"/>
    </row>
    <row r="70" ht="15.75" customHeight="1">
      <c r="K70" s="145"/>
    </row>
    <row r="71" ht="15.75" customHeight="1">
      <c r="K71" s="145"/>
    </row>
    <row r="72" ht="15.75" customHeight="1">
      <c r="K72" s="145"/>
    </row>
    <row r="73" ht="15.75" customHeight="1">
      <c r="K73" s="145"/>
    </row>
    <row r="74" ht="15.75" customHeight="1">
      <c r="K74" s="145"/>
    </row>
    <row r="75" ht="15.75" customHeight="1">
      <c r="K75" s="145"/>
    </row>
    <row r="76" ht="15.75" customHeight="1">
      <c r="K76" s="145"/>
    </row>
    <row r="77" ht="15.75" customHeight="1">
      <c r="K77" s="145"/>
    </row>
    <row r="78" ht="15.75" customHeight="1">
      <c r="K78" s="145"/>
    </row>
    <row r="79" ht="15.75" customHeight="1">
      <c r="K79" s="145"/>
    </row>
    <row r="80" ht="15.75" customHeight="1">
      <c r="K80" s="145"/>
    </row>
    <row r="81" ht="15.75" customHeight="1">
      <c r="K81" s="145"/>
    </row>
    <row r="82" ht="15.75" customHeight="1">
      <c r="K82" s="145"/>
    </row>
    <row r="83" ht="15.75" customHeight="1">
      <c r="K83" s="145"/>
    </row>
    <row r="84" ht="15.75" customHeight="1">
      <c r="K84" s="145"/>
    </row>
    <row r="85" ht="15.75" customHeight="1">
      <c r="K85" s="145"/>
    </row>
    <row r="86" ht="15.75" customHeight="1">
      <c r="K86" s="145"/>
    </row>
    <row r="87" ht="15.75" customHeight="1">
      <c r="K87" s="145"/>
    </row>
    <row r="88" ht="15.75" customHeight="1">
      <c r="K88" s="145"/>
    </row>
    <row r="89" ht="15.75" customHeight="1">
      <c r="K89" s="145"/>
    </row>
    <row r="90" ht="15.75" customHeight="1">
      <c r="K90" s="145"/>
    </row>
    <row r="91" ht="15.75" customHeight="1">
      <c r="K91" s="145"/>
    </row>
    <row r="92" ht="15.75" customHeight="1">
      <c r="K92" s="145"/>
    </row>
    <row r="93" ht="15.75" customHeight="1">
      <c r="K93" s="145"/>
    </row>
    <row r="94" ht="15.75" customHeight="1">
      <c r="K94" s="145"/>
    </row>
    <row r="95" ht="15.75" customHeight="1">
      <c r="K95" s="145"/>
    </row>
    <row r="96" ht="15.75" customHeight="1">
      <c r="K96" s="145"/>
    </row>
    <row r="97" ht="15.75" customHeight="1">
      <c r="K97" s="145"/>
    </row>
    <row r="98" ht="15.75" customHeight="1">
      <c r="K98" s="145"/>
    </row>
    <row r="99" ht="15.75" customHeight="1">
      <c r="K99" s="145"/>
    </row>
    <row r="100" ht="15.75" customHeight="1">
      <c r="K100" s="145"/>
    </row>
    <row r="101" ht="15.75" customHeight="1">
      <c r="K101" s="145"/>
    </row>
    <row r="102" ht="15.75" customHeight="1">
      <c r="K102" s="145"/>
    </row>
    <row r="103" ht="15.75" customHeight="1">
      <c r="K103" s="145"/>
    </row>
    <row r="104" ht="15.75" customHeight="1">
      <c r="K104" s="145"/>
    </row>
    <row r="105" ht="15.75" customHeight="1">
      <c r="K105" s="145"/>
    </row>
    <row r="106" ht="15.75" customHeight="1">
      <c r="K106" s="145"/>
    </row>
    <row r="107" ht="15.75" customHeight="1">
      <c r="K107" s="145"/>
    </row>
    <row r="108" ht="15.75" customHeight="1">
      <c r="K108" s="145"/>
    </row>
    <row r="109" ht="15.75" customHeight="1">
      <c r="K109" s="145"/>
    </row>
    <row r="110" ht="15.75" customHeight="1">
      <c r="K110" s="145"/>
    </row>
    <row r="111" ht="15.75" customHeight="1">
      <c r="K111" s="145"/>
    </row>
    <row r="112" ht="15.75" customHeight="1">
      <c r="K112" s="145"/>
    </row>
    <row r="113" ht="15.75" customHeight="1">
      <c r="K113" s="145"/>
    </row>
    <row r="114" ht="15.75" customHeight="1">
      <c r="K114" s="145"/>
    </row>
    <row r="115" ht="15.75" customHeight="1">
      <c r="K115" s="145"/>
    </row>
    <row r="116" ht="15.75" customHeight="1">
      <c r="K116" s="145"/>
    </row>
    <row r="117" ht="15.75" customHeight="1">
      <c r="K117" s="145"/>
    </row>
    <row r="118" ht="15.75" customHeight="1">
      <c r="K118" s="145"/>
    </row>
    <row r="119" ht="15.75" customHeight="1">
      <c r="K119" s="145"/>
    </row>
    <row r="120" ht="15.75" customHeight="1">
      <c r="K120" s="145"/>
    </row>
    <row r="121" ht="15.75" customHeight="1">
      <c r="K121" s="145"/>
    </row>
    <row r="122" ht="15.75" customHeight="1">
      <c r="K122" s="145"/>
    </row>
    <row r="123" ht="15.75" customHeight="1">
      <c r="K123" s="145"/>
    </row>
    <row r="124" ht="15.75" customHeight="1">
      <c r="K124" s="145"/>
    </row>
    <row r="125" ht="15.75" customHeight="1">
      <c r="K125" s="145"/>
    </row>
    <row r="126" ht="15.75" customHeight="1">
      <c r="K126" s="145"/>
    </row>
    <row r="127" ht="15.75" customHeight="1">
      <c r="K127" s="145"/>
    </row>
    <row r="128" ht="15.75" customHeight="1">
      <c r="K128" s="145"/>
    </row>
    <row r="129" ht="15.75" customHeight="1">
      <c r="K129" s="145"/>
    </row>
    <row r="130" ht="15.75" customHeight="1">
      <c r="K130" s="145"/>
    </row>
    <row r="131" ht="15.75" customHeight="1">
      <c r="K131" s="145"/>
    </row>
    <row r="132" ht="15.75" customHeight="1">
      <c r="K132" s="145"/>
    </row>
    <row r="133" ht="15.75" customHeight="1">
      <c r="K133" s="145"/>
    </row>
    <row r="134" ht="15.75" customHeight="1">
      <c r="K134" s="145"/>
    </row>
    <row r="135" ht="15.75" customHeight="1">
      <c r="K135" s="145"/>
    </row>
    <row r="136" ht="15.75" customHeight="1">
      <c r="K136" s="145"/>
    </row>
    <row r="137" ht="15.75" customHeight="1">
      <c r="K137" s="145"/>
    </row>
    <row r="138" ht="15.75" customHeight="1">
      <c r="K138" s="145"/>
    </row>
    <row r="139" ht="15.75" customHeight="1">
      <c r="K139" s="145"/>
    </row>
    <row r="140" ht="15.75" customHeight="1">
      <c r="K140" s="145"/>
    </row>
    <row r="141" ht="15.75" customHeight="1">
      <c r="K141" s="145"/>
    </row>
    <row r="142" ht="15.75" customHeight="1">
      <c r="K142" s="145"/>
    </row>
    <row r="143" ht="15.75" customHeight="1">
      <c r="K143" s="145"/>
    </row>
    <row r="144" ht="15.75" customHeight="1">
      <c r="K144" s="145"/>
    </row>
    <row r="145" ht="15.75" customHeight="1">
      <c r="K145" s="145"/>
    </row>
    <row r="146" ht="15.75" customHeight="1">
      <c r="K146" s="145"/>
    </row>
    <row r="147" ht="15.75" customHeight="1">
      <c r="K147" s="145"/>
    </row>
    <row r="148" ht="15.75" customHeight="1">
      <c r="K148" s="145"/>
    </row>
    <row r="149" ht="15.75" customHeight="1">
      <c r="K149" s="145"/>
    </row>
    <row r="150" ht="15.75" customHeight="1">
      <c r="K150" s="145"/>
    </row>
    <row r="151" ht="15.75" customHeight="1">
      <c r="K151" s="145"/>
    </row>
    <row r="152" ht="15.75" customHeight="1">
      <c r="K152" s="145"/>
    </row>
    <row r="153" ht="15.75" customHeight="1">
      <c r="K153" s="145"/>
    </row>
    <row r="154" ht="15.75" customHeight="1">
      <c r="K154" s="145"/>
    </row>
    <row r="155" ht="15.75" customHeight="1">
      <c r="K155" s="145"/>
    </row>
    <row r="156" ht="15.75" customHeight="1">
      <c r="K156" s="145"/>
    </row>
    <row r="157" ht="15.75" customHeight="1">
      <c r="K157" s="145"/>
    </row>
    <row r="158" ht="15.75" customHeight="1">
      <c r="K158" s="145"/>
    </row>
    <row r="159" ht="15.75" customHeight="1">
      <c r="K159" s="145"/>
    </row>
    <row r="160" ht="15.75" customHeight="1">
      <c r="K160" s="145"/>
    </row>
    <row r="161" ht="15.75" customHeight="1">
      <c r="K161" s="145"/>
    </row>
    <row r="162" ht="15.75" customHeight="1">
      <c r="K162" s="145"/>
    </row>
    <row r="163" ht="15.75" customHeight="1">
      <c r="K163" s="145"/>
    </row>
    <row r="164" ht="15.75" customHeight="1">
      <c r="K164" s="145"/>
    </row>
    <row r="165" ht="15.75" customHeight="1">
      <c r="K165" s="145"/>
    </row>
    <row r="166" ht="15.75" customHeight="1">
      <c r="K166" s="145"/>
    </row>
    <row r="167" ht="15.75" customHeight="1">
      <c r="K167" s="145"/>
    </row>
    <row r="168" ht="15.75" customHeight="1">
      <c r="K168" s="145"/>
    </row>
    <row r="169" ht="15.75" customHeight="1">
      <c r="K169" s="145"/>
    </row>
    <row r="170" ht="15.75" customHeight="1">
      <c r="K170" s="145"/>
    </row>
    <row r="171" ht="15.75" customHeight="1">
      <c r="K171" s="145"/>
    </row>
    <row r="172" ht="15.75" customHeight="1">
      <c r="K172" s="145"/>
    </row>
    <row r="173" ht="15.75" customHeight="1">
      <c r="K173" s="145"/>
    </row>
    <row r="174" ht="15.75" customHeight="1">
      <c r="K174" s="145"/>
    </row>
    <row r="175" ht="15.75" customHeight="1">
      <c r="K175" s="145"/>
    </row>
    <row r="176" ht="15.75" customHeight="1">
      <c r="K176" s="145"/>
    </row>
    <row r="177" ht="15.75" customHeight="1">
      <c r="K177" s="145"/>
    </row>
    <row r="178" ht="15.75" customHeight="1">
      <c r="K178" s="145"/>
    </row>
    <row r="179" ht="15.75" customHeight="1">
      <c r="K179" s="145"/>
    </row>
    <row r="180" ht="15.75" customHeight="1">
      <c r="K180" s="145"/>
    </row>
    <row r="181" ht="15.75" customHeight="1">
      <c r="K181" s="145"/>
    </row>
    <row r="182" ht="15.75" customHeight="1">
      <c r="K182" s="145"/>
    </row>
    <row r="183" ht="15.75" customHeight="1">
      <c r="K183" s="145"/>
    </row>
    <row r="184" ht="15.75" customHeight="1">
      <c r="K184" s="145"/>
    </row>
    <row r="185" ht="15.75" customHeight="1">
      <c r="K185" s="145"/>
    </row>
    <row r="186" ht="15.75" customHeight="1">
      <c r="K186" s="145"/>
    </row>
    <row r="187" ht="15.75" customHeight="1">
      <c r="K187" s="145"/>
    </row>
    <row r="188" ht="15.75" customHeight="1">
      <c r="K188" s="145"/>
    </row>
    <row r="189" ht="15.75" customHeight="1">
      <c r="K189" s="145"/>
    </row>
    <row r="190" ht="15.75" customHeight="1">
      <c r="K190" s="145"/>
    </row>
    <row r="191" ht="15.75" customHeight="1">
      <c r="K191" s="145"/>
    </row>
    <row r="192" ht="15.75" customHeight="1">
      <c r="K192" s="145"/>
    </row>
    <row r="193" ht="15.75" customHeight="1">
      <c r="K193" s="145"/>
    </row>
    <row r="194" ht="15.75" customHeight="1">
      <c r="K194" s="145"/>
    </row>
    <row r="195" ht="15.75" customHeight="1">
      <c r="K195" s="145"/>
    </row>
    <row r="196" ht="15.75" customHeight="1">
      <c r="K196" s="145"/>
    </row>
    <row r="197" ht="15.75" customHeight="1">
      <c r="K197" s="145"/>
    </row>
    <row r="198" ht="15.75" customHeight="1">
      <c r="K198" s="145"/>
    </row>
    <row r="199" ht="15.75" customHeight="1">
      <c r="K199" s="145"/>
    </row>
    <row r="200" ht="15.75" customHeight="1">
      <c r="K200" s="145"/>
    </row>
    <row r="201" ht="15.75" customHeight="1">
      <c r="K201" s="145"/>
    </row>
    <row r="202" ht="15.75" customHeight="1">
      <c r="K202" s="145"/>
    </row>
    <row r="203" ht="15.75" customHeight="1">
      <c r="K203" s="145"/>
    </row>
    <row r="204" ht="15.75" customHeight="1">
      <c r="K204" s="145"/>
    </row>
    <row r="205" ht="15.75" customHeight="1">
      <c r="K205" s="145"/>
    </row>
    <row r="206" ht="15.75" customHeight="1">
      <c r="K206" s="145"/>
    </row>
    <row r="207" ht="15.75" customHeight="1">
      <c r="K207" s="145"/>
    </row>
    <row r="208" ht="15.75" customHeight="1">
      <c r="K208" s="145"/>
    </row>
    <row r="209" ht="15.75" customHeight="1">
      <c r="K209" s="145"/>
    </row>
    <row r="210" ht="15.75" customHeight="1">
      <c r="K210" s="145"/>
    </row>
    <row r="211" ht="15.75" customHeight="1">
      <c r="K211" s="145"/>
    </row>
    <row r="212" ht="15.75" customHeight="1">
      <c r="K212" s="145"/>
    </row>
    <row r="213" ht="15.75" customHeight="1">
      <c r="K213" s="145"/>
    </row>
    <row r="214" ht="15.75" customHeight="1">
      <c r="K214" s="145"/>
    </row>
    <row r="215" ht="15.75" customHeight="1">
      <c r="K215" s="145"/>
    </row>
    <row r="216" ht="15.75" customHeight="1">
      <c r="K216" s="145"/>
    </row>
    <row r="217" ht="15.75" customHeight="1">
      <c r="K217" s="145"/>
    </row>
    <row r="218" ht="15.75" customHeight="1">
      <c r="K218" s="145"/>
    </row>
    <row r="219" ht="15.75" customHeight="1">
      <c r="K219" s="145"/>
    </row>
    <row r="220" ht="15.75" customHeight="1">
      <c r="K220" s="145"/>
    </row>
    <row r="221" ht="15.75" customHeight="1">
      <c r="K221" s="145"/>
    </row>
    <row r="222" ht="15.75" customHeight="1">
      <c r="K222" s="145"/>
    </row>
    <row r="223" ht="15.75" customHeight="1">
      <c r="K223" s="145"/>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3">
    <mergeCell ref="B2:E2"/>
    <mergeCell ref="B3:E3"/>
    <mergeCell ref="B4:E4"/>
  </mergeCells>
  <dataValidations>
    <dataValidation type="list" allowBlank="1" showErrorMessage="1" sqref="F9:F16">
      <formula1>$O$2:$O$5</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63"/>
    <col customWidth="1" min="2" max="2" width="20.75"/>
    <col customWidth="1" min="3" max="3" width="25.63"/>
    <col customWidth="1" min="4" max="4" width="28.63"/>
    <col customWidth="1" min="5" max="5" width="24.5"/>
    <col customWidth="1" min="6" max="6" width="9.5"/>
    <col customWidth="1" min="7" max="7" width="11.13"/>
    <col customWidth="1" min="8" max="8" width="9.63"/>
    <col customWidth="1" min="9" max="9" width="9.13"/>
    <col customWidth="1" min="10" max="11" width="8.5"/>
    <col customWidth="1" min="12" max="12" width="20.88"/>
  </cols>
  <sheetData>
    <row r="1">
      <c r="A1" s="11"/>
      <c r="B1" s="11"/>
      <c r="C1" s="11"/>
      <c r="D1" s="11"/>
      <c r="E1" s="11"/>
      <c r="F1" s="11"/>
      <c r="G1" s="117"/>
      <c r="H1" s="117"/>
      <c r="I1" s="117"/>
      <c r="J1" s="117"/>
      <c r="K1" s="118"/>
      <c r="L1" s="117"/>
      <c r="M1" s="117"/>
      <c r="N1" s="117"/>
      <c r="O1" s="117"/>
      <c r="P1" s="117"/>
      <c r="Q1" s="117"/>
      <c r="R1" s="117"/>
      <c r="S1" s="117"/>
      <c r="T1" s="117"/>
      <c r="U1" s="117"/>
      <c r="V1" s="117"/>
      <c r="W1" s="117"/>
      <c r="X1" s="117"/>
      <c r="Y1" s="117"/>
      <c r="Z1" s="117"/>
    </row>
    <row r="2">
      <c r="A2" s="119" t="s">
        <v>68</v>
      </c>
      <c r="B2" s="120" t="s">
        <v>53</v>
      </c>
      <c r="C2" s="121"/>
      <c r="D2" s="121"/>
      <c r="E2" s="122"/>
      <c r="F2" s="123"/>
      <c r="G2" s="117"/>
      <c r="H2" s="117"/>
      <c r="I2" s="117"/>
      <c r="J2" s="117"/>
      <c r="K2" s="118"/>
      <c r="L2" s="124" t="s">
        <v>34</v>
      </c>
      <c r="M2" s="117"/>
      <c r="N2" s="117"/>
      <c r="O2" s="117"/>
      <c r="P2" s="117"/>
      <c r="Q2" s="117"/>
      <c r="R2" s="117"/>
      <c r="S2" s="117"/>
      <c r="T2" s="117"/>
      <c r="U2" s="117"/>
      <c r="V2" s="117"/>
      <c r="W2" s="117"/>
      <c r="X2" s="117"/>
      <c r="Y2" s="117"/>
      <c r="Z2" s="117"/>
    </row>
    <row r="3">
      <c r="A3" s="125" t="s">
        <v>69</v>
      </c>
      <c r="B3" s="126"/>
      <c r="C3" s="5"/>
      <c r="D3" s="5"/>
      <c r="E3" s="6"/>
      <c r="F3" s="127"/>
      <c r="G3" s="117"/>
      <c r="H3" s="117"/>
      <c r="I3" s="117"/>
      <c r="J3" s="117"/>
      <c r="K3" s="118"/>
      <c r="L3" s="124" t="s">
        <v>35</v>
      </c>
      <c r="M3" s="117"/>
      <c r="N3" s="117"/>
      <c r="O3" s="117"/>
      <c r="P3" s="117"/>
      <c r="Q3" s="117"/>
      <c r="R3" s="117"/>
      <c r="S3" s="117"/>
      <c r="T3" s="117"/>
      <c r="U3" s="117"/>
      <c r="V3" s="117"/>
      <c r="W3" s="117"/>
      <c r="X3" s="117"/>
      <c r="Y3" s="117"/>
      <c r="Z3" s="117"/>
    </row>
    <row r="4">
      <c r="A4" s="125" t="s">
        <v>70</v>
      </c>
      <c r="B4" s="126"/>
      <c r="C4" s="5"/>
      <c r="D4" s="5"/>
      <c r="E4" s="6"/>
      <c r="F4" s="127"/>
      <c r="G4" s="117"/>
      <c r="H4" s="117"/>
      <c r="I4" s="117"/>
      <c r="J4" s="117"/>
      <c r="K4" s="118"/>
      <c r="L4" s="124" t="s">
        <v>71</v>
      </c>
      <c r="M4" s="117"/>
      <c r="N4" s="117"/>
      <c r="O4" s="117"/>
      <c r="P4" s="117"/>
      <c r="Q4" s="117"/>
      <c r="R4" s="117"/>
      <c r="S4" s="117"/>
      <c r="T4" s="117"/>
      <c r="U4" s="117"/>
      <c r="V4" s="117"/>
      <c r="W4" s="117"/>
      <c r="X4" s="117"/>
      <c r="Y4" s="117"/>
      <c r="Z4" s="117"/>
    </row>
    <row r="5">
      <c r="A5" s="128" t="s">
        <v>38</v>
      </c>
      <c r="B5" s="129" t="s">
        <v>34</v>
      </c>
      <c r="C5" s="129" t="s">
        <v>35</v>
      </c>
      <c r="D5" s="129" t="s">
        <v>36</v>
      </c>
      <c r="E5" s="129" t="s">
        <v>22</v>
      </c>
      <c r="F5" s="130" t="s">
        <v>72</v>
      </c>
      <c r="G5" s="117"/>
      <c r="H5" s="117"/>
      <c r="I5" s="117"/>
      <c r="J5" s="117"/>
      <c r="K5" s="118"/>
      <c r="L5" s="124" t="s">
        <v>22</v>
      </c>
      <c r="M5" s="117"/>
      <c r="N5" s="117"/>
      <c r="O5" s="117"/>
      <c r="P5" s="117"/>
      <c r="Q5" s="117"/>
      <c r="R5" s="117"/>
      <c r="S5" s="117"/>
      <c r="T5" s="117"/>
      <c r="U5" s="117"/>
      <c r="V5" s="117"/>
      <c r="W5" s="117"/>
      <c r="X5" s="117"/>
      <c r="Y5" s="117"/>
      <c r="Z5" s="117"/>
    </row>
    <row r="6">
      <c r="A6" s="131">
        <f>AVERAGE(K:K)</f>
        <v>0.9666666667</v>
      </c>
      <c r="B6" s="132">
        <f>COUNTIF(F10:F992,"Pass")</f>
        <v>6</v>
      </c>
      <c r="C6" s="132">
        <f>COUNTIF(F10:F992,"Fail")</f>
        <v>0</v>
      </c>
      <c r="D6" s="132">
        <f>F6-E6-C6-B6</f>
        <v>0</v>
      </c>
      <c r="E6" s="132">
        <f>COUNTIF(F10:F992,"N/A")</f>
        <v>0</v>
      </c>
      <c r="F6" s="133">
        <f>COUNTA(A10:A992)</f>
        <v>6</v>
      </c>
      <c r="G6" s="117"/>
      <c r="H6" s="117"/>
      <c r="I6" s="117"/>
      <c r="J6" s="117"/>
      <c r="K6" s="118"/>
      <c r="L6" s="117"/>
      <c r="M6" s="117"/>
      <c r="N6" s="117"/>
      <c r="O6" s="117"/>
      <c r="P6" s="117"/>
      <c r="Q6" s="117"/>
      <c r="R6" s="117"/>
      <c r="S6" s="117"/>
      <c r="T6" s="117"/>
      <c r="U6" s="117"/>
      <c r="V6" s="117"/>
      <c r="W6" s="117"/>
      <c r="X6" s="117"/>
      <c r="Y6" s="117"/>
      <c r="Z6" s="117"/>
    </row>
    <row r="7">
      <c r="A7" s="134"/>
      <c r="B7" s="134"/>
      <c r="C7" s="134"/>
      <c r="D7" s="134"/>
      <c r="E7" s="134"/>
      <c r="F7" s="73"/>
      <c r="G7" s="117"/>
      <c r="H7" s="117"/>
      <c r="I7" s="117"/>
      <c r="J7" s="117"/>
      <c r="K7" s="118"/>
      <c r="L7" s="117"/>
      <c r="M7" s="117"/>
      <c r="N7" s="117"/>
      <c r="O7" s="117"/>
      <c r="P7" s="117"/>
      <c r="Q7" s="117"/>
      <c r="R7" s="117"/>
      <c r="S7" s="117"/>
      <c r="T7" s="117"/>
      <c r="U7" s="117"/>
      <c r="V7" s="117"/>
      <c r="W7" s="117"/>
      <c r="X7" s="117"/>
      <c r="Y7" s="117"/>
      <c r="Z7" s="117"/>
    </row>
    <row r="8" ht="6.75" customHeight="1">
      <c r="G8" s="117"/>
      <c r="H8" s="117"/>
      <c r="I8" s="117"/>
      <c r="J8" s="117"/>
      <c r="K8" s="118"/>
      <c r="L8" s="117"/>
      <c r="M8" s="117"/>
      <c r="N8" s="117"/>
      <c r="O8" s="117"/>
      <c r="P8" s="117"/>
      <c r="Q8" s="117"/>
      <c r="R8" s="117"/>
      <c r="S8" s="117"/>
      <c r="T8" s="117"/>
      <c r="U8" s="117"/>
      <c r="V8" s="117"/>
      <c r="W8" s="117"/>
      <c r="X8" s="117"/>
      <c r="Y8" s="117"/>
      <c r="Z8" s="117"/>
    </row>
    <row r="9">
      <c r="A9" s="135" t="s">
        <v>73</v>
      </c>
      <c r="B9" s="135" t="s">
        <v>74</v>
      </c>
      <c r="C9" s="135" t="s">
        <v>75</v>
      </c>
      <c r="D9" s="135" t="s">
        <v>76</v>
      </c>
      <c r="E9" s="135" t="s">
        <v>77</v>
      </c>
      <c r="F9" s="135" t="s">
        <v>78</v>
      </c>
      <c r="G9" s="135" t="s">
        <v>79</v>
      </c>
      <c r="H9" s="135" t="s">
        <v>80</v>
      </c>
      <c r="I9" s="136" t="s">
        <v>81</v>
      </c>
      <c r="J9" s="137" t="s">
        <v>82</v>
      </c>
      <c r="K9" s="138" t="s">
        <v>83</v>
      </c>
      <c r="L9" s="135" t="s">
        <v>84</v>
      </c>
    </row>
    <row r="10">
      <c r="A10" s="139" t="str">
        <f t="shared" ref="A10:A15" si="1">IF(OR(B10&lt;&gt;"",D10&lt;&gt;""),"["&amp;TEXT($B$2,"##")&amp;"-"&amp;TEXT(ROW()-9,"##")&amp;"]","")</f>
        <v>[Member_ResetPassword-1]</v>
      </c>
      <c r="B10" s="142" t="s">
        <v>124</v>
      </c>
      <c r="C10" s="141" t="s">
        <v>125</v>
      </c>
      <c r="D10" s="140" t="s">
        <v>126</v>
      </c>
      <c r="E10" s="140"/>
      <c r="F10" s="140" t="s">
        <v>34</v>
      </c>
      <c r="G10" s="143">
        <v>44672.0</v>
      </c>
      <c r="H10" s="142" t="s">
        <v>88</v>
      </c>
      <c r="I10" s="140">
        <v>15.0</v>
      </c>
      <c r="J10" s="140">
        <v>12.0</v>
      </c>
      <c r="K10" s="144">
        <f t="shared" ref="K10:K15" si="2">J10/I10</f>
        <v>0.8</v>
      </c>
      <c r="L10" s="140" t="s">
        <v>89</v>
      </c>
    </row>
    <row r="11">
      <c r="A11" s="139" t="str">
        <f t="shared" si="1"/>
        <v>[Member_ResetPassword-2]</v>
      </c>
      <c r="B11" s="140" t="s">
        <v>113</v>
      </c>
      <c r="C11" s="141" t="s">
        <v>127</v>
      </c>
      <c r="D11" s="140" t="s">
        <v>128</v>
      </c>
      <c r="E11" s="140"/>
      <c r="F11" s="140" t="s">
        <v>34</v>
      </c>
      <c r="G11" s="143">
        <v>44672.0</v>
      </c>
      <c r="H11" s="142" t="s">
        <v>88</v>
      </c>
      <c r="I11" s="140">
        <v>15.0</v>
      </c>
      <c r="J11" s="140">
        <v>15.0</v>
      </c>
      <c r="K11" s="144">
        <f t="shared" si="2"/>
        <v>1</v>
      </c>
      <c r="L11" s="140"/>
    </row>
    <row r="12">
      <c r="A12" s="139" t="str">
        <f t="shared" si="1"/>
        <v>[Member_ResetPassword-3]</v>
      </c>
      <c r="B12" s="140" t="s">
        <v>96</v>
      </c>
      <c r="C12" s="141" t="s">
        <v>129</v>
      </c>
      <c r="D12" s="142" t="s">
        <v>98</v>
      </c>
      <c r="E12" s="140"/>
      <c r="F12" s="140" t="s">
        <v>34</v>
      </c>
      <c r="G12" s="143">
        <v>44672.0</v>
      </c>
      <c r="H12" s="142" t="s">
        <v>88</v>
      </c>
      <c r="I12" s="140">
        <v>15.0</v>
      </c>
      <c r="J12" s="140">
        <v>15.0</v>
      </c>
      <c r="K12" s="144">
        <f t="shared" si="2"/>
        <v>1</v>
      </c>
      <c r="L12" s="140"/>
    </row>
    <row r="13">
      <c r="A13" s="139" t="str">
        <f t="shared" si="1"/>
        <v>[Member_ResetPassword-4]</v>
      </c>
      <c r="B13" s="142" t="s">
        <v>99</v>
      </c>
      <c r="C13" s="141" t="s">
        <v>130</v>
      </c>
      <c r="D13" s="142" t="s">
        <v>101</v>
      </c>
      <c r="E13" s="140"/>
      <c r="F13" s="140" t="s">
        <v>34</v>
      </c>
      <c r="G13" s="143">
        <v>44672.0</v>
      </c>
      <c r="H13" s="142" t="s">
        <v>88</v>
      </c>
      <c r="I13" s="140">
        <v>15.0</v>
      </c>
      <c r="J13" s="140">
        <v>15.0</v>
      </c>
      <c r="K13" s="144">
        <f t="shared" si="2"/>
        <v>1</v>
      </c>
      <c r="L13" s="140"/>
    </row>
    <row r="14">
      <c r="A14" s="139" t="str">
        <f t="shared" si="1"/>
        <v>[Member_ResetPassword-5]</v>
      </c>
      <c r="B14" s="140" t="s">
        <v>131</v>
      </c>
      <c r="C14" s="141" t="s">
        <v>132</v>
      </c>
      <c r="D14" s="142" t="s">
        <v>133</v>
      </c>
      <c r="E14" s="140"/>
      <c r="F14" s="140" t="s">
        <v>34</v>
      </c>
      <c r="G14" s="143">
        <v>44672.0</v>
      </c>
      <c r="H14" s="142" t="s">
        <v>88</v>
      </c>
      <c r="I14" s="140">
        <v>15.0</v>
      </c>
      <c r="J14" s="140">
        <v>15.0</v>
      </c>
      <c r="K14" s="144">
        <f t="shared" si="2"/>
        <v>1</v>
      </c>
      <c r="L14" s="140"/>
    </row>
    <row r="15">
      <c r="A15" s="139" t="str">
        <f t="shared" si="1"/>
        <v>[Member_ResetPassword-6]</v>
      </c>
      <c r="B15" s="140" t="s">
        <v>134</v>
      </c>
      <c r="C15" s="141" t="s">
        <v>135</v>
      </c>
      <c r="D15" s="142" t="s">
        <v>136</v>
      </c>
      <c r="E15" s="140"/>
      <c r="F15" s="140" t="s">
        <v>34</v>
      </c>
      <c r="G15" s="143">
        <v>44672.0</v>
      </c>
      <c r="H15" s="142" t="s">
        <v>88</v>
      </c>
      <c r="I15" s="140">
        <v>15.0</v>
      </c>
      <c r="J15" s="140">
        <v>15.0</v>
      </c>
      <c r="K15" s="144">
        <f t="shared" si="2"/>
        <v>1</v>
      </c>
      <c r="L15" s="140"/>
    </row>
    <row r="16">
      <c r="K16" s="145"/>
    </row>
    <row r="17">
      <c r="K17" s="145"/>
    </row>
    <row r="18">
      <c r="D18" s="146"/>
      <c r="K18" s="145"/>
    </row>
    <row r="19">
      <c r="K19" s="145"/>
    </row>
    <row r="20">
      <c r="K20" s="145"/>
    </row>
    <row r="21">
      <c r="K21" s="145"/>
    </row>
    <row r="22" ht="15.75" customHeight="1">
      <c r="K22" s="145"/>
    </row>
    <row r="23" ht="15.75" customHeight="1">
      <c r="K23" s="145"/>
    </row>
    <row r="24" ht="15.75" customHeight="1">
      <c r="K24" s="145"/>
    </row>
    <row r="25" ht="15.75" customHeight="1">
      <c r="K25" s="145"/>
    </row>
    <row r="26" ht="15.75" customHeight="1">
      <c r="K26" s="145"/>
    </row>
    <row r="27" ht="15.75" customHeight="1">
      <c r="K27" s="145"/>
    </row>
    <row r="28" ht="15.75" customHeight="1">
      <c r="K28" s="145"/>
    </row>
    <row r="29" ht="15.75" customHeight="1">
      <c r="K29" s="145"/>
    </row>
    <row r="30" ht="15.75" customHeight="1">
      <c r="K30" s="145"/>
    </row>
    <row r="31" ht="15.75" customHeight="1">
      <c r="K31" s="145"/>
    </row>
    <row r="32" ht="15.75" customHeight="1">
      <c r="K32" s="145"/>
    </row>
    <row r="33" ht="15.75" customHeight="1">
      <c r="K33" s="145"/>
    </row>
    <row r="34" ht="15.75" customHeight="1">
      <c r="K34" s="145"/>
    </row>
    <row r="35" ht="15.75" customHeight="1">
      <c r="K35" s="145"/>
    </row>
    <row r="36" ht="15.75" customHeight="1">
      <c r="K36" s="145"/>
    </row>
    <row r="37" ht="15.75" customHeight="1">
      <c r="K37" s="145"/>
    </row>
    <row r="38" ht="15.75" customHeight="1">
      <c r="K38" s="145"/>
    </row>
    <row r="39" ht="15.75" customHeight="1">
      <c r="K39" s="145"/>
    </row>
    <row r="40" ht="15.75" customHeight="1">
      <c r="K40" s="145"/>
    </row>
    <row r="41" ht="15.75" customHeight="1">
      <c r="K41" s="145"/>
    </row>
    <row r="42" ht="15.75" customHeight="1">
      <c r="K42" s="145"/>
    </row>
    <row r="43" ht="15.75" customHeight="1">
      <c r="K43" s="145"/>
    </row>
    <row r="44" ht="15.75" customHeight="1">
      <c r="K44" s="145"/>
    </row>
    <row r="45" ht="15.75" customHeight="1">
      <c r="K45" s="145"/>
    </row>
    <row r="46" ht="15.75" customHeight="1">
      <c r="K46" s="145"/>
    </row>
    <row r="47" ht="15.75" customHeight="1">
      <c r="K47" s="145"/>
    </row>
    <row r="48" ht="15.75" customHeight="1">
      <c r="K48" s="145"/>
    </row>
    <row r="49" ht="15.75" customHeight="1">
      <c r="K49" s="145"/>
    </row>
    <row r="50" ht="15.75" customHeight="1">
      <c r="K50" s="145"/>
    </row>
    <row r="51" ht="15.75" customHeight="1">
      <c r="K51" s="145"/>
    </row>
    <row r="52" ht="15.75" customHeight="1">
      <c r="K52" s="145"/>
    </row>
    <row r="53" ht="15.75" customHeight="1">
      <c r="K53" s="145"/>
    </row>
    <row r="54" ht="15.75" customHeight="1">
      <c r="K54" s="145"/>
    </row>
    <row r="55" ht="15.75" customHeight="1">
      <c r="K55" s="145"/>
    </row>
    <row r="56" ht="15.75" customHeight="1">
      <c r="K56" s="145"/>
    </row>
    <row r="57" ht="15.75" customHeight="1">
      <c r="K57" s="145"/>
    </row>
    <row r="58" ht="15.75" customHeight="1">
      <c r="K58" s="145"/>
    </row>
    <row r="59" ht="15.75" customHeight="1">
      <c r="K59" s="145"/>
    </row>
    <row r="60" ht="15.75" customHeight="1">
      <c r="K60" s="145"/>
    </row>
    <row r="61" ht="15.75" customHeight="1">
      <c r="K61" s="145"/>
    </row>
    <row r="62" ht="15.75" customHeight="1">
      <c r="K62" s="145"/>
    </row>
    <row r="63" ht="15.75" customHeight="1">
      <c r="K63" s="145"/>
    </row>
    <row r="64" ht="15.75" customHeight="1">
      <c r="K64" s="145"/>
    </row>
    <row r="65" ht="15.75" customHeight="1">
      <c r="K65" s="145"/>
    </row>
    <row r="66" ht="15.75" customHeight="1">
      <c r="K66" s="145"/>
    </row>
    <row r="67" ht="15.75" customHeight="1">
      <c r="K67" s="145"/>
    </row>
    <row r="68" ht="15.75" customHeight="1">
      <c r="K68" s="145"/>
    </row>
    <row r="69" ht="15.75" customHeight="1">
      <c r="K69" s="145"/>
    </row>
    <row r="70" ht="15.75" customHeight="1">
      <c r="K70" s="145"/>
    </row>
    <row r="71" ht="15.75" customHeight="1">
      <c r="K71" s="145"/>
    </row>
    <row r="72" ht="15.75" customHeight="1">
      <c r="K72" s="145"/>
    </row>
    <row r="73" ht="15.75" customHeight="1">
      <c r="K73" s="145"/>
    </row>
    <row r="74" ht="15.75" customHeight="1">
      <c r="K74" s="145"/>
    </row>
    <row r="75" ht="15.75" customHeight="1">
      <c r="K75" s="145"/>
    </row>
    <row r="76" ht="15.75" customHeight="1">
      <c r="K76" s="145"/>
    </row>
    <row r="77" ht="15.75" customHeight="1">
      <c r="K77" s="145"/>
    </row>
    <row r="78" ht="15.75" customHeight="1">
      <c r="K78" s="145"/>
    </row>
    <row r="79" ht="15.75" customHeight="1">
      <c r="K79" s="145"/>
    </row>
    <row r="80" ht="15.75" customHeight="1">
      <c r="K80" s="145"/>
    </row>
    <row r="81" ht="15.75" customHeight="1">
      <c r="K81" s="145"/>
    </row>
    <row r="82" ht="15.75" customHeight="1">
      <c r="K82" s="145"/>
    </row>
    <row r="83" ht="15.75" customHeight="1">
      <c r="K83" s="145"/>
    </row>
    <row r="84" ht="15.75" customHeight="1">
      <c r="K84" s="145"/>
    </row>
    <row r="85" ht="15.75" customHeight="1">
      <c r="K85" s="145"/>
    </row>
    <row r="86" ht="15.75" customHeight="1">
      <c r="K86" s="145"/>
    </row>
    <row r="87" ht="15.75" customHeight="1">
      <c r="K87" s="145"/>
    </row>
    <row r="88" ht="15.75" customHeight="1">
      <c r="K88" s="145"/>
    </row>
    <row r="89" ht="15.75" customHeight="1">
      <c r="K89" s="145"/>
    </row>
    <row r="90" ht="15.75" customHeight="1">
      <c r="K90" s="145"/>
    </row>
    <row r="91" ht="15.75" customHeight="1">
      <c r="K91" s="145"/>
    </row>
    <row r="92" ht="15.75" customHeight="1">
      <c r="K92" s="145"/>
    </row>
    <row r="93" ht="15.75" customHeight="1">
      <c r="K93" s="145"/>
    </row>
    <row r="94" ht="15.75" customHeight="1">
      <c r="K94" s="145"/>
    </row>
    <row r="95" ht="15.75" customHeight="1">
      <c r="K95" s="145"/>
    </row>
    <row r="96" ht="15.75" customHeight="1">
      <c r="K96" s="145"/>
    </row>
    <row r="97" ht="15.75" customHeight="1">
      <c r="K97" s="145"/>
    </row>
    <row r="98" ht="15.75" customHeight="1">
      <c r="K98" s="145"/>
    </row>
    <row r="99" ht="15.75" customHeight="1">
      <c r="K99" s="145"/>
    </row>
    <row r="100" ht="15.75" customHeight="1">
      <c r="K100" s="145"/>
    </row>
    <row r="101" ht="15.75" customHeight="1">
      <c r="K101" s="145"/>
    </row>
    <row r="102" ht="15.75" customHeight="1">
      <c r="K102" s="145"/>
    </row>
    <row r="103" ht="15.75" customHeight="1">
      <c r="K103" s="145"/>
    </row>
    <row r="104" ht="15.75" customHeight="1">
      <c r="K104" s="145"/>
    </row>
    <row r="105" ht="15.75" customHeight="1">
      <c r="K105" s="145"/>
    </row>
    <row r="106" ht="15.75" customHeight="1">
      <c r="K106" s="145"/>
    </row>
    <row r="107" ht="15.75" customHeight="1">
      <c r="K107" s="145"/>
    </row>
    <row r="108" ht="15.75" customHeight="1">
      <c r="K108" s="145"/>
    </row>
    <row r="109" ht="15.75" customHeight="1">
      <c r="K109" s="145"/>
    </row>
    <row r="110" ht="15.75" customHeight="1">
      <c r="K110" s="145"/>
    </row>
    <row r="111" ht="15.75" customHeight="1">
      <c r="K111" s="145"/>
    </row>
    <row r="112" ht="15.75" customHeight="1">
      <c r="K112" s="145"/>
    </row>
    <row r="113" ht="15.75" customHeight="1">
      <c r="K113" s="145"/>
    </row>
    <row r="114" ht="15.75" customHeight="1">
      <c r="K114" s="145"/>
    </row>
    <row r="115" ht="15.75" customHeight="1">
      <c r="K115" s="145"/>
    </row>
    <row r="116" ht="15.75" customHeight="1">
      <c r="K116" s="145"/>
    </row>
    <row r="117" ht="15.75" customHeight="1">
      <c r="K117" s="145"/>
    </row>
    <row r="118" ht="15.75" customHeight="1">
      <c r="K118" s="145"/>
    </row>
    <row r="119" ht="15.75" customHeight="1">
      <c r="K119" s="145"/>
    </row>
    <row r="120" ht="15.75" customHeight="1">
      <c r="K120" s="145"/>
    </row>
    <row r="121" ht="15.75" customHeight="1">
      <c r="K121" s="145"/>
    </row>
    <row r="122" ht="15.75" customHeight="1">
      <c r="K122" s="145"/>
    </row>
    <row r="123" ht="15.75" customHeight="1">
      <c r="K123" s="145"/>
    </row>
    <row r="124" ht="15.75" customHeight="1">
      <c r="K124" s="145"/>
    </row>
    <row r="125" ht="15.75" customHeight="1">
      <c r="K125" s="145"/>
    </row>
    <row r="126" ht="15.75" customHeight="1">
      <c r="K126" s="145"/>
    </row>
    <row r="127" ht="15.75" customHeight="1">
      <c r="K127" s="145"/>
    </row>
    <row r="128" ht="15.75" customHeight="1">
      <c r="K128" s="145"/>
    </row>
    <row r="129" ht="15.75" customHeight="1">
      <c r="K129" s="145"/>
    </row>
    <row r="130" ht="15.75" customHeight="1">
      <c r="K130" s="145"/>
    </row>
    <row r="131" ht="15.75" customHeight="1">
      <c r="K131" s="145"/>
    </row>
    <row r="132" ht="15.75" customHeight="1">
      <c r="K132" s="145"/>
    </row>
    <row r="133" ht="15.75" customHeight="1">
      <c r="K133" s="145"/>
    </row>
    <row r="134" ht="15.75" customHeight="1">
      <c r="K134" s="145"/>
    </row>
    <row r="135" ht="15.75" customHeight="1">
      <c r="K135" s="145"/>
    </row>
    <row r="136" ht="15.75" customHeight="1">
      <c r="K136" s="145"/>
    </row>
    <row r="137" ht="15.75" customHeight="1">
      <c r="K137" s="145"/>
    </row>
    <row r="138" ht="15.75" customHeight="1">
      <c r="K138" s="145"/>
    </row>
    <row r="139" ht="15.75" customHeight="1">
      <c r="K139" s="145"/>
    </row>
    <row r="140" ht="15.75" customHeight="1">
      <c r="K140" s="145"/>
    </row>
    <row r="141" ht="15.75" customHeight="1">
      <c r="K141" s="145"/>
    </row>
    <row r="142" ht="15.75" customHeight="1">
      <c r="K142" s="145"/>
    </row>
    <row r="143" ht="15.75" customHeight="1">
      <c r="K143" s="145"/>
    </row>
    <row r="144" ht="15.75" customHeight="1">
      <c r="K144" s="145"/>
    </row>
    <row r="145" ht="15.75" customHeight="1">
      <c r="K145" s="145"/>
    </row>
    <row r="146" ht="15.75" customHeight="1">
      <c r="K146" s="145"/>
    </row>
    <row r="147" ht="15.75" customHeight="1">
      <c r="K147" s="145"/>
    </row>
    <row r="148" ht="15.75" customHeight="1">
      <c r="K148" s="145"/>
    </row>
    <row r="149" ht="15.75" customHeight="1">
      <c r="K149" s="145"/>
    </row>
    <row r="150" ht="15.75" customHeight="1">
      <c r="K150" s="145"/>
    </row>
    <row r="151" ht="15.75" customHeight="1">
      <c r="K151" s="145"/>
    </row>
    <row r="152" ht="15.75" customHeight="1">
      <c r="K152" s="145"/>
    </row>
    <row r="153" ht="15.75" customHeight="1">
      <c r="K153" s="145"/>
    </row>
    <row r="154" ht="15.75" customHeight="1">
      <c r="K154" s="145"/>
    </row>
    <row r="155" ht="15.75" customHeight="1">
      <c r="K155" s="145"/>
    </row>
    <row r="156" ht="15.75" customHeight="1">
      <c r="K156" s="145"/>
    </row>
    <row r="157" ht="15.75" customHeight="1">
      <c r="K157" s="145"/>
    </row>
    <row r="158" ht="15.75" customHeight="1">
      <c r="K158" s="145"/>
    </row>
    <row r="159" ht="15.75" customHeight="1">
      <c r="K159" s="145"/>
    </row>
    <row r="160" ht="15.75" customHeight="1">
      <c r="K160" s="145"/>
    </row>
    <row r="161" ht="15.75" customHeight="1">
      <c r="K161" s="145"/>
    </row>
    <row r="162" ht="15.75" customHeight="1">
      <c r="K162" s="145"/>
    </row>
    <row r="163" ht="15.75" customHeight="1">
      <c r="K163" s="145"/>
    </row>
    <row r="164" ht="15.75" customHeight="1">
      <c r="K164" s="145"/>
    </row>
    <row r="165" ht="15.75" customHeight="1">
      <c r="K165" s="145"/>
    </row>
    <row r="166" ht="15.75" customHeight="1">
      <c r="K166" s="145"/>
    </row>
    <row r="167" ht="15.75" customHeight="1">
      <c r="K167" s="145"/>
    </row>
    <row r="168" ht="15.75" customHeight="1">
      <c r="K168" s="145"/>
    </row>
    <row r="169" ht="15.75" customHeight="1">
      <c r="K169" s="145"/>
    </row>
    <row r="170" ht="15.75" customHeight="1">
      <c r="K170" s="145"/>
    </row>
    <row r="171" ht="15.75" customHeight="1">
      <c r="K171" s="145"/>
    </row>
    <row r="172" ht="15.75" customHeight="1">
      <c r="K172" s="145"/>
    </row>
    <row r="173" ht="15.75" customHeight="1">
      <c r="K173" s="145"/>
    </row>
    <row r="174" ht="15.75" customHeight="1">
      <c r="K174" s="145"/>
    </row>
    <row r="175" ht="15.75" customHeight="1">
      <c r="K175" s="145"/>
    </row>
    <row r="176" ht="15.75" customHeight="1">
      <c r="K176" s="145"/>
    </row>
    <row r="177" ht="15.75" customHeight="1">
      <c r="K177" s="145"/>
    </row>
    <row r="178" ht="15.75" customHeight="1">
      <c r="K178" s="145"/>
    </row>
    <row r="179" ht="15.75" customHeight="1">
      <c r="K179" s="145"/>
    </row>
    <row r="180" ht="15.75" customHeight="1">
      <c r="K180" s="145"/>
    </row>
    <row r="181" ht="15.75" customHeight="1">
      <c r="K181" s="145"/>
    </row>
    <row r="182" ht="15.75" customHeight="1">
      <c r="K182" s="145"/>
    </row>
    <row r="183" ht="15.75" customHeight="1">
      <c r="K183" s="145"/>
    </row>
    <row r="184" ht="15.75" customHeight="1">
      <c r="K184" s="145"/>
    </row>
    <row r="185" ht="15.75" customHeight="1">
      <c r="K185" s="145"/>
    </row>
    <row r="186" ht="15.75" customHeight="1">
      <c r="K186" s="145"/>
    </row>
    <row r="187" ht="15.75" customHeight="1">
      <c r="K187" s="145"/>
    </row>
    <row r="188" ht="15.75" customHeight="1">
      <c r="K188" s="145"/>
    </row>
    <row r="189" ht="15.75" customHeight="1">
      <c r="K189" s="145"/>
    </row>
    <row r="190" ht="15.75" customHeight="1">
      <c r="K190" s="145"/>
    </row>
    <row r="191" ht="15.75" customHeight="1">
      <c r="K191" s="145"/>
    </row>
    <row r="192" ht="15.75" customHeight="1">
      <c r="K192" s="145"/>
    </row>
    <row r="193" ht="15.75" customHeight="1">
      <c r="K193" s="145"/>
    </row>
    <row r="194" ht="15.75" customHeight="1">
      <c r="K194" s="145"/>
    </row>
    <row r="195" ht="15.75" customHeight="1">
      <c r="K195" s="145"/>
    </row>
    <row r="196" ht="15.75" customHeight="1">
      <c r="K196" s="145"/>
    </row>
    <row r="197" ht="15.75" customHeight="1">
      <c r="K197" s="145"/>
    </row>
    <row r="198" ht="15.75" customHeight="1">
      <c r="K198" s="145"/>
    </row>
    <row r="199" ht="15.75" customHeight="1">
      <c r="K199" s="145"/>
    </row>
    <row r="200" ht="15.75" customHeight="1">
      <c r="K200" s="145"/>
    </row>
    <row r="201" ht="15.75" customHeight="1">
      <c r="K201" s="145"/>
    </row>
    <row r="202" ht="15.75" customHeight="1">
      <c r="K202" s="145"/>
    </row>
    <row r="203" ht="15.75" customHeight="1">
      <c r="K203" s="145"/>
    </row>
    <row r="204" ht="15.75" customHeight="1">
      <c r="K204" s="145"/>
    </row>
    <row r="205" ht="15.75" customHeight="1">
      <c r="K205" s="145"/>
    </row>
    <row r="206" ht="15.75" customHeight="1">
      <c r="K206" s="145"/>
    </row>
    <row r="207" ht="15.75" customHeight="1">
      <c r="K207" s="145"/>
    </row>
    <row r="208" ht="15.75" customHeight="1">
      <c r="K208" s="145"/>
    </row>
    <row r="209" ht="15.75" customHeight="1">
      <c r="K209" s="145"/>
    </row>
    <row r="210" ht="15.75" customHeight="1">
      <c r="K210" s="145"/>
    </row>
    <row r="211" ht="15.75" customHeight="1">
      <c r="K211" s="145"/>
    </row>
    <row r="212" ht="15.75" customHeight="1">
      <c r="K212" s="145"/>
    </row>
    <row r="213" ht="15.75" customHeight="1">
      <c r="K213" s="145"/>
    </row>
    <row r="214" ht="15.75" customHeight="1">
      <c r="K214" s="145"/>
    </row>
    <row r="215" ht="15.75" customHeight="1">
      <c r="K215" s="145"/>
    </row>
    <row r="216" ht="15.75" customHeight="1">
      <c r="K216" s="145"/>
    </row>
    <row r="217" ht="15.75" customHeight="1">
      <c r="K217" s="145"/>
    </row>
    <row r="218" ht="15.75" customHeight="1">
      <c r="K218" s="145"/>
    </row>
    <row r="219" ht="15.75" customHeight="1">
      <c r="K219" s="145"/>
    </row>
    <row r="220" ht="15.75" customHeight="1">
      <c r="K220" s="145"/>
    </row>
    <row r="221" ht="15.75" customHeight="1">
      <c r="K221" s="145"/>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B2:E2"/>
    <mergeCell ref="B3:E3"/>
    <mergeCell ref="B4:E4"/>
  </mergeCells>
  <dataValidations>
    <dataValidation type="list" allowBlank="1" showErrorMessage="1" sqref="F9:F15">
      <formula1>$O$2:$O$5</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63"/>
    <col customWidth="1" min="2" max="2" width="20.75"/>
    <col customWidth="1" min="3" max="3" width="25.63"/>
    <col customWidth="1" min="4" max="4" width="27.13"/>
    <col customWidth="1" min="5" max="5" width="24.5"/>
    <col customWidth="1" min="6" max="6" width="9.5"/>
    <col customWidth="1" min="7" max="7" width="11.13"/>
    <col customWidth="1" min="8" max="8" width="9.63"/>
    <col customWidth="1" min="9" max="9" width="9.13"/>
    <col customWidth="1" min="10" max="11" width="8.5"/>
    <col customWidth="1" min="12" max="12" width="20.88"/>
  </cols>
  <sheetData>
    <row r="1">
      <c r="A1" s="11"/>
      <c r="B1" s="11"/>
      <c r="C1" s="11"/>
      <c r="D1" s="11"/>
      <c r="E1" s="11"/>
      <c r="F1" s="11"/>
      <c r="G1" s="117"/>
      <c r="H1" s="117"/>
      <c r="I1" s="117"/>
      <c r="J1" s="117"/>
      <c r="K1" s="118"/>
      <c r="L1" s="117"/>
      <c r="M1" s="117"/>
      <c r="N1" s="117"/>
      <c r="O1" s="117"/>
      <c r="P1" s="117"/>
      <c r="Q1" s="117"/>
      <c r="R1" s="117"/>
      <c r="S1" s="117"/>
      <c r="T1" s="117"/>
      <c r="U1" s="117"/>
      <c r="V1" s="117"/>
      <c r="W1" s="117"/>
      <c r="X1" s="117"/>
      <c r="Y1" s="117"/>
      <c r="Z1" s="117"/>
    </row>
    <row r="2">
      <c r="A2" s="119" t="s">
        <v>68</v>
      </c>
      <c r="B2" s="120" t="s">
        <v>54</v>
      </c>
      <c r="C2" s="121"/>
      <c r="D2" s="121"/>
      <c r="E2" s="122"/>
      <c r="F2" s="123"/>
      <c r="G2" s="117"/>
      <c r="H2" s="117"/>
      <c r="I2" s="117"/>
      <c r="J2" s="117"/>
      <c r="K2" s="118"/>
      <c r="L2" s="124" t="s">
        <v>34</v>
      </c>
      <c r="M2" s="117"/>
      <c r="N2" s="117"/>
      <c r="O2" s="117"/>
      <c r="P2" s="117"/>
      <c r="Q2" s="117"/>
      <c r="R2" s="117"/>
      <c r="S2" s="117"/>
      <c r="T2" s="117"/>
      <c r="U2" s="117"/>
      <c r="V2" s="117"/>
      <c r="W2" s="117"/>
      <c r="X2" s="117"/>
      <c r="Y2" s="117"/>
      <c r="Z2" s="117"/>
    </row>
    <row r="3">
      <c r="A3" s="125" t="s">
        <v>69</v>
      </c>
      <c r="B3" s="126"/>
      <c r="C3" s="5"/>
      <c r="D3" s="5"/>
      <c r="E3" s="6"/>
      <c r="F3" s="127"/>
      <c r="G3" s="117"/>
      <c r="H3" s="117"/>
      <c r="I3" s="117"/>
      <c r="J3" s="117"/>
      <c r="K3" s="118"/>
      <c r="L3" s="124" t="s">
        <v>35</v>
      </c>
      <c r="M3" s="117"/>
      <c r="N3" s="117"/>
      <c r="O3" s="117"/>
      <c r="P3" s="117"/>
      <c r="Q3" s="117"/>
      <c r="R3" s="117"/>
      <c r="S3" s="117"/>
      <c r="T3" s="117"/>
      <c r="U3" s="117"/>
      <c r="V3" s="117"/>
      <c r="W3" s="117"/>
      <c r="X3" s="117"/>
      <c r="Y3" s="117"/>
      <c r="Z3" s="117"/>
    </row>
    <row r="4">
      <c r="A4" s="125" t="s">
        <v>70</v>
      </c>
      <c r="B4" s="126"/>
      <c r="C4" s="5"/>
      <c r="D4" s="5"/>
      <c r="E4" s="6"/>
      <c r="F4" s="127"/>
      <c r="G4" s="117"/>
      <c r="H4" s="117"/>
      <c r="I4" s="117"/>
      <c r="J4" s="117"/>
      <c r="K4" s="118"/>
      <c r="L4" s="124" t="s">
        <v>71</v>
      </c>
      <c r="M4" s="117"/>
      <c r="N4" s="117"/>
      <c r="O4" s="117"/>
      <c r="P4" s="117"/>
      <c r="Q4" s="117"/>
      <c r="R4" s="117"/>
      <c r="S4" s="117"/>
      <c r="T4" s="117"/>
      <c r="U4" s="117"/>
      <c r="V4" s="117"/>
      <c r="W4" s="117"/>
      <c r="X4" s="117"/>
      <c r="Y4" s="117"/>
      <c r="Z4" s="117"/>
    </row>
    <row r="5">
      <c r="A5" s="128" t="s">
        <v>38</v>
      </c>
      <c r="B5" s="129" t="s">
        <v>34</v>
      </c>
      <c r="C5" s="129" t="s">
        <v>35</v>
      </c>
      <c r="D5" s="129" t="s">
        <v>36</v>
      </c>
      <c r="E5" s="129" t="s">
        <v>22</v>
      </c>
      <c r="F5" s="130" t="s">
        <v>72</v>
      </c>
      <c r="G5" s="117"/>
      <c r="H5" s="117"/>
      <c r="I5" s="117"/>
      <c r="J5" s="117"/>
      <c r="K5" s="118"/>
      <c r="L5" s="124" t="s">
        <v>22</v>
      </c>
      <c r="M5" s="117"/>
      <c r="N5" s="117"/>
      <c r="O5" s="117"/>
      <c r="P5" s="117"/>
      <c r="Q5" s="117"/>
      <c r="R5" s="117"/>
      <c r="S5" s="117"/>
      <c r="T5" s="117"/>
      <c r="U5" s="117"/>
      <c r="V5" s="117"/>
      <c r="W5" s="117"/>
      <c r="X5" s="117"/>
      <c r="Y5" s="117"/>
      <c r="Z5" s="117"/>
    </row>
    <row r="6">
      <c r="A6" s="131">
        <f>AVERAGE(K:K)</f>
        <v>0.9</v>
      </c>
      <c r="B6" s="132">
        <f>COUNTIF(F10:F991,"Pass")</f>
        <v>1</v>
      </c>
      <c r="C6" s="132">
        <f>COUNTIF(F10:F991,"Fail")</f>
        <v>0</v>
      </c>
      <c r="D6" s="132">
        <f>F6-E6-C6-B6</f>
        <v>0</v>
      </c>
      <c r="E6" s="132">
        <f>COUNTIF(F10:F991,"N/A")</f>
        <v>0</v>
      </c>
      <c r="F6" s="133">
        <f>COUNTA(A10:A991)</f>
        <v>1</v>
      </c>
      <c r="G6" s="117"/>
      <c r="H6" s="117"/>
      <c r="I6" s="117"/>
      <c r="J6" s="117"/>
      <c r="K6" s="118"/>
      <c r="L6" s="117"/>
      <c r="M6" s="117"/>
      <c r="N6" s="117"/>
      <c r="O6" s="117"/>
      <c r="P6" s="117"/>
      <c r="Q6" s="117"/>
      <c r="R6" s="117"/>
      <c r="S6" s="117"/>
      <c r="T6" s="117"/>
      <c r="U6" s="117"/>
      <c r="V6" s="117"/>
      <c r="W6" s="117"/>
      <c r="X6" s="117"/>
      <c r="Y6" s="117"/>
      <c r="Z6" s="117"/>
    </row>
    <row r="7">
      <c r="A7" s="134"/>
      <c r="B7" s="134"/>
      <c r="C7" s="134"/>
      <c r="D7" s="134"/>
      <c r="E7" s="134"/>
      <c r="F7" s="73"/>
      <c r="G7" s="117"/>
      <c r="H7" s="117"/>
      <c r="I7" s="117"/>
      <c r="J7" s="117"/>
      <c r="K7" s="118"/>
      <c r="L7" s="117"/>
      <c r="M7" s="117"/>
      <c r="N7" s="117"/>
      <c r="O7" s="117"/>
      <c r="P7" s="117"/>
      <c r="Q7" s="117"/>
      <c r="R7" s="117"/>
      <c r="S7" s="117"/>
      <c r="T7" s="117"/>
      <c r="U7" s="117"/>
      <c r="V7" s="117"/>
      <c r="W7" s="117"/>
      <c r="X7" s="117"/>
      <c r="Y7" s="117"/>
      <c r="Z7" s="117"/>
    </row>
    <row r="8" ht="6.75" customHeight="1">
      <c r="G8" s="117"/>
      <c r="H8" s="117"/>
      <c r="I8" s="117"/>
      <c r="J8" s="117"/>
      <c r="K8" s="118"/>
      <c r="L8" s="117"/>
      <c r="M8" s="117"/>
      <c r="N8" s="117"/>
      <c r="O8" s="117"/>
      <c r="P8" s="117"/>
      <c r="Q8" s="117"/>
      <c r="R8" s="117"/>
      <c r="S8" s="117"/>
      <c r="T8" s="117"/>
      <c r="U8" s="117"/>
      <c r="V8" s="117"/>
      <c r="W8" s="117"/>
      <c r="X8" s="117"/>
      <c r="Y8" s="117"/>
      <c r="Z8" s="117"/>
    </row>
    <row r="9">
      <c r="A9" s="135" t="s">
        <v>73</v>
      </c>
      <c r="B9" s="135" t="s">
        <v>74</v>
      </c>
      <c r="C9" s="135" t="s">
        <v>75</v>
      </c>
      <c r="D9" s="135" t="s">
        <v>76</v>
      </c>
      <c r="E9" s="135" t="s">
        <v>77</v>
      </c>
      <c r="F9" s="135" t="s">
        <v>78</v>
      </c>
      <c r="G9" s="135" t="s">
        <v>79</v>
      </c>
      <c r="H9" s="135" t="s">
        <v>80</v>
      </c>
      <c r="I9" s="136" t="s">
        <v>81</v>
      </c>
      <c r="J9" s="137" t="s">
        <v>82</v>
      </c>
      <c r="K9" s="138" t="s">
        <v>83</v>
      </c>
      <c r="L9" s="135" t="s">
        <v>84</v>
      </c>
    </row>
    <row r="10">
      <c r="A10" s="139" t="str">
        <f>IF(OR(B10&lt;&gt;"",D10&lt;&gt;""),"["&amp;TEXT($B$2,"##")&amp;"-"&amp;TEXT(ROW()-9,"##")&amp;"]","")</f>
        <v>[User_SearchOrganizationProjectCampaign-1]</v>
      </c>
      <c r="B10" s="142" t="s">
        <v>137</v>
      </c>
      <c r="C10" s="141" t="s">
        <v>138</v>
      </c>
      <c r="D10" s="142" t="s">
        <v>139</v>
      </c>
      <c r="E10" s="140"/>
      <c r="F10" s="140" t="s">
        <v>34</v>
      </c>
      <c r="G10" s="143">
        <v>44672.0</v>
      </c>
      <c r="H10" s="142" t="s">
        <v>88</v>
      </c>
      <c r="I10" s="140">
        <v>10.0</v>
      </c>
      <c r="J10" s="140">
        <v>9.0</v>
      </c>
      <c r="K10" s="144">
        <f>J10/I10</f>
        <v>0.9</v>
      </c>
      <c r="L10" s="140"/>
    </row>
    <row r="11">
      <c r="K11" s="145"/>
    </row>
    <row r="12">
      <c r="K12" s="145"/>
    </row>
    <row r="13">
      <c r="K13" s="145"/>
    </row>
    <row r="14">
      <c r="K14" s="145"/>
    </row>
    <row r="15">
      <c r="K15" s="145"/>
    </row>
    <row r="16">
      <c r="K16" s="145"/>
    </row>
    <row r="17">
      <c r="K17" s="145"/>
    </row>
    <row r="18">
      <c r="K18" s="145"/>
    </row>
    <row r="19">
      <c r="K19" s="145"/>
    </row>
    <row r="20" ht="15.75" customHeight="1">
      <c r="K20" s="145"/>
    </row>
    <row r="21" ht="15.75" customHeight="1">
      <c r="K21" s="145"/>
    </row>
    <row r="22" ht="15.75" customHeight="1">
      <c r="K22" s="145"/>
    </row>
    <row r="23" ht="15.75" customHeight="1">
      <c r="K23" s="145"/>
    </row>
    <row r="24" ht="15.75" customHeight="1">
      <c r="K24" s="145"/>
    </row>
    <row r="25" ht="15.75" customHeight="1">
      <c r="K25" s="145"/>
    </row>
    <row r="26" ht="15.75" customHeight="1">
      <c r="K26" s="145"/>
    </row>
    <row r="27" ht="15.75" customHeight="1">
      <c r="K27" s="145"/>
    </row>
    <row r="28" ht="15.75" customHeight="1">
      <c r="K28" s="145"/>
    </row>
    <row r="29" ht="15.75" customHeight="1">
      <c r="K29" s="145"/>
    </row>
    <row r="30" ht="15.75" customHeight="1">
      <c r="K30" s="145"/>
    </row>
    <row r="31" ht="15.75" customHeight="1">
      <c r="K31" s="145"/>
    </row>
    <row r="32" ht="15.75" customHeight="1">
      <c r="K32" s="145"/>
    </row>
    <row r="33" ht="15.75" customHeight="1">
      <c r="K33" s="145"/>
    </row>
    <row r="34" ht="15.75" customHeight="1">
      <c r="K34" s="145"/>
    </row>
    <row r="35" ht="15.75" customHeight="1">
      <c r="K35" s="145"/>
    </row>
    <row r="36" ht="15.75" customHeight="1">
      <c r="K36" s="145"/>
    </row>
    <row r="37" ht="15.75" customHeight="1">
      <c r="K37" s="145"/>
    </row>
    <row r="38" ht="15.75" customHeight="1">
      <c r="K38" s="145"/>
    </row>
    <row r="39" ht="15.75" customHeight="1">
      <c r="K39" s="145"/>
    </row>
    <row r="40" ht="15.75" customHeight="1">
      <c r="K40" s="145"/>
    </row>
    <row r="41" ht="15.75" customHeight="1">
      <c r="K41" s="145"/>
    </row>
    <row r="42" ht="15.75" customHeight="1">
      <c r="K42" s="145"/>
    </row>
    <row r="43" ht="15.75" customHeight="1">
      <c r="K43" s="145"/>
    </row>
    <row r="44" ht="15.75" customHeight="1">
      <c r="K44" s="145"/>
    </row>
    <row r="45" ht="15.75" customHeight="1">
      <c r="K45" s="145"/>
    </row>
    <row r="46" ht="15.75" customHeight="1">
      <c r="K46" s="145"/>
    </row>
    <row r="47" ht="15.75" customHeight="1">
      <c r="K47" s="145"/>
    </row>
    <row r="48" ht="15.75" customHeight="1">
      <c r="K48" s="145"/>
    </row>
    <row r="49" ht="15.75" customHeight="1">
      <c r="K49" s="145"/>
    </row>
    <row r="50" ht="15.75" customHeight="1">
      <c r="K50" s="145"/>
    </row>
    <row r="51" ht="15.75" customHeight="1">
      <c r="K51" s="145"/>
    </row>
    <row r="52" ht="15.75" customHeight="1">
      <c r="K52" s="145"/>
    </row>
    <row r="53" ht="15.75" customHeight="1">
      <c r="K53" s="145"/>
    </row>
    <row r="54" ht="15.75" customHeight="1">
      <c r="K54" s="145"/>
    </row>
    <row r="55" ht="15.75" customHeight="1">
      <c r="K55" s="145"/>
    </row>
    <row r="56" ht="15.75" customHeight="1">
      <c r="K56" s="145"/>
    </row>
    <row r="57" ht="15.75" customHeight="1">
      <c r="K57" s="145"/>
    </row>
    <row r="58" ht="15.75" customHeight="1">
      <c r="K58" s="145"/>
    </row>
    <row r="59" ht="15.75" customHeight="1">
      <c r="K59" s="145"/>
    </row>
    <row r="60" ht="15.75" customHeight="1">
      <c r="K60" s="145"/>
    </row>
    <row r="61" ht="15.75" customHeight="1">
      <c r="K61" s="145"/>
    </row>
    <row r="62" ht="15.75" customHeight="1">
      <c r="K62" s="145"/>
    </row>
    <row r="63" ht="15.75" customHeight="1">
      <c r="K63" s="145"/>
    </row>
    <row r="64" ht="15.75" customHeight="1">
      <c r="K64" s="145"/>
    </row>
    <row r="65" ht="15.75" customHeight="1">
      <c r="K65" s="145"/>
    </row>
    <row r="66" ht="15.75" customHeight="1">
      <c r="K66" s="145"/>
    </row>
    <row r="67" ht="15.75" customHeight="1">
      <c r="K67" s="145"/>
    </row>
    <row r="68" ht="15.75" customHeight="1">
      <c r="K68" s="145"/>
    </row>
    <row r="69" ht="15.75" customHeight="1">
      <c r="K69" s="145"/>
    </row>
    <row r="70" ht="15.75" customHeight="1">
      <c r="K70" s="145"/>
    </row>
    <row r="71" ht="15.75" customHeight="1">
      <c r="K71" s="145"/>
    </row>
    <row r="72" ht="15.75" customHeight="1">
      <c r="K72" s="145"/>
    </row>
    <row r="73" ht="15.75" customHeight="1">
      <c r="K73" s="145"/>
    </row>
    <row r="74" ht="15.75" customHeight="1">
      <c r="K74" s="145"/>
    </row>
    <row r="75" ht="15.75" customHeight="1">
      <c r="K75" s="145"/>
    </row>
    <row r="76" ht="15.75" customHeight="1">
      <c r="K76" s="145"/>
    </row>
    <row r="77" ht="15.75" customHeight="1">
      <c r="K77" s="145"/>
    </row>
    <row r="78" ht="15.75" customHeight="1">
      <c r="K78" s="145"/>
    </row>
    <row r="79" ht="15.75" customHeight="1">
      <c r="K79" s="145"/>
    </row>
    <row r="80" ht="15.75" customHeight="1">
      <c r="K80" s="145"/>
    </row>
    <row r="81" ht="15.75" customHeight="1">
      <c r="K81" s="145"/>
    </row>
    <row r="82" ht="15.75" customHeight="1">
      <c r="K82" s="145"/>
    </row>
    <row r="83" ht="15.75" customHeight="1">
      <c r="K83" s="145"/>
    </row>
    <row r="84" ht="15.75" customHeight="1">
      <c r="K84" s="145"/>
    </row>
    <row r="85" ht="15.75" customHeight="1">
      <c r="K85" s="145"/>
    </row>
    <row r="86" ht="15.75" customHeight="1">
      <c r="K86" s="145"/>
    </row>
    <row r="87" ht="15.75" customHeight="1">
      <c r="K87" s="145"/>
    </row>
    <row r="88" ht="15.75" customHeight="1">
      <c r="K88" s="145"/>
    </row>
    <row r="89" ht="15.75" customHeight="1">
      <c r="K89" s="145"/>
    </row>
    <row r="90" ht="15.75" customHeight="1">
      <c r="K90" s="145"/>
    </row>
    <row r="91" ht="15.75" customHeight="1">
      <c r="K91" s="145"/>
    </row>
    <row r="92" ht="15.75" customHeight="1">
      <c r="K92" s="145"/>
    </row>
    <row r="93" ht="15.75" customHeight="1">
      <c r="K93" s="145"/>
    </row>
    <row r="94" ht="15.75" customHeight="1">
      <c r="K94" s="145"/>
    </row>
    <row r="95" ht="15.75" customHeight="1">
      <c r="K95" s="145"/>
    </row>
    <row r="96" ht="15.75" customHeight="1">
      <c r="K96" s="145"/>
    </row>
    <row r="97" ht="15.75" customHeight="1">
      <c r="K97" s="145"/>
    </row>
    <row r="98" ht="15.75" customHeight="1">
      <c r="K98" s="145"/>
    </row>
    <row r="99" ht="15.75" customHeight="1">
      <c r="K99" s="145"/>
    </row>
    <row r="100" ht="15.75" customHeight="1">
      <c r="K100" s="145"/>
    </row>
    <row r="101" ht="15.75" customHeight="1">
      <c r="K101" s="145"/>
    </row>
    <row r="102" ht="15.75" customHeight="1">
      <c r="K102" s="145"/>
    </row>
    <row r="103" ht="15.75" customHeight="1">
      <c r="K103" s="145"/>
    </row>
    <row r="104" ht="15.75" customHeight="1">
      <c r="K104" s="145"/>
    </row>
    <row r="105" ht="15.75" customHeight="1">
      <c r="K105" s="145"/>
    </row>
    <row r="106" ht="15.75" customHeight="1">
      <c r="K106" s="145"/>
    </row>
    <row r="107" ht="15.75" customHeight="1">
      <c r="K107" s="145"/>
    </row>
    <row r="108" ht="15.75" customHeight="1">
      <c r="K108" s="145"/>
    </row>
    <row r="109" ht="15.75" customHeight="1">
      <c r="K109" s="145"/>
    </row>
    <row r="110" ht="15.75" customHeight="1">
      <c r="K110" s="145"/>
    </row>
    <row r="111" ht="15.75" customHeight="1">
      <c r="K111" s="145"/>
    </row>
    <row r="112" ht="15.75" customHeight="1">
      <c r="K112" s="145"/>
    </row>
    <row r="113" ht="15.75" customHeight="1">
      <c r="K113" s="145"/>
    </row>
    <row r="114" ht="15.75" customHeight="1">
      <c r="K114" s="145"/>
    </row>
    <row r="115" ht="15.75" customHeight="1">
      <c r="K115" s="145"/>
    </row>
    <row r="116" ht="15.75" customHeight="1">
      <c r="K116" s="145"/>
    </row>
    <row r="117" ht="15.75" customHeight="1">
      <c r="K117" s="145"/>
    </row>
    <row r="118" ht="15.75" customHeight="1">
      <c r="K118" s="145"/>
    </row>
    <row r="119" ht="15.75" customHeight="1">
      <c r="K119" s="145"/>
    </row>
    <row r="120" ht="15.75" customHeight="1">
      <c r="K120" s="145"/>
    </row>
    <row r="121" ht="15.75" customHeight="1">
      <c r="K121" s="145"/>
    </row>
    <row r="122" ht="15.75" customHeight="1">
      <c r="K122" s="145"/>
    </row>
    <row r="123" ht="15.75" customHeight="1">
      <c r="K123" s="145"/>
    </row>
    <row r="124" ht="15.75" customHeight="1">
      <c r="K124" s="145"/>
    </row>
    <row r="125" ht="15.75" customHeight="1">
      <c r="K125" s="145"/>
    </row>
    <row r="126" ht="15.75" customHeight="1">
      <c r="K126" s="145"/>
    </row>
    <row r="127" ht="15.75" customHeight="1">
      <c r="K127" s="145"/>
    </row>
    <row r="128" ht="15.75" customHeight="1">
      <c r="K128" s="145"/>
    </row>
    <row r="129" ht="15.75" customHeight="1">
      <c r="K129" s="145"/>
    </row>
    <row r="130" ht="15.75" customHeight="1">
      <c r="K130" s="145"/>
    </row>
    <row r="131" ht="15.75" customHeight="1">
      <c r="K131" s="145"/>
    </row>
    <row r="132" ht="15.75" customHeight="1">
      <c r="K132" s="145"/>
    </row>
    <row r="133" ht="15.75" customHeight="1">
      <c r="K133" s="145"/>
    </row>
    <row r="134" ht="15.75" customHeight="1">
      <c r="K134" s="145"/>
    </row>
    <row r="135" ht="15.75" customHeight="1">
      <c r="K135" s="145"/>
    </row>
    <row r="136" ht="15.75" customHeight="1">
      <c r="K136" s="145"/>
    </row>
    <row r="137" ht="15.75" customHeight="1">
      <c r="K137" s="145"/>
    </row>
    <row r="138" ht="15.75" customHeight="1">
      <c r="K138" s="145"/>
    </row>
    <row r="139" ht="15.75" customHeight="1">
      <c r="K139" s="145"/>
    </row>
    <row r="140" ht="15.75" customHeight="1">
      <c r="K140" s="145"/>
    </row>
    <row r="141" ht="15.75" customHeight="1">
      <c r="K141" s="145"/>
    </row>
    <row r="142" ht="15.75" customHeight="1">
      <c r="K142" s="145"/>
    </row>
    <row r="143" ht="15.75" customHeight="1">
      <c r="K143" s="145"/>
    </row>
    <row r="144" ht="15.75" customHeight="1">
      <c r="K144" s="145"/>
    </row>
    <row r="145" ht="15.75" customHeight="1">
      <c r="K145" s="145"/>
    </row>
    <row r="146" ht="15.75" customHeight="1">
      <c r="K146" s="145"/>
    </row>
    <row r="147" ht="15.75" customHeight="1">
      <c r="K147" s="145"/>
    </row>
    <row r="148" ht="15.75" customHeight="1">
      <c r="K148" s="145"/>
    </row>
    <row r="149" ht="15.75" customHeight="1">
      <c r="K149" s="145"/>
    </row>
    <row r="150" ht="15.75" customHeight="1">
      <c r="K150" s="145"/>
    </row>
    <row r="151" ht="15.75" customHeight="1">
      <c r="K151" s="145"/>
    </row>
    <row r="152" ht="15.75" customHeight="1">
      <c r="K152" s="145"/>
    </row>
    <row r="153" ht="15.75" customHeight="1">
      <c r="K153" s="145"/>
    </row>
    <row r="154" ht="15.75" customHeight="1">
      <c r="K154" s="145"/>
    </row>
    <row r="155" ht="15.75" customHeight="1">
      <c r="K155" s="145"/>
    </row>
    <row r="156" ht="15.75" customHeight="1">
      <c r="K156" s="145"/>
    </row>
    <row r="157" ht="15.75" customHeight="1">
      <c r="K157" s="145"/>
    </row>
    <row r="158" ht="15.75" customHeight="1">
      <c r="K158" s="145"/>
    </row>
    <row r="159" ht="15.75" customHeight="1">
      <c r="K159" s="145"/>
    </row>
    <row r="160" ht="15.75" customHeight="1">
      <c r="K160" s="145"/>
    </row>
    <row r="161" ht="15.75" customHeight="1">
      <c r="K161" s="145"/>
    </row>
    <row r="162" ht="15.75" customHeight="1">
      <c r="K162" s="145"/>
    </row>
    <row r="163" ht="15.75" customHeight="1">
      <c r="K163" s="145"/>
    </row>
    <row r="164" ht="15.75" customHeight="1">
      <c r="K164" s="145"/>
    </row>
    <row r="165" ht="15.75" customHeight="1">
      <c r="K165" s="145"/>
    </row>
    <row r="166" ht="15.75" customHeight="1">
      <c r="K166" s="145"/>
    </row>
    <row r="167" ht="15.75" customHeight="1">
      <c r="K167" s="145"/>
    </row>
    <row r="168" ht="15.75" customHeight="1">
      <c r="K168" s="145"/>
    </row>
    <row r="169" ht="15.75" customHeight="1">
      <c r="K169" s="145"/>
    </row>
    <row r="170" ht="15.75" customHeight="1">
      <c r="K170" s="145"/>
    </row>
    <row r="171" ht="15.75" customHeight="1">
      <c r="K171" s="145"/>
    </row>
    <row r="172" ht="15.75" customHeight="1">
      <c r="K172" s="145"/>
    </row>
    <row r="173" ht="15.75" customHeight="1">
      <c r="K173" s="145"/>
    </row>
    <row r="174" ht="15.75" customHeight="1">
      <c r="K174" s="145"/>
    </row>
    <row r="175" ht="15.75" customHeight="1">
      <c r="K175" s="145"/>
    </row>
    <row r="176" ht="15.75" customHeight="1">
      <c r="K176" s="145"/>
    </row>
    <row r="177" ht="15.75" customHeight="1">
      <c r="K177" s="145"/>
    </row>
    <row r="178" ht="15.75" customHeight="1">
      <c r="K178" s="145"/>
    </row>
    <row r="179" ht="15.75" customHeight="1">
      <c r="K179" s="145"/>
    </row>
    <row r="180" ht="15.75" customHeight="1">
      <c r="K180" s="145"/>
    </row>
    <row r="181" ht="15.75" customHeight="1">
      <c r="K181" s="145"/>
    </row>
    <row r="182" ht="15.75" customHeight="1">
      <c r="K182" s="145"/>
    </row>
    <row r="183" ht="15.75" customHeight="1">
      <c r="K183" s="145"/>
    </row>
    <row r="184" ht="15.75" customHeight="1">
      <c r="K184" s="145"/>
    </row>
    <row r="185" ht="15.75" customHeight="1">
      <c r="K185" s="145"/>
    </row>
    <row r="186" ht="15.75" customHeight="1">
      <c r="K186" s="145"/>
    </row>
    <row r="187" ht="15.75" customHeight="1">
      <c r="K187" s="145"/>
    </row>
    <row r="188" ht="15.75" customHeight="1">
      <c r="K188" s="145"/>
    </row>
    <row r="189" ht="15.75" customHeight="1">
      <c r="K189" s="145"/>
    </row>
    <row r="190" ht="15.75" customHeight="1">
      <c r="K190" s="145"/>
    </row>
    <row r="191" ht="15.75" customHeight="1">
      <c r="K191" s="145"/>
    </row>
    <row r="192" ht="15.75" customHeight="1">
      <c r="K192" s="145"/>
    </row>
    <row r="193" ht="15.75" customHeight="1">
      <c r="K193" s="145"/>
    </row>
    <row r="194" ht="15.75" customHeight="1">
      <c r="K194" s="145"/>
    </row>
    <row r="195" ht="15.75" customHeight="1">
      <c r="K195" s="145"/>
    </row>
    <row r="196" ht="15.75" customHeight="1">
      <c r="K196" s="145"/>
    </row>
    <row r="197" ht="15.75" customHeight="1">
      <c r="K197" s="145"/>
    </row>
    <row r="198" ht="15.75" customHeight="1">
      <c r="K198" s="145"/>
    </row>
    <row r="199" ht="15.75" customHeight="1">
      <c r="K199" s="145"/>
    </row>
    <row r="200" ht="15.75" customHeight="1">
      <c r="K200" s="145"/>
    </row>
    <row r="201" ht="15.75" customHeight="1">
      <c r="K201" s="145"/>
    </row>
    <row r="202" ht="15.75" customHeight="1">
      <c r="K202" s="145"/>
    </row>
    <row r="203" ht="15.75" customHeight="1">
      <c r="K203" s="145"/>
    </row>
    <row r="204" ht="15.75" customHeight="1">
      <c r="K204" s="145"/>
    </row>
    <row r="205" ht="15.75" customHeight="1">
      <c r="K205" s="145"/>
    </row>
    <row r="206" ht="15.75" customHeight="1">
      <c r="K206" s="145"/>
    </row>
    <row r="207" ht="15.75" customHeight="1">
      <c r="K207" s="145"/>
    </row>
    <row r="208" ht="15.75" customHeight="1">
      <c r="K208" s="145"/>
    </row>
    <row r="209" ht="15.75" customHeight="1">
      <c r="K209" s="145"/>
    </row>
    <row r="210" ht="15.75" customHeight="1">
      <c r="K210" s="145"/>
    </row>
    <row r="211" ht="15.75" customHeight="1">
      <c r="K211" s="145"/>
    </row>
    <row r="212" ht="15.75" customHeight="1">
      <c r="K212" s="145"/>
    </row>
    <row r="213" ht="15.75" customHeight="1">
      <c r="K213" s="145"/>
    </row>
    <row r="214" ht="15.75" customHeight="1">
      <c r="K214" s="145"/>
    </row>
    <row r="215" ht="15.75" customHeight="1">
      <c r="K215" s="145"/>
    </row>
    <row r="216" ht="15.75" customHeight="1">
      <c r="K216" s="145"/>
    </row>
    <row r="217" ht="15.75" customHeight="1">
      <c r="K217" s="145"/>
    </row>
    <row r="218" ht="15.75" customHeight="1">
      <c r="K218" s="145"/>
    </row>
    <row r="219" ht="15.75" customHeight="1">
      <c r="K219" s="145"/>
    </row>
    <row r="220" ht="15.75" customHeight="1">
      <c r="K220" s="14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dataValidations>
    <dataValidation type="list" allowBlank="1" showErrorMessage="1" sqref="F9:F10">
      <formula1>$O$2:$O$5</formula1>
    </dataValidation>
  </dataValidation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4.75"/>
    <col customWidth="1" min="2" max="2" width="30.38"/>
    <col customWidth="1" min="3" max="3" width="33.63"/>
    <col customWidth="1" min="4" max="4" width="21.88"/>
    <col customWidth="1" min="5" max="5" width="18.13"/>
    <col customWidth="1" min="6" max="6" width="12.63"/>
  </cols>
  <sheetData>
    <row r="1">
      <c r="A1" s="119" t="s">
        <v>68</v>
      </c>
      <c r="B1" s="120" t="s">
        <v>67</v>
      </c>
      <c r="C1" s="121"/>
      <c r="D1" s="121"/>
      <c r="E1" s="122"/>
      <c r="F1" s="123"/>
      <c r="G1" s="117"/>
      <c r="H1" s="117"/>
      <c r="I1" s="117"/>
      <c r="J1" s="117"/>
      <c r="K1" s="118"/>
      <c r="L1" s="124" t="s">
        <v>34</v>
      </c>
    </row>
    <row r="2">
      <c r="A2" s="125" t="s">
        <v>69</v>
      </c>
      <c r="B2" s="126"/>
      <c r="C2" s="5"/>
      <c r="D2" s="5"/>
      <c r="E2" s="6"/>
      <c r="F2" s="127"/>
      <c r="G2" s="117"/>
      <c r="H2" s="117"/>
      <c r="I2" s="117"/>
      <c r="J2" s="117"/>
      <c r="K2" s="118"/>
      <c r="L2" s="124" t="s">
        <v>35</v>
      </c>
    </row>
    <row r="3">
      <c r="A3" s="125" t="s">
        <v>70</v>
      </c>
      <c r="B3" s="126"/>
      <c r="C3" s="5"/>
      <c r="D3" s="5"/>
      <c r="E3" s="6"/>
      <c r="F3" s="127"/>
      <c r="G3" s="117"/>
      <c r="H3" s="117"/>
      <c r="I3" s="117"/>
      <c r="J3" s="117"/>
      <c r="K3" s="118"/>
      <c r="L3" s="124" t="s">
        <v>71</v>
      </c>
    </row>
    <row r="4">
      <c r="A4" s="128" t="s">
        <v>38</v>
      </c>
      <c r="B4" s="129" t="s">
        <v>34</v>
      </c>
      <c r="C4" s="129" t="s">
        <v>35</v>
      </c>
      <c r="D4" s="129" t="s">
        <v>36</v>
      </c>
      <c r="E4" s="129" t="s">
        <v>22</v>
      </c>
      <c r="F4" s="130" t="s">
        <v>72</v>
      </c>
      <c r="G4" s="117"/>
      <c r="H4" s="117"/>
      <c r="I4" s="117"/>
      <c r="J4" s="117"/>
      <c r="K4" s="118"/>
      <c r="L4" s="124" t="s">
        <v>22</v>
      </c>
    </row>
    <row r="5">
      <c r="A5" s="131">
        <f>AVERAGE(K:K)</f>
        <v>1</v>
      </c>
      <c r="B5" s="132">
        <f>COUNTIF(F9:F974,"Pass")</f>
        <v>2</v>
      </c>
      <c r="C5" s="132">
        <f>COUNTIF(F9:F974,"Fail")</f>
        <v>0</v>
      </c>
      <c r="D5" s="132">
        <f>F5-E5-C5-B5</f>
        <v>0</v>
      </c>
      <c r="E5" s="132">
        <f>COUNTIF(F9:F974,"N/A")</f>
        <v>0</v>
      </c>
      <c r="F5" s="133">
        <f>COUNTA(A9:A974)</f>
        <v>2</v>
      </c>
      <c r="G5" s="117"/>
      <c r="H5" s="117"/>
      <c r="I5" s="117"/>
      <c r="J5" s="117"/>
      <c r="K5" s="118"/>
      <c r="L5" s="117"/>
    </row>
    <row r="6">
      <c r="A6" s="134"/>
      <c r="B6" s="134"/>
      <c r="C6" s="134"/>
      <c r="D6" s="134"/>
      <c r="E6" s="134"/>
      <c r="F6" s="73"/>
      <c r="G6" s="117"/>
      <c r="H6" s="117"/>
      <c r="I6" s="117"/>
      <c r="J6" s="117"/>
      <c r="K6" s="118"/>
      <c r="L6" s="117"/>
    </row>
    <row r="7">
      <c r="G7" s="117"/>
      <c r="H7" s="117"/>
      <c r="I7" s="117"/>
      <c r="J7" s="117"/>
      <c r="K7" s="118"/>
      <c r="L7" s="117"/>
    </row>
    <row r="8">
      <c r="A8" s="135" t="s">
        <v>73</v>
      </c>
      <c r="B8" s="135" t="s">
        <v>74</v>
      </c>
      <c r="C8" s="135" t="s">
        <v>75</v>
      </c>
      <c r="D8" s="135" t="s">
        <v>76</v>
      </c>
      <c r="E8" s="135" t="s">
        <v>77</v>
      </c>
      <c r="F8" s="135" t="s">
        <v>78</v>
      </c>
      <c r="G8" s="135" t="s">
        <v>79</v>
      </c>
      <c r="H8" s="135" t="s">
        <v>80</v>
      </c>
      <c r="I8" s="136" t="s">
        <v>81</v>
      </c>
      <c r="J8" s="137" t="s">
        <v>82</v>
      </c>
      <c r="K8" s="138" t="s">
        <v>83</v>
      </c>
      <c r="L8" s="135" t="s">
        <v>84</v>
      </c>
    </row>
    <row r="9" ht="39.75" customHeight="1">
      <c r="A9" s="139" t="str">
        <f t="shared" ref="A9:A10" si="1">IF(OR(B9&lt;&gt;"",D9&lt;&gt;""),"["&amp;TEXT($B$1,"##")&amp;"-"&amp;TEXT(ROW()-9,"##")&amp;"]","")</f>
        <v>[Admin_UserManagement-]</v>
      </c>
      <c r="B9" s="140" t="s">
        <v>140</v>
      </c>
      <c r="C9" s="141" t="s">
        <v>141</v>
      </c>
      <c r="D9" s="142" t="s">
        <v>142</v>
      </c>
      <c r="E9" s="140"/>
      <c r="F9" s="140" t="s">
        <v>34</v>
      </c>
      <c r="G9" s="143">
        <v>44671.0</v>
      </c>
      <c r="H9" s="142" t="s">
        <v>143</v>
      </c>
      <c r="I9" s="142">
        <v>10.0</v>
      </c>
      <c r="J9" s="142">
        <v>10.0</v>
      </c>
      <c r="K9" s="144">
        <f t="shared" ref="K9:K10" si="2">J9/I9</f>
        <v>1</v>
      </c>
      <c r="L9" s="140"/>
    </row>
    <row r="10" ht="15.75" customHeight="1">
      <c r="A10" s="139" t="str">
        <f t="shared" si="1"/>
        <v>[Admin_UserManagement-1]</v>
      </c>
      <c r="B10" s="142" t="s">
        <v>144</v>
      </c>
      <c r="C10" s="141" t="s">
        <v>145</v>
      </c>
      <c r="D10" s="142" t="s">
        <v>146</v>
      </c>
      <c r="E10" s="140"/>
      <c r="F10" s="140" t="s">
        <v>34</v>
      </c>
      <c r="G10" s="143">
        <v>44672.0</v>
      </c>
      <c r="H10" s="142" t="s">
        <v>143</v>
      </c>
      <c r="I10" s="142">
        <v>10.0</v>
      </c>
      <c r="J10" s="142">
        <v>10.0</v>
      </c>
      <c r="K10" s="144">
        <f t="shared" si="2"/>
        <v>1</v>
      </c>
      <c r="L10" s="140"/>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3">
    <mergeCell ref="B1:E1"/>
    <mergeCell ref="B2:E2"/>
    <mergeCell ref="B3:E3"/>
  </mergeCells>
  <dataValidations>
    <dataValidation type="list" allowBlank="1" showErrorMessage="1" sqref="F8:F10">
      <formula1>$O$2:$O$5</formula1>
    </dataValidation>
  </dataValidation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4.75"/>
    <col customWidth="1" min="2" max="2" width="12.63"/>
    <col customWidth="1" min="3" max="3" width="33.63"/>
    <col customWidth="1" min="4" max="4" width="21.88"/>
    <col customWidth="1" min="5" max="5" width="18.13"/>
    <col customWidth="1" min="6" max="6" width="12.63"/>
  </cols>
  <sheetData>
    <row r="1">
      <c r="A1" s="119" t="s">
        <v>68</v>
      </c>
      <c r="B1" s="147" t="s">
        <v>66</v>
      </c>
      <c r="C1" s="121"/>
      <c r="D1" s="121"/>
      <c r="E1" s="122"/>
      <c r="F1" s="123"/>
      <c r="G1" s="117"/>
      <c r="H1" s="117"/>
      <c r="I1" s="117"/>
      <c r="J1" s="117"/>
      <c r="K1" s="118"/>
      <c r="L1" s="124" t="s">
        <v>34</v>
      </c>
    </row>
    <row r="2">
      <c r="A2" s="125" t="s">
        <v>69</v>
      </c>
      <c r="B2" s="126"/>
      <c r="C2" s="5"/>
      <c r="D2" s="5"/>
      <c r="E2" s="6"/>
      <c r="F2" s="127"/>
      <c r="G2" s="117"/>
      <c r="H2" s="117"/>
      <c r="I2" s="117"/>
      <c r="J2" s="117"/>
      <c r="K2" s="118"/>
      <c r="L2" s="124" t="s">
        <v>35</v>
      </c>
    </row>
    <row r="3">
      <c r="A3" s="125" t="s">
        <v>70</v>
      </c>
      <c r="B3" s="126"/>
      <c r="C3" s="5"/>
      <c r="D3" s="5"/>
      <c r="E3" s="6"/>
      <c r="F3" s="127"/>
      <c r="G3" s="117"/>
      <c r="H3" s="117"/>
      <c r="I3" s="117"/>
      <c r="J3" s="117"/>
      <c r="K3" s="118"/>
      <c r="L3" s="124" t="s">
        <v>71</v>
      </c>
    </row>
    <row r="4">
      <c r="A4" s="128" t="s">
        <v>38</v>
      </c>
      <c r="B4" s="129" t="s">
        <v>34</v>
      </c>
      <c r="C4" s="129" t="s">
        <v>35</v>
      </c>
      <c r="D4" s="129" t="s">
        <v>36</v>
      </c>
      <c r="E4" s="129" t="s">
        <v>22</v>
      </c>
      <c r="F4" s="130" t="s">
        <v>72</v>
      </c>
      <c r="G4" s="117"/>
      <c r="H4" s="117"/>
      <c r="I4" s="117"/>
      <c r="J4" s="117"/>
      <c r="K4" s="118"/>
      <c r="L4" s="124" t="s">
        <v>22</v>
      </c>
    </row>
    <row r="5">
      <c r="A5" s="131">
        <f>AVERAGE(K:K)</f>
        <v>1</v>
      </c>
      <c r="B5" s="132">
        <f>COUNTIF(F9:F976,"Pass")</f>
        <v>3</v>
      </c>
      <c r="C5" s="132">
        <f>COUNTIF(F9:F976,"Fail")</f>
        <v>0</v>
      </c>
      <c r="D5" s="132">
        <f>F5-E5-C5-B5</f>
        <v>0</v>
      </c>
      <c r="E5" s="132">
        <f>COUNTIF(F9:F976,"N/A")</f>
        <v>0</v>
      </c>
      <c r="F5" s="133">
        <f>COUNTA(A9:A976)</f>
        <v>3</v>
      </c>
      <c r="G5" s="117"/>
      <c r="H5" s="117"/>
      <c r="I5" s="117"/>
      <c r="J5" s="117"/>
      <c r="K5" s="118"/>
      <c r="L5" s="117"/>
    </row>
    <row r="6">
      <c r="A6" s="134"/>
      <c r="B6" s="134"/>
      <c r="C6" s="134"/>
      <c r="D6" s="134"/>
      <c r="E6" s="134"/>
      <c r="F6" s="73"/>
      <c r="G6" s="117"/>
      <c r="H6" s="117"/>
      <c r="I6" s="117"/>
      <c r="J6" s="117"/>
      <c r="K6" s="118"/>
      <c r="L6" s="117"/>
    </row>
    <row r="7">
      <c r="G7" s="117"/>
      <c r="H7" s="117"/>
      <c r="I7" s="117"/>
      <c r="J7" s="117"/>
      <c r="K7" s="118"/>
      <c r="L7" s="117"/>
    </row>
    <row r="8">
      <c r="A8" s="135" t="s">
        <v>73</v>
      </c>
      <c r="B8" s="135" t="s">
        <v>74</v>
      </c>
      <c r="C8" s="135" t="s">
        <v>75</v>
      </c>
      <c r="D8" s="135" t="s">
        <v>76</v>
      </c>
      <c r="E8" s="135" t="s">
        <v>77</v>
      </c>
      <c r="F8" s="135" t="s">
        <v>78</v>
      </c>
      <c r="G8" s="135" t="s">
        <v>79</v>
      </c>
      <c r="H8" s="135" t="s">
        <v>80</v>
      </c>
      <c r="I8" s="136" t="s">
        <v>81</v>
      </c>
      <c r="J8" s="137" t="s">
        <v>82</v>
      </c>
      <c r="K8" s="138" t="s">
        <v>83</v>
      </c>
      <c r="L8" s="135" t="s">
        <v>84</v>
      </c>
    </row>
    <row r="9" ht="39.75" customHeight="1">
      <c r="A9" s="139" t="str">
        <f t="shared" ref="A9:A11" si="1">IF(OR(B9&lt;&gt;"",D9&lt;&gt;""),"["&amp;TEXT($B$1,"##")&amp;"-"&amp;TEXT(ROW()-9,"##")&amp;"]","")</f>
        <v>[Admin_Dashboard-]</v>
      </c>
      <c r="B9" s="140" t="s">
        <v>147</v>
      </c>
      <c r="C9" s="141" t="s">
        <v>148</v>
      </c>
      <c r="D9" s="140" t="s">
        <v>149</v>
      </c>
      <c r="E9" s="140"/>
      <c r="F9" s="140" t="s">
        <v>34</v>
      </c>
      <c r="G9" s="143">
        <v>44671.0</v>
      </c>
      <c r="H9" s="142" t="s">
        <v>88</v>
      </c>
      <c r="I9" s="140">
        <v>10.0</v>
      </c>
      <c r="J9" s="140">
        <v>10.0</v>
      </c>
      <c r="K9" s="144">
        <f t="shared" ref="K9:K11" si="2">J9/I9</f>
        <v>1</v>
      </c>
      <c r="L9" s="140"/>
    </row>
    <row r="10" ht="39.75" customHeight="1">
      <c r="A10" s="139" t="str">
        <f t="shared" si="1"/>
        <v>[Admin_Dashboard-1]</v>
      </c>
      <c r="B10" s="142" t="s">
        <v>150</v>
      </c>
      <c r="C10" s="141" t="s">
        <v>148</v>
      </c>
      <c r="D10" s="142" t="s">
        <v>151</v>
      </c>
      <c r="E10" s="140"/>
      <c r="F10" s="140" t="s">
        <v>34</v>
      </c>
      <c r="G10" s="143">
        <v>44671.0</v>
      </c>
      <c r="H10" s="142" t="s">
        <v>88</v>
      </c>
      <c r="I10" s="140">
        <v>10.0</v>
      </c>
      <c r="J10" s="140">
        <v>10.0</v>
      </c>
      <c r="K10" s="144">
        <f t="shared" si="2"/>
        <v>1</v>
      </c>
      <c r="L10" s="140"/>
    </row>
    <row r="11">
      <c r="A11" s="139" t="str">
        <f t="shared" si="1"/>
        <v>[Admin_Dashboard-2]</v>
      </c>
      <c r="B11" s="142" t="s">
        <v>152</v>
      </c>
      <c r="C11" s="141" t="s">
        <v>148</v>
      </c>
      <c r="D11" s="142" t="s">
        <v>153</v>
      </c>
      <c r="E11" s="140"/>
      <c r="F11" s="140" t="s">
        <v>34</v>
      </c>
      <c r="G11" s="143">
        <v>44671.0</v>
      </c>
      <c r="H11" s="142" t="s">
        <v>88</v>
      </c>
      <c r="I11" s="140">
        <v>10.0</v>
      </c>
      <c r="J11" s="140">
        <v>10.0</v>
      </c>
      <c r="K11" s="144">
        <f t="shared" si="2"/>
        <v>1</v>
      </c>
      <c r="L11" s="14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1:E1"/>
    <mergeCell ref="B2:E2"/>
    <mergeCell ref="B3:E3"/>
  </mergeCells>
  <dataValidations>
    <dataValidation type="list" allowBlank="1" showErrorMessage="1" sqref="F8:F11">
      <formula1>$O$2:$O$5</formula1>
    </dataValidation>
  </dataValidations>
  <printOptions/>
  <pageMargins bottom="0.75" footer="0.0" header="0.0" left="0.7" right="0.7" top="0.75"/>
  <pageSetup orientation="landscape"/>
  <drawing r:id="rId1"/>
</worksheet>
</file>