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24"/>
  <workbookPr codeName="ThisWorkbook"/>
  <mc:AlternateContent xmlns:mc="http://schemas.openxmlformats.org/markup-compatibility/2006">
    <mc:Choice Requires="x15">
      <x15ac:absPath xmlns:x15ac="http://schemas.microsoft.com/office/spreadsheetml/2010/11/ac" url="/Users/mbg/Desktop/2025/SJSU/CS 131/Project/"/>
    </mc:Choice>
  </mc:AlternateContent>
  <xr:revisionPtr revIDLastSave="0" documentId="13_ncr:1_{EA8C349B-810D-D947-8B53-0E73DCB66672}" xr6:coauthVersionLast="47" xr6:coauthVersionMax="47" xr10:uidLastSave="{00000000-0000-0000-0000-000000000000}"/>
  <bookViews>
    <workbookView xWindow="0" yWindow="760" windowWidth="30240" windowHeight="17620" xr2:uid="{00000000-000D-0000-FFFF-FFFF00000000}"/>
  </bookViews>
  <sheets>
    <sheet name="GanttChart" sheetId="9" r:id="rId1"/>
    <sheet name="TermsOfUse" sheetId="11" r:id="rId2"/>
  </sheets>
  <definedNames>
    <definedName name="prevWBS" localSheetId="0">GanttChart!$A1048576</definedName>
    <definedName name="_xlnm.Print_Area" localSheetId="0">GanttChart!$A$1:$BL$14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5" i="9" l="1"/>
  <c r="G52" i="9"/>
  <c r="G39" i="9"/>
  <c r="G26" i="9"/>
  <c r="G71" i="9"/>
  <c r="G70" i="9"/>
  <c r="G58" i="9"/>
  <c r="G57" i="9"/>
  <c r="G32" i="9"/>
  <c r="G45" i="9"/>
  <c r="G44" i="9"/>
  <c r="G31" i="9"/>
  <c r="G72" i="9"/>
  <c r="H69" i="9" s="1"/>
  <c r="G69" i="9"/>
  <c r="G68" i="9"/>
  <c r="G67" i="9"/>
  <c r="G66" i="9"/>
  <c r="G64" i="9"/>
  <c r="G63" i="9"/>
  <c r="G62" i="9"/>
  <c r="G61" i="9"/>
  <c r="G60" i="9"/>
  <c r="G59" i="9"/>
  <c r="H56" i="9" s="1"/>
  <c r="G56" i="9"/>
  <c r="G55" i="9"/>
  <c r="G54" i="9"/>
  <c r="G53" i="9"/>
  <c r="G51" i="9"/>
  <c r="G50" i="9"/>
  <c r="G49" i="9"/>
  <c r="G48" i="9"/>
  <c r="G47" i="9"/>
  <c r="G46" i="9"/>
  <c r="H43" i="9" s="1"/>
  <c r="G43" i="9"/>
  <c r="G42" i="9"/>
  <c r="G41" i="9"/>
  <c r="G40" i="9"/>
  <c r="G38" i="9"/>
  <c r="G37" i="9"/>
  <c r="G36" i="9"/>
  <c r="G35" i="9"/>
  <c r="G34" i="9"/>
  <c r="G33" i="9"/>
  <c r="H30" i="9" s="1"/>
  <c r="G30" i="9"/>
  <c r="G29" i="9"/>
  <c r="G28" i="9"/>
  <c r="G27" i="9"/>
  <c r="G25" i="9"/>
  <c r="G24" i="9"/>
  <c r="G23" i="9"/>
  <c r="G21" i="9"/>
  <c r="G19" i="9"/>
  <c r="G18" i="9"/>
  <c r="G20" i="9"/>
  <c r="G17" i="9"/>
  <c r="G16" i="9"/>
  <c r="G15" i="9"/>
  <c r="A9" i="9"/>
  <c r="B9" i="9" s="1"/>
  <c r="E8" i="9"/>
  <c r="E9" i="9" s="1"/>
  <c r="G10" i="9" s="1"/>
  <c r="G11" i="9"/>
  <c r="G12" i="9"/>
  <c r="G13" i="9"/>
  <c r="G14" i="9"/>
  <c r="I5" i="9"/>
  <c r="H39" i="9" l="1"/>
  <c r="H61" i="9"/>
  <c r="H52" i="9"/>
  <c r="H65" i="9"/>
  <c r="H35" i="9"/>
  <c r="H48" i="9"/>
  <c r="H26" i="9"/>
  <c r="H22" i="9"/>
  <c r="G22" i="9"/>
  <c r="H10" i="9"/>
  <c r="I6" i="9" l="1"/>
  <c r="I7" i="9" l="1"/>
  <c r="I4" i="9"/>
  <c r="J6" i="9" l="1"/>
  <c r="K6" i="9" l="1"/>
  <c r="L6" i="9" l="1"/>
  <c r="M6" i="9" l="1"/>
  <c r="N6" i="9" l="1"/>
  <c r="J7" i="9"/>
  <c r="O6" i="9" l="1"/>
  <c r="K7" i="9"/>
  <c r="P6" i="9" l="1"/>
  <c r="L7" i="9"/>
  <c r="Q6" i="9" l="1"/>
  <c r="M7" i="9"/>
  <c r="R6" i="9" l="1"/>
  <c r="N7" i="9"/>
  <c r="S6" i="9" l="1"/>
  <c r="O7" i="9"/>
  <c r="T6" i="9" l="1"/>
  <c r="P7" i="9"/>
  <c r="P5" i="9"/>
  <c r="P4" i="9"/>
  <c r="U6" i="9" l="1"/>
  <c r="Q7" i="9"/>
  <c r="V6" i="9" l="1"/>
  <c r="R7" i="9"/>
  <c r="W6" i="9" l="1"/>
  <c r="S7" i="9"/>
  <c r="X6" i="9" l="1"/>
  <c r="T7" i="9"/>
  <c r="Y6" i="9" l="1"/>
  <c r="V7" i="9"/>
  <c r="U7" i="9"/>
  <c r="Z6" i="9" l="1"/>
  <c r="W5" i="9"/>
  <c r="W4" i="9"/>
  <c r="W7" i="9"/>
  <c r="AA6" i="9" l="1"/>
  <c r="X7" i="9"/>
  <c r="AB6" i="9" l="1"/>
  <c r="Y7" i="9"/>
  <c r="AC6" i="9" l="1"/>
  <c r="Z7" i="9"/>
  <c r="AD6" i="9" l="1"/>
  <c r="AA7" i="9"/>
  <c r="AE6" i="9" l="1"/>
  <c r="AB7" i="9"/>
  <c r="AF6" i="9" l="1"/>
  <c r="AC7" i="9"/>
  <c r="AG6" i="9" l="1"/>
  <c r="AD4" i="9"/>
  <c r="AD7" i="9"/>
  <c r="AD5" i="9"/>
  <c r="AH6" i="9" l="1"/>
  <c r="AE7" i="9"/>
  <c r="AI6" i="9" l="1"/>
  <c r="AF7" i="9"/>
  <c r="AJ6" i="9" l="1"/>
  <c r="AG7" i="9"/>
  <c r="AK6" i="9" l="1"/>
  <c r="AH7" i="9"/>
  <c r="AL6" i="9" l="1"/>
  <c r="AI7" i="9"/>
  <c r="AM6" i="9" l="1"/>
  <c r="AJ7" i="9"/>
  <c r="AN6" i="9" l="1"/>
  <c r="AK7" i="9"/>
  <c r="AK5" i="9"/>
  <c r="AK4" i="9"/>
  <c r="AO6" i="9" l="1"/>
  <c r="AL7" i="9"/>
  <c r="AP6" i="9" l="1"/>
  <c r="AM7" i="9"/>
  <c r="AQ6" i="9" l="1"/>
  <c r="AN7" i="9"/>
  <c r="AR6" i="9" l="1"/>
  <c r="AO7" i="9"/>
  <c r="AS6" i="9" l="1"/>
  <c r="AP7" i="9"/>
  <c r="AT6" i="9" l="1"/>
  <c r="AQ7" i="9"/>
  <c r="AU6" i="9" l="1"/>
  <c r="AR7" i="9"/>
  <c r="AR5" i="9"/>
  <c r="AR4" i="9"/>
  <c r="AV6" i="9" l="1"/>
  <c r="AS7" i="9"/>
  <c r="AW6" i="9" l="1"/>
  <c r="AT7" i="9"/>
  <c r="AX6" i="9" l="1"/>
  <c r="AU7" i="9"/>
  <c r="AY6" i="9" l="1"/>
  <c r="AV7" i="9"/>
  <c r="AZ6" i="9" l="1"/>
  <c r="AW7" i="9"/>
  <c r="BA6" i="9" l="1"/>
  <c r="AX7" i="9"/>
  <c r="BB6" i="9" l="1"/>
  <c r="AY5" i="9"/>
  <c r="AY4" i="9"/>
  <c r="AY7" i="9"/>
  <c r="BC6" i="9" l="1"/>
  <c r="AZ7" i="9"/>
  <c r="BD6" i="9" l="1"/>
  <c r="BA7" i="9"/>
  <c r="BE6" i="9" l="1"/>
  <c r="BB7" i="9"/>
  <c r="BF6" i="9" l="1"/>
  <c r="BC7" i="9"/>
  <c r="BG6" i="9" l="1"/>
  <c r="BD7" i="9"/>
  <c r="BH6" i="9" l="1"/>
  <c r="BE7" i="9"/>
  <c r="BI6" i="9" l="1"/>
  <c r="BF4" i="9"/>
  <c r="BF7" i="9"/>
  <c r="BF5" i="9"/>
  <c r="BJ6" i="9" l="1"/>
  <c r="BG7" i="9"/>
  <c r="BK6" i="9" l="1"/>
  <c r="BH7" i="9"/>
  <c r="BL6" i="9" l="1"/>
  <c r="BI7" i="9"/>
  <c r="BJ7" i="9" l="1"/>
  <c r="BK7" i="9" l="1"/>
  <c r="BL7" i="9" l="1"/>
  <c r="A10" i="9" l="1"/>
  <c r="B10" i="9" s="1"/>
  <c r="A11" i="9" l="1"/>
  <c r="A12" i="9" l="1"/>
  <c r="B11" i="9"/>
  <c r="G9" i="9"/>
  <c r="A13" i="9" l="1"/>
  <c r="B12" i="9"/>
  <c r="A14" i="9" l="1"/>
  <c r="A15" i="9" s="1"/>
  <c r="B13" i="9"/>
  <c r="A16" i="9" l="1"/>
  <c r="B15" i="9"/>
  <c r="B14" i="9"/>
  <c r="A17" i="9" l="1"/>
  <c r="B16" i="9"/>
  <c r="A18" i="9" l="1"/>
  <c r="B17" i="9"/>
  <c r="A19" i="9" l="1"/>
  <c r="B18" i="9"/>
  <c r="A20" i="9" l="1"/>
  <c r="A21" i="9" s="1"/>
  <c r="B19" i="9"/>
  <c r="B21" i="9" l="1"/>
  <c r="A22" i="9"/>
  <c r="B20" i="9"/>
  <c r="H9" i="9" s="1"/>
  <c r="A23" i="9" l="1"/>
  <c r="B22" i="9"/>
  <c r="A24" i="9" l="1"/>
  <c r="B23" i="9"/>
  <c r="A25" i="9" l="1"/>
  <c r="B24" i="9"/>
  <c r="B25" i="9" l="1"/>
  <c r="A26" i="9" l="1"/>
  <c r="B26" i="9" l="1"/>
  <c r="A27" i="9"/>
  <c r="A28" i="9" l="1"/>
  <c r="B27" i="9"/>
  <c r="A29" i="9" l="1"/>
  <c r="B28" i="9"/>
  <c r="A30" i="9" l="1"/>
  <c r="A31" i="9" s="1"/>
  <c r="B29" i="9"/>
  <c r="B31" i="9" l="1"/>
  <c r="A32" i="9"/>
  <c r="B32" i="9" s="1"/>
  <c r="B30" i="9"/>
  <c r="A33" i="9" l="1"/>
  <c r="A34" i="9" s="1"/>
  <c r="A35" i="9" s="1"/>
  <c r="B33" i="9" l="1"/>
  <c r="H21" i="9" s="1"/>
  <c r="B34" i="9"/>
  <c r="B35" i="9"/>
  <c r="A36" i="9"/>
  <c r="A37" i="9" l="1"/>
  <c r="B36" i="9"/>
  <c r="A38" i="9" l="1"/>
  <c r="B37" i="9"/>
  <c r="B38" i="9" l="1"/>
  <c r="A39" i="9" l="1"/>
  <c r="A40" i="9" l="1"/>
  <c r="B39" i="9"/>
  <c r="A41" i="9" l="1"/>
  <c r="B40" i="9"/>
  <c r="A42" i="9" l="1"/>
  <c r="B41" i="9"/>
  <c r="B42" i="9" l="1"/>
  <c r="A43" i="9"/>
  <c r="A44" i="9" s="1"/>
  <c r="B44" i="9" l="1"/>
  <c r="A45" i="9"/>
  <c r="B45" i="9" s="1"/>
  <c r="B43" i="9"/>
  <c r="A46" i="9" l="1"/>
  <c r="B46" i="9" s="1"/>
  <c r="H34" i="9" s="1"/>
  <c r="A47" i="9" l="1"/>
  <c r="B47" i="9" s="1"/>
  <c r="A48" i="9" l="1"/>
  <c r="A49" i="9" s="1"/>
  <c r="B48" i="9" l="1"/>
  <c r="A50" i="9"/>
  <c r="B49" i="9"/>
  <c r="A51" i="9" l="1"/>
  <c r="B50" i="9"/>
  <c r="B51" i="9" l="1"/>
  <c r="A52" i="9" l="1"/>
  <c r="A53" i="9" l="1"/>
  <c r="B52" i="9"/>
  <c r="A54" i="9" l="1"/>
  <c r="B53" i="9"/>
  <c r="A55" i="9" l="1"/>
  <c r="B54" i="9"/>
  <c r="A56" i="9" l="1"/>
  <c r="A57" i="9" s="1"/>
  <c r="B55" i="9"/>
  <c r="B57" i="9" l="1"/>
  <c r="A58" i="9"/>
  <c r="B58" i="9" s="1"/>
  <c r="B56" i="9"/>
  <c r="A59" i="9" l="1"/>
  <c r="B59" i="9" s="1"/>
  <c r="H47" i="9" s="1"/>
  <c r="A60" i="9" l="1"/>
  <c r="A61" i="9" s="1"/>
  <c r="B60" i="9" l="1"/>
  <c r="A62" i="9"/>
  <c r="B61" i="9"/>
  <c r="B62" i="9" l="1"/>
  <c r="A63" i="9"/>
  <c r="A64" i="9" l="1"/>
  <c r="B63" i="9"/>
  <c r="B64" i="9" l="1"/>
  <c r="A65" i="9" l="1"/>
  <c r="A66" i="9" l="1"/>
  <c r="B65" i="9"/>
  <c r="A67" i="9" l="1"/>
  <c r="B66" i="9"/>
  <c r="A68" i="9" l="1"/>
  <c r="B67" i="9"/>
  <c r="A69" i="9" l="1"/>
  <c r="A70" i="9" s="1"/>
  <c r="B68" i="9"/>
  <c r="B70" i="9" l="1"/>
  <c r="A71" i="9"/>
  <c r="B71" i="9" s="1"/>
  <c r="B69" i="9"/>
  <c r="A72" i="9" l="1"/>
  <c r="B72" i="9" s="1"/>
  <c r="H60" i="9" s="1"/>
  <c r="H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C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D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sharedStrings.xml><?xml version="1.0" encoding="utf-8"?>
<sst xmlns="http://schemas.openxmlformats.org/spreadsheetml/2006/main" count="101" uniqueCount="44">
  <si>
    <t>WBS</t>
  </si>
  <si>
    <t>[Task Category]</t>
  </si>
  <si>
    <t>[Task]</t>
  </si>
  <si>
    <t>https://www.vertex42.com/ExcelTemplates/excel-gantt-chart.html</t>
  </si>
  <si>
    <t>https://www.vertex42.com/licensing/EULA_privateuse.html</t>
  </si>
  <si>
    <t>Terms of Use</t>
  </si>
  <si>
    <t>Gantt Chart Template, by Vertex42.com</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</si>
  <si>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</si>
  <si>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</si>
  <si>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</si>
  <si>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</si>
  <si>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</si>
  <si>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</si>
  <si>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TASK</t>
  </si>
  <si>
    <t>LEAD</t>
  </si>
  <si>
    <t>START</t>
  </si>
  <si>
    <t>END</t>
  </si>
  <si>
    <t>DAYS</t>
  </si>
  <si>
    <t>% DONE</t>
  </si>
  <si>
    <t xml:space="preserve">Display Week </t>
  </si>
  <si>
    <t xml:space="preserve">Project Start Date </t>
  </si>
  <si>
    <t xml:space="preserve">Project Lead </t>
  </si>
  <si>
    <t>[Sub-task]</t>
  </si>
  <si>
    <t>© 2006-2025 Vertex42 LLC</t>
  </si>
  <si>
    <r>
      <rPr>
        <i/>
        <u/>
        <sz val="8"/>
        <color theme="0" tint="-0.34998626667073579"/>
        <rFont val="Arial"/>
        <family val="2"/>
      </rPr>
      <t>Gantt Chart Template</t>
    </r>
    <r>
      <rPr>
        <i/>
        <sz val="8"/>
        <color theme="0" tint="-0.34998626667073579"/>
        <rFont val="Arial"/>
        <family val="2"/>
      </rPr>
      <t xml:space="preserve"> © 2006-2025 by Vertex42.com.</t>
    </r>
  </si>
  <si>
    <t>Project Total</t>
  </si>
  <si>
    <t>Student Performance Analysis Project Schedule</t>
  </si>
  <si>
    <t>SJSU CS-131</t>
  </si>
  <si>
    <t>Project Proposal</t>
  </si>
  <si>
    <t>Adapt PM Template</t>
  </si>
  <si>
    <t>Project Management (PM)</t>
  </si>
  <si>
    <t>Scope Week 1 Sprint</t>
  </si>
  <si>
    <t>Define High Level Goals</t>
  </si>
  <si>
    <t>Submit Sprint Tracking Board Link</t>
  </si>
  <si>
    <t>Data Engineering (DE)</t>
  </si>
  <si>
    <t>Lisa S.</t>
  </si>
  <si>
    <t>Alvin L. and Ola S.</t>
  </si>
  <si>
    <t>Find Accessible DataSet</t>
  </si>
  <si>
    <t>Provide DataSet Link</t>
  </si>
  <si>
    <t>Set Up GitHub Repository</t>
  </si>
  <si>
    <t>Data Storytelling (DST)</t>
  </si>
  <si>
    <t>Liru C.</t>
  </si>
  <si>
    <t>Project Proposal Writeup</t>
  </si>
  <si>
    <t>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</si>
</sst>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2"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4" tint="-0.249977111117893"/>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10"/>
      <color rgb="FF000000"/>
      <name val="Arial"/>
      <family val="2"/>
      <scheme val="minor"/>
    </font>
    <font>
      <sz val="11"/>
      <name val="Arial"/>
      <family val="2"/>
      <scheme val="minor"/>
    </font>
    <font>
      <sz val="10"/>
      <name val="Arial"/>
      <family val="2"/>
      <scheme val="major"/>
    </font>
    <font>
      <b/>
      <sz val="9"/>
      <name val="Arial"/>
      <family val="2"/>
      <scheme val="major"/>
    </font>
    <font>
      <i/>
      <sz val="8"/>
      <color theme="0" tint="-0.34998626667073579"/>
      <name val="Arial"/>
      <family val="2"/>
    </font>
    <font>
      <i/>
      <u/>
      <sz val="8"/>
      <color theme="0" tint="-0.34998626667073579"/>
      <name val="Arial"/>
      <family val="2"/>
    </font>
    <font>
      <b/>
      <sz val="12"/>
      <name val="Arial"/>
      <family val="2"/>
      <scheme val="major"/>
    </font>
    <font>
      <sz val="12"/>
      <color rgb="FF000000"/>
      <name val="Arial"/>
      <family val="2"/>
      <scheme val="minor"/>
    </font>
    <font>
      <sz val="12"/>
      <name val="Times New Roman"/>
      <family val="1"/>
    </font>
    <font>
      <sz val="18"/>
      <color theme="4" tint="-0.249977111117893"/>
      <name val="Times New Roman"/>
      <family val="1"/>
    </font>
    <font>
      <sz val="12"/>
      <name val="Arial"/>
      <family val="2"/>
      <scheme val="minor"/>
    </font>
    <font>
      <b/>
      <sz val="9"/>
      <color rgb="FF000000"/>
      <name val="Tahoma"/>
      <family val="2"/>
    </font>
    <font>
      <sz val="9"/>
      <color rgb="FF000000"/>
      <name val="Tahoma"/>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3">
    <xf numFmtId="0" fontId="0" fillId="0" borderId="0" xfId="0"/>
    <xf numFmtId="0" fontId="1" fillId="0" borderId="0" xfId="0" applyFont="1"/>
    <xf numFmtId="0" fontId="1" fillId="0" borderId="12" xfId="0" applyFont="1" applyBorder="1"/>
    <xf numFmtId="0" fontId="0" fillId="0" borderId="12" xfId="0" applyBorder="1"/>
    <xf numFmtId="0" fontId="26" fillId="0" borderId="12" xfId="0" applyFont="1" applyBorder="1" applyAlignment="1">
      <alignment horizontal="left" wrapText="1"/>
    </xf>
    <xf numFmtId="0" fontId="4" fillId="0" borderId="12" xfId="0" applyFont="1" applyBorder="1" applyAlignment="1">
      <alignment horizontal="left" wrapText="1"/>
    </xf>
    <xf numFmtId="0" fontId="26" fillId="0" borderId="12" xfId="0" applyFont="1" applyBorder="1" applyAlignment="1">
      <alignment horizontal="left"/>
    </xf>
    <xf numFmtId="0" fontId="26" fillId="0" borderId="13" xfId="0" applyFont="1" applyBorder="1" applyAlignment="1">
      <alignment horizontal="left" wrapText="1"/>
    </xf>
    <xf numFmtId="0" fontId="27" fillId="0" borderId="12" xfId="34" applyFont="1" applyBorder="1" applyAlignment="1" applyProtection="1">
      <alignment horizontal="left" wrapText="1"/>
    </xf>
    <xf numFmtId="0" fontId="29" fillId="0" borderId="13" xfId="34" applyFont="1" applyBorder="1" applyAlignment="1" applyProtection="1">
      <alignment wrapText="1"/>
    </xf>
    <xf numFmtId="0" fontId="28" fillId="0" borderId="0" xfId="0" applyFont="1" applyAlignment="1">
      <alignment horizontal="left" vertical="center"/>
    </xf>
    <xf numFmtId="0" fontId="1" fillId="0" borderId="13" xfId="0" applyFont="1" applyBorder="1"/>
    <xf numFmtId="0" fontId="0" fillId="0" borderId="13" xfId="0" applyBorder="1"/>
    <xf numFmtId="0" fontId="26" fillId="0" borderId="0" xfId="0" applyFont="1" applyAlignment="1">
      <alignment horizontal="left" wrapText="1"/>
    </xf>
    <xf numFmtId="9" fontId="39" fillId="23" borderId="23" xfId="40" applyFont="1" applyFill="1" applyBorder="1" applyAlignment="1" applyProtection="1">
      <alignment horizontal="center" vertical="center"/>
    </xf>
    <xf numFmtId="9" fontId="37" fillId="21" borderId="25" xfId="40" applyFont="1" applyFill="1" applyBorder="1" applyAlignment="1" applyProtection="1">
      <alignment horizontal="center" vertical="center"/>
    </xf>
    <xf numFmtId="0" fontId="48" fillId="0" borderId="0" xfId="0" applyFont="1" applyAlignment="1" applyProtection="1">
      <alignment vertical="center"/>
      <protection locked="0"/>
    </xf>
    <xf numFmtId="0" fontId="6" fillId="0" borderId="0" xfId="0" applyFont="1" applyAlignment="1" applyProtection="1">
      <alignment vertical="center"/>
      <protection locked="0"/>
    </xf>
    <xf numFmtId="0" fontId="0" fillId="0" borderId="0" xfId="0" applyProtection="1">
      <protection locked="0"/>
    </xf>
    <xf numFmtId="0" fontId="47" fillId="0" borderId="0" xfId="0" applyFont="1" applyAlignment="1" applyProtection="1">
      <alignment vertical="center"/>
      <protection locked="0"/>
    </xf>
    <xf numFmtId="0" fontId="7" fillId="0" borderId="0" xfId="0" applyFont="1" applyProtection="1">
      <protection locked="0"/>
    </xf>
    <xf numFmtId="0" fontId="8" fillId="0" borderId="0" xfId="0" applyFont="1" applyProtection="1">
      <protection locked="0"/>
    </xf>
    <xf numFmtId="0" fontId="0" fillId="20" borderId="0" xfId="0" applyFill="1" applyProtection="1">
      <protection locked="0"/>
    </xf>
    <xf numFmtId="0" fontId="36" fillId="0" borderId="0" xfId="0" applyFont="1" applyAlignment="1" applyProtection="1">
      <alignment vertical="center"/>
      <protection locked="0"/>
    </xf>
    <xf numFmtId="0" fontId="1" fillId="0" borderId="0" xfId="0" applyFont="1" applyProtection="1">
      <protection locked="0"/>
    </xf>
    <xf numFmtId="0" fontId="2" fillId="0" borderId="0" xfId="34" applyAlignment="1" applyProtection="1">
      <alignment horizontal="left"/>
      <protection locked="0"/>
    </xf>
    <xf numFmtId="0" fontId="41" fillId="0" borderId="0" xfId="0" applyFont="1" applyProtection="1">
      <protection locked="0"/>
    </xf>
    <xf numFmtId="0" fontId="41" fillId="0" borderId="0" xfId="0" applyFont="1" applyAlignment="1" applyProtection="1">
      <alignment horizontal="right" vertical="center"/>
      <protection locked="0"/>
    </xf>
    <xf numFmtId="0" fontId="37" fillId="0" borderId="21" xfId="0" applyFont="1" applyBorder="1" applyAlignment="1" applyProtection="1">
      <alignment horizontal="center" vertical="center"/>
      <protection locked="0"/>
    </xf>
    <xf numFmtId="0" fontId="35" fillId="0" borderId="0" xfId="0" applyFont="1" applyProtection="1">
      <protection locked="0"/>
    </xf>
    <xf numFmtId="166" fontId="3" fillId="0" borderId="16" xfId="0" applyNumberFormat="1" applyFont="1" applyBorder="1" applyAlignment="1" applyProtection="1">
      <alignment horizontal="center" vertical="center" shrinkToFit="1"/>
      <protection locked="0"/>
    </xf>
    <xf numFmtId="166" fontId="3" fillId="0" borderId="11" xfId="0" applyNumberFormat="1" applyFont="1" applyBorder="1" applyAlignment="1" applyProtection="1">
      <alignment horizontal="center" vertical="center" shrinkToFit="1"/>
      <protection locked="0"/>
    </xf>
    <xf numFmtId="166" fontId="3" fillId="0" borderId="17" xfId="0" applyNumberFormat="1" applyFont="1" applyBorder="1" applyAlignment="1" applyProtection="1">
      <alignment horizontal="center" vertical="center" shrinkToFit="1"/>
      <protection locked="0"/>
    </xf>
    <xf numFmtId="0" fontId="42" fillId="0" borderId="0" xfId="0" applyFont="1" applyAlignment="1" applyProtection="1">
      <alignment horizontal="left" vertical="center"/>
      <protection locked="0"/>
    </xf>
    <xf numFmtId="0" fontId="42" fillId="0" borderId="0" xfId="0" applyFont="1" applyAlignment="1" applyProtection="1">
      <alignment horizontal="center" vertical="center" wrapText="1"/>
      <protection locked="0"/>
    </xf>
    <xf numFmtId="0" fontId="42" fillId="0" borderId="0" xfId="0" applyFont="1" applyAlignment="1" applyProtection="1">
      <alignment horizontal="center" vertical="center"/>
      <protection locked="0"/>
    </xf>
    <xf numFmtId="0" fontId="34" fillId="0" borderId="18" xfId="0" applyFont="1" applyBorder="1" applyAlignment="1" applyProtection="1">
      <alignment horizontal="center" vertical="center" shrinkToFit="1"/>
      <protection locked="0"/>
    </xf>
    <xf numFmtId="0" fontId="34" fillId="0" borderId="19" xfId="0" applyFont="1" applyBorder="1" applyAlignment="1" applyProtection="1">
      <alignment horizontal="center" vertical="center" shrinkToFit="1"/>
      <protection locked="0"/>
    </xf>
    <xf numFmtId="0" fontId="34" fillId="0" borderId="20" xfId="0" applyFont="1" applyBorder="1" applyAlignment="1" applyProtection="1">
      <alignment horizontal="center" vertical="center" shrinkToFit="1"/>
      <protection locked="0"/>
    </xf>
    <xf numFmtId="0" fontId="45" fillId="0" borderId="22" xfId="0" applyFont="1" applyBorder="1" applyAlignment="1" applyProtection="1">
      <alignment horizontal="left" vertical="center"/>
      <protection locked="0"/>
    </xf>
    <xf numFmtId="0" fontId="45" fillId="0" borderId="22" xfId="0" applyFont="1" applyBorder="1" applyAlignment="1" applyProtection="1">
      <alignment horizontal="left" vertical="center" indent="1"/>
      <protection locked="0"/>
    </xf>
    <xf numFmtId="0" fontId="45" fillId="0" borderId="22" xfId="0" applyFont="1" applyBorder="1" applyAlignment="1" applyProtection="1">
      <alignment horizontal="left" vertical="center" wrapText="1" indent="1"/>
      <protection locked="0"/>
    </xf>
    <xf numFmtId="165" fontId="39" fillId="22" borderId="22" xfId="0" applyNumberFormat="1" applyFont="1" applyFill="1" applyBorder="1" applyAlignment="1" applyProtection="1">
      <alignment horizontal="left" vertical="center" indent="1"/>
      <protection locked="0"/>
    </xf>
    <xf numFmtId="165" fontId="39" fillId="0" borderId="24" xfId="0" applyNumberFormat="1" applyFont="1" applyBorder="1" applyAlignment="1" applyProtection="1">
      <alignment horizontal="left" vertical="center" indent="1"/>
      <protection locked="0"/>
    </xf>
    <xf numFmtId="1" fontId="46" fillId="23" borderId="24" xfId="0" applyNumberFormat="1" applyFont="1" applyFill="1" applyBorder="1" applyAlignment="1" applyProtection="1">
      <alignment horizontal="center" vertical="center"/>
      <protection locked="0"/>
    </xf>
    <xf numFmtId="0" fontId="34" fillId="0" borderId="0" xfId="0" applyFont="1" applyAlignment="1" applyProtection="1">
      <alignment horizontal="center" vertical="center" shrinkToFit="1"/>
      <protection locked="0"/>
    </xf>
    <xf numFmtId="0" fontId="38" fillId="21" borderId="25" xfId="0" applyFont="1" applyFill="1" applyBorder="1" applyAlignment="1" applyProtection="1">
      <alignment horizontal="left" vertical="center"/>
      <protection locked="0"/>
    </xf>
    <xf numFmtId="0" fontId="38" fillId="21" borderId="25" xfId="0" applyFont="1" applyFill="1" applyBorder="1" applyAlignment="1" applyProtection="1">
      <alignment horizontal="left" vertical="center" indent="1"/>
      <protection locked="0"/>
    </xf>
    <xf numFmtId="0" fontId="34" fillId="21" borderId="25" xfId="0" applyFont="1" applyFill="1" applyBorder="1" applyAlignment="1" applyProtection="1">
      <alignment horizontal="left" vertical="center" indent="1"/>
      <protection locked="0"/>
    </xf>
    <xf numFmtId="165" fontId="37" fillId="21" borderId="25" xfId="0" applyNumberFormat="1" applyFont="1" applyFill="1" applyBorder="1" applyAlignment="1" applyProtection="1">
      <alignment horizontal="left" vertical="center" indent="1"/>
      <protection locked="0"/>
    </xf>
    <xf numFmtId="165" fontId="37" fillId="21" borderId="23" xfId="0" applyNumberFormat="1" applyFont="1" applyFill="1" applyBorder="1" applyAlignment="1" applyProtection="1">
      <alignment horizontal="left" vertical="center" indent="1"/>
      <protection locked="0"/>
    </xf>
    <xf numFmtId="1" fontId="37" fillId="21" borderId="23" xfId="40" applyNumberFormat="1" applyFont="1" applyFill="1" applyBorder="1" applyAlignment="1" applyProtection="1">
      <alignment horizontal="center" vertical="center"/>
      <protection locked="0"/>
    </xf>
    <xf numFmtId="0" fontId="34" fillId="21" borderId="14" xfId="0" applyFont="1" applyFill="1" applyBorder="1" applyAlignment="1" applyProtection="1">
      <alignment horizontal="left" vertical="center"/>
      <protection locked="0"/>
    </xf>
    <xf numFmtId="0" fontId="34" fillId="21" borderId="10" xfId="0" applyFont="1" applyFill="1" applyBorder="1" applyAlignment="1" applyProtection="1">
      <alignment vertical="center"/>
      <protection locked="0"/>
    </xf>
    <xf numFmtId="0" fontId="34" fillId="0" borderId="23" xfId="0" applyFont="1" applyBorder="1" applyAlignment="1" applyProtection="1">
      <alignment horizontal="left" vertical="center" wrapText="1" indent="1"/>
      <protection locked="0"/>
    </xf>
    <xf numFmtId="0" fontId="34" fillId="0" borderId="23" xfId="0" applyFont="1" applyBorder="1" applyAlignment="1" applyProtection="1">
      <alignment horizontal="left" vertical="center" indent="1"/>
      <protection locked="0"/>
    </xf>
    <xf numFmtId="1" fontId="39" fillId="23" borderId="23" xfId="0" applyNumberFormat="1" applyFont="1" applyFill="1" applyBorder="1" applyAlignment="1" applyProtection="1">
      <alignment horizontal="center" vertical="center"/>
      <protection locked="0"/>
    </xf>
    <xf numFmtId="9" fontId="39" fillId="23" borderId="23" xfId="40" applyFont="1" applyFill="1" applyBorder="1" applyAlignment="1" applyProtection="1">
      <alignment horizontal="center" vertical="center"/>
      <protection locked="0"/>
    </xf>
    <xf numFmtId="0" fontId="34" fillId="0" borderId="10" xfId="0" applyFont="1" applyBorder="1" applyAlignment="1" applyProtection="1">
      <alignment horizontal="left" vertical="center"/>
      <protection locked="0"/>
    </xf>
    <xf numFmtId="0" fontId="34" fillId="0" borderId="10" xfId="0" applyFont="1" applyBorder="1" applyAlignment="1" applyProtection="1">
      <alignment vertical="center"/>
      <protection locked="0"/>
    </xf>
    <xf numFmtId="0" fontId="34" fillId="0" borderId="23" xfId="0" applyFont="1" applyBorder="1" applyAlignment="1" applyProtection="1">
      <alignment horizontal="left" vertical="center" wrapText="1" indent="2"/>
      <protection locked="0"/>
    </xf>
    <xf numFmtId="0" fontId="38" fillId="21" borderId="25" xfId="0" applyFont="1" applyFill="1" applyBorder="1" applyAlignment="1">
      <alignment horizontal="left" vertical="center"/>
    </xf>
    <xf numFmtId="0" fontId="34" fillId="0" borderId="23" xfId="0" applyFont="1" applyBorder="1" applyAlignment="1">
      <alignment horizontal="left" vertical="center"/>
    </xf>
    <xf numFmtId="9" fontId="45" fillId="0" borderId="22" xfId="0" applyNumberFormat="1" applyFont="1" applyBorder="1" applyAlignment="1">
      <alignment horizontal="center" vertical="center" wrapText="1"/>
    </xf>
    <xf numFmtId="0" fontId="40" fillId="0" borderId="16" xfId="0" applyFont="1" applyBorder="1" applyAlignment="1" applyProtection="1">
      <alignment horizontal="center" vertical="center"/>
      <protection locked="0"/>
    </xf>
    <xf numFmtId="0" fontId="40" fillId="0" borderId="11" xfId="0" applyFont="1" applyBorder="1" applyAlignment="1" applyProtection="1">
      <alignment horizontal="center" vertical="center"/>
      <protection locked="0"/>
    </xf>
    <xf numFmtId="0" fontId="40" fillId="0" borderId="17" xfId="0" applyFont="1" applyBorder="1" applyAlignment="1" applyProtection="1">
      <alignment horizontal="center" vertical="center"/>
      <protection locked="0"/>
    </xf>
    <xf numFmtId="167" fontId="37" fillId="0" borderId="16" xfId="0" applyNumberFormat="1" applyFont="1" applyBorder="1" applyAlignment="1" applyProtection="1">
      <alignment horizontal="center" vertical="center"/>
      <protection locked="0"/>
    </xf>
    <xf numFmtId="167" fontId="37" fillId="0" borderId="11" xfId="0" applyNumberFormat="1" applyFont="1" applyBorder="1" applyAlignment="1" applyProtection="1">
      <alignment horizontal="center" vertical="center"/>
      <protection locked="0"/>
    </xf>
    <xf numFmtId="167" fontId="37" fillId="0" borderId="17" xfId="0" applyNumberFormat="1" applyFont="1" applyBorder="1" applyAlignment="1" applyProtection="1">
      <alignment horizontal="center" vertical="center"/>
      <protection locked="0"/>
    </xf>
    <xf numFmtId="0" fontId="43" fillId="0" borderId="0" xfId="34" applyFont="1" applyBorder="1" applyAlignment="1" applyProtection="1">
      <alignment horizontal="left" vertical="center"/>
      <protection locked="0"/>
    </xf>
    <xf numFmtId="164" fontId="37" fillId="0" borderId="15" xfId="0" applyNumberFormat="1" applyFont="1" applyBorder="1" applyAlignment="1" applyProtection="1">
      <alignment horizontal="center" vertical="center" shrinkToFit="1"/>
      <protection locked="0"/>
    </xf>
    <xf numFmtId="164" fontId="49" fillId="0" borderId="21"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487988</xdr:colOff>
      <xdr:row>5</xdr:row>
      <xdr:rowOff>142875</xdr:rowOff>
    </xdr:from>
    <xdr:to>
      <xdr:col>13</xdr:col>
      <xdr:colOff>17896</xdr:colOff>
      <xdr:row>11</xdr:row>
      <xdr:rowOff>143933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0</xdr:colOff>
          <xdr:row>1</xdr:row>
          <xdr:rowOff>127000</xdr:rowOff>
        </xdr:from>
        <xdr:to>
          <xdr:col>25</xdr:col>
          <xdr:colOff>139700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L72"/>
  <sheetViews>
    <sheetView showGridLines="0" tabSelected="1" zoomScale="165" zoomScaleNormal="165" workbookViewId="0">
      <pane ySplit="7" topLeftCell="A8" activePane="bottomLeft" state="frozen"/>
      <selection pane="bottomLeft" activeCell="A17" sqref="A17:XFD17"/>
    </sheetView>
  </sheetViews>
  <sheetFormatPr baseColWidth="10" defaultColWidth="9.1640625" defaultRowHeight="13" x14ac:dyDescent="0.15"/>
  <cols>
    <col min="1" max="1" width="7.5" style="18" customWidth="1"/>
    <col min="2" max="2" width="11" style="18" customWidth="1"/>
    <col min="3" max="3" width="32.1640625" style="18" customWidth="1"/>
    <col min="4" max="4" width="16.83203125" style="18" customWidth="1"/>
    <col min="5" max="6" width="15.33203125" style="18" customWidth="1"/>
    <col min="7" max="7" width="6" style="18" customWidth="1"/>
    <col min="8" max="8" width="9.5" style="18" customWidth="1"/>
    <col min="9" max="64" width="2.5" style="18" customWidth="1"/>
    <col min="65" max="16384" width="9.1640625" style="18"/>
  </cols>
  <sheetData>
    <row r="1" spans="1:64" ht="30" customHeight="1" x14ac:dyDescent="0.15">
      <c r="A1" s="16" t="s">
        <v>26</v>
      </c>
      <c r="B1" s="16"/>
      <c r="C1" s="17"/>
      <c r="D1" s="17"/>
      <c r="E1" s="17"/>
      <c r="F1" s="17"/>
      <c r="I1" s="70" t="s">
        <v>24</v>
      </c>
      <c r="J1" s="70"/>
      <c r="K1" s="70"/>
      <c r="L1" s="70"/>
      <c r="M1" s="70"/>
      <c r="N1" s="70"/>
      <c r="O1" s="70"/>
      <c r="P1" s="70"/>
      <c r="Q1" s="70"/>
      <c r="R1" s="70"/>
      <c r="S1" s="70"/>
      <c r="T1" s="70"/>
      <c r="U1" s="70"/>
      <c r="V1" s="70"/>
      <c r="W1" s="70"/>
      <c r="X1" s="70"/>
      <c r="Y1" s="70"/>
      <c r="Z1" s="70"/>
      <c r="AA1" s="70"/>
      <c r="AB1" s="70"/>
      <c r="AC1" s="70"/>
    </row>
    <row r="2" spans="1:64" ht="18" customHeight="1" x14ac:dyDescent="0.15">
      <c r="A2" s="19" t="s">
        <v>27</v>
      </c>
      <c r="B2" s="19"/>
      <c r="C2" s="20"/>
      <c r="D2" s="20"/>
      <c r="E2" s="21"/>
      <c r="F2" s="21"/>
      <c r="H2" s="22"/>
    </row>
    <row r="3" spans="1:64" ht="14" x14ac:dyDescent="0.15">
      <c r="A3" s="23"/>
      <c r="B3" s="23"/>
      <c r="C3" s="24"/>
      <c r="H3" s="22"/>
      <c r="I3" s="25"/>
      <c r="J3" s="25"/>
      <c r="K3" s="25"/>
      <c r="L3" s="25"/>
      <c r="M3" s="25"/>
      <c r="N3" s="25"/>
      <c r="O3" s="25"/>
      <c r="P3" s="25"/>
      <c r="Q3" s="25"/>
      <c r="R3" s="25"/>
      <c r="S3" s="25"/>
      <c r="T3" s="25"/>
      <c r="U3" s="25"/>
      <c r="V3" s="25"/>
      <c r="W3" s="25"/>
      <c r="X3" s="25"/>
      <c r="Y3" s="25"/>
    </row>
    <row r="4" spans="1:64" ht="17.25" customHeight="1" x14ac:dyDescent="0.15">
      <c r="A4" s="26"/>
      <c r="B4" s="26"/>
      <c r="C4" s="27" t="s">
        <v>20</v>
      </c>
      <c r="D4" s="72">
        <v>45894</v>
      </c>
      <c r="E4" s="72"/>
      <c r="F4" s="26"/>
      <c r="G4" s="27" t="s">
        <v>19</v>
      </c>
      <c r="H4" s="28">
        <v>1</v>
      </c>
      <c r="I4" s="64" t="str">
        <f>"Week "&amp;(I6-($D$4-WEEKDAY($D$4,1)+2))/7+1</f>
        <v>Week 1</v>
      </c>
      <c r="J4" s="65"/>
      <c r="K4" s="65"/>
      <c r="L4" s="65"/>
      <c r="M4" s="65"/>
      <c r="N4" s="65"/>
      <c r="O4" s="66"/>
      <c r="P4" s="64" t="str">
        <f>"Week "&amp;(P6-($D$4-WEEKDAY($D$4,1)+2))/7+1</f>
        <v>Week 2</v>
      </c>
      <c r="Q4" s="65"/>
      <c r="R4" s="65"/>
      <c r="S4" s="65"/>
      <c r="T4" s="65"/>
      <c r="U4" s="65"/>
      <c r="V4" s="66"/>
      <c r="W4" s="64" t="str">
        <f>"Week "&amp;(W6-($D$4-WEEKDAY($D$4,1)+2))/7+1</f>
        <v>Week 3</v>
      </c>
      <c r="X4" s="65"/>
      <c r="Y4" s="65"/>
      <c r="Z4" s="65"/>
      <c r="AA4" s="65"/>
      <c r="AB4" s="65"/>
      <c r="AC4" s="66"/>
      <c r="AD4" s="64" t="str">
        <f>"Week "&amp;(AD6-($D$4-WEEKDAY($D$4,1)+2))/7+1</f>
        <v>Week 4</v>
      </c>
      <c r="AE4" s="65"/>
      <c r="AF4" s="65"/>
      <c r="AG4" s="65"/>
      <c r="AH4" s="65"/>
      <c r="AI4" s="65"/>
      <c r="AJ4" s="66"/>
      <c r="AK4" s="64" t="str">
        <f>"Week "&amp;(AK6-($D$4-WEEKDAY($D$4,1)+2))/7+1</f>
        <v>Week 5</v>
      </c>
      <c r="AL4" s="65"/>
      <c r="AM4" s="65"/>
      <c r="AN4" s="65"/>
      <c r="AO4" s="65"/>
      <c r="AP4" s="65"/>
      <c r="AQ4" s="66"/>
      <c r="AR4" s="64" t="str">
        <f>"Week "&amp;(AR6-($D$4-WEEKDAY($D$4,1)+2))/7+1</f>
        <v>Week 6</v>
      </c>
      <c r="AS4" s="65"/>
      <c r="AT4" s="65"/>
      <c r="AU4" s="65"/>
      <c r="AV4" s="65"/>
      <c r="AW4" s="65"/>
      <c r="AX4" s="66"/>
      <c r="AY4" s="64" t="str">
        <f>"Week "&amp;(AY6-($D$4-WEEKDAY($D$4,1)+2))/7+1</f>
        <v>Week 7</v>
      </c>
      <c r="AZ4" s="65"/>
      <c r="BA4" s="65"/>
      <c r="BB4" s="65"/>
      <c r="BC4" s="65"/>
      <c r="BD4" s="65"/>
      <c r="BE4" s="66"/>
      <c r="BF4" s="64" t="str">
        <f>"Week "&amp;(BF6-($D$4-WEEKDAY($D$4,1)+2))/7+1</f>
        <v>Week 8</v>
      </c>
      <c r="BG4" s="65"/>
      <c r="BH4" s="65"/>
      <c r="BI4" s="65"/>
      <c r="BJ4" s="65"/>
      <c r="BK4" s="65"/>
      <c r="BL4" s="66"/>
    </row>
    <row r="5" spans="1:64" ht="17.25" customHeight="1" x14ac:dyDescent="0.15">
      <c r="A5" s="26"/>
      <c r="B5" s="26"/>
      <c r="C5" s="27" t="s">
        <v>21</v>
      </c>
      <c r="D5" s="71"/>
      <c r="E5" s="71"/>
      <c r="F5" s="26"/>
      <c r="G5" s="26"/>
      <c r="H5" s="26"/>
      <c r="I5" s="67">
        <f>D4</f>
        <v>45894</v>
      </c>
      <c r="J5" s="68"/>
      <c r="K5" s="68"/>
      <c r="L5" s="68"/>
      <c r="M5" s="68"/>
      <c r="N5" s="68"/>
      <c r="O5" s="69"/>
      <c r="P5" s="67">
        <f>P6</f>
        <v>45901</v>
      </c>
      <c r="Q5" s="68"/>
      <c r="R5" s="68"/>
      <c r="S5" s="68"/>
      <c r="T5" s="68"/>
      <c r="U5" s="68"/>
      <c r="V5" s="69"/>
      <c r="W5" s="67">
        <f>W6</f>
        <v>45908</v>
      </c>
      <c r="X5" s="68"/>
      <c r="Y5" s="68"/>
      <c r="Z5" s="68"/>
      <c r="AA5" s="68"/>
      <c r="AB5" s="68"/>
      <c r="AC5" s="69"/>
      <c r="AD5" s="67">
        <f>AD6</f>
        <v>45915</v>
      </c>
      <c r="AE5" s="68"/>
      <c r="AF5" s="68"/>
      <c r="AG5" s="68"/>
      <c r="AH5" s="68"/>
      <c r="AI5" s="68"/>
      <c r="AJ5" s="69"/>
      <c r="AK5" s="67">
        <f>AK6</f>
        <v>45922</v>
      </c>
      <c r="AL5" s="68"/>
      <c r="AM5" s="68"/>
      <c r="AN5" s="68"/>
      <c r="AO5" s="68"/>
      <c r="AP5" s="68"/>
      <c r="AQ5" s="69"/>
      <c r="AR5" s="67">
        <f>AR6</f>
        <v>45929</v>
      </c>
      <c r="AS5" s="68"/>
      <c r="AT5" s="68"/>
      <c r="AU5" s="68"/>
      <c r="AV5" s="68"/>
      <c r="AW5" s="68"/>
      <c r="AX5" s="69"/>
      <c r="AY5" s="67">
        <f>AY6</f>
        <v>45936</v>
      </c>
      <c r="AZ5" s="68"/>
      <c r="BA5" s="68"/>
      <c r="BB5" s="68"/>
      <c r="BC5" s="68"/>
      <c r="BD5" s="68"/>
      <c r="BE5" s="69"/>
      <c r="BF5" s="67">
        <f>BF6</f>
        <v>45943</v>
      </c>
      <c r="BG5" s="68"/>
      <c r="BH5" s="68"/>
      <c r="BI5" s="68"/>
      <c r="BJ5" s="68"/>
      <c r="BK5" s="68"/>
      <c r="BL5" s="69"/>
    </row>
    <row r="6" spans="1:64" x14ac:dyDescent="0.15">
      <c r="A6" s="29"/>
      <c r="B6" s="29"/>
      <c r="C6" s="29"/>
      <c r="D6" s="29"/>
      <c r="E6" s="29"/>
      <c r="F6" s="29"/>
      <c r="G6" s="29"/>
      <c r="H6" s="29"/>
      <c r="I6" s="30">
        <f>D4-WEEKDAY(D4,1)+2+7*(H4-1)</f>
        <v>45894</v>
      </c>
      <c r="J6" s="31">
        <f t="shared" ref="J6:AO6" si="0">I6+1</f>
        <v>45895</v>
      </c>
      <c r="K6" s="31">
        <f t="shared" si="0"/>
        <v>45896</v>
      </c>
      <c r="L6" s="31">
        <f t="shared" si="0"/>
        <v>45897</v>
      </c>
      <c r="M6" s="31">
        <f t="shared" si="0"/>
        <v>45898</v>
      </c>
      <c r="N6" s="31">
        <f t="shared" si="0"/>
        <v>45899</v>
      </c>
      <c r="O6" s="32">
        <f t="shared" si="0"/>
        <v>45900</v>
      </c>
      <c r="P6" s="30">
        <f t="shared" si="0"/>
        <v>45901</v>
      </c>
      <c r="Q6" s="31">
        <f t="shared" si="0"/>
        <v>45902</v>
      </c>
      <c r="R6" s="31">
        <f t="shared" si="0"/>
        <v>45903</v>
      </c>
      <c r="S6" s="31">
        <f t="shared" si="0"/>
        <v>45904</v>
      </c>
      <c r="T6" s="31">
        <f t="shared" si="0"/>
        <v>45905</v>
      </c>
      <c r="U6" s="31">
        <f t="shared" si="0"/>
        <v>45906</v>
      </c>
      <c r="V6" s="32">
        <f t="shared" si="0"/>
        <v>45907</v>
      </c>
      <c r="W6" s="30">
        <f t="shared" si="0"/>
        <v>45908</v>
      </c>
      <c r="X6" s="31">
        <f t="shared" si="0"/>
        <v>45909</v>
      </c>
      <c r="Y6" s="31">
        <f t="shared" si="0"/>
        <v>45910</v>
      </c>
      <c r="Z6" s="31">
        <f t="shared" si="0"/>
        <v>45911</v>
      </c>
      <c r="AA6" s="31">
        <f t="shared" si="0"/>
        <v>45912</v>
      </c>
      <c r="AB6" s="31">
        <f t="shared" si="0"/>
        <v>45913</v>
      </c>
      <c r="AC6" s="32">
        <f t="shared" si="0"/>
        <v>45914</v>
      </c>
      <c r="AD6" s="30">
        <f t="shared" si="0"/>
        <v>45915</v>
      </c>
      <c r="AE6" s="31">
        <f t="shared" si="0"/>
        <v>45916</v>
      </c>
      <c r="AF6" s="31">
        <f t="shared" si="0"/>
        <v>45917</v>
      </c>
      <c r="AG6" s="31">
        <f t="shared" si="0"/>
        <v>45918</v>
      </c>
      <c r="AH6" s="31">
        <f t="shared" si="0"/>
        <v>45919</v>
      </c>
      <c r="AI6" s="31">
        <f t="shared" si="0"/>
        <v>45920</v>
      </c>
      <c r="AJ6" s="32">
        <f t="shared" si="0"/>
        <v>45921</v>
      </c>
      <c r="AK6" s="30">
        <f t="shared" si="0"/>
        <v>45922</v>
      </c>
      <c r="AL6" s="31">
        <f t="shared" si="0"/>
        <v>45923</v>
      </c>
      <c r="AM6" s="31">
        <f t="shared" si="0"/>
        <v>45924</v>
      </c>
      <c r="AN6" s="31">
        <f t="shared" si="0"/>
        <v>45925</v>
      </c>
      <c r="AO6" s="31">
        <f t="shared" si="0"/>
        <v>45926</v>
      </c>
      <c r="AP6" s="31">
        <f t="shared" ref="AP6:BL6" si="1">AO6+1</f>
        <v>45927</v>
      </c>
      <c r="AQ6" s="32">
        <f t="shared" si="1"/>
        <v>45928</v>
      </c>
      <c r="AR6" s="30">
        <f t="shared" si="1"/>
        <v>45929</v>
      </c>
      <c r="AS6" s="31">
        <f t="shared" si="1"/>
        <v>45930</v>
      </c>
      <c r="AT6" s="31">
        <f t="shared" si="1"/>
        <v>45931</v>
      </c>
      <c r="AU6" s="31">
        <f t="shared" si="1"/>
        <v>45932</v>
      </c>
      <c r="AV6" s="31">
        <f t="shared" si="1"/>
        <v>45933</v>
      </c>
      <c r="AW6" s="31">
        <f t="shared" si="1"/>
        <v>45934</v>
      </c>
      <c r="AX6" s="32">
        <f t="shared" si="1"/>
        <v>45935</v>
      </c>
      <c r="AY6" s="30">
        <f t="shared" si="1"/>
        <v>45936</v>
      </c>
      <c r="AZ6" s="31">
        <f t="shared" si="1"/>
        <v>45937</v>
      </c>
      <c r="BA6" s="31">
        <f t="shared" si="1"/>
        <v>45938</v>
      </c>
      <c r="BB6" s="31">
        <f t="shared" si="1"/>
        <v>45939</v>
      </c>
      <c r="BC6" s="31">
        <f t="shared" si="1"/>
        <v>45940</v>
      </c>
      <c r="BD6" s="31">
        <f t="shared" si="1"/>
        <v>45941</v>
      </c>
      <c r="BE6" s="32">
        <f t="shared" si="1"/>
        <v>45942</v>
      </c>
      <c r="BF6" s="30">
        <f t="shared" si="1"/>
        <v>45943</v>
      </c>
      <c r="BG6" s="31">
        <f t="shared" si="1"/>
        <v>45944</v>
      </c>
      <c r="BH6" s="31">
        <f t="shared" si="1"/>
        <v>45945</v>
      </c>
      <c r="BI6" s="31">
        <f t="shared" si="1"/>
        <v>45946</v>
      </c>
      <c r="BJ6" s="31">
        <f t="shared" si="1"/>
        <v>45947</v>
      </c>
      <c r="BK6" s="31">
        <f t="shared" si="1"/>
        <v>45948</v>
      </c>
      <c r="BL6" s="32">
        <f t="shared" si="1"/>
        <v>45949</v>
      </c>
    </row>
    <row r="7" spans="1:64" s="24" customFormat="1" ht="14" thickBot="1" x14ac:dyDescent="0.2">
      <c r="A7" s="33" t="s">
        <v>0</v>
      </c>
      <c r="B7" s="33"/>
      <c r="C7" s="33" t="s">
        <v>13</v>
      </c>
      <c r="D7" s="34" t="s">
        <v>14</v>
      </c>
      <c r="E7" s="35" t="s">
        <v>15</v>
      </c>
      <c r="F7" s="35" t="s">
        <v>16</v>
      </c>
      <c r="G7" s="34" t="s">
        <v>17</v>
      </c>
      <c r="H7" s="34" t="s">
        <v>18</v>
      </c>
      <c r="I7" s="36" t="str">
        <f t="shared" ref="I7:AN7" si="2">CHOOSE(WEEKDAY(I6,1),"S","M","T","W","T","F","S")</f>
        <v>M</v>
      </c>
      <c r="J7" s="37" t="str">
        <f t="shared" si="2"/>
        <v>T</v>
      </c>
      <c r="K7" s="37" t="str">
        <f t="shared" si="2"/>
        <v>W</v>
      </c>
      <c r="L7" s="37" t="str">
        <f t="shared" si="2"/>
        <v>T</v>
      </c>
      <c r="M7" s="37" t="str">
        <f t="shared" si="2"/>
        <v>F</v>
      </c>
      <c r="N7" s="37" t="str">
        <f t="shared" si="2"/>
        <v>S</v>
      </c>
      <c r="O7" s="38" t="str">
        <f t="shared" si="2"/>
        <v>S</v>
      </c>
      <c r="P7" s="36" t="str">
        <f t="shared" si="2"/>
        <v>M</v>
      </c>
      <c r="Q7" s="37" t="str">
        <f t="shared" si="2"/>
        <v>T</v>
      </c>
      <c r="R7" s="37" t="str">
        <f t="shared" si="2"/>
        <v>W</v>
      </c>
      <c r="S7" s="37" t="str">
        <f t="shared" si="2"/>
        <v>T</v>
      </c>
      <c r="T7" s="37" t="str">
        <f t="shared" si="2"/>
        <v>F</v>
      </c>
      <c r="U7" s="37" t="str">
        <f t="shared" si="2"/>
        <v>S</v>
      </c>
      <c r="V7" s="38" t="str">
        <f t="shared" si="2"/>
        <v>S</v>
      </c>
      <c r="W7" s="36" t="str">
        <f t="shared" si="2"/>
        <v>M</v>
      </c>
      <c r="X7" s="37" t="str">
        <f t="shared" si="2"/>
        <v>T</v>
      </c>
      <c r="Y7" s="37" t="str">
        <f t="shared" si="2"/>
        <v>W</v>
      </c>
      <c r="Z7" s="37" t="str">
        <f t="shared" si="2"/>
        <v>T</v>
      </c>
      <c r="AA7" s="37" t="str">
        <f t="shared" si="2"/>
        <v>F</v>
      </c>
      <c r="AB7" s="37" t="str">
        <f t="shared" si="2"/>
        <v>S</v>
      </c>
      <c r="AC7" s="38" t="str">
        <f t="shared" si="2"/>
        <v>S</v>
      </c>
      <c r="AD7" s="36" t="str">
        <f t="shared" si="2"/>
        <v>M</v>
      </c>
      <c r="AE7" s="37" t="str">
        <f t="shared" si="2"/>
        <v>T</v>
      </c>
      <c r="AF7" s="37" t="str">
        <f t="shared" si="2"/>
        <v>W</v>
      </c>
      <c r="AG7" s="37" t="str">
        <f t="shared" si="2"/>
        <v>T</v>
      </c>
      <c r="AH7" s="37" t="str">
        <f t="shared" si="2"/>
        <v>F</v>
      </c>
      <c r="AI7" s="37" t="str">
        <f t="shared" si="2"/>
        <v>S</v>
      </c>
      <c r="AJ7" s="38" t="str">
        <f t="shared" si="2"/>
        <v>S</v>
      </c>
      <c r="AK7" s="36" t="str">
        <f t="shared" si="2"/>
        <v>M</v>
      </c>
      <c r="AL7" s="37" t="str">
        <f t="shared" si="2"/>
        <v>T</v>
      </c>
      <c r="AM7" s="37" t="str">
        <f t="shared" si="2"/>
        <v>W</v>
      </c>
      <c r="AN7" s="37" t="str">
        <f t="shared" si="2"/>
        <v>T</v>
      </c>
      <c r="AO7" s="37" t="str">
        <f t="shared" ref="AO7:BL7" si="3">CHOOSE(WEEKDAY(AO6,1),"S","M","T","W","T","F","S")</f>
        <v>F</v>
      </c>
      <c r="AP7" s="37" t="str">
        <f t="shared" si="3"/>
        <v>S</v>
      </c>
      <c r="AQ7" s="38" t="str">
        <f t="shared" si="3"/>
        <v>S</v>
      </c>
      <c r="AR7" s="36" t="str">
        <f t="shared" si="3"/>
        <v>M</v>
      </c>
      <c r="AS7" s="37" t="str">
        <f t="shared" si="3"/>
        <v>T</v>
      </c>
      <c r="AT7" s="37" t="str">
        <f t="shared" si="3"/>
        <v>W</v>
      </c>
      <c r="AU7" s="37" t="str">
        <f t="shared" si="3"/>
        <v>T</v>
      </c>
      <c r="AV7" s="37" t="str">
        <f t="shared" si="3"/>
        <v>F</v>
      </c>
      <c r="AW7" s="37" t="str">
        <f t="shared" si="3"/>
        <v>S</v>
      </c>
      <c r="AX7" s="38" t="str">
        <f t="shared" si="3"/>
        <v>S</v>
      </c>
      <c r="AY7" s="36" t="str">
        <f t="shared" si="3"/>
        <v>M</v>
      </c>
      <c r="AZ7" s="37" t="str">
        <f t="shared" si="3"/>
        <v>T</v>
      </c>
      <c r="BA7" s="37" t="str">
        <f t="shared" si="3"/>
        <v>W</v>
      </c>
      <c r="BB7" s="37" t="str">
        <f t="shared" si="3"/>
        <v>T</v>
      </c>
      <c r="BC7" s="37" t="str">
        <f t="shared" si="3"/>
        <v>F</v>
      </c>
      <c r="BD7" s="37" t="str">
        <f t="shared" si="3"/>
        <v>S</v>
      </c>
      <c r="BE7" s="38" t="str">
        <f t="shared" si="3"/>
        <v>S</v>
      </c>
      <c r="BF7" s="36" t="str">
        <f t="shared" si="3"/>
        <v>M</v>
      </c>
      <c r="BG7" s="37" t="str">
        <f t="shared" si="3"/>
        <v>T</v>
      </c>
      <c r="BH7" s="37" t="str">
        <f t="shared" si="3"/>
        <v>W</v>
      </c>
      <c r="BI7" s="37" t="str">
        <f t="shared" si="3"/>
        <v>T</v>
      </c>
      <c r="BJ7" s="37" t="str">
        <f t="shared" si="3"/>
        <v>F</v>
      </c>
      <c r="BK7" s="37" t="str">
        <f t="shared" si="3"/>
        <v>S</v>
      </c>
      <c r="BL7" s="38" t="str">
        <f t="shared" si="3"/>
        <v>S</v>
      </c>
    </row>
    <row r="8" spans="1:64" s="24" customFormat="1" ht="23" customHeight="1" thickBot="1" x14ac:dyDescent="0.2">
      <c r="A8" s="39" t="s">
        <v>43</v>
      </c>
      <c r="B8" s="39"/>
      <c r="C8" s="40" t="s">
        <v>25</v>
      </c>
      <c r="D8" s="41"/>
      <c r="E8" s="42">
        <f>D4</f>
        <v>45894</v>
      </c>
      <c r="F8" s="43">
        <v>46011</v>
      </c>
      <c r="G8" s="44">
        <v>5</v>
      </c>
      <c r="H8" s="63">
        <f>AVERAGEIF(B9:B72,"0",H9:H72)</f>
        <v>6.6666666666666666E-2</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53" customFormat="1" ht="14.5" customHeight="1" thickBot="1" x14ac:dyDescent="0.2">
      <c r="A9" s="61" t="str">
        <f>IF(ISERROR(VALUE(SUBSTITUTE(prevWBS,".",""))),"1",IF(ISERROR(FIND("`",SUBSTITUTE(prevWBS,".","`",1))),TEXT(VALUE(prevWBS)+1,"#"),TEXT(VALUE(LEFT(prevWBS,FIND("`",SUBSTITUTE(prevWBS,".","`",1))-1))+1,"#")))</f>
        <v>1</v>
      </c>
      <c r="B9" s="46">
        <f>LEN(A9)-LEN(SUBSTITUTE(A9,".",""))</f>
        <v>0</v>
      </c>
      <c r="C9" s="47" t="s">
        <v>28</v>
      </c>
      <c r="D9" s="48"/>
      <c r="E9" s="49">
        <f>E8</f>
        <v>45894</v>
      </c>
      <c r="F9" s="50">
        <v>45908</v>
      </c>
      <c r="G9" s="51">
        <f>F9-E9</f>
        <v>14</v>
      </c>
      <c r="H9" s="15">
        <f>AVERAGEIF(B9:B20,"1",H9:H20)</f>
        <v>0.33333333333333331</v>
      </c>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row>
    <row r="10" spans="1:64" s="59" customFormat="1" ht="14.5" customHeight="1" thickBot="1" x14ac:dyDescent="0.2">
      <c r="A10" s="62" t="str">
        <f t="shared" ref="A10"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0" s="46">
        <f t="shared" ref="B10:B72" si="5">LEN(A10)-LEN(SUBSTITUTE(A10,".",""))</f>
        <v>1</v>
      </c>
      <c r="C10" s="54" t="s">
        <v>30</v>
      </c>
      <c r="D10" s="55" t="s">
        <v>35</v>
      </c>
      <c r="E10" s="42">
        <v>45894</v>
      </c>
      <c r="F10" s="50">
        <v>45908</v>
      </c>
      <c r="G10" s="56">
        <f>F10-E9</f>
        <v>14</v>
      </c>
      <c r="H10" s="14">
        <f>SUMPRODUCT(G11:G14,H11:H14)/SUM(G11:G14)</f>
        <v>1</v>
      </c>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row>
    <row r="11" spans="1:64" s="59" customFormat="1" ht="14.5" customHeight="1" thickBot="1" x14ac:dyDescent="0.2">
      <c r="A1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1" s="46">
        <f t="shared" si="5"/>
        <v>2</v>
      </c>
      <c r="C11" s="60" t="s">
        <v>29</v>
      </c>
      <c r="D11" s="55" t="s">
        <v>35</v>
      </c>
      <c r="E11" s="42">
        <v>45894</v>
      </c>
      <c r="F11" s="50">
        <v>45908</v>
      </c>
      <c r="G11" s="56">
        <f t="shared" ref="G11:G14" si="6">F11-E11</f>
        <v>14</v>
      </c>
      <c r="H11" s="57">
        <v>1</v>
      </c>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row>
    <row r="12" spans="1:64" s="59" customFormat="1" ht="14.5" customHeight="1" thickBot="1" x14ac:dyDescent="0.2">
      <c r="A1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2" s="46">
        <f t="shared" si="5"/>
        <v>2</v>
      </c>
      <c r="C12" s="60" t="s">
        <v>31</v>
      </c>
      <c r="D12" s="55" t="s">
        <v>35</v>
      </c>
      <c r="E12" s="42">
        <v>45894</v>
      </c>
      <c r="F12" s="50">
        <v>45908</v>
      </c>
      <c r="G12" s="56">
        <f t="shared" si="6"/>
        <v>14</v>
      </c>
      <c r="H12" s="57">
        <v>1</v>
      </c>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row>
    <row r="13" spans="1:64" s="59" customFormat="1" ht="14.5" customHeight="1" thickBot="1" x14ac:dyDescent="0.2">
      <c r="A1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3" s="46">
        <f t="shared" si="5"/>
        <v>2</v>
      </c>
      <c r="C13" s="60" t="s">
        <v>32</v>
      </c>
      <c r="D13" s="55" t="s">
        <v>35</v>
      </c>
      <c r="E13" s="42">
        <v>45894</v>
      </c>
      <c r="F13" s="50">
        <v>45908</v>
      </c>
      <c r="G13" s="56">
        <f t="shared" si="6"/>
        <v>14</v>
      </c>
      <c r="H13" s="57">
        <v>1</v>
      </c>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row>
    <row r="14" spans="1:64" s="59" customFormat="1" ht="14.5" customHeight="1" thickBot="1" x14ac:dyDescent="0.2">
      <c r="A1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4" s="46">
        <f t="shared" si="5"/>
        <v>2</v>
      </c>
      <c r="C14" s="60" t="s">
        <v>33</v>
      </c>
      <c r="D14" s="55" t="s">
        <v>35</v>
      </c>
      <c r="E14" s="42">
        <v>45894</v>
      </c>
      <c r="F14" s="50">
        <v>45908</v>
      </c>
      <c r="G14" s="56">
        <f t="shared" si="6"/>
        <v>14</v>
      </c>
      <c r="H14" s="57">
        <v>1</v>
      </c>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row>
    <row r="15" spans="1:64" s="59" customFormat="1" ht="14.5" customHeight="1" thickBot="1" x14ac:dyDescent="0.2">
      <c r="A15" s="62" t="str">
        <f t="shared" ref="A15"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5" s="46">
        <f t="shared" si="5"/>
        <v>1</v>
      </c>
      <c r="C15" s="54" t="s">
        <v>34</v>
      </c>
      <c r="D15" s="55" t="s">
        <v>36</v>
      </c>
      <c r="E15" s="42">
        <v>45894</v>
      </c>
      <c r="F15" s="50">
        <v>45908</v>
      </c>
      <c r="G15" s="56">
        <f>F15-E14</f>
        <v>14</v>
      </c>
      <c r="H15" s="14">
        <v>0</v>
      </c>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row>
    <row r="16" spans="1:64" s="59" customFormat="1" ht="14.5" customHeight="1" thickBot="1" x14ac:dyDescent="0.2">
      <c r="A16"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6" s="46">
        <f t="shared" si="5"/>
        <v>2</v>
      </c>
      <c r="C16" s="60" t="s">
        <v>37</v>
      </c>
      <c r="D16" s="55" t="s">
        <v>36</v>
      </c>
      <c r="E16" s="42">
        <v>45894</v>
      </c>
      <c r="F16" s="50">
        <v>45908</v>
      </c>
      <c r="G16" s="56">
        <f t="shared" ref="G16:G17" si="8">F16-E16</f>
        <v>14</v>
      </c>
      <c r="H16" s="57">
        <v>0</v>
      </c>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row>
    <row r="17" spans="1:64" s="59" customFormat="1" ht="14.5" customHeight="1" thickBot="1" x14ac:dyDescent="0.2">
      <c r="A1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7" s="46">
        <f t="shared" si="5"/>
        <v>2</v>
      </c>
      <c r="C17" s="60" t="s">
        <v>38</v>
      </c>
      <c r="D17" s="55" t="s">
        <v>36</v>
      </c>
      <c r="E17" s="42">
        <v>45894</v>
      </c>
      <c r="F17" s="50">
        <v>45908</v>
      </c>
      <c r="G17" s="56">
        <f t="shared" si="8"/>
        <v>14</v>
      </c>
      <c r="H17" s="57">
        <v>0</v>
      </c>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row>
    <row r="18" spans="1:64" s="59" customFormat="1" ht="14.5" customHeight="1" thickBot="1" x14ac:dyDescent="0.2">
      <c r="A1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8" s="46">
        <f t="shared" si="5"/>
        <v>2</v>
      </c>
      <c r="C18" s="60" t="s">
        <v>39</v>
      </c>
      <c r="D18" s="55" t="s">
        <v>36</v>
      </c>
      <c r="E18" s="42">
        <v>45894</v>
      </c>
      <c r="F18" s="50">
        <v>45908</v>
      </c>
      <c r="G18" s="56">
        <f>F18-E18</f>
        <v>14</v>
      </c>
      <c r="H18" s="57">
        <v>0</v>
      </c>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row>
    <row r="19" spans="1:64" s="59" customFormat="1" ht="14.5" customHeight="1" thickBot="1" x14ac:dyDescent="0.2">
      <c r="A19" s="62" t="str">
        <f t="shared" ref="A19"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9" s="46">
        <f t="shared" si="5"/>
        <v>1</v>
      </c>
      <c r="C19" s="54" t="s">
        <v>40</v>
      </c>
      <c r="D19" s="55" t="s">
        <v>41</v>
      </c>
      <c r="E19" s="42">
        <v>45894</v>
      </c>
      <c r="F19" s="50">
        <v>45908</v>
      </c>
      <c r="G19" s="56">
        <f>F19-E19</f>
        <v>14</v>
      </c>
      <c r="H19" s="14">
        <v>0</v>
      </c>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row>
    <row r="20" spans="1:64" s="59" customFormat="1" ht="14.5" customHeight="1" thickBot="1" x14ac:dyDescent="0.2">
      <c r="A20"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0" s="46">
        <f t="shared" si="5"/>
        <v>2</v>
      </c>
      <c r="C20" s="60" t="s">
        <v>42</v>
      </c>
      <c r="D20" s="55" t="s">
        <v>41</v>
      </c>
      <c r="E20" s="42">
        <v>45894</v>
      </c>
      <c r="F20" s="50">
        <v>45908</v>
      </c>
      <c r="G20" s="56">
        <f t="shared" ref="G20" si="10">F20-E20</f>
        <v>14</v>
      </c>
      <c r="H20" s="57">
        <v>0</v>
      </c>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row>
    <row r="21" spans="1:64" s="53" customFormat="1" ht="14.5" customHeight="1" x14ac:dyDescent="0.15">
      <c r="A21" s="61" t="str">
        <f>IF(ISERROR(VALUE(SUBSTITUTE(prevWBS,".",""))),"1",IF(ISERROR(FIND("`",SUBSTITUTE(prevWBS,".","`",1))),TEXT(VALUE(prevWBS)+1,"#"),TEXT(VALUE(LEFT(prevWBS,FIND("`",SUBSTITUTE(prevWBS,".","`",1))-1))+1,"#")))</f>
        <v>2</v>
      </c>
      <c r="B21" s="46">
        <f>LEN(A21)-LEN(SUBSTITUTE(A21,".",""))</f>
        <v>0</v>
      </c>
      <c r="C21" s="47" t="s">
        <v>1</v>
      </c>
      <c r="D21" s="48"/>
      <c r="E21" s="49">
        <v>45908</v>
      </c>
      <c r="F21" s="50">
        <v>45922</v>
      </c>
      <c r="G21" s="51">
        <f>F21-E21</f>
        <v>14</v>
      </c>
      <c r="H21" s="15">
        <f>AVERAGEIF(B21:B33,"1",H21:H33)</f>
        <v>0</v>
      </c>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row>
    <row r="22" spans="1:64" s="59" customFormat="1" ht="14.5" customHeight="1" x14ac:dyDescent="0.15">
      <c r="A22" s="62" t="str">
        <f t="shared" ref="A22"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46">
        <f t="shared" si="5"/>
        <v>1</v>
      </c>
      <c r="C22" s="54" t="s">
        <v>2</v>
      </c>
      <c r="D22" s="55"/>
      <c r="E22" s="49">
        <v>45908</v>
      </c>
      <c r="F22" s="50">
        <v>45922</v>
      </c>
      <c r="G22" s="56">
        <f>F22-E21</f>
        <v>14</v>
      </c>
      <c r="H22" s="14">
        <f>SUMPRODUCT(G23:G25,H23:H25)/SUM(G23:G25)</f>
        <v>0</v>
      </c>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row>
    <row r="23" spans="1:64" s="59" customFormat="1" ht="14.5" customHeight="1" x14ac:dyDescent="0.15">
      <c r="A2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46">
        <f t="shared" si="5"/>
        <v>2</v>
      </c>
      <c r="C23" s="60" t="s">
        <v>22</v>
      </c>
      <c r="D23" s="55"/>
      <c r="E23" s="49">
        <v>45908</v>
      </c>
      <c r="F23" s="50">
        <v>45922</v>
      </c>
      <c r="G23" s="56">
        <f t="shared" ref="G23:G26" si="12">F23-E23</f>
        <v>14</v>
      </c>
      <c r="H23" s="57">
        <v>0</v>
      </c>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row>
    <row r="24" spans="1:64" s="59" customFormat="1" ht="14.5" customHeight="1" x14ac:dyDescent="0.15">
      <c r="A2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46">
        <f t="shared" si="5"/>
        <v>2</v>
      </c>
      <c r="C24" s="60" t="s">
        <v>22</v>
      </c>
      <c r="D24" s="55"/>
      <c r="E24" s="49">
        <v>45908</v>
      </c>
      <c r="F24" s="50">
        <v>45922</v>
      </c>
      <c r="G24" s="56">
        <f t="shared" si="12"/>
        <v>14</v>
      </c>
      <c r="H24" s="57">
        <v>0</v>
      </c>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row>
    <row r="25" spans="1:64" s="59" customFormat="1" ht="14.5" customHeight="1" x14ac:dyDescent="0.15">
      <c r="A25"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5" s="46">
        <f t="shared" si="5"/>
        <v>2</v>
      </c>
      <c r="C25" s="60" t="s">
        <v>22</v>
      </c>
      <c r="D25" s="55"/>
      <c r="E25" s="49">
        <v>45908</v>
      </c>
      <c r="F25" s="50">
        <v>45922</v>
      </c>
      <c r="G25" s="56">
        <f t="shared" si="12"/>
        <v>14</v>
      </c>
      <c r="H25" s="57">
        <v>0</v>
      </c>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row>
    <row r="26" spans="1:64" s="59" customFormat="1" ht="14.5" customHeight="1" x14ac:dyDescent="0.15">
      <c r="A26" s="62" t="str">
        <f t="shared" ref="A26" si="1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6" s="46">
        <f t="shared" si="5"/>
        <v>1</v>
      </c>
      <c r="C26" s="54" t="s">
        <v>2</v>
      </c>
      <c r="D26" s="55"/>
      <c r="E26" s="49">
        <v>45908</v>
      </c>
      <c r="F26" s="50">
        <v>45922</v>
      </c>
      <c r="G26" s="56">
        <f t="shared" si="12"/>
        <v>14</v>
      </c>
      <c r="H26" s="14">
        <f>SUMPRODUCT(G27:G29,H27:H29)/SUM(G27:G29)</f>
        <v>0</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row>
    <row r="27" spans="1:64" s="59" customFormat="1" ht="14.5" customHeight="1" x14ac:dyDescent="0.15">
      <c r="A2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7" s="46">
        <f t="shared" si="5"/>
        <v>2</v>
      </c>
      <c r="C27" s="60" t="s">
        <v>22</v>
      </c>
      <c r="D27" s="55"/>
      <c r="E27" s="49">
        <v>45908</v>
      </c>
      <c r="F27" s="50">
        <v>45922</v>
      </c>
      <c r="G27" s="56">
        <f t="shared" ref="G27:G28" si="14">F27-E27</f>
        <v>14</v>
      </c>
      <c r="H27" s="57">
        <v>0</v>
      </c>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row>
    <row r="28" spans="1:64" s="59" customFormat="1" ht="14.5" customHeight="1" x14ac:dyDescent="0.15">
      <c r="A2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8" s="46">
        <f t="shared" si="5"/>
        <v>2</v>
      </c>
      <c r="C28" s="60" t="s">
        <v>22</v>
      </c>
      <c r="D28" s="55"/>
      <c r="E28" s="49">
        <v>45908</v>
      </c>
      <c r="F28" s="50">
        <v>45922</v>
      </c>
      <c r="G28" s="56">
        <f t="shared" si="14"/>
        <v>14</v>
      </c>
      <c r="H28" s="57">
        <v>0</v>
      </c>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row>
    <row r="29" spans="1:64" s="59" customFormat="1" ht="14.5" customHeight="1" x14ac:dyDescent="0.15">
      <c r="A29"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9" s="46">
        <f t="shared" si="5"/>
        <v>2</v>
      </c>
      <c r="C29" s="60" t="s">
        <v>22</v>
      </c>
      <c r="D29" s="55"/>
      <c r="E29" s="49">
        <v>45908</v>
      </c>
      <c r="F29" s="50">
        <v>45922</v>
      </c>
      <c r="G29" s="56">
        <f>F29-E29</f>
        <v>14</v>
      </c>
      <c r="H29" s="57">
        <v>0</v>
      </c>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row>
    <row r="30" spans="1:64" s="59" customFormat="1" ht="14.5" customHeight="1" x14ac:dyDescent="0.15">
      <c r="A30" s="62" t="str">
        <f t="shared" ref="A30" si="1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0" s="46">
        <f t="shared" si="5"/>
        <v>1</v>
      </c>
      <c r="C30" s="54" t="s">
        <v>2</v>
      </c>
      <c r="D30" s="55"/>
      <c r="E30" s="49">
        <v>45908</v>
      </c>
      <c r="F30" s="50">
        <v>45922</v>
      </c>
      <c r="G30" s="56">
        <f>F30-E30</f>
        <v>14</v>
      </c>
      <c r="H30" s="14">
        <f>SUMPRODUCT(G33:G33,H33:H33)/SUM(G33:G33)</f>
        <v>0</v>
      </c>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row>
    <row r="31" spans="1:64" s="59" customFormat="1" ht="14.5" customHeight="1" x14ac:dyDescent="0.15">
      <c r="A3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31" s="46">
        <f t="shared" si="5"/>
        <v>2</v>
      </c>
      <c r="C31" s="60" t="s">
        <v>22</v>
      </c>
      <c r="D31" s="55"/>
      <c r="E31" s="49">
        <v>45908</v>
      </c>
      <c r="F31" s="50">
        <v>45922</v>
      </c>
      <c r="G31" s="56">
        <f t="shared" ref="G31:G32" si="16">F31-E31</f>
        <v>14</v>
      </c>
      <c r="H31" s="57">
        <v>0</v>
      </c>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row>
    <row r="32" spans="1:64" s="59" customFormat="1" ht="14.5" customHeight="1" x14ac:dyDescent="0.15">
      <c r="A3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32" s="46">
        <f t="shared" si="5"/>
        <v>2</v>
      </c>
      <c r="C32" s="60" t="s">
        <v>22</v>
      </c>
      <c r="D32" s="55"/>
      <c r="E32" s="49">
        <v>45908</v>
      </c>
      <c r="F32" s="50">
        <v>45922</v>
      </c>
      <c r="G32" s="56">
        <f t="shared" si="16"/>
        <v>14</v>
      </c>
      <c r="H32" s="57">
        <v>0</v>
      </c>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row>
    <row r="33" spans="1:64" s="59" customFormat="1" ht="14.5" customHeight="1" x14ac:dyDescent="0.15">
      <c r="A3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33" s="46">
        <f t="shared" si="5"/>
        <v>2</v>
      </c>
      <c r="C33" s="60" t="s">
        <v>22</v>
      </c>
      <c r="D33" s="55"/>
      <c r="E33" s="49">
        <v>45908</v>
      </c>
      <c r="F33" s="50">
        <v>45922</v>
      </c>
      <c r="G33" s="56">
        <f t="shared" ref="G33" si="17">F33-E33</f>
        <v>14</v>
      </c>
      <c r="H33" s="57">
        <v>0</v>
      </c>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row>
    <row r="34" spans="1:64" s="53" customFormat="1" ht="14.5" customHeight="1" x14ac:dyDescent="0.15">
      <c r="A34" s="61" t="str">
        <f>IF(ISERROR(VALUE(SUBSTITUTE(prevWBS,".",""))),"1",IF(ISERROR(FIND("`",SUBSTITUTE(prevWBS,".","`",1))),TEXT(VALUE(prevWBS)+1,"#"),TEXT(VALUE(LEFT(prevWBS,FIND("`",SUBSTITUTE(prevWBS,".","`",1))-1))+1,"#")))</f>
        <v>3</v>
      </c>
      <c r="B34" s="46">
        <f>LEN(A34)-LEN(SUBSTITUTE(A34,".",""))</f>
        <v>0</v>
      </c>
      <c r="C34" s="47" t="s">
        <v>1</v>
      </c>
      <c r="D34" s="48"/>
      <c r="E34" s="50">
        <v>45922</v>
      </c>
      <c r="F34" s="50">
        <v>45936</v>
      </c>
      <c r="G34" s="51">
        <f>F34-E34</f>
        <v>14</v>
      </c>
      <c r="H34" s="15">
        <f>AVERAGEIF(B34:B46,"1",H34:H46)</f>
        <v>0</v>
      </c>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row>
    <row r="35" spans="1:64" s="59" customFormat="1" ht="14.5" customHeight="1" x14ac:dyDescent="0.15">
      <c r="A35" s="62" t="str">
        <f t="shared" ref="A35"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s="46">
        <f t="shared" si="5"/>
        <v>1</v>
      </c>
      <c r="C35" s="54" t="s">
        <v>2</v>
      </c>
      <c r="D35" s="55"/>
      <c r="E35" s="50">
        <v>45922</v>
      </c>
      <c r="F35" s="50">
        <v>45936</v>
      </c>
      <c r="G35" s="56">
        <f>F35-E34</f>
        <v>14</v>
      </c>
      <c r="H35" s="14">
        <f>SUMPRODUCT(G36:G38,H36:H38)/SUM(G36:G38)</f>
        <v>0</v>
      </c>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row>
    <row r="36" spans="1:64" s="59" customFormat="1" ht="14.5" customHeight="1" x14ac:dyDescent="0.15">
      <c r="A36"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6" s="46">
        <f t="shared" si="5"/>
        <v>2</v>
      </c>
      <c r="C36" s="60" t="s">
        <v>22</v>
      </c>
      <c r="D36" s="55"/>
      <c r="E36" s="50">
        <v>45922</v>
      </c>
      <c r="F36" s="50">
        <v>45936</v>
      </c>
      <c r="G36" s="56">
        <f t="shared" ref="G36:G39" si="19">F36-E36</f>
        <v>14</v>
      </c>
      <c r="H36" s="57">
        <v>0</v>
      </c>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row>
    <row r="37" spans="1:64" s="59" customFormat="1" ht="14.5" customHeight="1" x14ac:dyDescent="0.15">
      <c r="A3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7" s="46">
        <f t="shared" si="5"/>
        <v>2</v>
      </c>
      <c r="C37" s="60" t="s">
        <v>22</v>
      </c>
      <c r="D37" s="55"/>
      <c r="E37" s="50">
        <v>45922</v>
      </c>
      <c r="F37" s="50">
        <v>45936</v>
      </c>
      <c r="G37" s="56">
        <f t="shared" si="19"/>
        <v>14</v>
      </c>
      <c r="H37" s="57">
        <v>0</v>
      </c>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row>
    <row r="38" spans="1:64" s="59" customFormat="1" ht="14.5" customHeight="1" x14ac:dyDescent="0.15">
      <c r="A3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8" s="46">
        <f t="shared" si="5"/>
        <v>2</v>
      </c>
      <c r="C38" s="60" t="s">
        <v>22</v>
      </c>
      <c r="D38" s="55"/>
      <c r="E38" s="50">
        <v>45922</v>
      </c>
      <c r="F38" s="50">
        <v>45936</v>
      </c>
      <c r="G38" s="56">
        <f t="shared" si="19"/>
        <v>14</v>
      </c>
      <c r="H38" s="57">
        <v>0</v>
      </c>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row>
    <row r="39" spans="1:64" s="59" customFormat="1" ht="14.5" customHeight="1" x14ac:dyDescent="0.15">
      <c r="A39" s="62" t="str">
        <f t="shared" ref="A39" si="2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9" s="46">
        <f t="shared" si="5"/>
        <v>1</v>
      </c>
      <c r="C39" s="54" t="s">
        <v>2</v>
      </c>
      <c r="D39" s="55"/>
      <c r="E39" s="50">
        <v>45922</v>
      </c>
      <c r="F39" s="50">
        <v>45936</v>
      </c>
      <c r="G39" s="56">
        <f t="shared" si="19"/>
        <v>14</v>
      </c>
      <c r="H39" s="14">
        <f>SUMPRODUCT(G40:G42,H40:H42)/SUM(G40:G42)</f>
        <v>0</v>
      </c>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row>
    <row r="40" spans="1:64" s="59" customFormat="1" ht="14.5" customHeight="1" x14ac:dyDescent="0.15">
      <c r="A40"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0" s="46">
        <f t="shared" si="5"/>
        <v>2</v>
      </c>
      <c r="C40" s="60" t="s">
        <v>22</v>
      </c>
      <c r="D40" s="55"/>
      <c r="E40" s="50">
        <v>45922</v>
      </c>
      <c r="F40" s="50">
        <v>45936</v>
      </c>
      <c r="G40" s="56">
        <f t="shared" ref="G40:G41" si="21">F40-E40</f>
        <v>14</v>
      </c>
      <c r="H40" s="57">
        <v>0</v>
      </c>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row>
    <row r="41" spans="1:64" s="59" customFormat="1" ht="14.5" customHeight="1" x14ac:dyDescent="0.15">
      <c r="A4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41" s="46">
        <f t="shared" si="5"/>
        <v>2</v>
      </c>
      <c r="C41" s="60" t="s">
        <v>22</v>
      </c>
      <c r="D41" s="55"/>
      <c r="E41" s="50">
        <v>45922</v>
      </c>
      <c r="F41" s="50">
        <v>45936</v>
      </c>
      <c r="G41" s="56">
        <f t="shared" si="21"/>
        <v>14</v>
      </c>
      <c r="H41" s="57">
        <v>0</v>
      </c>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4" s="59" customFormat="1" ht="14.5" customHeight="1" x14ac:dyDescent="0.15">
      <c r="A4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42" s="46">
        <f t="shared" si="5"/>
        <v>2</v>
      </c>
      <c r="C42" s="60" t="s">
        <v>22</v>
      </c>
      <c r="D42" s="55"/>
      <c r="E42" s="50">
        <v>45922</v>
      </c>
      <c r="F42" s="50">
        <v>45936</v>
      </c>
      <c r="G42" s="56">
        <f>F42-E42</f>
        <v>14</v>
      </c>
      <c r="H42" s="57">
        <v>0</v>
      </c>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row>
    <row r="43" spans="1:64" s="59" customFormat="1" ht="14.5" customHeight="1" x14ac:dyDescent="0.15">
      <c r="A43" s="62" t="str">
        <f t="shared" ref="A43"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3" s="46">
        <f t="shared" si="5"/>
        <v>1</v>
      </c>
      <c r="C43" s="54" t="s">
        <v>2</v>
      </c>
      <c r="D43" s="55"/>
      <c r="E43" s="50">
        <v>45922</v>
      </c>
      <c r="F43" s="50">
        <v>45936</v>
      </c>
      <c r="G43" s="56">
        <f>F43-E43</f>
        <v>14</v>
      </c>
      <c r="H43" s="14">
        <f>SUMPRODUCT(G46:G46,H46:H46)/SUM(G46:G46)</f>
        <v>0</v>
      </c>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row>
    <row r="44" spans="1:64" s="59" customFormat="1" ht="14.5" customHeight="1" x14ac:dyDescent="0.15">
      <c r="A4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4" s="46">
        <f t="shared" si="5"/>
        <v>2</v>
      </c>
      <c r="C44" s="60" t="s">
        <v>22</v>
      </c>
      <c r="D44" s="55"/>
      <c r="E44" s="50">
        <v>45922</v>
      </c>
      <c r="F44" s="50">
        <v>45936</v>
      </c>
      <c r="G44" s="56">
        <f t="shared" ref="G44" si="23">F44-E44</f>
        <v>14</v>
      </c>
      <c r="H44" s="57">
        <v>0</v>
      </c>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row>
    <row r="45" spans="1:64" s="59" customFormat="1" ht="14.5" customHeight="1" x14ac:dyDescent="0.15">
      <c r="A45"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5" s="46">
        <f t="shared" si="5"/>
        <v>2</v>
      </c>
      <c r="C45" s="60" t="s">
        <v>22</v>
      </c>
      <c r="D45" s="55"/>
      <c r="E45" s="50">
        <v>45922</v>
      </c>
      <c r="F45" s="50">
        <v>45936</v>
      </c>
      <c r="G45" s="56">
        <f t="shared" ref="G45" si="24">F45-E45</f>
        <v>14</v>
      </c>
      <c r="H45" s="57">
        <v>0</v>
      </c>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row>
    <row r="46" spans="1:64" s="59" customFormat="1" ht="14.5" customHeight="1" x14ac:dyDescent="0.15">
      <c r="A46"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46" s="46">
        <f t="shared" si="5"/>
        <v>2</v>
      </c>
      <c r="C46" s="60" t="s">
        <v>22</v>
      </c>
      <c r="D46" s="55"/>
      <c r="E46" s="50">
        <v>45922</v>
      </c>
      <c r="F46" s="50">
        <v>45936</v>
      </c>
      <c r="G46" s="56">
        <f t="shared" ref="G46" si="25">F46-E46</f>
        <v>14</v>
      </c>
      <c r="H46" s="57">
        <v>0</v>
      </c>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row>
    <row r="47" spans="1:64" s="53" customFormat="1" ht="14.5" customHeight="1" x14ac:dyDescent="0.15">
      <c r="A47" s="61" t="str">
        <f>IF(ISERROR(VALUE(SUBSTITUTE(prevWBS,".",""))),"1",IF(ISERROR(FIND("`",SUBSTITUTE(prevWBS,".","`",1))),TEXT(VALUE(prevWBS)+1,"#"),TEXT(VALUE(LEFT(prevWBS,FIND("`",SUBSTITUTE(prevWBS,".","`",1))-1))+1,"#")))</f>
        <v>4</v>
      </c>
      <c r="B47" s="46">
        <f>LEN(A47)-LEN(SUBSTITUTE(A47,".",""))</f>
        <v>0</v>
      </c>
      <c r="C47" s="47" t="s">
        <v>1</v>
      </c>
      <c r="D47" s="48"/>
      <c r="E47" s="50">
        <v>45936</v>
      </c>
      <c r="F47" s="50">
        <v>45950</v>
      </c>
      <c r="G47" s="51">
        <f>F47-E47</f>
        <v>14</v>
      </c>
      <c r="H47" s="15">
        <f>AVERAGEIF(B47:B59,"1",H47:H59)</f>
        <v>0</v>
      </c>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row>
    <row r="48" spans="1:64" s="59" customFormat="1" ht="14.5" customHeight="1" x14ac:dyDescent="0.15">
      <c r="A48" s="62" t="str">
        <f t="shared" ref="A48" si="2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8" s="46">
        <f t="shared" si="5"/>
        <v>1</v>
      </c>
      <c r="C48" s="54" t="s">
        <v>2</v>
      </c>
      <c r="D48" s="55"/>
      <c r="E48" s="50">
        <v>45936</v>
      </c>
      <c r="F48" s="50">
        <v>45950</v>
      </c>
      <c r="G48" s="56">
        <f>F48-E47</f>
        <v>14</v>
      </c>
      <c r="H48" s="14">
        <f>SUMPRODUCT(G49:G51,H49:H51)/SUM(G49:G51)</f>
        <v>0</v>
      </c>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row>
    <row r="49" spans="1:64" s="59" customFormat="1" ht="14.5" customHeight="1" x14ac:dyDescent="0.15">
      <c r="A49"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49" s="46">
        <f t="shared" si="5"/>
        <v>2</v>
      </c>
      <c r="C49" s="60" t="s">
        <v>22</v>
      </c>
      <c r="D49" s="55"/>
      <c r="E49" s="50">
        <v>45936</v>
      </c>
      <c r="F49" s="50">
        <v>45950</v>
      </c>
      <c r="G49" s="56">
        <f t="shared" ref="G49:G52" si="27">F49-E49</f>
        <v>14</v>
      </c>
      <c r="H49" s="57">
        <v>0</v>
      </c>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row>
    <row r="50" spans="1:64" s="59" customFormat="1" ht="14.5" customHeight="1" x14ac:dyDescent="0.15">
      <c r="A50"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0" s="46">
        <f t="shared" si="5"/>
        <v>2</v>
      </c>
      <c r="C50" s="60" t="s">
        <v>22</v>
      </c>
      <c r="D50" s="55"/>
      <c r="E50" s="50">
        <v>45936</v>
      </c>
      <c r="F50" s="50">
        <v>45950</v>
      </c>
      <c r="G50" s="56">
        <f t="shared" si="27"/>
        <v>14</v>
      </c>
      <c r="H50" s="57">
        <v>0</v>
      </c>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row>
    <row r="51" spans="1:64" s="59" customFormat="1" ht="14.5" customHeight="1" x14ac:dyDescent="0.15">
      <c r="A5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1" s="46">
        <f t="shared" si="5"/>
        <v>2</v>
      </c>
      <c r="C51" s="60" t="s">
        <v>22</v>
      </c>
      <c r="D51" s="55"/>
      <c r="E51" s="50">
        <v>45936</v>
      </c>
      <c r="F51" s="50">
        <v>45950</v>
      </c>
      <c r="G51" s="56">
        <f t="shared" si="27"/>
        <v>14</v>
      </c>
      <c r="H51" s="57">
        <v>0</v>
      </c>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row>
    <row r="52" spans="1:64" s="59" customFormat="1" ht="14.5" customHeight="1" x14ac:dyDescent="0.15">
      <c r="A52" s="62" t="str">
        <f t="shared" ref="A52" si="2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2" s="46">
        <f t="shared" si="5"/>
        <v>1</v>
      </c>
      <c r="C52" s="54" t="s">
        <v>2</v>
      </c>
      <c r="D52" s="55"/>
      <c r="E52" s="50">
        <v>45936</v>
      </c>
      <c r="F52" s="50">
        <v>45950</v>
      </c>
      <c r="G52" s="56">
        <f t="shared" si="27"/>
        <v>14</v>
      </c>
      <c r="H52" s="14">
        <f>SUMPRODUCT(G53:G55,H53:H55)/SUM(G53:G55)</f>
        <v>0</v>
      </c>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row>
    <row r="53" spans="1:64" s="59" customFormat="1" ht="14.5" customHeight="1" x14ac:dyDescent="0.15">
      <c r="A5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3" s="46">
        <f t="shared" si="5"/>
        <v>2</v>
      </c>
      <c r="C53" s="60" t="s">
        <v>22</v>
      </c>
      <c r="D53" s="55"/>
      <c r="E53" s="50">
        <v>45936</v>
      </c>
      <c r="F53" s="50">
        <v>45950</v>
      </c>
      <c r="G53" s="56">
        <f t="shared" ref="G53:G54" si="29">F53-E53</f>
        <v>14</v>
      </c>
      <c r="H53" s="57">
        <v>0</v>
      </c>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row>
    <row r="54" spans="1:64" s="59" customFormat="1" ht="14.5" customHeight="1" x14ac:dyDescent="0.15">
      <c r="A5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54" s="46">
        <f t="shared" si="5"/>
        <v>2</v>
      </c>
      <c r="C54" s="60" t="s">
        <v>22</v>
      </c>
      <c r="D54" s="55"/>
      <c r="E54" s="50">
        <v>45936</v>
      </c>
      <c r="F54" s="50">
        <v>45950</v>
      </c>
      <c r="G54" s="56">
        <f t="shared" si="29"/>
        <v>14</v>
      </c>
      <c r="H54" s="57">
        <v>0</v>
      </c>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row>
    <row r="55" spans="1:64" s="59" customFormat="1" ht="14.5" customHeight="1" x14ac:dyDescent="0.15">
      <c r="A55"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55" s="46">
        <f t="shared" si="5"/>
        <v>2</v>
      </c>
      <c r="C55" s="60" t="s">
        <v>22</v>
      </c>
      <c r="D55" s="55"/>
      <c r="E55" s="50">
        <v>45936</v>
      </c>
      <c r="F55" s="50">
        <v>45950</v>
      </c>
      <c r="G55" s="56">
        <f>F55-E55</f>
        <v>14</v>
      </c>
      <c r="H55" s="57">
        <v>0</v>
      </c>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row>
    <row r="56" spans="1:64" s="59" customFormat="1" ht="14.5" customHeight="1" x14ac:dyDescent="0.15">
      <c r="A56" s="62" t="str">
        <f t="shared" ref="A56" si="3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6" s="46">
        <f t="shared" si="5"/>
        <v>1</v>
      </c>
      <c r="C56" s="54" t="s">
        <v>2</v>
      </c>
      <c r="D56" s="55"/>
      <c r="E56" s="50">
        <v>45936</v>
      </c>
      <c r="F56" s="50">
        <v>45950</v>
      </c>
      <c r="G56" s="56">
        <f>F56-E56</f>
        <v>14</v>
      </c>
      <c r="H56" s="14">
        <f>SUMPRODUCT(G59:G59,H59:H59)/SUM(G59:G59)</f>
        <v>0</v>
      </c>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row>
    <row r="57" spans="1:64" s="59" customFormat="1" ht="14.5" customHeight="1" x14ac:dyDescent="0.15">
      <c r="A5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57" s="46">
        <f t="shared" si="5"/>
        <v>2</v>
      </c>
      <c r="C57" s="60" t="s">
        <v>22</v>
      </c>
      <c r="D57" s="55"/>
      <c r="E57" s="50">
        <v>45936</v>
      </c>
      <c r="F57" s="50">
        <v>45950</v>
      </c>
      <c r="G57" s="56">
        <f t="shared" ref="G57:G58" si="31">F57-E57</f>
        <v>14</v>
      </c>
      <c r="H57" s="57">
        <v>0</v>
      </c>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row>
    <row r="58" spans="1:64" s="59" customFormat="1" ht="14.5" customHeight="1" x14ac:dyDescent="0.15">
      <c r="A5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58" s="46">
        <f t="shared" si="5"/>
        <v>2</v>
      </c>
      <c r="C58" s="60" t="s">
        <v>22</v>
      </c>
      <c r="D58" s="55"/>
      <c r="E58" s="50">
        <v>45936</v>
      </c>
      <c r="F58" s="50">
        <v>45950</v>
      </c>
      <c r="G58" s="56">
        <f t="shared" si="31"/>
        <v>14</v>
      </c>
      <c r="H58" s="57">
        <v>0</v>
      </c>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row>
    <row r="59" spans="1:64" s="59" customFormat="1" ht="14.5" customHeight="1" x14ac:dyDescent="0.15">
      <c r="A59"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4.3.3</v>
      </c>
      <c r="B59" s="46">
        <f t="shared" si="5"/>
        <v>2</v>
      </c>
      <c r="C59" s="60" t="s">
        <v>22</v>
      </c>
      <c r="D59" s="55"/>
      <c r="E59" s="50">
        <v>45936</v>
      </c>
      <c r="F59" s="50">
        <v>45950</v>
      </c>
      <c r="G59" s="56">
        <f t="shared" ref="G59" si="32">F59-E59</f>
        <v>14</v>
      </c>
      <c r="H59" s="57">
        <v>0</v>
      </c>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row>
    <row r="60" spans="1:64" s="53" customFormat="1" ht="14.5" customHeight="1" x14ac:dyDescent="0.15">
      <c r="A60" s="61" t="str">
        <f>IF(ISERROR(VALUE(SUBSTITUTE(prevWBS,".",""))),"1",IF(ISERROR(FIND("`",SUBSTITUTE(prevWBS,".","`",1))),TEXT(VALUE(prevWBS)+1,"#"),TEXT(VALUE(LEFT(prevWBS,FIND("`",SUBSTITUTE(prevWBS,".","`",1))-1))+1,"#")))</f>
        <v>5</v>
      </c>
      <c r="B60" s="46">
        <f>LEN(A60)-LEN(SUBSTITUTE(A60,".",""))</f>
        <v>0</v>
      </c>
      <c r="C60" s="47" t="s">
        <v>1</v>
      </c>
      <c r="D60" s="48"/>
      <c r="E60" s="50">
        <v>45950</v>
      </c>
      <c r="F60" s="50">
        <v>45964</v>
      </c>
      <c r="G60" s="51">
        <f>F60-E60</f>
        <v>14</v>
      </c>
      <c r="H60" s="15">
        <f>AVERAGEIF(B60:B72,"1",H60:H72)</f>
        <v>0</v>
      </c>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row>
    <row r="61" spans="1:64" s="59" customFormat="1" ht="14.5" customHeight="1" x14ac:dyDescent="0.15">
      <c r="A61" s="62" t="str">
        <f t="shared" ref="A61" si="3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1" s="46">
        <f t="shared" si="5"/>
        <v>1</v>
      </c>
      <c r="C61" s="54" t="s">
        <v>2</v>
      </c>
      <c r="D61" s="55"/>
      <c r="E61" s="50">
        <v>45950</v>
      </c>
      <c r="F61" s="50">
        <v>45964</v>
      </c>
      <c r="G61" s="56">
        <f>F61-E60</f>
        <v>14</v>
      </c>
      <c r="H61" s="14">
        <f>SUMPRODUCT(G62:G64,H62:H64)/SUM(G62:G64)</f>
        <v>0</v>
      </c>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row>
    <row r="62" spans="1:64" s="59" customFormat="1" ht="14.5" customHeight="1" x14ac:dyDescent="0.15">
      <c r="A6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62" s="46">
        <f t="shared" si="5"/>
        <v>2</v>
      </c>
      <c r="C62" s="60" t="s">
        <v>22</v>
      </c>
      <c r="D62" s="55"/>
      <c r="E62" s="50">
        <v>45950</v>
      </c>
      <c r="F62" s="50">
        <v>45964</v>
      </c>
      <c r="G62" s="56">
        <f t="shared" ref="G62:G65" si="34">F62-E62</f>
        <v>14</v>
      </c>
      <c r="H62" s="57">
        <v>0</v>
      </c>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row>
    <row r="63" spans="1:64" s="59" customFormat="1" ht="14.5" customHeight="1" x14ac:dyDescent="0.15">
      <c r="A6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63" s="46">
        <f t="shared" si="5"/>
        <v>2</v>
      </c>
      <c r="C63" s="60" t="s">
        <v>22</v>
      </c>
      <c r="D63" s="55"/>
      <c r="E63" s="50">
        <v>45950</v>
      </c>
      <c r="F63" s="50">
        <v>45964</v>
      </c>
      <c r="G63" s="56">
        <f t="shared" si="34"/>
        <v>14</v>
      </c>
      <c r="H63" s="57">
        <v>0</v>
      </c>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row>
    <row r="64" spans="1:64" s="59" customFormat="1" ht="14.5" customHeight="1" x14ac:dyDescent="0.15">
      <c r="A6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5.1.3</v>
      </c>
      <c r="B64" s="46">
        <f t="shared" si="5"/>
        <v>2</v>
      </c>
      <c r="C64" s="60" t="s">
        <v>22</v>
      </c>
      <c r="D64" s="55"/>
      <c r="E64" s="50">
        <v>45950</v>
      </c>
      <c r="F64" s="50">
        <v>45964</v>
      </c>
      <c r="G64" s="56">
        <f t="shared" si="34"/>
        <v>14</v>
      </c>
      <c r="H64" s="57">
        <v>0</v>
      </c>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row>
    <row r="65" spans="1:64" s="59" customFormat="1" ht="14.5" customHeight="1" x14ac:dyDescent="0.15">
      <c r="A65" s="62" t="str">
        <f t="shared" ref="A65" si="3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5" s="46">
        <f t="shared" si="5"/>
        <v>1</v>
      </c>
      <c r="C65" s="54" t="s">
        <v>2</v>
      </c>
      <c r="D65" s="55"/>
      <c r="E65" s="50">
        <v>45950</v>
      </c>
      <c r="F65" s="50">
        <v>45964</v>
      </c>
      <c r="G65" s="56">
        <f t="shared" si="34"/>
        <v>14</v>
      </c>
      <c r="H65" s="14">
        <f>SUMPRODUCT(G66:G68,H66:H68)/SUM(G66:G68)</f>
        <v>0</v>
      </c>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row>
    <row r="66" spans="1:64" s="59" customFormat="1" ht="14.5" customHeight="1" x14ac:dyDescent="0.15">
      <c r="A66"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66" s="46">
        <f t="shared" si="5"/>
        <v>2</v>
      </c>
      <c r="C66" s="60" t="s">
        <v>22</v>
      </c>
      <c r="D66" s="55"/>
      <c r="E66" s="50">
        <v>45950</v>
      </c>
      <c r="F66" s="50">
        <v>45964</v>
      </c>
      <c r="G66" s="56">
        <f t="shared" ref="G66:G67" si="36">F66-E66</f>
        <v>14</v>
      </c>
      <c r="H66" s="57">
        <v>0</v>
      </c>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row>
    <row r="67" spans="1:64" s="59" customFormat="1" ht="14.5" customHeight="1" x14ac:dyDescent="0.15">
      <c r="A6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5.2.2</v>
      </c>
      <c r="B67" s="46">
        <f t="shared" si="5"/>
        <v>2</v>
      </c>
      <c r="C67" s="60" t="s">
        <v>22</v>
      </c>
      <c r="D67" s="55"/>
      <c r="E67" s="50">
        <v>45950</v>
      </c>
      <c r="F67" s="50">
        <v>45964</v>
      </c>
      <c r="G67" s="56">
        <f t="shared" si="36"/>
        <v>14</v>
      </c>
      <c r="H67" s="57">
        <v>0</v>
      </c>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row>
    <row r="68" spans="1:64" s="59" customFormat="1" ht="14.5" customHeight="1" x14ac:dyDescent="0.15">
      <c r="A6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5.2.3</v>
      </c>
      <c r="B68" s="46">
        <f t="shared" si="5"/>
        <v>2</v>
      </c>
      <c r="C68" s="60" t="s">
        <v>22</v>
      </c>
      <c r="D68" s="55"/>
      <c r="E68" s="50">
        <v>45950</v>
      </c>
      <c r="F68" s="50">
        <v>45964</v>
      </c>
      <c r="G68" s="56">
        <f>F68-E68</f>
        <v>14</v>
      </c>
      <c r="H68" s="57">
        <v>0</v>
      </c>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row>
    <row r="69" spans="1:64" s="59" customFormat="1" ht="14.5" customHeight="1" x14ac:dyDescent="0.15">
      <c r="A69" s="62" t="str">
        <f t="shared" ref="A69" si="3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9" s="46">
        <f t="shared" si="5"/>
        <v>1</v>
      </c>
      <c r="C69" s="54" t="s">
        <v>2</v>
      </c>
      <c r="D69" s="55"/>
      <c r="E69" s="50">
        <v>45950</v>
      </c>
      <c r="F69" s="50">
        <v>45964</v>
      </c>
      <c r="G69" s="56">
        <f>F69-E69</f>
        <v>14</v>
      </c>
      <c r="H69" s="14">
        <f>SUMPRODUCT(G72:G72,H72:H72)/SUM(G72:G72)</f>
        <v>0</v>
      </c>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row>
    <row r="70" spans="1:64" s="59" customFormat="1" ht="14.5" customHeight="1" x14ac:dyDescent="0.15">
      <c r="A70"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70" s="46">
        <f t="shared" si="5"/>
        <v>2</v>
      </c>
      <c r="C70" s="60" t="s">
        <v>22</v>
      </c>
      <c r="D70" s="55"/>
      <c r="E70" s="50">
        <v>45950</v>
      </c>
      <c r="F70" s="50">
        <v>45964</v>
      </c>
      <c r="G70" s="56">
        <f t="shared" ref="G70:G71" si="38">F70-E70</f>
        <v>14</v>
      </c>
      <c r="H70" s="57">
        <v>0</v>
      </c>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row>
    <row r="71" spans="1:64" s="59" customFormat="1" ht="14.5" customHeight="1" x14ac:dyDescent="0.15">
      <c r="A7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5.3.2</v>
      </c>
      <c r="B71" s="46">
        <f t="shared" si="5"/>
        <v>2</v>
      </c>
      <c r="C71" s="60" t="s">
        <v>22</v>
      </c>
      <c r="D71" s="55"/>
      <c r="E71" s="50">
        <v>45950</v>
      </c>
      <c r="F71" s="50">
        <v>45964</v>
      </c>
      <c r="G71" s="56">
        <f t="shared" si="38"/>
        <v>14</v>
      </c>
      <c r="H71" s="57">
        <v>0</v>
      </c>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row>
    <row r="72" spans="1:64" s="59" customFormat="1" ht="14.5" customHeight="1" x14ac:dyDescent="0.15">
      <c r="A7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5.3.3</v>
      </c>
      <c r="B72" s="46">
        <f t="shared" si="5"/>
        <v>2</v>
      </c>
      <c r="C72" s="60" t="s">
        <v>22</v>
      </c>
      <c r="D72" s="55"/>
      <c r="E72" s="50">
        <v>45950</v>
      </c>
      <c r="F72" s="50">
        <v>45964</v>
      </c>
      <c r="G72" s="56">
        <f t="shared" ref="G72" si="39">F72-E72</f>
        <v>14</v>
      </c>
      <c r="H72" s="57">
        <v>0</v>
      </c>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row>
  </sheetData>
  <sheetProtection algorithmName="SHA-512" hashValue="Eye/OdGGInY0rlmLQDPtrZplPgIP4CQRGRtFKYALvKk7ORZSnvVidyNDzLIuWjTVM+hgYZsS1HlpO30mNwlpgQ==" saltValue="oXDfAtrSAssQZsuzK+qC3A==" spinCount="100000" sheet="1" formatCells="0" formatColumns="0" formatRows="0" insertColumns="0" insertRows="0" insertHyperlinks="0" deleteColumns="0" deleteRows="0" sort="0" autoFilter="0" pivotTables="0"/>
  <mergeCells count="19">
    <mergeCell ref="I1:AC1"/>
    <mergeCell ref="D5:E5"/>
    <mergeCell ref="P4:V4"/>
    <mergeCell ref="I4:O4"/>
    <mergeCell ref="D4:E4"/>
    <mergeCell ref="P5:V5"/>
    <mergeCell ref="I5:O5"/>
    <mergeCell ref="W4:AC4"/>
    <mergeCell ref="W5:AC5"/>
    <mergeCell ref="AD4:AJ4"/>
    <mergeCell ref="AD5:AJ5"/>
    <mergeCell ref="BF4:BL4"/>
    <mergeCell ref="BF5:BL5"/>
    <mergeCell ref="AK5:AQ5"/>
    <mergeCell ref="AR4:AX4"/>
    <mergeCell ref="AR5:AX5"/>
    <mergeCell ref="AK4:AQ4"/>
    <mergeCell ref="AY4:BE4"/>
    <mergeCell ref="AY5:BE5"/>
  </mergeCells>
  <phoneticPr fontId="3" type="noConversion"/>
  <conditionalFormatting sqref="H9:H72">
    <cfRule type="dataBar" priority="1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I6:BL8">
    <cfRule type="expression" dxfId="3" priority="62">
      <formula>I$6=TODAY()</formula>
    </cfRule>
  </conditionalFormatting>
  <conditionalFormatting sqref="I6:BL72">
    <cfRule type="expression" dxfId="2" priority="25">
      <formula>I$6=TODAY()</formula>
    </cfRule>
  </conditionalFormatting>
  <conditionalFormatting sqref="I9:BL72">
    <cfRule type="expression" dxfId="1" priority="65">
      <formula>AND($E9&lt;=I$6,ROUNDDOWN(($F9-$E9+1)*$H9,0)+$E9-1&gt;=I$6)</formula>
    </cfRule>
    <cfRule type="expression" dxfId="0" priority="66">
      <formula>AND(NOT(ISBLANK($E9)),$E9&lt;=I$6,$F9&gt;=I$6)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I1:AC1" r:id="rId1" display="Gantt Chart Template © 2006-2018 by Vertex42.com." xr:uid="{00000000-0004-0000-0000-000000000000}"/>
  </hyperlinks>
  <pageMargins left="0.25" right="0.25" top="0.5" bottom="0.5" header="0.5" footer="0.25"/>
  <pageSetup scale="63"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8</xdr:col>
                    <xdr:colOff>0</xdr:colOff>
                    <xdr:row>1</xdr:row>
                    <xdr:rowOff>127000</xdr:rowOff>
                  </from>
                  <to>
                    <xdr:col>25</xdr:col>
                    <xdr:colOff>139700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H9:H72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heetViews>
  <sheetFormatPr baseColWidth="10" defaultColWidth="8.83203125" defaultRowHeight="13" x14ac:dyDescent="0.15"/>
  <cols>
    <col min="1" max="1" width="5.5" style="1" customWidth="1"/>
    <col min="2" max="2" width="82.1640625" style="1" customWidth="1"/>
  </cols>
  <sheetData>
    <row r="1" spans="1:3" ht="30" customHeight="1" x14ac:dyDescent="0.15">
      <c r="A1" s="10" t="s">
        <v>5</v>
      </c>
      <c r="B1" s="10"/>
    </row>
    <row r="2" spans="1:3" ht="16" x14ac:dyDescent="0.2">
      <c r="B2" s="13"/>
    </row>
    <row r="3" spans="1:3" ht="17" x14ac:dyDescent="0.2">
      <c r="A3" s="11"/>
      <c r="B3" s="7" t="s">
        <v>6</v>
      </c>
      <c r="C3" s="12"/>
    </row>
    <row r="4" spans="1:3" ht="15" x14ac:dyDescent="0.15">
      <c r="A4" s="2"/>
      <c r="B4" s="9" t="s">
        <v>3</v>
      </c>
      <c r="C4" s="3"/>
    </row>
    <row r="5" spans="1:3" ht="16" x14ac:dyDescent="0.2">
      <c r="A5" s="2"/>
      <c r="B5" s="4"/>
      <c r="C5" s="3"/>
    </row>
    <row r="6" spans="1:3" ht="17" x14ac:dyDescent="0.2">
      <c r="A6" s="2"/>
      <c r="B6" s="5" t="s">
        <v>23</v>
      </c>
      <c r="C6" s="3"/>
    </row>
    <row r="7" spans="1:3" ht="16" x14ac:dyDescent="0.2">
      <c r="A7" s="2"/>
      <c r="B7" s="4"/>
      <c r="C7" s="3"/>
    </row>
    <row r="8" spans="1:3" ht="34" x14ac:dyDescent="0.2">
      <c r="A8" s="2"/>
      <c r="B8" s="4" t="s">
        <v>7</v>
      </c>
      <c r="C8" s="3"/>
    </row>
    <row r="9" spans="1:3" ht="16" x14ac:dyDescent="0.2">
      <c r="A9" s="2"/>
      <c r="B9" s="4"/>
      <c r="C9" s="3"/>
    </row>
    <row r="10" spans="1:3" ht="51" x14ac:dyDescent="0.2">
      <c r="A10" s="2"/>
      <c r="B10" s="4" t="s">
        <v>8</v>
      </c>
      <c r="C10" s="3"/>
    </row>
    <row r="11" spans="1:3" ht="16" x14ac:dyDescent="0.2">
      <c r="A11" s="2"/>
      <c r="B11" s="4"/>
      <c r="C11" s="3"/>
    </row>
    <row r="12" spans="1:3" ht="51" x14ac:dyDescent="0.2">
      <c r="A12" s="2"/>
      <c r="B12" s="4" t="s">
        <v>9</v>
      </c>
      <c r="C12" s="3"/>
    </row>
    <row r="13" spans="1:3" ht="16" x14ac:dyDescent="0.2">
      <c r="A13" s="2"/>
      <c r="B13" s="4"/>
      <c r="C13" s="3"/>
    </row>
    <row r="14" spans="1:3" ht="51" x14ac:dyDescent="0.2">
      <c r="A14" s="2"/>
      <c r="B14" s="4" t="s">
        <v>10</v>
      </c>
      <c r="C14" s="3"/>
    </row>
    <row r="15" spans="1:3" ht="16" x14ac:dyDescent="0.2">
      <c r="A15" s="2"/>
      <c r="B15" s="4"/>
      <c r="C15" s="3"/>
    </row>
    <row r="16" spans="1:3" ht="34" x14ac:dyDescent="0.2">
      <c r="A16" s="2"/>
      <c r="B16" s="4" t="s">
        <v>11</v>
      </c>
      <c r="C16" s="3"/>
    </row>
    <row r="17" spans="1:3" ht="16" x14ac:dyDescent="0.2">
      <c r="A17" s="2"/>
      <c r="B17" s="4"/>
      <c r="C17" s="3"/>
    </row>
    <row r="18" spans="1:3" ht="17" x14ac:dyDescent="0.2">
      <c r="A18" s="2"/>
      <c r="B18" s="5" t="s">
        <v>12</v>
      </c>
      <c r="C18" s="3"/>
    </row>
    <row r="19" spans="1:3" ht="17" x14ac:dyDescent="0.2">
      <c r="A19" s="2"/>
      <c r="B19" s="8" t="s">
        <v>4</v>
      </c>
      <c r="C19" s="3"/>
    </row>
    <row r="20" spans="1:3" ht="16" x14ac:dyDescent="0.2">
      <c r="A20" s="2"/>
      <c r="B20" s="6"/>
      <c r="C20" s="3"/>
    </row>
    <row r="21" spans="1:3" x14ac:dyDescent="0.15">
      <c r="A21" s="2"/>
      <c r="B21" s="2"/>
      <c r="C21" s="3"/>
    </row>
    <row r="22" spans="1:3" x14ac:dyDescent="0.15">
      <c r="A22" s="2"/>
      <c r="B22" s="2"/>
      <c r="C22" s="3"/>
    </row>
    <row r="23" spans="1:3" x14ac:dyDescent="0.15">
      <c r="A23" s="2"/>
      <c r="B23" s="2"/>
      <c r="C23" s="3"/>
    </row>
    <row r="24" spans="1:3" x14ac:dyDescent="0.15">
      <c r="A24" s="2"/>
      <c r="B24" s="2"/>
      <c r="C24" s="3"/>
    </row>
    <row r="25" spans="1:3" x14ac:dyDescent="0.15">
      <c r="A25" s="2"/>
      <c r="B25" s="2"/>
      <c r="C25" s="3"/>
    </row>
    <row r="26" spans="1:3" x14ac:dyDescent="0.15">
      <c r="A26" s="2"/>
      <c r="B26" s="2"/>
      <c r="C26" s="3"/>
    </row>
    <row r="27" spans="1:3" x14ac:dyDescent="0.15">
      <c r="A27" s="2"/>
      <c r="B27" s="2"/>
      <c r="C27" s="3"/>
    </row>
    <row r="28" spans="1:3" x14ac:dyDescent="0.15">
      <c r="A28" s="2"/>
      <c r="B28" s="2"/>
      <c r="C28" s="3"/>
    </row>
    <row r="29" spans="1:3" x14ac:dyDescent="0.15">
      <c r="A29" s="2"/>
      <c r="B29" s="2"/>
      <c r="C29" s="3"/>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2006-2025 Vertex42 LLC. All Rights Reserved.</dc:description>
  <cp:lastModifiedBy>Elisaveta Sverdlova</cp:lastModifiedBy>
  <cp:lastPrinted>2025-04-09T16:30:31Z</cp:lastPrinted>
  <dcterms:created xsi:type="dcterms:W3CDTF">2010-06-09T16:05:03Z</dcterms:created>
  <dcterms:modified xsi:type="dcterms:W3CDTF">2025-09-01T20:37:12Z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2006-2025 Vertex42 LLC</vt:lpwstr>
  </property>
  <property fmtid="{D5CDD505-2E9C-101B-9397-08002B2CF9AE}" pid="3" name="Version">
    <vt:lpwstr>3.1.2</vt:lpwstr>
  </property>
  <property fmtid="{D5CDD505-2E9C-101B-9397-08002B2CF9AE}" pid="4" name="Source">
    <vt:lpwstr>https://www.vertex42.com/ExcelTemplates/excel-gantt-chart.html</vt:lpwstr>
  </property>
</Properties>
</file>